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<sst xmlns="http://schemas.openxmlformats.org/spreadsheetml/2006/main" count="1114" uniqueCount="640">
  <si>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</si>
  <si>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</si>
  <si>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</si>
  <si>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</si>
  <si>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</si>
  <si>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</si>
  <si>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</si>
  <si>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</si>
  <si>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</si>
  <si>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</si>
  <si>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</si>
  <si>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</si>
  <si>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</si>
  <si>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</si>
  <si>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</si>
  <si>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</si>
  <si>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</si>
  <si>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</si>
  <si>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</si>
  <si>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</si>
  <si>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</si>
  <si>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</si>
  <si>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</si>
  <si>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</si>
  <si>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</si>
  <si>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</si>
  <si>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</si>
  <si>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</si>
  <si>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</si>
  <si>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</si>
  <si>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</si>
  <si>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</si>
  <si>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</si>
  <si>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</si>
  <si>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</si>
  <si>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</si>
  <si>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</si>
  <si>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</si>
  <si>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</si>
  <si>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</si>
  <si>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</si>
  <si>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</si>
  <si>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</si>
  <si>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</si>
  <si>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</si>
  <si>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</si>
  <si>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</si>
  <si>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</si>
  <si>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</si>
  <si>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</si>
  <si>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</si>
  <si>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</si>
  <si>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</si>
  <si>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</si>
  <si>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</si>
  <si>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</si>
  <si>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</si>
  <si>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</si>
  <si>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</si>
  <si>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</si>
  <si>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</si>
  <si>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</si>
  <si>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</si>
  <si>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</si>
  <si>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</si>
  <si>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</si>
  <si>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</si>
  <si>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</si>
  <si>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</si>
  <si>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</si>
  <si>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</si>
  <si>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</si>
  <si>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</si>
  <si>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</si>
  <si>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</si>
  <si>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</si>
  <si>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</si>
  <si>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</si>
  <si>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</si>
  <si>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</si>
  <si>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</si>
  <si>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</si>
  <si>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</si>
  <si>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</si>
  <si>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</si>
  <si>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</si>
  <si>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</si>
  <si>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</si>
  <si>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</si>
  <si>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</si>
  <si>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</si>
  <si>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</si>
  <si>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</si>
  <si>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</si>
  <si>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</si>
  <si>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</si>
  <si>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</si>
  <si>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</si>
  <si>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</si>
  <si>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</si>
  <si>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</si>
  <si>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</si>
  <si>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</si>
  <si>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</si>
  <si>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</si>
  <si>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</si>
  <si>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</si>
  <si>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</si>
  <si>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</si>
  <si>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</si>
  <si>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</si>
  <si>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</si>
  <si>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</si>
  <si>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</si>
  <si>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</si>
  <si>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</si>
  <si>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</si>
  <si>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</si>
  <si>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</si>
  <si>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</si>
  <si>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</si>
  <si>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</si>
  <si>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</si>
  <si>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</si>
  <si>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</si>
  <si>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</si>
  <si>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</si>
  <si>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</si>
  <si>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</si>
  <si>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</si>
  <si>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</si>
  <si>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</si>
  <si>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</si>
  <si>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</si>
  <si>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</si>
  <si>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</si>
  <si>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</si>
  <si>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</si>
  <si>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</si>
  <si>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</si>
  <si>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</si>
  <si>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</si>
  <si>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</si>
  <si>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</si>
  <si>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</si>
  <si>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</si>
  <si>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</si>
  <si>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</si>
  <si>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</si>
  <si>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</si>
  <si>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</si>
  <si>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</si>
  <si>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</si>
  <si>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</si>
  <si>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</si>
  <si>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</si>
  <si>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</si>
  <si>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</si>
  <si>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</si>
  <si>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</si>
  <si>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</si>
  <si>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</si>
  <si>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</si>
  <si>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</si>
  <si>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</si>
  <si>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</si>
  <si>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</si>
  <si>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</si>
  <si>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</si>
  <si>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</si>
  <si>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</si>
  <si>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</si>
  <si>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</si>
  <si>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</si>
  <si>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</si>
  <si>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</si>
  <si>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</si>
  <si>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</si>
  <si>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</si>
  <si>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</si>
  <si>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</si>
  <si>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</si>
  <si>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</si>
  <si>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</si>
  <si>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</si>
  <si>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</si>
  <si>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</si>
  <si>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</si>
  <si>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</si>
  <si>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</si>
  <si>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</si>
  <si>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</si>
  <si>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</si>
  <si>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</si>
  <si>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</si>
  <si>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</si>
  <si>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</si>
  <si>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</si>
  <si>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</si>
  <si>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</si>
  <si>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</si>
  <si>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</si>
  <si>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</si>
  <si>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</si>
  <si>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</si>
  <si>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</si>
  <si>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岡山県倉敷市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</si>
  <si>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</si>
  <si>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</si>
  <si>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</si>
  <si>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</si>
  <si>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</si>
  <si>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</si>
  <si>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</si>
  <si>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</si>
  <si>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</si>
  <si>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</si>
  <si>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</si>
  <si>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</si>
  <si>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</si>
  <si>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</si>
  <si>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</si>
  <si>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</si>
  <si>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</si>
  <si>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</si>
  <si>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</si>
  <si>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</si>
  <si>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</si>
  <si>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</si>
  <si>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</si>
  <si>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</si>
  <si>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</si>
  <si>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</si>
  <si>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</si>
  <si>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</si>
  <si>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</si>
  <si>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</si>
  <si>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</si>
  <si>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</si>
  <si>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</si>
  <si>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</si>
  <si>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</si>
  <si>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</si>
  <si>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</si>
  <si>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</si>
  <si>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</si>
  <si>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</si>
  <si>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</si>
  <si>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</si>
  <si>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</si>
  <si>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</si>
  <si>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</si>
  <si>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</si>
  <si>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</si>
  <si>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</si>
  <si>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</si>
  <si>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</si>
  <si>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</si>
  <si>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</si>
  <si>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</si>
  <si>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</si>
  <si>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</si>
  <si>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</si>
  <si>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</si>
  <si>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</si>
  <si>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</si>
  <si>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</si>
  <si>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</si>
  <si>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</si>
  <si>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</si>
  <si>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</si>
  <si>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</si>
  <si>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</si>
  <si>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</si>
  <si>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</si>
  <si>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</si>
  <si>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</si>
  <si>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</si>
  <si>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</si>
  <si>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</si>
  <si>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</si>
  <si>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</si>
  <si>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</si>
  <si>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</si>
  <si>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</si>
  <si>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</si>
  <si>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</si>
  <si>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</si>
  <si>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</si>
  <si>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</si>
  <si>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</si>
  <si>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</si>
  <si>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</si>
  <si>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</si>
  <si>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</si>
  <si>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</si>
  <si>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</si>
  <si>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</si>
  <si>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</si>
  <si>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</si>
  <si>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</si>
  <si>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</si>
  <si>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</si>
  <si>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</si>
  <si>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</si>
  <si>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</si>
  <si>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</si>
  <si>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</si>
  <si>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</si>
  <si>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</si>
  <si>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</si>
  <si>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</si>
  <si>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</si>
  <si>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</si>
  <si>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</si>
  <si>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</si>
  <si>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</si>
  <si>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</si>
  <si>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</si>
  <si>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</si>
  <si>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</si>
  <si>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</si>
  <si>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</si>
  <si>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</si>
  <si>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</si>
  <si>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</si>
  <si>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</si>
  <si>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</si>
  <si>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</si>
  <si>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</si>
  <si>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</si>
  <si>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</si>
  <si>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</si>
  <si>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</si>
  <si>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</si>
  <si>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</si>
  <si>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</si>
  <si>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</si>
  <si>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</si>
  <si>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</si>
  <si>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</si>
  <si>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</si>
  <si>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</si>
  <si>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</si>
  <si>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</si>
  <si>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</si>
  <si>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</si>
  <si>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</si>
  <si>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</si>
  <si>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</si>
  <si>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</si>
  <si>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</si>
  <si>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</si>
  <si>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</si>
  <si>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</si>
  <si>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</si>
  <si>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岡山県倉敷市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</si>
  <si>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</si>
  <si>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</si>
  <si>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</si>
  <si>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</si>
  <si>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</si>
  <si>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</si>
  <si>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</si>
  <si>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</si>
  <si>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</si>
  <si>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</si>
  <si>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</si>
  <si>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</si>
  <si>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</si>
  <si>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</si>
  <si>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</si>
  <si>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</si>
  <si>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</si>
  <si>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</si>
  <si>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</si>
  <si>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</si>
  <si>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倉敷市母子父子寡婦福祉資金貸付特別会計</t>
    <phoneticPr fontId="5"/>
  </si>
  <si>
    <t>倉敷市住宅新築資金等貸付特別会計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</si>
  <si>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</si>
  <si>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</si>
  <si>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</si>
  <si>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</si>
  <si>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</si>
  <si>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</si>
  <si>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</si>
  <si>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</si>
  <si>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</si>
  <si>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</si>
  <si>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</si>
  <si>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</si>
  <si>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</si>
  <si>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</si>
  <si>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</si>
  <si>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</si>
  <si>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</si>
  <si>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</si>
  <si>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倉敷市立児島市民病院事業会計</t>
    <phoneticPr fontId="5"/>
  </si>
  <si>
    <t>倉敷市児島モーターボート競走事業会計</t>
    <phoneticPr fontId="5"/>
  </si>
  <si>
    <t>倉敷市下水道事業特別会計</t>
    <phoneticPr fontId="5"/>
  </si>
  <si>
    <t>-</t>
    <phoneticPr fontId="5"/>
  </si>
  <si>
    <t>法非適用企業</t>
    <phoneticPr fontId="5"/>
  </si>
  <si>
    <t>倉敷市農業集落排水事業特別会計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</si>
  <si>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</si>
  <si>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</si>
  <si>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</si>
  <si>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</si>
  <si>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</si>
  <si>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</si>
  <si>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</si>
  <si>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</si>
  <si>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</si>
  <si>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</si>
  <si>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</si>
  <si>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</si>
  <si>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</si>
  <si>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</si>
  <si>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</si>
  <si>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</si>
  <si>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</si>
  <si>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</si>
  <si>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</si>
  <si>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</si>
  <si>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</si>
  <si>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</si>
  <si>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</si>
  <si>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</si>
  <si>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</si>
  <si>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</si>
  <si>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</si>
  <si>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</si>
  <si>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</si>
  <si>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</si>
  <si>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</si>
  <si>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</si>
  <si>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</si>
  <si>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</si>
  <si>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</si>
  <si>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</si>
  <si>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</si>
  <si>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</si>
  <si>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</si>
  <si>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</si>
  <si>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</si>
  <si>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</si>
  <si>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</si>
  <si>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</si>
  <si>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</si>
  <si>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</si>
  <si>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</si>
  <si>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</si>
  <si>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</si>
  <si>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</si>
  <si>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</si>
  <si>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</si>
  <si>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</si>
  <si>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</si>
  <si>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</si>
  <si>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</si>
  <si>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</si>
  <si>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</si>
  <si>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</si>
  <si>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</si>
  <si>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</si>
  <si>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倉敷市下水道事業特別会計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</si>
  <si>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</si>
  <si>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</si>
  <si>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</si>
  <si>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倉敷市立児島市民病院事業会計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</si>
  <si>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</si>
  <si>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</si>
  <si>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倉敷市農業集落排水事業特別会計</t>
    <phoneticPr fontId="5"/>
  </si>
  <si>
    <t>(Ｆ)</t>
    <phoneticPr fontId="5"/>
  </si>
  <si>
    <t>倉敷市水道事業会計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</si>
  <si>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</si>
  <si>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</si>
  <si>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</si>
  <si>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</si>
  <si>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</si>
  <si>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</si>
  <si>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</si>
  <si>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</si>
  <si>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</si>
  <si>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</si>
  <si>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</si>
  <si>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</si>
  <si>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</si>
  <si>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</si>
  <si>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</si>
  <si>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</si>
  <si>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</si>
  <si>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</si>
  <si>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</si>
  <si>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</si>
  <si>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</si>
  <si>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</si>
  <si>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</si>
  <si>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</si>
  <si>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</si>
  <si>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</si>
  <si>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</si>
  <si>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</si>
  <si>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</si>
  <si>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</si>
  <si>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</si>
  <si>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</si>
  <si>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</si>
  <si>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</si>
  <si>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</si>
  <si>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</si>
  <si>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</si>
  <si>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</si>
  <si>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</si>
  <si>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</si>
  <si>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</si>
  <si>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</si>
  <si>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</si>
  <si>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</si>
  <si>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</si>
  <si>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</si>
  <si>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</si>
  <si>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</si>
  <si>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</si>
  <si>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</si>
  <si>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</si>
  <si>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</si>
  <si>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</si>
  <si>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</si>
  <si>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</si>
  <si>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</si>
  <si>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</si>
  <si>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</si>
  <si>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</si>
  <si>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</si>
  <si>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</si>
  <si>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</si>
  <si>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</si>
  <si>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</si>
  <si>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</si>
  <si>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</si>
  <si>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</si>
  <si>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</si>
  <si>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</si>
  <si>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</si>
  <si>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</si>
  <si>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</si>
  <si>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</si>
  <si>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</si>
  <si>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</si>
  <si>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</si>
  <si>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</si>
  <si>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</si>
  <si>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</si>
  <si>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</si>
  <si>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</si>
  <si>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</si>
  <si>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</si>
  <si>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</si>
  <si>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</si>
  <si>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</si>
  <si>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</si>
  <si>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</si>
  <si>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倉敷市住宅新築資金等貸付特別会計</t>
  </si>
  <si>
    <t>▲ 1.06</t>
  </si>
  <si>
    <t>▲ 1.04</t>
  </si>
  <si>
    <t>▲ 1.00</t>
  </si>
  <si>
    <t>▲ 0.99</t>
  </si>
  <si>
    <t>倉敷市児島モーターボート競走事業会計</t>
  </si>
  <si>
    <t>一般会計</t>
  </si>
  <si>
    <t>倉敷市水道事業会計</t>
  </si>
  <si>
    <t>倉敷市国民健康保険事業特別会計</t>
  </si>
  <si>
    <t>倉敷市立児島市民病院事業会計</t>
  </si>
  <si>
    <t>倉敷市介護保険事業特別会計</t>
  </si>
  <si>
    <t>倉敷市後期高齢者医療事業特別会計</t>
  </si>
  <si>
    <t>その他会計（赤字）</t>
  </si>
  <si>
    <t>その他会計（黒字）</t>
  </si>
  <si>
    <t>-</t>
    <phoneticPr fontId="2"/>
  </si>
  <si>
    <t>倉敷市開発公社</t>
    <rPh sb="0" eb="3">
      <t>クラシキシ</t>
    </rPh>
    <rPh sb="3" eb="5">
      <t>カイハツ</t>
    </rPh>
    <rPh sb="5" eb="7">
      <t>コウシャ</t>
    </rPh>
    <phoneticPr fontId="1"/>
  </si>
  <si>
    <t>倉敷市土地開発公社</t>
  </si>
  <si>
    <t>倉敷市保健医療センター</t>
  </si>
  <si>
    <t>倉敷市スポーツ振興事業団</t>
  </si>
  <si>
    <t>倉敷市文化振興財団</t>
  </si>
  <si>
    <t>くらしきシティプラザ東西ビル管理</t>
  </si>
  <si>
    <t>倉敷市開発ビル</t>
  </si>
  <si>
    <t>水島臨海鉄道</t>
  </si>
  <si>
    <t>倉敷ファッションセンター</t>
  </si>
  <si>
    <t>水島エコワークス</t>
  </si>
  <si>
    <t>倉敷市船穂農業公社</t>
  </si>
  <si>
    <t>ふなおワイナリー</t>
  </si>
  <si>
    <t>○</t>
    <phoneticPr fontId="2"/>
  </si>
  <si>
    <t>○</t>
    <phoneticPr fontId="2"/>
  </si>
  <si>
    <t>-</t>
    <phoneticPr fontId="2"/>
  </si>
  <si>
    <t>-</t>
    <phoneticPr fontId="2"/>
  </si>
  <si>
    <t>-</t>
    <phoneticPr fontId="2"/>
  </si>
  <si>
    <t>-</t>
    <phoneticPr fontId="2"/>
  </si>
  <si>
    <t>井原鉄道</t>
    <rPh sb="0" eb="2">
      <t>イバラ</t>
    </rPh>
    <rPh sb="2" eb="4">
      <t>テツドウ</t>
    </rPh>
    <phoneticPr fontId="2"/>
  </si>
  <si>
    <t>-</t>
    <phoneticPr fontId="2"/>
  </si>
  <si>
    <t>総社広域環境施設組合</t>
    <rPh sb="0" eb="2">
      <t>ソウジャ</t>
    </rPh>
    <rPh sb="2" eb="4">
      <t>コウイキ</t>
    </rPh>
    <rPh sb="4" eb="6">
      <t>カンキョウ</t>
    </rPh>
    <rPh sb="6" eb="8">
      <t>シセツ</t>
    </rPh>
    <rPh sb="8" eb="10">
      <t>クミアイ</t>
    </rPh>
    <phoneticPr fontId="2"/>
  </si>
  <si>
    <t>備南水道企業団</t>
    <rPh sb="0" eb="2">
      <t>ビナン</t>
    </rPh>
    <rPh sb="2" eb="4">
      <t>スイドウ</t>
    </rPh>
    <rPh sb="4" eb="6">
      <t>キギョウ</t>
    </rPh>
    <rPh sb="6" eb="7">
      <t>ダン</t>
    </rPh>
    <phoneticPr fontId="2"/>
  </si>
  <si>
    <t>岡山県南部水道企業団</t>
    <rPh sb="0" eb="3">
      <t>オカヤマケン</t>
    </rPh>
    <rPh sb="3" eb="5">
      <t>ナンブ</t>
    </rPh>
    <rPh sb="5" eb="7">
      <t>スイドウ</t>
    </rPh>
    <rPh sb="7" eb="9">
      <t>キギョウ</t>
    </rPh>
    <rPh sb="9" eb="10">
      <t>ダン</t>
    </rPh>
    <phoneticPr fontId="2"/>
  </si>
  <si>
    <t>岡山県広域水道企業団</t>
    <rPh sb="0" eb="3">
      <t>オカヤマケン</t>
    </rPh>
    <rPh sb="3" eb="5">
      <t>コウイキ</t>
    </rPh>
    <rPh sb="5" eb="7">
      <t>スイドウ</t>
    </rPh>
    <rPh sb="7" eb="9">
      <t>キギョウ</t>
    </rPh>
    <rPh sb="9" eb="10">
      <t>ダン</t>
    </rPh>
    <phoneticPr fontId="2"/>
  </si>
  <si>
    <t>倉敷西部清掃施設組合</t>
    <rPh sb="0" eb="2">
      <t>クラシキ</t>
    </rPh>
    <rPh sb="2" eb="4">
      <t>セイブ</t>
    </rPh>
    <rPh sb="4" eb="6">
      <t>セイソウ</t>
    </rPh>
    <rPh sb="6" eb="8">
      <t>シセツ</t>
    </rPh>
    <rPh sb="8" eb="10">
      <t>クミアイ</t>
    </rPh>
    <phoneticPr fontId="2"/>
  </si>
  <si>
    <t>備南衛生施設組合</t>
    <rPh sb="0" eb="2">
      <t>ビナン</t>
    </rPh>
    <rPh sb="2" eb="4">
      <t>エイセイ</t>
    </rPh>
    <rPh sb="4" eb="6">
      <t>シセツ</t>
    </rPh>
    <rPh sb="6" eb="8">
      <t>クミアイ</t>
    </rPh>
    <phoneticPr fontId="2"/>
  </si>
  <si>
    <t>倉敷地区農業共済事務組合</t>
    <rPh sb="0" eb="2">
      <t>クラシキ</t>
    </rPh>
    <rPh sb="2" eb="4">
      <t>チク</t>
    </rPh>
    <rPh sb="4" eb="6">
      <t>ノウギョウ</t>
    </rPh>
    <rPh sb="6" eb="8">
      <t>キョウサイ</t>
    </rPh>
    <rPh sb="8" eb="10">
      <t>ジム</t>
    </rPh>
    <rPh sb="10" eb="12">
      <t>クミアイ</t>
    </rPh>
    <phoneticPr fontId="2"/>
  </si>
  <si>
    <t>高梁川東西用水組合</t>
    <rPh sb="0" eb="2">
      <t>タカハシ</t>
    </rPh>
    <rPh sb="2" eb="3">
      <t>ガワ</t>
    </rPh>
    <rPh sb="3" eb="5">
      <t>トウザイ</t>
    </rPh>
    <rPh sb="5" eb="7">
      <t>ヨウスイ</t>
    </rPh>
    <rPh sb="7" eb="9">
      <t>クミアイ</t>
    </rPh>
    <phoneticPr fontId="2"/>
  </si>
  <si>
    <t>八ケ郷合同用水組合</t>
    <rPh sb="0" eb="1">
      <t>ハチ</t>
    </rPh>
    <rPh sb="2" eb="3">
      <t>ゴウ</t>
    </rPh>
    <rPh sb="3" eb="5">
      <t>ゴウドウ</t>
    </rPh>
    <rPh sb="5" eb="7">
      <t>ヨウスイ</t>
    </rPh>
    <rPh sb="7" eb="9">
      <t>クミアイ</t>
    </rPh>
    <phoneticPr fontId="2"/>
  </si>
  <si>
    <t>湛井十二箇郷組合</t>
    <rPh sb="0" eb="1">
      <t>タン</t>
    </rPh>
    <rPh sb="1" eb="2">
      <t>イ</t>
    </rPh>
    <rPh sb="2" eb="4">
      <t>ジュウニ</t>
    </rPh>
    <rPh sb="4" eb="5">
      <t>カ</t>
    </rPh>
    <rPh sb="5" eb="6">
      <t>ゴウ</t>
    </rPh>
    <rPh sb="6" eb="8">
      <t>クミアイ</t>
    </rPh>
    <phoneticPr fontId="2"/>
  </si>
  <si>
    <t>四ケ郷組合</t>
    <rPh sb="0" eb="1">
      <t>ヨ</t>
    </rPh>
    <rPh sb="2" eb="3">
      <t>ゴウ</t>
    </rPh>
    <rPh sb="3" eb="5">
      <t>クミアイ</t>
    </rPh>
    <phoneticPr fontId="2"/>
  </si>
  <si>
    <t>三ケ郷組合</t>
    <rPh sb="0" eb="1">
      <t>サン</t>
    </rPh>
    <rPh sb="2" eb="3">
      <t>ゴウ</t>
    </rPh>
    <rPh sb="3" eb="5">
      <t>クミアイ</t>
    </rPh>
    <phoneticPr fontId="2"/>
  </si>
  <si>
    <t>六ケ郷組合</t>
    <rPh sb="0" eb="1">
      <t>ロク</t>
    </rPh>
    <rPh sb="2" eb="3">
      <t>ゴウ</t>
    </rPh>
    <rPh sb="3" eb="5">
      <t>クミアイ</t>
    </rPh>
    <phoneticPr fontId="2"/>
  </si>
  <si>
    <t>西一郷半組合</t>
    <rPh sb="0" eb="1">
      <t>ニシ</t>
    </rPh>
    <rPh sb="1" eb="2">
      <t>イチ</t>
    </rPh>
    <rPh sb="2" eb="3">
      <t>ゴウ</t>
    </rPh>
    <rPh sb="3" eb="4">
      <t>ハン</t>
    </rPh>
    <rPh sb="4" eb="6">
      <t>クミアイ</t>
    </rPh>
    <phoneticPr fontId="2"/>
  </si>
  <si>
    <t>竹川組合</t>
    <rPh sb="0" eb="2">
      <t>タケカワ</t>
    </rPh>
    <rPh sb="2" eb="4">
      <t>クミアイ</t>
    </rPh>
    <phoneticPr fontId="2"/>
  </si>
  <si>
    <t>岡山県市町村総合事務組合</t>
    <rPh sb="0" eb="3">
      <t>オカヤマケン</t>
    </rPh>
    <rPh sb="3" eb="6">
      <t>シチョウソン</t>
    </rPh>
    <rPh sb="6" eb="8">
      <t>ソウゴウ</t>
    </rPh>
    <rPh sb="8" eb="10">
      <t>ジム</t>
    </rPh>
    <rPh sb="10" eb="12">
      <t>クミアイ</t>
    </rPh>
    <phoneticPr fontId="2"/>
  </si>
  <si>
    <t>岡山県後期高齢者医療広域連合会一般会計</t>
    <rPh sb="0" eb="3">
      <t>オカヤマケン</t>
    </rPh>
    <rPh sb="3" eb="5">
      <t>コウキ</t>
    </rPh>
    <rPh sb="5" eb="8">
      <t>コウレイシャ</t>
    </rPh>
    <rPh sb="8" eb="10">
      <t>イリョウ</t>
    </rPh>
    <rPh sb="10" eb="12">
      <t>コウイキ</t>
    </rPh>
    <rPh sb="12" eb="14">
      <t>レンゴウ</t>
    </rPh>
    <rPh sb="14" eb="15">
      <t>カイ</t>
    </rPh>
    <rPh sb="15" eb="17">
      <t>イッパン</t>
    </rPh>
    <rPh sb="17" eb="19">
      <t>カイケイ</t>
    </rPh>
    <phoneticPr fontId="2"/>
  </si>
  <si>
    <t>岡山県後期高齢者医療広域連合会特別会計</t>
    <rPh sb="0" eb="3">
      <t>オカヤマケン</t>
    </rPh>
    <rPh sb="3" eb="5">
      <t>コウキ</t>
    </rPh>
    <rPh sb="5" eb="7">
      <t>コウレイ</t>
    </rPh>
    <rPh sb="7" eb="8">
      <t>シャ</t>
    </rPh>
    <rPh sb="8" eb="10">
      <t>イリョウ</t>
    </rPh>
    <rPh sb="10" eb="12">
      <t>コウイキ</t>
    </rPh>
    <rPh sb="12" eb="15">
      <t>レンゴウカイ</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</si>
  <si>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</si>
  <si>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</si>
  <si>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</si>
  <si>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</si>
  <si>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</si>
  <si>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</si>
  <si>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</si>
  <si>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地域振興基金</t>
    <phoneticPr fontId="11"/>
  </si>
  <si>
    <t>公共施設整備基金</t>
    <phoneticPr fontId="11"/>
  </si>
  <si>
    <t>学校施設整備基金</t>
    <phoneticPr fontId="11"/>
  </si>
  <si>
    <t>清掃施設整備基金</t>
    <phoneticPr fontId="11"/>
  </si>
  <si>
    <t>交通拠点施設整備基金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</si>
  <si>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</si>
  <si>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</si>
  <si>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</si>
  <si>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市債現在高や債務負担行為に基づく支出予定額は減少したものの，市民病院建て替えに伴う繰出金の増加により公営企業債等繰入見込額が増加したことや退職手当負担見込額が増加したことなどにより，将来負担比率は0.1ポイント増加した。また，過去に取得した固定資産の減価償却費が投資的経費を上回る状況が続いているため，有形固定資産減価償却率は引き続き上昇している。今後，倉敷市公共施設等総合管理計画等に基づき，次世代に過度な負担を残さないよう限られた財源を生かして，施設の長寿命化や施設総量の適正化などの取組を進める。</t>
    <rPh sb="23" eb="25">
      <t>ゲンショウ</t>
    </rPh>
    <rPh sb="31" eb="33">
      <t>シミン</t>
    </rPh>
    <rPh sb="33" eb="35">
      <t>ビョウイン</t>
    </rPh>
    <rPh sb="35" eb="36">
      <t>タ</t>
    </rPh>
    <rPh sb="37" eb="38">
      <t>カ</t>
    </rPh>
    <rPh sb="40" eb="41">
      <t>トモナ</t>
    </rPh>
    <rPh sb="42" eb="44">
      <t>クリダ</t>
    </rPh>
    <rPh sb="44" eb="45">
      <t>キン</t>
    </rPh>
    <rPh sb="46" eb="48">
      <t>ゾウカ</t>
    </rPh>
    <rPh sb="51" eb="53">
      <t>コウエイ</t>
    </rPh>
    <rPh sb="53" eb="55">
      <t>キギョウ</t>
    </rPh>
    <rPh sb="55" eb="56">
      <t>サイ</t>
    </rPh>
    <rPh sb="56" eb="57">
      <t>トウ</t>
    </rPh>
    <rPh sb="57" eb="59">
      <t>クリイレ</t>
    </rPh>
    <rPh sb="59" eb="61">
      <t>ミコミ</t>
    </rPh>
    <rPh sb="61" eb="62">
      <t>ガク</t>
    </rPh>
    <rPh sb="63" eb="65">
      <t>ゾウカ</t>
    </rPh>
    <rPh sb="70" eb="72">
      <t>タイショク</t>
    </rPh>
    <rPh sb="72" eb="74">
      <t>テアテ</t>
    </rPh>
    <rPh sb="74" eb="76">
      <t>フタン</t>
    </rPh>
    <rPh sb="76" eb="78">
      <t>ミコミ</t>
    </rPh>
    <rPh sb="78" eb="79">
      <t>ガク</t>
    </rPh>
    <rPh sb="80" eb="82">
      <t>ゾウカ</t>
    </rPh>
    <rPh sb="92" eb="94">
      <t>ショウライ</t>
    </rPh>
    <rPh sb="94" eb="96">
      <t>フタン</t>
    </rPh>
    <rPh sb="96" eb="98">
      <t>ヒリツ</t>
    </rPh>
    <rPh sb="106" eb="108">
      <t>ゾウカ</t>
    </rPh>
    <rPh sb="164" eb="165">
      <t>ヒ</t>
    </rPh>
    <rPh sb="166" eb="167">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</si>
  <si>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</si>
  <si>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</si>
  <si>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</si>
  <si>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</si>
  <si>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</si>
  <si>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</si>
  <si>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実質公債費比率は，公債費に準ずる債務負担行為額の減少などにより0.5ポイント改善した。将来負担比率は，類似団体より高い状態にあるため，引き続き市債残高の削減等により，財政の健全化に努める。</t>
    <rPh sb="10" eb="13">
      <t>コウサイヒ</t>
    </rPh>
    <rPh sb="14" eb="15">
      <t>ジュン</t>
    </rPh>
    <rPh sb="17" eb="19">
      <t>サイム</t>
    </rPh>
    <rPh sb="19" eb="21">
      <t>フタン</t>
    </rPh>
    <rPh sb="21" eb="23">
      <t>コウイ</t>
    </rPh>
    <rPh sb="23" eb="24">
      <t>ガク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</si>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</sst>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E5F9-433E-B78C-39E381856C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35463</c:v>
                </c:pt>
                <c:pt idx="1">
                  <c:v>44815</c:v>
                </c:pt>
                <c:pt idx="2">
                  <c:v>47073</c:v>
                </c:pt>
                <c:pt idx="3">
                  <c:v>34729</c:v>
                </c:pt>
                <c:pt idx="4">
                  <c:v>30614</c:v>
                </c:pt>
              </c:numCache>
            </c:numRef>
          </c:val>
          <c:smooth val="0"/>
          <c:extLst>
            <c:ext xmlns:c16="http://schemas.microsoft.com/office/drawing/2014/chart" uri="{C3380CC4-5D6E-409C-BE32-E72D297353CC}">
              <c16:uniqueId val="{00000001-E5F9-433E-B78C-39E381856C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3.95</c:v>
                </c:pt>
                <c:pt idx="1">
                  <c:v>2.54</c:v>
                </c:pt>
                <c:pt idx="2">
                  <c:v>5.13</c:v>
                </c:pt>
                <c:pt idx="3">
                  <c:v>3.62</c:v>
                </c:pt>
                <c:pt idx="4">
                  <c:v>3.93</c:v>
                </c:pt>
              </c:numCache>
            </c:numRef>
          </c:val>
          <c:extLst>
            <c:ext xmlns:c16="http://schemas.microsoft.com/office/drawing/2014/chart" uri="{C3380CC4-5D6E-409C-BE32-E72D297353CC}">
              <c16:uniqueId val="{00000000-9AC5-47B5-A60A-E878168DFE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c:v>
                </c:pt>
                <c:pt idx="1">
                  <c:v>9.1</c:v>
                </c:pt>
                <c:pt idx="2">
                  <c:v>9.65</c:v>
                </c:pt>
                <c:pt idx="3">
                  <c:v>10.25</c:v>
                </c:pt>
                <c:pt idx="4">
                  <c:v>10.33</c:v>
                </c:pt>
              </c:numCache>
            </c:numRef>
          </c:val>
          <c:extLst>
            <c:ext xmlns:c16="http://schemas.microsoft.com/office/drawing/2014/chart" uri="{C3380CC4-5D6E-409C-BE32-E72D297353CC}">
              <c16:uniqueId val="{00000001-9AC5-47B5-A60A-E878168DFE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2.2400000000000002</c:v>
                </c:pt>
                <c:pt idx="1">
                  <c:v>0.14000000000000001</c:v>
                </c:pt>
                <c:pt idx="2">
                  <c:v>4.42</c:v>
                </c:pt>
                <c:pt idx="3">
                  <c:v>0.06</c:v>
                </c:pt>
                <c:pt idx="4">
                  <c:v>1.54</c:v>
                </c:pt>
              </c:numCache>
            </c:numRef>
          </c:val>
          <c:smooth val="0"/>
          <c:extLst>
            <c:ext xmlns:c16="http://schemas.microsoft.com/office/drawing/2014/chart" uri="{C3380CC4-5D6E-409C-BE32-E72D297353CC}">
              <c16:uniqueId val="{00000002-9AC5-47B5-A60A-E878168DFE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BA94-4109-A999-8DA6DFD6ED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94-4109-A999-8DA6DFD6ED12}"/>
            </c:ext>
          </c:extLst>
        </c:ser>
        <c:ser>
          <c:idx val="2"/>
          <c:order val="2"/>
          <c:tx>
            <c:strRef>
              <c:f>データシート!$A$29</c:f>
              <c:strCache>
                <c:ptCount val="1"/>
                <c:pt idx="0">
                  <c:v>倉敷市後期高齢者医療事業特別会計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0.17</c:v>
                </c:pt>
              </c:numCache>
            </c:numRef>
          </c:val>
          <c:extLst>
            <c:ext xmlns:c16="http://schemas.microsoft.com/office/drawing/2014/chart" uri="{C3380CC4-5D6E-409C-BE32-E72D297353CC}">
              <c16:uniqueId val="{00000002-BA94-4109-A999-8DA6DFD6ED12}"/>
            </c:ext>
          </c:extLst>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0.42</c:v>
                </c:pt>
                <c:pt idx="4">
                  <c:v>#N/A</c:v>
                </c:pt>
                <c:pt idx="5">
                  <c:v>0.14000000000000001</c:v>
                </c:pt>
                <c:pt idx="6">
                  <c:v>#N/A</c:v>
                </c:pt>
                <c:pt idx="7">
                  <c:v>0.59</c:v>
                </c:pt>
                <c:pt idx="8">
                  <c:v>#N/A</c:v>
                </c:pt>
                <c:pt idx="9">
                  <c:v>0.44</c:v>
                </c:pt>
              </c:numCache>
            </c:numRef>
          </c:val>
          <c:extLst>
            <c:ext xmlns:c16="http://schemas.microsoft.com/office/drawing/2014/chart" uri="{C3380CC4-5D6E-409C-BE32-E72D297353CC}">
              <c16:uniqueId val="{00000003-BA94-4109-A999-8DA6DFD6ED12}"/>
            </c:ext>
          </c:extLst>
        </c:ser>
        <c:ser>
          <c:idx val="4"/>
          <c:order val="4"/>
          <c:tx>
            <c:strRef>
              <c:f>データシート!$A$31</c:f>
              <c:strCache>
                <c:ptCount val="1"/>
                <c:pt idx="0">
                  <c:v>倉敷市立児島市民病院事業会計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0.72</c:v>
                </c:pt>
                <c:pt idx="2">
                  <c:v>#N/A</c:v>
                </c:pt>
                <c:pt idx="3">
                  <c:v>0.79</c:v>
                </c:pt>
                <c:pt idx="4">
                  <c:v>#N/A</c:v>
                </c:pt>
                <c:pt idx="5">
                  <c:v>0.78</c:v>
                </c:pt>
                <c:pt idx="6">
                  <c:v>#N/A</c:v>
                </c:pt>
                <c:pt idx="7">
                  <c:v>0.72</c:v>
                </c:pt>
                <c:pt idx="8">
                  <c:v>#N/A</c:v>
                </c:pt>
                <c:pt idx="9">
                  <c:v>0.45</c:v>
                </c:pt>
              </c:numCache>
            </c:numRef>
          </c:val>
          <c:extLst>
            <c:ext xmlns:c16="http://schemas.microsoft.com/office/drawing/2014/chart" uri="{C3380CC4-5D6E-409C-BE32-E72D297353CC}">
              <c16:uniqueId val="{00000004-BA94-4109-A999-8DA6DFD6ED12}"/>
            </c:ext>
          </c:extLst>
        </c:ser>
        <c:ser>
          <c:idx val="5"/>
          <c:order val="5"/>
          <c:tx>
            <c:strRef>
              <c:f>データシート!$A$32</c:f>
              <c:strCache>
                <c:ptCount val="1"/>
                <c:pt idx="0">
                  <c:v>倉敷市国民健康保険事業特別会計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0.91</c:v>
                </c:pt>
                <c:pt idx="2">
                  <c:v>#N/A</c:v>
                </c:pt>
                <c:pt idx="3">
                  <c:v>1.68</c:v>
                </c:pt>
                <c:pt idx="4">
                  <c:v>#N/A</c:v>
                </c:pt>
                <c:pt idx="5">
                  <c:v>0.76</c:v>
                </c:pt>
                <c:pt idx="6">
                  <c:v>#N/A</c:v>
                </c:pt>
                <c:pt idx="7">
                  <c:v>1.59</c:v>
                </c:pt>
                <c:pt idx="8">
                  <c:v>#N/A</c:v>
                </c:pt>
                <c:pt idx="9">
                  <c:v>1.89</c:v>
                </c:pt>
              </c:numCache>
            </c:numRef>
          </c:val>
          <c:extLst>
            <c:ext xmlns:c16="http://schemas.microsoft.com/office/drawing/2014/chart" uri="{C3380CC4-5D6E-409C-BE32-E72D297353CC}">
              <c16:uniqueId val="{00000005-BA94-4109-A999-8DA6DFD6ED12}"/>
            </c:ext>
          </c:extLst>
        </c:ser>
        <c:ser>
          <c:idx val="6"/>
          <c:order val="6"/>
          <c:tx>
            <c:strRef>
              <c:f>データシート!$A$33</c:f>
              <c:strCache>
                <c:ptCount val="1"/>
                <c:pt idx="0">
                  <c:v>倉敷市水道事業会計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4.5199999999999996</c:v>
                </c:pt>
                <c:pt idx="2">
                  <c:v>#N/A</c:v>
                </c:pt>
                <c:pt idx="3">
                  <c:v>4.38</c:v>
                </c:pt>
                <c:pt idx="4">
                  <c:v>#N/A</c:v>
                </c:pt>
                <c:pt idx="5">
                  <c:v>4.46</c:v>
                </c:pt>
                <c:pt idx="6">
                  <c:v>#N/A</c:v>
                </c:pt>
                <c:pt idx="7">
                  <c:v>4.95</c:v>
                </c:pt>
                <c:pt idx="8">
                  <c:v>#N/A</c:v>
                </c:pt>
                <c:pt idx="9">
                  <c:v>4.91</c:v>
                </c:pt>
              </c:numCache>
            </c:numRef>
          </c:val>
          <c:extLst>
            <c:ext xmlns:c16="http://schemas.microsoft.com/office/drawing/2014/chart" uri="{C3380CC4-5D6E-409C-BE32-E72D297353CC}">
              <c16:uniqueId val="{00000006-BA94-4109-A999-8DA6DFD6ED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5.01</c:v>
                </c:pt>
                <c:pt idx="2">
                  <c:v>#N/A</c:v>
                </c:pt>
                <c:pt idx="3">
                  <c:v>3.57</c:v>
                </c:pt>
                <c:pt idx="4">
                  <c:v>#N/A</c:v>
                </c:pt>
                <c:pt idx="5">
                  <c:v>6.13</c:v>
                </c:pt>
                <c:pt idx="6">
                  <c:v>#N/A</c:v>
                </c:pt>
                <c:pt idx="7">
                  <c:v>4.62</c:v>
                </c:pt>
                <c:pt idx="8">
                  <c:v>#N/A</c:v>
                </c:pt>
                <c:pt idx="9">
                  <c:v>4.92</c:v>
                </c:pt>
              </c:numCache>
            </c:numRef>
          </c:val>
          <c:extLst>
            <c:ext xmlns:c16="http://schemas.microsoft.com/office/drawing/2014/chart" uri="{C3380CC4-5D6E-409C-BE32-E72D297353CC}">
              <c16:uniqueId val="{00000007-BA94-4109-A999-8DA6DFD6ED12}"/>
            </c:ext>
          </c:extLst>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12.02</c:v>
                </c:pt>
                <c:pt idx="2">
                  <c:v>#N/A</c:v>
                </c:pt>
                <c:pt idx="3">
                  <c:v>11.5</c:v>
                </c:pt>
                <c:pt idx="4">
                  <c:v>#N/A</c:v>
                </c:pt>
                <c:pt idx="5">
                  <c:v>11.08</c:v>
                </c:pt>
                <c:pt idx="6">
                  <c:v>#N/A</c:v>
                </c:pt>
                <c:pt idx="7">
                  <c:v>11.92</c:v>
                </c:pt>
                <c:pt idx="8">
                  <c:v>#N/A</c:v>
                </c:pt>
                <c:pt idx="9">
                  <c:v>12.8</c:v>
                </c:pt>
              </c:numCache>
            </c:numRef>
          </c:val>
          <c:extLst>
            <c:ext xmlns:c16="http://schemas.microsoft.com/office/drawing/2014/chart" uri="{C3380CC4-5D6E-409C-BE32-E72D297353CC}">
              <c16:uniqueId val="{00000008-BA94-4109-A999-8DA6DFD6ED12}"/>
            </c:ext>
          </c:extLst>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1.06</c:v>
                </c:pt>
                <c:pt idx="1">
                  <c:v>#N/A</c:v>
                </c:pt>
                <c:pt idx="2">
                  <c:v>1.04</c:v>
                </c:pt>
                <c:pt idx="3">
                  <c:v>#N/A</c:v>
                </c:pt>
                <c:pt idx="4">
                  <c:v>1</c:v>
                </c:pt>
                <c:pt idx="5">
                  <c:v>#N/A</c:v>
                </c:pt>
                <c:pt idx="6">
                  <c:v>1</c:v>
                </c:pt>
                <c:pt idx="7">
                  <c:v>#N/A</c:v>
                </c:pt>
                <c:pt idx="8">
                  <c:v>0.99</c:v>
                </c:pt>
                <c:pt idx="9">
                  <c:v>#N/A</c:v>
                </c:pt>
              </c:numCache>
            </c:numRef>
          </c:val>
          <c:extLst>
            <c:ext xmlns:c16="http://schemas.microsoft.com/office/drawing/2014/chart" uri="{C3380CC4-5D6E-409C-BE32-E72D297353CC}">
              <c16:uniqueId val="{00000009-BA94-4109-A999-8DA6DFD6ED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20530</c:v>
                </c:pt>
                <c:pt idx="5">
                  <c:v>21588</c:v>
                </c:pt>
                <c:pt idx="8">
                  <c:v>21108</c:v>
                </c:pt>
                <c:pt idx="11">
                  <c:v>21272</c:v>
                </c:pt>
                <c:pt idx="14">
                  <c:v>22986</c:v>
                </c:pt>
              </c:numCache>
            </c:numRef>
          </c:val>
          <c:extLst>
            <c:ext xmlns:c16="http://schemas.microsoft.com/office/drawing/2014/chart" uri="{C3380CC4-5D6E-409C-BE32-E72D297353CC}">
              <c16:uniqueId val="{00000000-D1EC-460E-B517-EC39AF0DF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1-D1EC-460E-B517-EC39AF0DF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1614</c:v>
                </c:pt>
                <c:pt idx="3">
                  <c:v>1560</c:v>
                </c:pt>
                <c:pt idx="6">
                  <c:v>1938</c:v>
                </c:pt>
                <c:pt idx="9">
                  <c:v>1402</c:v>
                </c:pt>
                <c:pt idx="12">
                  <c:v>629</c:v>
                </c:pt>
              </c:numCache>
            </c:numRef>
          </c:val>
          <c:extLst>
            <c:ext xmlns:c16="http://schemas.microsoft.com/office/drawing/2014/chart" uri="{C3380CC4-5D6E-409C-BE32-E72D297353CC}">
              <c16:uniqueId val="{00000002-D1EC-460E-B517-EC39AF0DF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147</c:v>
                </c:pt>
                <c:pt idx="3">
                  <c:v>147</c:v>
                </c:pt>
                <c:pt idx="6">
                  <c:v>147</c:v>
                </c:pt>
                <c:pt idx="9">
                  <c:v>109</c:v>
                </c:pt>
                <c:pt idx="12">
                  <c:v>61</c:v>
                </c:pt>
              </c:numCache>
            </c:numRef>
          </c:val>
          <c:extLst>
            <c:ext xmlns:c16="http://schemas.microsoft.com/office/drawing/2014/chart" uri="{C3380CC4-5D6E-409C-BE32-E72D297353CC}">
              <c16:uniqueId val="{00000003-D1EC-460E-B517-EC39AF0DF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10240</c:v>
                </c:pt>
                <c:pt idx="3">
                  <c:v>9795</c:v>
                </c:pt>
                <c:pt idx="6">
                  <c:v>10268</c:v>
                </c:pt>
                <c:pt idx="9">
                  <c:v>9943</c:v>
                </c:pt>
                <c:pt idx="12">
                  <c:v>10859</c:v>
                </c:pt>
              </c:numCache>
            </c:numRef>
          </c:val>
          <c:extLst>
            <c:ext xmlns:c16="http://schemas.microsoft.com/office/drawing/2014/chart" uri="{C3380CC4-5D6E-409C-BE32-E72D297353CC}">
              <c16:uniqueId val="{00000004-D1EC-460E-B517-EC39AF0DF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317</c:v>
                </c:pt>
                <c:pt idx="3">
                  <c:v>350</c:v>
                </c:pt>
                <c:pt idx="6">
                  <c:v>383</c:v>
                </c:pt>
                <c:pt idx="9">
                  <c:v>417</c:v>
                </c:pt>
                <c:pt idx="12">
                  <c:v>450</c:v>
                </c:pt>
              </c:numCache>
            </c:numRef>
          </c:val>
          <c:extLst>
            <c:ext xmlns:c16="http://schemas.microsoft.com/office/drawing/2014/chart" uri="{C3380CC4-5D6E-409C-BE32-E72D297353CC}">
              <c16:uniqueId val="{00000005-D1EC-460E-B517-EC39AF0DF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EC-460E-B517-EC39AF0DF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14999</c:v>
                </c:pt>
                <c:pt idx="3">
                  <c:v>15237</c:v>
                </c:pt>
                <c:pt idx="6">
                  <c:v>14521</c:v>
                </c:pt>
                <c:pt idx="9">
                  <c:v>14763</c:v>
                </c:pt>
                <c:pt idx="12">
                  <c:v>15320</c:v>
                </c:pt>
              </c:numCache>
            </c:numRef>
          </c:val>
          <c:extLst>
            <c:ext xmlns:c16="http://schemas.microsoft.com/office/drawing/2014/chart" uri="{C3380CC4-5D6E-409C-BE32-E72D297353CC}">
              <c16:uniqueId val="{00000007-D1EC-460E-B517-EC39AF0DFC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6790</c:v>
                </c:pt>
                <c:pt idx="2">
                  <c:v>#N/A</c:v>
                </c:pt>
                <c:pt idx="3">
                  <c:v>#N/A</c:v>
                </c:pt>
                <c:pt idx="4">
                  <c:v>5501</c:v>
                </c:pt>
                <c:pt idx="5">
                  <c:v>#N/A</c:v>
                </c:pt>
                <c:pt idx="6">
                  <c:v>#N/A</c:v>
                </c:pt>
                <c:pt idx="7">
                  <c:v>6149</c:v>
                </c:pt>
                <c:pt idx="8">
                  <c:v>#N/A</c:v>
                </c:pt>
                <c:pt idx="9">
                  <c:v>#N/A</c:v>
                </c:pt>
                <c:pt idx="10">
                  <c:v>5362</c:v>
                </c:pt>
                <c:pt idx="11">
                  <c:v>#N/A</c:v>
                </c:pt>
                <c:pt idx="12">
                  <c:v>#N/A</c:v>
                </c:pt>
                <c:pt idx="13">
                  <c:v>4333</c:v>
                </c:pt>
                <c:pt idx="14">
                  <c:v>#N/A</c:v>
                </c:pt>
              </c:numCache>
            </c:numRef>
          </c:val>
          <c:smooth val="0"/>
          <c:extLst>
            <c:ext xmlns:c16="http://schemas.microsoft.com/office/drawing/2014/chart" uri="{C3380CC4-5D6E-409C-BE32-E72D297353CC}">
              <c16:uniqueId val="{00000008-D1EC-460E-B517-EC39AF0DFC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196394</c:v>
                </c:pt>
                <c:pt idx="5">
                  <c:v>196985</c:v>
                </c:pt>
                <c:pt idx="8">
                  <c:v>199124</c:v>
                </c:pt>
                <c:pt idx="11">
                  <c:v>196934</c:v>
                </c:pt>
                <c:pt idx="14">
                  <c:v>193640</c:v>
                </c:pt>
              </c:numCache>
            </c:numRef>
          </c:val>
          <c:extLst>
            <c:ext xmlns:c16="http://schemas.microsoft.com/office/drawing/2014/chart" uri="{C3380CC4-5D6E-409C-BE32-E72D297353CC}">
              <c16:uniqueId val="{00000000-FB45-4AD8-A0BE-004006D39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46914</c:v>
                </c:pt>
                <c:pt idx="5">
                  <c:v>44717</c:v>
                </c:pt>
                <c:pt idx="8">
                  <c:v>41203</c:v>
                </c:pt>
                <c:pt idx="11">
                  <c:v>39780</c:v>
                </c:pt>
                <c:pt idx="14">
                  <c:v>40647</c:v>
                </c:pt>
              </c:numCache>
            </c:numRef>
          </c:val>
          <c:extLst>
            <c:ext xmlns:c16="http://schemas.microsoft.com/office/drawing/2014/chart" uri="{C3380CC4-5D6E-409C-BE32-E72D297353CC}">
              <c16:uniqueId val="{00000001-FB45-4AD8-A0BE-004006D39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21997</c:v>
                </c:pt>
                <c:pt idx="5">
                  <c:v>24363</c:v>
                </c:pt>
                <c:pt idx="8">
                  <c:v>28561</c:v>
                </c:pt>
                <c:pt idx="11">
                  <c:v>31571</c:v>
                </c:pt>
                <c:pt idx="14">
                  <c:v>33845</c:v>
                </c:pt>
              </c:numCache>
            </c:numRef>
          </c:val>
          <c:extLst>
            <c:ext xmlns:c16="http://schemas.microsoft.com/office/drawing/2014/chart" uri="{C3380CC4-5D6E-409C-BE32-E72D297353CC}">
              <c16:uniqueId val="{00000002-FB45-4AD8-A0BE-004006D39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5-4AD8-A0BE-004006D39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5-4AD8-A0BE-004006D39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752</c:v>
                </c:pt>
                <c:pt idx="3">
                  <c:v>616</c:v>
                </c:pt>
                <c:pt idx="6">
                  <c:v>506</c:v>
                </c:pt>
                <c:pt idx="9">
                  <c:v>604</c:v>
                </c:pt>
                <c:pt idx="12">
                  <c:v>325</c:v>
                </c:pt>
              </c:numCache>
            </c:numRef>
          </c:val>
          <c:extLst>
            <c:ext xmlns:c16="http://schemas.microsoft.com/office/drawing/2014/chart" uri="{C3380CC4-5D6E-409C-BE32-E72D297353CC}">
              <c16:uniqueId val="{00000005-FB45-4AD8-A0BE-004006D39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23162</c:v>
                </c:pt>
                <c:pt idx="3">
                  <c:v>21122</c:v>
                </c:pt>
                <c:pt idx="6">
                  <c:v>19498</c:v>
                </c:pt>
                <c:pt idx="9">
                  <c:v>19727</c:v>
                </c:pt>
                <c:pt idx="12">
                  <c:v>20344</c:v>
                </c:pt>
              </c:numCache>
            </c:numRef>
          </c:val>
          <c:extLst>
            <c:ext xmlns:c16="http://schemas.microsoft.com/office/drawing/2014/chart" uri="{C3380CC4-5D6E-409C-BE32-E72D297353CC}">
              <c16:uniqueId val="{00000006-FB45-4AD8-A0BE-004006D39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825</c:v>
                </c:pt>
                <c:pt idx="3">
                  <c:v>692</c:v>
                </c:pt>
                <c:pt idx="6">
                  <c:v>543</c:v>
                </c:pt>
                <c:pt idx="9">
                  <c:v>422</c:v>
                </c:pt>
                <c:pt idx="12">
                  <c:v>280</c:v>
                </c:pt>
              </c:numCache>
            </c:numRef>
          </c:val>
          <c:extLst>
            <c:ext xmlns:c16="http://schemas.microsoft.com/office/drawing/2014/chart" uri="{C3380CC4-5D6E-409C-BE32-E72D297353CC}">
              <c16:uniqueId val="{00000007-FB45-4AD8-A0BE-004006D39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124319</c:v>
                </c:pt>
                <c:pt idx="3">
                  <c:v>118208</c:v>
                </c:pt>
                <c:pt idx="6">
                  <c:v>114069</c:v>
                </c:pt>
                <c:pt idx="9">
                  <c:v>108758</c:v>
                </c:pt>
                <c:pt idx="12">
                  <c:v>109812</c:v>
                </c:pt>
              </c:numCache>
            </c:numRef>
          </c:val>
          <c:extLst>
            <c:ext xmlns:c16="http://schemas.microsoft.com/office/drawing/2014/chart" uri="{C3380CC4-5D6E-409C-BE32-E72D297353CC}">
              <c16:uniqueId val="{00000008-FB45-4AD8-A0BE-004006D39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8613</c:v>
                </c:pt>
                <c:pt idx="3">
                  <c:v>7088</c:v>
                </c:pt>
                <c:pt idx="6">
                  <c:v>5687</c:v>
                </c:pt>
                <c:pt idx="9">
                  <c:v>3555</c:v>
                </c:pt>
                <c:pt idx="12">
                  <c:v>2733</c:v>
                </c:pt>
              </c:numCache>
            </c:numRef>
          </c:val>
          <c:extLst>
            <c:ext xmlns:c16="http://schemas.microsoft.com/office/drawing/2014/chart" uri="{C3380CC4-5D6E-409C-BE32-E72D297353CC}">
              <c16:uniqueId val="{00000009-FB45-4AD8-A0BE-004006D39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165011</c:v>
                </c:pt>
                <c:pt idx="3">
                  <c:v>168454</c:v>
                </c:pt>
                <c:pt idx="6">
                  <c:v>173312</c:v>
                </c:pt>
                <c:pt idx="9">
                  <c:v>173414</c:v>
                </c:pt>
                <c:pt idx="12">
                  <c:v>172857</c:v>
                </c:pt>
              </c:numCache>
            </c:numRef>
          </c:val>
          <c:extLst>
            <c:ext xmlns:c16="http://schemas.microsoft.com/office/drawing/2014/chart" uri="{C3380CC4-5D6E-409C-BE32-E72D297353CC}">
              <c16:uniqueId val="{0000000A-FB45-4AD8-A0BE-004006D39D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57376</c:v>
                </c:pt>
                <c:pt idx="2">
                  <c:v>#N/A</c:v>
                </c:pt>
                <c:pt idx="3">
                  <c:v>#N/A</c:v>
                </c:pt>
                <c:pt idx="4">
                  <c:v>50116</c:v>
                </c:pt>
                <c:pt idx="5">
                  <c:v>#N/A</c:v>
                </c:pt>
                <c:pt idx="6">
                  <c:v>#N/A</c:v>
                </c:pt>
                <c:pt idx="7">
                  <c:v>44729</c:v>
                </c:pt>
                <c:pt idx="8">
                  <c:v>#N/A</c:v>
                </c:pt>
                <c:pt idx="9">
                  <c:v>#N/A</c:v>
                </c:pt>
                <c:pt idx="10">
                  <c:v>38196</c:v>
                </c:pt>
                <c:pt idx="11">
                  <c:v>#N/A</c:v>
                </c:pt>
                <c:pt idx="12">
                  <c:v>#N/A</c:v>
                </c:pt>
                <c:pt idx="13">
                  <c:v>38219</c:v>
                </c:pt>
                <c:pt idx="14">
                  <c:v>#N/A</c:v>
                </c:pt>
              </c:numCache>
            </c:numRef>
          </c:val>
          <c:smooth val="0"/>
          <c:extLst>
            <c:ext xmlns:c16="http://schemas.microsoft.com/office/drawing/2014/chart" uri="{C3380CC4-5D6E-409C-BE32-E72D297353CC}">
              <c16:uniqueId val="{0000000B-FB45-4AD8-A0BE-004006D39D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10329</c:v>
                </c:pt>
                <c:pt idx="1">
                  <c:v>10911</c:v>
                </c:pt>
                <c:pt idx="2">
                  <c:v>11070</c:v>
                </c:pt>
              </c:numCache>
            </c:numRef>
          </c:val>
          <c:extLst>
            <c:ext xmlns:c16="http://schemas.microsoft.com/office/drawing/2014/chart" uri="{C3380CC4-5D6E-409C-BE32-E72D297353CC}">
              <c16:uniqueId val="{00000000-054D-49DD-A227-5EFE590C3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3318</c:v>
                </c:pt>
                <c:pt idx="1">
                  <c:v>3697</c:v>
                </c:pt>
                <c:pt idx="2">
                  <c:v>4074</c:v>
                </c:pt>
              </c:numCache>
            </c:numRef>
          </c:val>
          <c:extLst>
            <c:ext xmlns:c16="http://schemas.microsoft.com/office/drawing/2014/chart" uri="{C3380CC4-5D6E-409C-BE32-E72D297353CC}">
              <c16:uniqueId val="{00000001-054D-49DD-A227-5EFE590C3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14044</c:v>
                </c:pt>
                <c:pt idx="1">
                  <c:v>16011</c:v>
                </c:pt>
                <c:pt idx="2">
                  <c:v>17116</c:v>
                </c:pt>
              </c:numCache>
            </c:numRef>
          </c:val>
          <c:extLst>
            <c:ext xmlns:c16="http://schemas.microsoft.com/office/drawing/2014/chart" uri="{C3380CC4-5D6E-409C-BE32-E72D297353CC}">
              <c16:uniqueId val="{00000002-054D-49DD-A227-5EFE590C3B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{ACE37996-0C16-4CE2-9480-5823B086801C}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D10-49CD-8998-0277605E74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{D6C48107-CA78-47F4-8644-24475A019A63}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10-49CD-8998-0277605E74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{25447FB0-698C-48F9-9D01-DD5501571458}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10-49CD-8998-0277605E74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{E2CDA2D0-FA06-401A-AD73-DC22CB67DA6E}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10-49CD-8998-0277605E74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{51E39196-8CAD-4E65-A86D-2E9A3BEF2A10}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10-49CD-8998-0277605E74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{FF19FE99-ACE9-4394-B05F-4DE217177959}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D10-49CD-8998-0277605E74A2}"/>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{ADA06A49-74E9-4C61-9240-3697F031E21B}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D10-49CD-8998-0277605E74A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{2A3CBBFB-116D-408B-AAB0-538D5A42265D}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D10-49CD-8998-0277605E74A2}"/>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{F1C7561E-5DE0-4855-9E7B-877822C9B588}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D10-49CD-8998-0277605E74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c:v>
                </c:pt>
                <c:pt idx="24">
                  <c:v>74</c:v>
                </c:pt>
                <c:pt idx="32">
                  <c:v>75.599999999999994</c:v>
                </c:pt>
              </c:numCache>
            </c:numRef>
          </c:xVal>
          <c:yVal>
            <c:numRef>
              <c:f>公会計指標分析・財政指標組合せ分析表!$BP$51:$DC$51</c:f>
              <c:numCache>
                <c:formatCode>#,##0.0;"▲ "#,##0.0</c:formatCode>
                <c:ptCount val="40"/>
                <c:pt idx="16">
                  <c:v>49.5</c:v>
                </c:pt>
                <c:pt idx="24">
                  <c:v>42.6</c:v>
                </c:pt>
                <c:pt idx="32">
                  <c:v>42.7</c:v>
                </c:pt>
              </c:numCache>
            </c:numRef>
          </c:yVal>
          <c:smooth val="0"/>
          <c:extLst>
            <c:ext xmlns:c16="http://schemas.microsoft.com/office/drawing/2014/chart" uri="{C3380CC4-5D6E-409C-BE32-E72D297353CC}">
              <c16:uniqueId val="{00000009-6D10-49CD-8998-0277605E74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{FED8A4BC-BD99-44E3-96A7-379EE3F11FF8}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D10-49CD-8998-0277605E74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{81ECC8F4-50BF-4174-A9B7-BF099D1D07B5}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10-49CD-8998-0277605E74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{02818E99-57D9-4F5B-8DD4-9D5E4640087C}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10-49CD-8998-0277605E74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{FCC009BE-B8CE-4937-8DFD-B6D28AD72A79}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10-49CD-8998-0277605E74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{170CED3A-1C88-446B-AA81-10079C0E11E8}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10-49CD-8998-0277605E74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{28D7A32A-78C7-4676-8420-357A884A9B56}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D10-49CD-8998-0277605E74A2}"/>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{38365548-C09C-43CF-9E6D-B9A2EFD7C35D}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D10-49CD-8998-0277605E74A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{0DA1D1E0-79E1-46F6-ACBE-8F83B37CCD77}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D10-49CD-8998-0277605E74A2}"/>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{ED98C744-E5D2-4E0A-8278-359289BA2834}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D10-49CD-8998-0277605E74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6D10-49CD-8998-0277605E74A2}"/>
            </c:ext>
          </c:extLst>
        </c:ser>
        <c:dLbls>
          <c:showLegendKey val="0"/>
          <c:showVal val="1"/>
          <c:showCatName val="0"/>
          <c:showSerName val="0"/>
          <c:showPercent val="0"/>
          <c:showBubbleSize val="0"/>
        </c:dLbls>
        <c:axId val="46179840"/>
        <c:axId val="46181760"/>
      </c:scatterChart>
      <c:valAx>
        <c:axId val="46179840"/>
        <c:scaling>
          <c:orientation val="minMax"/>
          <c:max val="77"/>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{257991B2-7A03-4DCC-9532-503AA1EFC913}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90-44DA-925F-F9F16DD7E8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{BA2482D6-1DEB-4C9E-8715-C0698E9B94F2}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0-44DA-925F-F9F16DD7E8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{E97CAA6C-627E-4FAA-9B78-78F1D9CA8A0D}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0-44DA-925F-F9F16DD7E8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{1F363F19-7929-418C-B3B4-C4CBDC09F3AA}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0-44DA-925F-F9F16DD7E8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{266FAE49-5890-4018-BB57-13DEEC60E686}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0-44DA-925F-F9F16DD7E8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{6E9772C7-6E9D-47A7-9E17-688C29DEC12A}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90-44DA-925F-F9F16DD7E8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{A4F57D87-8E0C-48E4-9750-74FC91672113}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90-44DA-925F-F9F16DD7E8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{E608EFC4-CF07-43C7-BC3F-8707EF0A83C7}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90-44DA-925F-F9F16DD7E8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{281FC5F6-5752-4AE8-97F5-624417BDF854}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90-44DA-925F-F9F16DD7E8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7.2</c:v>
                </c:pt>
                <c:pt idx="16">
                  <c:v>6.9</c:v>
                </c:pt>
                <c:pt idx="24">
                  <c:v>6.3</c:v>
                </c:pt>
                <c:pt idx="32">
                  <c:v>5.8</c:v>
                </c:pt>
              </c:numCache>
            </c:numRef>
          </c:xVal>
          <c:yVal>
            <c:numRef>
              <c:f>公会計指標分析・財政指標組合せ分析表!$BP$73:$DC$73</c:f>
              <c:numCache>
                <c:formatCode>#,##0.0;"▲ "#,##0.0</c:formatCode>
                <c:ptCount val="40"/>
                <c:pt idx="0">
                  <c:v>64.400000000000006</c:v>
                </c:pt>
                <c:pt idx="8">
                  <c:v>57</c:v>
                </c:pt>
                <c:pt idx="16">
                  <c:v>49.5</c:v>
                </c:pt>
                <c:pt idx="24">
                  <c:v>42.6</c:v>
                </c:pt>
                <c:pt idx="32">
                  <c:v>42.7</c:v>
                </c:pt>
              </c:numCache>
            </c:numRef>
          </c:yVal>
          <c:smooth val="0"/>
          <c:extLst>
            <c:ext xmlns:c16="http://schemas.microsoft.com/office/drawing/2014/chart" uri="{C3380CC4-5D6E-409C-BE32-E72D297353CC}">
              <c16:uniqueId val="{00000009-2590-44DA-925F-F9F16DD7E8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{BEB9ADB1-0628-4F2F-A01E-53DBBA2E3294}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90-44DA-925F-F9F16DD7E8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{77F2F8AC-9680-4900-AC12-00215832E609}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0-44DA-925F-F9F16DD7E8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{8E9C688B-779A-443C-A788-0B9333A91675}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0-44DA-925F-F9F16DD7E8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{810D0E3D-4C66-4AAE-9AF8-9283005A62E3}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0-44DA-925F-F9F16DD7E8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{2B31CA59-9ED5-4D5C-8DCF-38595BF2842D}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0-44DA-925F-F9F16DD7E8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{95E6C5C7-B288-4F34-A334-1E3E89D44592}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90-44DA-925F-F9F16DD7E8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{6DED6900-EDE5-4B62-B403-4FBF000364A5}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90-44DA-925F-F9F16DD7E8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{5131ED55-8DA6-4970-8C34-B8C267A9F317}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90-44DA-925F-F9F16DD7E8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{F042DE23-6728-4F62-B5CF-2734C18EBF8C}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90-44DA-925F-F9F16DD7E8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2590-44DA-925F-F9F16DD7E80A}"/>
            </c:ext>
          </c:extLst>
        </c:ser>
        <c:dLbls>
          <c:showLegendKey val="0"/>
          <c:showVal val="1"/>
          <c:showCatName val="0"/>
          <c:showSerName val="0"/>
          <c:showPercent val="0"/>
          <c:showBubbleSize val="0"/>
        </c:dLbls>
        <c:axId val="84219776"/>
        <c:axId val="84234240"/>
      </c:scatterChart>
      <c:valAx>
        <c:axId val="84219776"/>
        <c:scaling>
          <c:orientation val="minMax"/>
          <c:max val="9.5"/>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は，土地開発公社からの買い戻し費用の減により公債費に準ずる債務負担行為額が減少したものの，児島市民病院事業会計への一般会計からの繰出金が増加し，結果として前年度より増加している。</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は，都市計画事業の財源として発行された市債償還額に充当した都市計画税の増加や，災害復旧費等に係る基準財政需要額算入額のうち臨時財政対策債等の増加などにより，前年度より増加している。</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の増加額が，元利償還金等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の増加額を上回っているため，結果として実質公債費比率の分子は減少している。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退職者数の減による退職手当負担見込額の増加や，児島市民病院事業会計の市債現在高の増加による公営企業債等繰入見込額の増加があるものの，土地開発公社の用地買戻及び土地改良区等の償還による債務負担行為に基づく支出予定額の減少により，前年度より減少している。</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決算剰余金を財源とした財政調整基金，減債基金，清掃施設整備基金，学校施設整備基金，国民健康保険事業財政調整基金，公共施設整備基金等の積立により充当可能基金が増加しているものの，市債の償還による基準財政需要額参入見込み額の減により，前年度より減少している。</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の減少額が，将来負担額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の減少額を上回っているため，結果として将来負担比率の分子は増加している。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岡山県倉敷市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決算剰余金から財政調整基金に２５億円積み立てたほか，減債基金へ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億円，公共施設整備基金へ約６億円，清掃施設整備基金へ約３億円，学校施設整備基金へ約２億円を積み立てた一方，取り崩しは額が大きいものでもふるさと応援基金の約５千万円に留まっており，基金全体としては約１６．４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の変化による税収の落ち込みや自然災害など不測の事態に備えるため，また公共施設の老朽化対策や，学校施設の大規模改修，老朽化した清掃施設の解体や新工場の建設など特定の事業の財源として活用するために，今後も基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・清掃施設整備基金：清掃施設の整備の円滑な推進を図り，もって一般廃棄物の適正な処理と生活環境の保全及び公衆衛生の向上に資すること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・交通拠点施設整備基金：交通拠点施設の整備の円滑な推進を図り，もって住民の利便性と地域の振興に資すること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・公共施設整備基金：公共施設の老朽化対策として約６億円を積み増ししたため増加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・学校施設整備基金：学校施設の大規模改修が控えていることから約２億円を積み増ししたため増加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・清掃施設整備基金：老朽施設の解体や新工場の建設などがあることから約３億円積み増ししたため増加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・公共施設整備基金：公共施設の整備費の財源として活用するため，平成３０年度までに約４億円を取り崩し予定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・学校施設整備基金：学校施設の整備費の財源として活用するため，平成３０年度までに約１億円を取り崩し予定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・清掃施設整備基金：清掃施設の整備費の財源として活用するため，平成３０年度までに約１．７億円を取り崩し予定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基金残高の安定的な確保を目指すため，決算剰余金を２５億円積み立てたことによる増。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税収の落ち込みや自然災害など不測の事態に備えるため，できるだけ取り崩しを抑制しつつ，今後も積み立てていくこととしている。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市債の償還時の財源として活用するため，約３．８億円を積み立てたことによる増。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市場公募債の一括償還に備えて毎年度計画的に積み立てる予定。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過去に取得した固定資産の減価償却費が投資的経費を上回る状況が続いて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，昨年よりも</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％上昇している。類似団体と比較して数値が高くなっているのは，ストック情報分析表①の分析欄のとおり，道路の減価償却率が</a:t>
          </a:r>
          <a:r>
            <a:rPr kumimoji="1" lang="en-US" altLang="ja-JP" sz="1000">
              <a:solidFill>
                <a:schemeClr val="dk1"/>
              </a:solidFill>
              <a:effectLst/>
              <a:latin typeface="+mn-lt"/>
              <a:ea typeface="+mn-ea"/>
              <a:cs typeface="+mn-cs"/>
            </a:rPr>
            <a:t>87.5</a:t>
          </a:r>
          <a:r>
            <a:rPr kumimoji="1" lang="ja-JP" altLang="ja-JP" sz="1000">
              <a:solidFill>
                <a:schemeClr val="dk1"/>
              </a:solidFill>
              <a:effectLst/>
              <a:latin typeface="+mn-lt"/>
              <a:ea typeface="+mn-ea"/>
              <a:cs typeface="+mn-cs"/>
            </a:rPr>
            <a:t>％と高いことが主な原因である。引き続き，倉敷市公共施設等総合管理計画や倉敷市行財政改革プラン</a:t>
          </a:r>
          <a:r>
            <a:rPr kumimoji="1" lang="en-US" altLang="ja-JP" sz="1000">
              <a:solidFill>
                <a:schemeClr val="dk1"/>
              </a:solidFill>
              <a:effectLst/>
              <a:latin typeface="+mn-lt"/>
              <a:ea typeface="+mn-ea"/>
              <a:cs typeface="+mn-cs"/>
            </a:rPr>
            <a:t>2016</a:t>
          </a:r>
          <a:r>
            <a:rPr kumimoji="1" lang="ja-JP" altLang="ja-JP" sz="1000">
              <a:solidFill>
                <a:schemeClr val="dk1"/>
              </a:solidFill>
              <a:effectLst/>
              <a:latin typeface="+mn-lt"/>
              <a:ea typeface="+mn-ea"/>
              <a:cs typeface="+mn-cs"/>
            </a:rPr>
            <a:t>等に従い，公共施設やインフラ施設についての個別方針や長寿命化計画を策定・実施することで，施設の長寿命化や施設総量の適正化等に取り組む。</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19685</xdr:rowOff>
    </xdr:from>
    <xdr:to>
      <xdr:col>23</xdr:col>
      <xdr:colOff>136525</xdr:colOff>
      <xdr:row>27</xdr:row>
      <xdr:rowOff>121285</xdr:rowOff>
    </xdr:to>
    <xdr:sp macro="" textlink="">
      <xdr:nvSpPr>
        <xdr:cNvPr id="78" name="楕円 77"/>
        <xdr:cNvSpPr/>
      </xdr:nvSpPr>
      <xdr:spPr>
        <a:xfrm>
          <a:off x="47117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106062</xdr:rowOff>
    </xdr:from>
    <xdr:ext cx="405111" cy="259045"/>
    <xdr:sp macro="" textlink="">
      <xdr:nvSpPr>
        <xdr:cNvPr id="79" name="有形固定資産減価償却率該当値テキスト"/>
        <xdr:cNvSpPr txBox="1"/>
      </xdr:nvSpPr>
      <xdr:spPr>
        <a:xfrm>
          <a:off x="48133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77258</xdr:rowOff>
    </xdr:from>
    <xdr:to>
      <xdr:col>19</xdr:col>
      <xdr:colOff>187325</xdr:colOff>
      <xdr:row>28</xdr:row>
      <xdr:rowOff>7408</xdr:rowOff>
    </xdr:to>
    <xdr:sp macro="" textlink="">
      <xdr:nvSpPr>
        <xdr:cNvPr id="80" name="楕円 79"/>
        <xdr:cNvSpPr/>
      </xdr:nvSpPr>
      <xdr:spPr>
        <a:xfrm>
          <a:off x="4000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70485</xdr:rowOff>
    </xdr:from>
    <xdr:to>
      <xdr:col>23</xdr:col>
      <xdr:colOff>85725</xdr:colOff>
      <xdr:row>27</xdr:row>
      <xdr:rowOff>128058</xdr:rowOff>
    </xdr:to>
    <xdr:cxnSp macro="">
      <xdr:nvCxnSpPr>
        <xdr:cNvPr id="81" name="直線コネクタ 80"/>
        <xdr:cNvCxnSpPr/>
      </xdr:nvCxnSpPr>
      <xdr:spPr>
        <a:xfrm flipV="1">
          <a:off x="4051300" y="547116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113242</xdr:rowOff>
    </xdr:from>
    <xdr:to>
      <xdr:col>15</xdr:col>
      <xdr:colOff>187325</xdr:colOff>
      <xdr:row>28</xdr:row>
      <xdr:rowOff>43392</xdr:rowOff>
    </xdr:to>
    <xdr:sp macro="" textlink="">
      <xdr:nvSpPr>
        <xdr:cNvPr id="82" name="楕円 81"/>
        <xdr:cNvSpPr/>
      </xdr:nvSpPr>
      <xdr:spPr>
        <a:xfrm>
          <a:off x="3238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27</xdr:row>
      <xdr:rowOff>164042</xdr:rowOff>
    </xdr:to>
    <xdr:cxnSp macro="">
      <xdr:nvCxnSpPr>
        <xdr:cNvPr id="83" name="直線コネクタ 82"/>
        <xdr:cNvCxnSpPr/>
      </xdr:nvCxnSpPr>
      <xdr:spPr>
        <a:xfrm flipV="1">
          <a:off x="3289300" y="552873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23935</xdr:rowOff>
    </xdr:from>
    <xdr:ext cx="405111" cy="259045"/>
    <xdr:sp macro="" textlink="">
      <xdr:nvSpPr>
        <xdr:cNvPr id="86" name="n_1mainValue有形固定資産減価償却率"/>
        <xdr:cNvSpPr txBox="1"/>
      </xdr:nvSpPr>
      <xdr:spPr>
        <a:xfrm>
          <a:off x="38360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59919</xdr:rowOff>
    </xdr:from>
    <xdr:ext cx="405111" cy="259045"/>
    <xdr:sp macro="" textlink="">
      <xdr:nvSpPr>
        <xdr:cNvPr id="87" name="n_2mainValue有形固定資産減価償却率"/>
        <xdr:cNvSpPr txBox="1"/>
      </xdr:nvSpPr>
      <xdr:spPr>
        <a:xfrm>
          <a:off x="3086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債務償還可能年数が類似団体を</a:t>
          </a:r>
          <a:r>
            <a:rPr kumimoji="1" lang="en-US" altLang="ja-JP" sz="950">
              <a:solidFill>
                <a:schemeClr val="dk1"/>
              </a:solidFill>
              <a:effectLst/>
              <a:latin typeface="+mn-lt"/>
              <a:ea typeface="+mn-ea"/>
              <a:cs typeface="+mn-cs"/>
            </a:rPr>
            <a:t>0.5</a:t>
          </a:r>
          <a:r>
            <a:rPr kumimoji="1" lang="ja-JP" altLang="en-US" sz="950">
              <a:solidFill>
                <a:schemeClr val="dk1"/>
              </a:solidFill>
              <a:effectLst/>
              <a:latin typeface="+mn-lt"/>
              <a:ea typeface="+mn-ea"/>
              <a:cs typeface="+mn-cs"/>
            </a:rPr>
            <a:t>年上回っている。債務償還可能年数は，実質債務（将来負担額</a:t>
          </a:r>
          <a:r>
            <a:rPr kumimoji="1" lang="en-US"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充当可能財源）／償還財源額（決算統計の経常一般財源等</a:t>
          </a:r>
          <a:r>
            <a:rPr kumimoji="1" lang="en-US"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臨時財政対策債発行可能額</a:t>
          </a:r>
          <a:r>
            <a:rPr kumimoji="1" lang="en-US"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経常経費充当財源）で計算されるが，実質債務を標準財政規模の割合で示した健全化判断比率の指標「</a:t>
          </a:r>
          <a:r>
            <a:rPr kumimoji="1" lang="ja-JP" altLang="ja-JP" sz="950">
              <a:solidFill>
                <a:schemeClr val="dk1"/>
              </a:solidFill>
              <a:effectLst/>
              <a:latin typeface="+mn-lt"/>
              <a:ea typeface="+mn-ea"/>
              <a:cs typeface="+mn-cs"/>
            </a:rPr>
            <a:t>将来負担比率</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が類似団体平均値（</a:t>
          </a:r>
          <a:r>
            <a:rPr kumimoji="1" lang="en-US" altLang="ja-JP" sz="950">
              <a:solidFill>
                <a:schemeClr val="dk1"/>
              </a:solidFill>
              <a:effectLst/>
              <a:latin typeface="+mn-lt"/>
              <a:ea typeface="+mn-ea"/>
              <a:cs typeface="+mn-cs"/>
            </a:rPr>
            <a:t>37.6</a:t>
          </a:r>
          <a:r>
            <a:rPr kumimoji="1" lang="ja-JP" altLang="ja-JP" sz="950">
              <a:solidFill>
                <a:schemeClr val="dk1"/>
              </a:solidFill>
              <a:effectLst/>
              <a:latin typeface="+mn-lt"/>
              <a:ea typeface="+mn-ea"/>
              <a:cs typeface="+mn-cs"/>
            </a:rPr>
            <a:t>）より高い状態（</a:t>
          </a:r>
          <a:r>
            <a:rPr kumimoji="1" lang="en-US" altLang="ja-JP" sz="950">
              <a:solidFill>
                <a:schemeClr val="dk1"/>
              </a:solidFill>
              <a:effectLst/>
              <a:latin typeface="+mn-lt"/>
              <a:ea typeface="+mn-ea"/>
              <a:cs typeface="+mn-cs"/>
            </a:rPr>
            <a:t>42.7</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であることから，今後も将来負担比率と同様の動きになると思われる。</a:t>
          </a:r>
          <a:r>
            <a:rPr kumimoji="1" lang="ja-JP" altLang="ja-JP" sz="950">
              <a:solidFill>
                <a:schemeClr val="dk1"/>
              </a:solidFill>
              <a:effectLst/>
              <a:latin typeface="+mn-lt"/>
              <a:ea typeface="+mn-ea"/>
              <a:cs typeface="+mn-cs"/>
            </a:rPr>
            <a:t>引き続き市債残高の削減等により，財政の健全化に努める。</a:t>
          </a:r>
          <a:endParaRPr lang="ja-JP" altLang="ja-JP" sz="950">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28" name="楕円 127"/>
        <xdr:cNvSpPr/>
      </xdr:nvSpPr>
      <xdr:spPr>
        <a:xfrm>
          <a:off x="147447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141057</xdr:rowOff>
    </xdr:from>
    <xdr:ext cx="340478" cy="259045"/>
    <xdr:sp macro="" textlink="">
      <xdr:nvSpPr>
        <xdr:cNvPr id="129" name="債務償還可能年数該当値テキスト"/>
        <xdr:cNvSpPr txBox="1"/>
      </xdr:nvSpPr>
      <xdr:spPr>
        <a:xfrm>
          <a:off x="14846300" y="5713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8" name="楕円 67"/>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69" name="【道路】&#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70" name="楕円 69"/>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121920</xdr:rowOff>
    </xdr:to>
    <xdr:cxnSp macro="">
      <xdr:nvCxnSpPr>
        <xdr:cNvPr id="71" name="直線コネクタ 70"/>
        <xdr:cNvCxnSpPr/>
      </xdr:nvCxnSpPr>
      <xdr:spPr>
        <a:xfrm flipV="1">
          <a:off x="3797300" y="6076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114554</xdr:rowOff>
    </xdr:from>
    <xdr:to>
      <xdr:col>15</xdr:col>
      <xdr:colOff>101600</xdr:colOff>
      <xdr:row>36</xdr:row>
      <xdr:rowOff>44704</xdr:rowOff>
    </xdr:to>
    <xdr:sp macro="" textlink="">
      <xdr:nvSpPr>
        <xdr:cNvPr id="72" name="楕円 71"/>
        <xdr:cNvSpPr/>
      </xdr:nvSpPr>
      <xdr:spPr>
        <a:xfrm>
          <a:off x="2857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165354</xdr:rowOff>
    </xdr:to>
    <xdr:cxnSp macro="">
      <xdr:nvCxnSpPr>
        <xdr:cNvPr id="73" name="直線コネクタ 72"/>
        <xdr:cNvCxnSpPr/>
      </xdr:nvCxnSpPr>
      <xdr:spPr>
        <a:xfrm flipV="1">
          <a:off x="2908300" y="61226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17797</xdr:rowOff>
    </xdr:from>
    <xdr:ext cx="405111" cy="259045"/>
    <xdr:sp macro="" textlink="">
      <xdr:nvSpPr>
        <xdr:cNvPr id="76" name="n_1mainValue【道路】&#10;有形固定資産減価償却率"/>
        <xdr:cNvSpPr txBox="1"/>
      </xdr:nvSpPr>
      <xdr:spPr>
        <a:xfrm>
          <a:off x="3582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61231</xdr:rowOff>
    </xdr:from>
    <xdr:ext cx="405111" cy="259045"/>
    <xdr:sp macro="" textlink="">
      <xdr:nvSpPr>
        <xdr:cNvPr id="77" name="n_2mainValue【道路】&#10;有形固定資産減価償却率"/>
        <xdr:cNvSpPr txBox="1"/>
      </xdr:nvSpPr>
      <xdr:spPr>
        <a:xfrm>
          <a:off x="2705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8"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7656</xdr:rowOff>
    </xdr:from>
    <xdr:to>
      <xdr:col>55</xdr:col>
      <xdr:colOff>50800</xdr:colOff>
      <xdr:row>37</xdr:row>
      <xdr:rowOff>109256</xdr:rowOff>
    </xdr:to>
    <xdr:sp macro="" textlink="">
      <xdr:nvSpPr>
        <xdr:cNvPr id="117" name="楕円 116"/>
        <xdr:cNvSpPr/>
      </xdr:nvSpPr>
      <xdr:spPr>
        <a:xfrm>
          <a:off x="10426700" y="63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30533</xdr:rowOff>
    </xdr:from>
    <xdr:ext cx="469744" cy="259045"/>
    <xdr:sp macro="" textlink="">
      <xdr:nvSpPr>
        <xdr:cNvPr id="118" name="【道路】&#10;一人当たり延長該当値テキスト"/>
        <xdr:cNvSpPr txBox="1"/>
      </xdr:nvSpPr>
      <xdr:spPr>
        <a:xfrm>
          <a:off x="10515600" y="62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11357</xdr:rowOff>
    </xdr:from>
    <xdr:to>
      <xdr:col>50</xdr:col>
      <xdr:colOff>165100</xdr:colOff>
      <xdr:row>37</xdr:row>
      <xdr:rowOff>112957</xdr:rowOff>
    </xdr:to>
    <xdr:sp macro="" textlink="">
      <xdr:nvSpPr>
        <xdr:cNvPr id="119" name="楕円 118"/>
        <xdr:cNvSpPr/>
      </xdr:nvSpPr>
      <xdr:spPr>
        <a:xfrm>
          <a:off x="9588500" y="63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58456</xdr:rowOff>
    </xdr:from>
    <xdr:to>
      <xdr:col>55</xdr:col>
      <xdr:colOff>0</xdr:colOff>
      <xdr:row>37</xdr:row>
      <xdr:rowOff>62157</xdr:rowOff>
    </xdr:to>
    <xdr:cxnSp macro="">
      <xdr:nvCxnSpPr>
        <xdr:cNvPr id="120" name="直線コネクタ 119"/>
        <xdr:cNvCxnSpPr/>
      </xdr:nvCxnSpPr>
      <xdr:spPr>
        <a:xfrm flipV="1">
          <a:off x="9639300" y="6402106"/>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13426</xdr:rowOff>
    </xdr:from>
    <xdr:to>
      <xdr:col>46</xdr:col>
      <xdr:colOff>38100</xdr:colOff>
      <xdr:row>37</xdr:row>
      <xdr:rowOff>115026</xdr:rowOff>
    </xdr:to>
    <xdr:sp macro="" textlink="">
      <xdr:nvSpPr>
        <xdr:cNvPr id="121" name="楕円 120"/>
        <xdr:cNvSpPr/>
      </xdr:nvSpPr>
      <xdr:spPr>
        <a:xfrm>
          <a:off x="8699500" y="63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62157</xdr:rowOff>
    </xdr:from>
    <xdr:to>
      <xdr:col>50</xdr:col>
      <xdr:colOff>114300</xdr:colOff>
      <xdr:row>37</xdr:row>
      <xdr:rowOff>64226</xdr:rowOff>
    </xdr:to>
    <xdr:cxnSp macro="">
      <xdr:nvCxnSpPr>
        <xdr:cNvPr id="122" name="直線コネクタ 121"/>
        <xdr:cNvCxnSpPr/>
      </xdr:nvCxnSpPr>
      <xdr:spPr>
        <a:xfrm flipV="1">
          <a:off x="8750300" y="640580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23"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24" name="n_2aveValue【道路】&#10;一人当たり延長"/>
        <xdr:cNvSpPr txBox="1"/>
      </xdr:nvSpPr>
      <xdr:spPr>
        <a:xfrm>
          <a:off x="85154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129484</xdr:rowOff>
    </xdr:from>
    <xdr:ext cx="469744" cy="259045"/>
    <xdr:sp macro="" textlink="">
      <xdr:nvSpPr>
        <xdr:cNvPr id="125" name="n_1mainValue【道路】&#10;一人当たり延長"/>
        <xdr:cNvSpPr txBox="1"/>
      </xdr:nvSpPr>
      <xdr:spPr>
        <a:xfrm>
          <a:off x="9391727" y="61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131553</xdr:rowOff>
    </xdr:from>
    <xdr:ext cx="469744" cy="259045"/>
    <xdr:sp macro="" textlink="">
      <xdr:nvSpPr>
        <xdr:cNvPr id="126" name="n_2mainValue【道路】&#10;一人当たり延長"/>
        <xdr:cNvSpPr txBox="1"/>
      </xdr:nvSpPr>
      <xdr:spPr>
        <a:xfrm>
          <a:off x="8515427" y="613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64" name="楕円 163"/>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165" name="【橋りょう・トンネル】&#10;有形固定資産減価償却率該当値テキスト"/>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66" name="楕円 165"/>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78105</xdr:rowOff>
    </xdr:to>
    <xdr:cxnSp macro="">
      <xdr:nvCxnSpPr>
        <xdr:cNvPr id="167" name="直線コネクタ 166"/>
        <xdr:cNvCxnSpPr/>
      </xdr:nvCxnSpPr>
      <xdr:spPr>
        <a:xfrm flipV="1">
          <a:off x="3797300" y="9993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8" name="楕円 167"/>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78105</xdr:rowOff>
    </xdr:to>
    <xdr:cxnSp macro="">
      <xdr:nvCxnSpPr>
        <xdr:cNvPr id="169" name="直線コネクタ 168"/>
        <xdr:cNvCxnSpPr/>
      </xdr:nvCxnSpPr>
      <xdr:spPr>
        <a:xfrm>
          <a:off x="2908300" y="10012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120032</xdr:rowOff>
    </xdr:from>
    <xdr:ext cx="405111" cy="259045"/>
    <xdr:sp macro="" textlink="">
      <xdr:nvSpPr>
        <xdr:cNvPr id="172" name="n_1mainValue【橋りょう・トンネル】&#10;有形固定資産減価償却率"/>
        <xdr:cNvSpPr txBox="1"/>
      </xdr:nvSpPr>
      <xdr:spPr>
        <a:xfrm>
          <a:off x="35820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3"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23244</xdr:rowOff>
    </xdr:from>
    <xdr:to>
      <xdr:col>55</xdr:col>
      <xdr:colOff>50800</xdr:colOff>
      <xdr:row>61</xdr:row>
      <xdr:rowOff>124844</xdr:rowOff>
    </xdr:to>
    <xdr:sp macro="" textlink="">
      <xdr:nvSpPr>
        <xdr:cNvPr id="209" name="楕円 208"/>
        <xdr:cNvSpPr/>
      </xdr:nvSpPr>
      <xdr:spPr>
        <a:xfrm>
          <a:off x="10426700" y="1048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1671</xdr:rowOff>
    </xdr:from>
    <xdr:ext cx="534377" cy="259045"/>
    <xdr:sp macro="" textlink="">
      <xdr:nvSpPr>
        <xdr:cNvPr id="210" name="【橋りょう・トンネル】&#10;一人当たり有形固定資産（償却資産）額該当値テキスト"/>
        <xdr:cNvSpPr txBox="1"/>
      </xdr:nvSpPr>
      <xdr:spPr>
        <a:xfrm>
          <a:off x="10515600" y="104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24729</xdr:rowOff>
    </xdr:from>
    <xdr:to>
      <xdr:col>50</xdr:col>
      <xdr:colOff>165100</xdr:colOff>
      <xdr:row>61</xdr:row>
      <xdr:rowOff>126329</xdr:rowOff>
    </xdr:to>
    <xdr:sp macro="" textlink="">
      <xdr:nvSpPr>
        <xdr:cNvPr id="211" name="楕円 210"/>
        <xdr:cNvSpPr/>
      </xdr:nvSpPr>
      <xdr:spPr>
        <a:xfrm>
          <a:off x="9588500" y="104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74044</xdr:rowOff>
    </xdr:from>
    <xdr:to>
      <xdr:col>55</xdr:col>
      <xdr:colOff>0</xdr:colOff>
      <xdr:row>61</xdr:row>
      <xdr:rowOff>75529</xdr:rowOff>
    </xdr:to>
    <xdr:cxnSp macro="">
      <xdr:nvCxnSpPr>
        <xdr:cNvPr id="212" name="直線コネクタ 211"/>
        <xdr:cNvCxnSpPr/>
      </xdr:nvCxnSpPr>
      <xdr:spPr>
        <a:xfrm flipV="1">
          <a:off x="9639300" y="10532494"/>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41604</xdr:rowOff>
    </xdr:from>
    <xdr:to>
      <xdr:col>46</xdr:col>
      <xdr:colOff>38100</xdr:colOff>
      <xdr:row>61</xdr:row>
      <xdr:rowOff>143204</xdr:rowOff>
    </xdr:to>
    <xdr:sp macro="" textlink="">
      <xdr:nvSpPr>
        <xdr:cNvPr id="213" name="楕円 212"/>
        <xdr:cNvSpPr/>
      </xdr:nvSpPr>
      <xdr:spPr>
        <a:xfrm>
          <a:off x="8699500" y="105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75529</xdr:rowOff>
    </xdr:from>
    <xdr:to>
      <xdr:col>50</xdr:col>
      <xdr:colOff>114300</xdr:colOff>
      <xdr:row>61</xdr:row>
      <xdr:rowOff>92404</xdr:rowOff>
    </xdr:to>
    <xdr:cxnSp macro="">
      <xdr:nvCxnSpPr>
        <xdr:cNvPr id="214" name="直線コネクタ 213"/>
        <xdr:cNvCxnSpPr/>
      </xdr:nvCxnSpPr>
      <xdr:spPr>
        <a:xfrm flipV="1">
          <a:off x="8750300" y="10533979"/>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142856</xdr:rowOff>
    </xdr:from>
    <xdr:ext cx="534377" cy="259045"/>
    <xdr:sp macro="" textlink="">
      <xdr:nvSpPr>
        <xdr:cNvPr id="217" name="n_1mainValue【橋りょう・トンネル】&#10;一人当たり有形固定資産（償却資産）額"/>
        <xdr:cNvSpPr txBox="1"/>
      </xdr:nvSpPr>
      <xdr:spPr>
        <a:xfrm>
          <a:off x="9359411" y="102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134331</xdr:rowOff>
    </xdr:from>
    <xdr:ext cx="534377" cy="259045"/>
    <xdr:sp macro="" textlink="">
      <xdr:nvSpPr>
        <xdr:cNvPr id="218" name="n_2mainValue【橋りょう・トンネル】&#10;一人当たり有形固定資産（償却資産）額"/>
        <xdr:cNvSpPr txBox="1"/>
      </xdr:nvSpPr>
      <xdr:spPr>
        <a:xfrm>
          <a:off x="8483111" y="10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78739</xdr:rowOff>
    </xdr:from>
    <xdr:to>
      <xdr:col>24</xdr:col>
      <xdr:colOff>114300</xdr:colOff>
      <xdr:row>78</xdr:row>
      <xdr:rowOff>8889</xdr:rowOff>
    </xdr:to>
    <xdr:sp macro="" textlink="">
      <xdr:nvSpPr>
        <xdr:cNvPr id="257" name="楕円 256"/>
        <xdr:cNvSpPr/>
      </xdr:nvSpPr>
      <xdr:spPr>
        <a:xfrm>
          <a:off x="45847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31766</xdr:rowOff>
    </xdr:from>
    <xdr:ext cx="405111" cy="259045"/>
    <xdr:sp macro="" textlink="">
      <xdr:nvSpPr>
        <xdr:cNvPr id="258" name="【公営住宅】&#10;有形固定資産減価償却率該当値テキスト"/>
        <xdr:cNvSpPr txBox="1"/>
      </xdr:nvSpPr>
      <xdr:spPr>
        <a:xfrm>
          <a:off x="4673600" y="1323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259" name="楕円 258"/>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129539</xdr:rowOff>
    </xdr:from>
    <xdr:to>
      <xdr:col>24</xdr:col>
      <xdr:colOff>63500</xdr:colOff>
      <xdr:row>78</xdr:row>
      <xdr:rowOff>11430</xdr:rowOff>
    </xdr:to>
    <xdr:cxnSp macro="">
      <xdr:nvCxnSpPr>
        <xdr:cNvPr id="260" name="直線コネクタ 259"/>
        <xdr:cNvCxnSpPr/>
      </xdr:nvCxnSpPr>
      <xdr:spPr>
        <a:xfrm flipV="1">
          <a:off x="3797300" y="13331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119380</xdr:rowOff>
    </xdr:to>
    <xdr:sp macro="" textlink="">
      <xdr:nvSpPr>
        <xdr:cNvPr id="261" name="楕円 260"/>
        <xdr:cNvSpPr/>
      </xdr:nvSpPr>
      <xdr:spPr>
        <a:xfrm>
          <a:off x="2857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78</xdr:row>
      <xdr:rowOff>68580</xdr:rowOff>
    </xdr:to>
    <xdr:cxnSp macro="">
      <xdr:nvCxnSpPr>
        <xdr:cNvPr id="262" name="直線コネクタ 261"/>
        <xdr:cNvCxnSpPr/>
      </xdr:nvCxnSpPr>
      <xdr:spPr>
        <a:xfrm flipV="1">
          <a:off x="2908300" y="13384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78757</xdr:rowOff>
    </xdr:from>
    <xdr:ext cx="405111" cy="259045"/>
    <xdr:sp macro="" textlink="">
      <xdr:nvSpPr>
        <xdr:cNvPr id="265" name="n_1mainValue【公営住宅】&#10;有形固定資産減価償却率"/>
        <xdr:cNvSpPr txBox="1"/>
      </xdr:nvSpPr>
      <xdr:spPr>
        <a:xfrm>
          <a:off x="3582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135907</xdr:rowOff>
    </xdr:from>
    <xdr:ext cx="405111" cy="259045"/>
    <xdr:sp macro="" textlink="">
      <xdr:nvSpPr>
        <xdr:cNvPr id="266" name="n_2mainValue【公営住宅】&#10;有形固定資産減価償却率"/>
        <xdr:cNvSpPr txBox="1"/>
      </xdr:nvSpPr>
      <xdr:spPr>
        <a:xfrm>
          <a:off x="2705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85598</xdr:rowOff>
    </xdr:from>
    <xdr:to>
      <xdr:col>55</xdr:col>
      <xdr:colOff>50800</xdr:colOff>
      <xdr:row>84</xdr:row>
      <xdr:rowOff>15748</xdr:rowOff>
    </xdr:to>
    <xdr:sp macro="" textlink="">
      <xdr:nvSpPr>
        <xdr:cNvPr id="302" name="楕円 301"/>
        <xdr:cNvSpPr/>
      </xdr:nvSpPr>
      <xdr:spPr>
        <a:xfrm>
          <a:off x="10426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64025</xdr:rowOff>
    </xdr:from>
    <xdr:ext cx="469744" cy="259045"/>
    <xdr:sp macro="" textlink="">
      <xdr:nvSpPr>
        <xdr:cNvPr id="303" name="【公営住宅】&#10;一人当たり面積該当値テキスト"/>
        <xdr:cNvSpPr txBox="1"/>
      </xdr:nvSpPr>
      <xdr:spPr>
        <a:xfrm>
          <a:off x="10515600"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85598</xdr:rowOff>
    </xdr:from>
    <xdr:to>
      <xdr:col>50</xdr:col>
      <xdr:colOff>165100</xdr:colOff>
      <xdr:row>84</xdr:row>
      <xdr:rowOff>15748</xdr:rowOff>
    </xdr:to>
    <xdr:sp macro="" textlink="">
      <xdr:nvSpPr>
        <xdr:cNvPr id="304" name="楕円 303"/>
        <xdr:cNvSpPr/>
      </xdr:nvSpPr>
      <xdr:spPr>
        <a:xfrm>
          <a:off x="9588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83</xdr:row>
      <xdr:rowOff>136398</xdr:rowOff>
    </xdr:to>
    <xdr:cxnSp macro="">
      <xdr:nvCxnSpPr>
        <xdr:cNvPr id="305" name="直線コネクタ 304"/>
        <xdr:cNvCxnSpPr/>
      </xdr:nvCxnSpPr>
      <xdr:spPr>
        <a:xfrm>
          <a:off x="9639300" y="1436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84683</xdr:rowOff>
    </xdr:from>
    <xdr:to>
      <xdr:col>46</xdr:col>
      <xdr:colOff>38100</xdr:colOff>
      <xdr:row>84</xdr:row>
      <xdr:rowOff>14833</xdr:rowOff>
    </xdr:to>
    <xdr:sp macro="" textlink="">
      <xdr:nvSpPr>
        <xdr:cNvPr id="306" name="楕円 305"/>
        <xdr:cNvSpPr/>
      </xdr:nvSpPr>
      <xdr:spPr>
        <a:xfrm>
          <a:off x="8699500" y="143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135483</xdr:rowOff>
    </xdr:from>
    <xdr:to>
      <xdr:col>50</xdr:col>
      <xdr:colOff>114300</xdr:colOff>
      <xdr:row>83</xdr:row>
      <xdr:rowOff>136398</xdr:rowOff>
    </xdr:to>
    <xdr:cxnSp macro="">
      <xdr:nvCxnSpPr>
        <xdr:cNvPr id="307" name="直線コネクタ 306"/>
        <xdr:cNvCxnSpPr/>
      </xdr:nvCxnSpPr>
      <xdr:spPr>
        <a:xfrm>
          <a:off x="8750300" y="143658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6875</xdr:rowOff>
    </xdr:from>
    <xdr:ext cx="469744" cy="259045"/>
    <xdr:sp macro="" textlink="">
      <xdr:nvSpPr>
        <xdr:cNvPr id="310" name="n_1mainValue【公営住宅】&#10;一人当たり面積"/>
        <xdr:cNvSpPr txBox="1"/>
      </xdr:nvSpPr>
      <xdr:spPr>
        <a:xfrm>
          <a:off x="9391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5960</xdr:rowOff>
    </xdr:from>
    <xdr:ext cx="469744" cy="259045"/>
    <xdr:sp macro="" textlink="">
      <xdr:nvSpPr>
        <xdr:cNvPr id="311" name="n_2mainValue【公営住宅】&#10;一人当たり面積"/>
        <xdr:cNvSpPr txBox="1"/>
      </xdr:nvSpPr>
      <xdr:spPr>
        <a:xfrm>
          <a:off x="8515427" y="1440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156845</xdr:rowOff>
    </xdr:from>
    <xdr:to>
      <xdr:col>24</xdr:col>
      <xdr:colOff>114300</xdr:colOff>
      <xdr:row>108</xdr:row>
      <xdr:rowOff>86995</xdr:rowOff>
    </xdr:to>
    <xdr:sp macro="" textlink="">
      <xdr:nvSpPr>
        <xdr:cNvPr id="350" name="楕円 349"/>
        <xdr:cNvSpPr/>
      </xdr:nvSpPr>
      <xdr:spPr>
        <a:xfrm>
          <a:off x="4584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71772</xdr:rowOff>
    </xdr:from>
    <xdr:ext cx="405111" cy="259045"/>
    <xdr:sp macro="" textlink="">
      <xdr:nvSpPr>
        <xdr:cNvPr id="351" name="【港湾・漁港】&#10;有形固定資産減価償却率該当値テキスト"/>
        <xdr:cNvSpPr txBox="1"/>
      </xdr:nvSpPr>
      <xdr:spPr>
        <a:xfrm>
          <a:off x="4673600" y="184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21589</xdr:rowOff>
    </xdr:from>
    <xdr:to>
      <xdr:col>20</xdr:col>
      <xdr:colOff>38100</xdr:colOff>
      <xdr:row>108</xdr:row>
      <xdr:rowOff>123189</xdr:rowOff>
    </xdr:to>
    <xdr:sp macro="" textlink="">
      <xdr:nvSpPr>
        <xdr:cNvPr id="352" name="楕円 351"/>
        <xdr:cNvSpPr/>
      </xdr:nvSpPr>
      <xdr:spPr>
        <a:xfrm>
          <a:off x="3746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36195</xdr:rowOff>
    </xdr:from>
    <xdr:to>
      <xdr:col>24</xdr:col>
      <xdr:colOff>63500</xdr:colOff>
      <xdr:row>108</xdr:row>
      <xdr:rowOff>72389</xdr:rowOff>
    </xdr:to>
    <xdr:cxnSp macro="">
      <xdr:nvCxnSpPr>
        <xdr:cNvPr id="353" name="直線コネクタ 352"/>
        <xdr:cNvCxnSpPr/>
      </xdr:nvCxnSpPr>
      <xdr:spPr>
        <a:xfrm flipV="1">
          <a:off x="3797300" y="185527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61595</xdr:rowOff>
    </xdr:from>
    <xdr:to>
      <xdr:col>15</xdr:col>
      <xdr:colOff>101600</xdr:colOff>
      <xdr:row>108</xdr:row>
      <xdr:rowOff>163195</xdr:rowOff>
    </xdr:to>
    <xdr:sp macro="" textlink="">
      <xdr:nvSpPr>
        <xdr:cNvPr id="354" name="楕円 353"/>
        <xdr:cNvSpPr/>
      </xdr:nvSpPr>
      <xdr:spPr>
        <a:xfrm>
          <a:off x="2857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72389</xdr:rowOff>
    </xdr:from>
    <xdr:to>
      <xdr:col>19</xdr:col>
      <xdr:colOff>177800</xdr:colOff>
      <xdr:row>108</xdr:row>
      <xdr:rowOff>112395</xdr:rowOff>
    </xdr:to>
    <xdr:cxnSp macro="">
      <xdr:nvCxnSpPr>
        <xdr:cNvPr id="355" name="直線コネクタ 354"/>
        <xdr:cNvCxnSpPr/>
      </xdr:nvCxnSpPr>
      <xdr:spPr>
        <a:xfrm flipV="1">
          <a:off x="2908300" y="18588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114316</xdr:rowOff>
    </xdr:from>
    <xdr:ext cx="405111" cy="259045"/>
    <xdr:sp macro="" textlink="">
      <xdr:nvSpPr>
        <xdr:cNvPr id="358" name="n_1mainValue【港湾・漁港】&#10;有形固定資産減価償却率"/>
        <xdr:cNvSpPr txBox="1"/>
      </xdr:nvSpPr>
      <xdr:spPr>
        <a:xfrm>
          <a:off x="35820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154322</xdr:rowOff>
    </xdr:from>
    <xdr:ext cx="405111" cy="259045"/>
    <xdr:sp macro="" textlink="">
      <xdr:nvSpPr>
        <xdr:cNvPr id="359" name="n_2mainValue【港湾・漁港】&#10;有形固定資産減価償却率"/>
        <xdr:cNvSpPr txBox="1"/>
      </xdr:nvSpPr>
      <xdr:spPr>
        <a:xfrm>
          <a:off x="2705744" y="186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84516</xdr:rowOff>
    </xdr:from>
    <xdr:to>
      <xdr:col>55</xdr:col>
      <xdr:colOff>50800</xdr:colOff>
      <xdr:row>109</xdr:row>
      <xdr:rowOff>14666</xdr:rowOff>
    </xdr:to>
    <xdr:sp macro="" textlink="">
      <xdr:nvSpPr>
        <xdr:cNvPr id="397" name="楕円 396"/>
        <xdr:cNvSpPr/>
      </xdr:nvSpPr>
      <xdr:spPr>
        <a:xfrm>
          <a:off x="10426700" y="186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170893</xdr:rowOff>
    </xdr:from>
    <xdr:ext cx="469744" cy="259045"/>
    <xdr:sp macro="" textlink="">
      <xdr:nvSpPr>
        <xdr:cNvPr id="398" name="【港湾・漁港】&#10;一人当たり有形固定資産（償却資産）額該当値テキスト"/>
        <xdr:cNvSpPr txBox="1"/>
      </xdr:nvSpPr>
      <xdr:spPr>
        <a:xfrm>
          <a:off x="10515600" y="1851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84607</xdr:rowOff>
    </xdr:from>
    <xdr:to>
      <xdr:col>50</xdr:col>
      <xdr:colOff>165100</xdr:colOff>
      <xdr:row>109</xdr:row>
      <xdr:rowOff>14757</xdr:rowOff>
    </xdr:to>
    <xdr:sp macro="" textlink="">
      <xdr:nvSpPr>
        <xdr:cNvPr id="399" name="楕円 398"/>
        <xdr:cNvSpPr/>
      </xdr:nvSpPr>
      <xdr:spPr>
        <a:xfrm>
          <a:off x="9588500" y="18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135316</xdr:rowOff>
    </xdr:from>
    <xdr:to>
      <xdr:col>55</xdr:col>
      <xdr:colOff>0</xdr:colOff>
      <xdr:row>108</xdr:row>
      <xdr:rowOff>135407</xdr:rowOff>
    </xdr:to>
    <xdr:cxnSp macro="">
      <xdr:nvCxnSpPr>
        <xdr:cNvPr id="400" name="直線コネクタ 399"/>
        <xdr:cNvCxnSpPr/>
      </xdr:nvCxnSpPr>
      <xdr:spPr>
        <a:xfrm flipV="1">
          <a:off x="9639300" y="1865191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84599</xdr:rowOff>
    </xdr:from>
    <xdr:to>
      <xdr:col>46</xdr:col>
      <xdr:colOff>38100</xdr:colOff>
      <xdr:row>109</xdr:row>
      <xdr:rowOff>14749</xdr:rowOff>
    </xdr:to>
    <xdr:sp macro="" textlink="">
      <xdr:nvSpPr>
        <xdr:cNvPr id="401" name="楕円 400"/>
        <xdr:cNvSpPr/>
      </xdr:nvSpPr>
      <xdr:spPr>
        <a:xfrm>
          <a:off x="8699500" y="18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135399</xdr:rowOff>
    </xdr:from>
    <xdr:to>
      <xdr:col>50</xdr:col>
      <xdr:colOff>114300</xdr:colOff>
      <xdr:row>108</xdr:row>
      <xdr:rowOff>135407</xdr:rowOff>
    </xdr:to>
    <xdr:cxnSp macro="">
      <xdr:nvCxnSpPr>
        <xdr:cNvPr id="402" name="直線コネクタ 401"/>
        <xdr:cNvCxnSpPr/>
      </xdr:nvCxnSpPr>
      <xdr:spPr>
        <a:xfrm>
          <a:off x="8750300" y="1865199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404"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5884</xdr:rowOff>
    </xdr:from>
    <xdr:ext cx="469744" cy="259045"/>
    <xdr:sp macro="" textlink="">
      <xdr:nvSpPr>
        <xdr:cNvPr id="405" name="n_1mainValue【港湾・漁港】&#10;一人当たり有形固定資産（償却資産）額"/>
        <xdr:cNvSpPr txBox="1"/>
      </xdr:nvSpPr>
      <xdr:spPr>
        <a:xfrm>
          <a:off x="9391728" y="186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5876</xdr:rowOff>
    </xdr:from>
    <xdr:ext cx="469744" cy="259045"/>
    <xdr:sp macro="" textlink="">
      <xdr:nvSpPr>
        <xdr:cNvPr id="406" name="n_2mainValue【港湾・漁港】&#10;一人当たり有形固定資産（償却資産）額"/>
        <xdr:cNvSpPr txBox="1"/>
      </xdr:nvSpPr>
      <xdr:spPr>
        <a:xfrm>
          <a:off x="8515428" y="186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34"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153416</xdr:rowOff>
    </xdr:from>
    <xdr:to>
      <xdr:col>85</xdr:col>
      <xdr:colOff>177800</xdr:colOff>
      <xdr:row>34</xdr:row>
      <xdr:rowOff>83566</xdr:rowOff>
    </xdr:to>
    <xdr:sp macro="" textlink="">
      <xdr:nvSpPr>
        <xdr:cNvPr id="443" name="楕円 442"/>
        <xdr:cNvSpPr/>
      </xdr:nvSpPr>
      <xdr:spPr>
        <a:xfrm>
          <a:off x="162687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4843</xdr:rowOff>
    </xdr:from>
    <xdr:ext cx="405111" cy="259045"/>
    <xdr:sp macro="" textlink="">
      <xdr:nvSpPr>
        <xdr:cNvPr id="444" name="【認定こども園・幼稚園・保育所】&#10;有形固定資産減価償却率該当値テキスト"/>
        <xdr:cNvSpPr txBox="1"/>
      </xdr:nvSpPr>
      <xdr:spPr>
        <a:xfrm>
          <a:off x="16357600" y="566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130556</xdr:rowOff>
    </xdr:from>
    <xdr:to>
      <xdr:col>81</xdr:col>
      <xdr:colOff>101600</xdr:colOff>
      <xdr:row>34</xdr:row>
      <xdr:rowOff>60706</xdr:rowOff>
    </xdr:to>
    <xdr:sp macro="" textlink="">
      <xdr:nvSpPr>
        <xdr:cNvPr id="445" name="楕円 444"/>
        <xdr:cNvSpPr/>
      </xdr:nvSpPr>
      <xdr:spPr>
        <a:xfrm>
          <a:off x="15430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xdr:rowOff>
    </xdr:from>
    <xdr:to>
      <xdr:col>85</xdr:col>
      <xdr:colOff>127000</xdr:colOff>
      <xdr:row>34</xdr:row>
      <xdr:rowOff>32766</xdr:rowOff>
    </xdr:to>
    <xdr:cxnSp macro="">
      <xdr:nvCxnSpPr>
        <xdr:cNvPr id="446" name="直線コネクタ 445"/>
        <xdr:cNvCxnSpPr/>
      </xdr:nvCxnSpPr>
      <xdr:spPr>
        <a:xfrm>
          <a:off x="15481300" y="58392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103124</xdr:rowOff>
    </xdr:from>
    <xdr:to>
      <xdr:col>76</xdr:col>
      <xdr:colOff>165100</xdr:colOff>
      <xdr:row>34</xdr:row>
      <xdr:rowOff>33274</xdr:rowOff>
    </xdr:to>
    <xdr:sp macro="" textlink="">
      <xdr:nvSpPr>
        <xdr:cNvPr id="447" name="楕円 446"/>
        <xdr:cNvSpPr/>
      </xdr:nvSpPr>
      <xdr:spPr>
        <a:xfrm>
          <a:off x="14541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153924</xdr:rowOff>
    </xdr:from>
    <xdr:to>
      <xdr:col>81</xdr:col>
      <xdr:colOff>50800</xdr:colOff>
      <xdr:row>34</xdr:row>
      <xdr:rowOff>9906</xdr:rowOff>
    </xdr:to>
    <xdr:cxnSp macro="">
      <xdr:nvCxnSpPr>
        <xdr:cNvPr id="448" name="直線コネクタ 447"/>
        <xdr:cNvCxnSpPr/>
      </xdr:nvCxnSpPr>
      <xdr:spPr>
        <a:xfrm>
          <a:off x="14592300" y="58117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49"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450"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77233</xdr:rowOff>
    </xdr:from>
    <xdr:ext cx="405111" cy="259045"/>
    <xdr:sp macro="" textlink="">
      <xdr:nvSpPr>
        <xdr:cNvPr id="451" name="n_1mainValue【認定こども園・幼稚園・保育所】&#10;有形固定資産減価償却率"/>
        <xdr:cNvSpPr txBox="1"/>
      </xdr:nvSpPr>
      <xdr:spPr>
        <a:xfrm>
          <a:off x="152660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49801</xdr:rowOff>
    </xdr:from>
    <xdr:ext cx="405111" cy="259045"/>
    <xdr:sp macro="" textlink="">
      <xdr:nvSpPr>
        <xdr:cNvPr id="452" name="n_2mainValue【認定こども園・幼稚園・保育所】&#10;有形固定資産減価償却率"/>
        <xdr:cNvSpPr txBox="1"/>
      </xdr:nvSpPr>
      <xdr:spPr>
        <a:xfrm>
          <a:off x="14389744"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1"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29210</xdr:rowOff>
    </xdr:from>
    <xdr:to>
      <xdr:col>116</xdr:col>
      <xdr:colOff>114300</xdr:colOff>
      <xdr:row>35</xdr:row>
      <xdr:rowOff>130810</xdr:rowOff>
    </xdr:to>
    <xdr:sp macro="" textlink="">
      <xdr:nvSpPr>
        <xdr:cNvPr id="490" name="楕円 489"/>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52087</xdr:rowOff>
    </xdr:from>
    <xdr:ext cx="469744" cy="259045"/>
    <xdr:sp macro="" textlink="">
      <xdr:nvSpPr>
        <xdr:cNvPr id="491" name="【認定こども園・幼稚園・保育所】&#10;一人当たり面積該当値テキスト"/>
        <xdr:cNvSpPr txBox="1"/>
      </xdr:nvSpPr>
      <xdr:spPr>
        <a:xfrm>
          <a:off x="22199600"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21590</xdr:rowOff>
    </xdr:from>
    <xdr:to>
      <xdr:col>112</xdr:col>
      <xdr:colOff>38100</xdr:colOff>
      <xdr:row>35</xdr:row>
      <xdr:rowOff>123190</xdr:rowOff>
    </xdr:to>
    <xdr:sp macro="" textlink="">
      <xdr:nvSpPr>
        <xdr:cNvPr id="492" name="楕円 491"/>
        <xdr:cNvSpPr/>
      </xdr:nvSpPr>
      <xdr:spPr>
        <a:xfrm>
          <a:off x="2127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72390</xdr:rowOff>
    </xdr:from>
    <xdr:to>
      <xdr:col>116</xdr:col>
      <xdr:colOff>63500</xdr:colOff>
      <xdr:row>35</xdr:row>
      <xdr:rowOff>80010</xdr:rowOff>
    </xdr:to>
    <xdr:cxnSp macro="">
      <xdr:nvCxnSpPr>
        <xdr:cNvPr id="493" name="直線コネクタ 492"/>
        <xdr:cNvCxnSpPr/>
      </xdr:nvCxnSpPr>
      <xdr:spPr>
        <a:xfrm>
          <a:off x="21323300" y="6073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124460</xdr:rowOff>
    </xdr:from>
    <xdr:to>
      <xdr:col>107</xdr:col>
      <xdr:colOff>101600</xdr:colOff>
      <xdr:row>35</xdr:row>
      <xdr:rowOff>54610</xdr:rowOff>
    </xdr:to>
    <xdr:sp macro="" textlink="">
      <xdr:nvSpPr>
        <xdr:cNvPr id="494" name="楕円 493"/>
        <xdr:cNvSpPr/>
      </xdr:nvSpPr>
      <xdr:spPr>
        <a:xfrm>
          <a:off x="20383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xdr:rowOff>
    </xdr:from>
    <xdr:to>
      <xdr:col>111</xdr:col>
      <xdr:colOff>177800</xdr:colOff>
      <xdr:row>35</xdr:row>
      <xdr:rowOff>72390</xdr:rowOff>
    </xdr:to>
    <xdr:cxnSp macro="">
      <xdr:nvCxnSpPr>
        <xdr:cNvPr id="495" name="直線コネクタ 494"/>
        <xdr:cNvCxnSpPr/>
      </xdr:nvCxnSpPr>
      <xdr:spPr>
        <a:xfrm>
          <a:off x="20434300" y="6004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96"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97"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139717</xdr:rowOff>
    </xdr:from>
    <xdr:ext cx="469744" cy="259045"/>
    <xdr:sp macro="" textlink="">
      <xdr:nvSpPr>
        <xdr:cNvPr id="498" name="n_1mainValue【認定こども園・幼稚園・保育所】&#10;一人当たり面積"/>
        <xdr:cNvSpPr txBox="1"/>
      </xdr:nvSpPr>
      <xdr:spPr>
        <a:xfrm>
          <a:off x="210757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71137</xdr:rowOff>
    </xdr:from>
    <xdr:ext cx="469744" cy="259045"/>
    <xdr:sp macro="" textlink="">
      <xdr:nvSpPr>
        <xdr:cNvPr id="499" name="n_2mainValue【認定こども園・幼稚園・保育所】&#10;一人当たり面積"/>
        <xdr:cNvSpPr txBox="1"/>
      </xdr:nvSpPr>
      <xdr:spPr>
        <a:xfrm>
          <a:off x="20199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38" name="楕円 537"/>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39"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40" name="楕円 539"/>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19050</xdr:rowOff>
    </xdr:to>
    <xdr:cxnSp macro="">
      <xdr:nvCxnSpPr>
        <xdr:cNvPr id="541" name="直線コネクタ 540"/>
        <xdr:cNvCxnSpPr/>
      </xdr:nvCxnSpPr>
      <xdr:spPr>
        <a:xfrm flipV="1">
          <a:off x="15481300" y="10077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542" name="楕円 541"/>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19050</xdr:rowOff>
    </xdr:to>
    <xdr:cxnSp macro="">
      <xdr:nvCxnSpPr>
        <xdr:cNvPr id="543" name="直線コネクタ 542"/>
        <xdr:cNvCxnSpPr/>
      </xdr:nvCxnSpPr>
      <xdr:spPr>
        <a:xfrm>
          <a:off x="14592300" y="10123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44"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5"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60977</xdr:rowOff>
    </xdr:from>
    <xdr:ext cx="405111" cy="259045"/>
    <xdr:sp macro="" textlink="">
      <xdr:nvSpPr>
        <xdr:cNvPr id="546" name="n_1main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49547</xdr:rowOff>
    </xdr:from>
    <xdr:ext cx="405111" cy="259045"/>
    <xdr:sp macro="" textlink="">
      <xdr:nvSpPr>
        <xdr:cNvPr id="547" name="n_2mainValue【学校施設】&#10;有形固定資産減価償却率"/>
        <xdr:cNvSpPr txBox="1"/>
      </xdr:nvSpPr>
      <xdr:spPr>
        <a:xfrm>
          <a:off x="14389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79"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92891</xdr:rowOff>
    </xdr:from>
    <xdr:to>
      <xdr:col>116</xdr:col>
      <xdr:colOff>114300</xdr:colOff>
      <xdr:row>60</xdr:row>
      <xdr:rowOff>23041</xdr:rowOff>
    </xdr:to>
    <xdr:sp macro="" textlink="">
      <xdr:nvSpPr>
        <xdr:cNvPr id="588" name="楕円 587"/>
        <xdr:cNvSpPr/>
      </xdr:nvSpPr>
      <xdr:spPr>
        <a:xfrm>
          <a:off x="22110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115768</xdr:rowOff>
    </xdr:from>
    <xdr:ext cx="469744" cy="259045"/>
    <xdr:sp macro="" textlink="">
      <xdr:nvSpPr>
        <xdr:cNvPr id="589" name="【学校施設】&#10;一人当たり面積該当値テキスト"/>
        <xdr:cNvSpPr txBox="1"/>
      </xdr:nvSpPr>
      <xdr:spPr>
        <a:xfrm>
          <a:off x="22199600" y="1005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91259</xdr:rowOff>
    </xdr:from>
    <xdr:to>
      <xdr:col>112</xdr:col>
      <xdr:colOff>38100</xdr:colOff>
      <xdr:row>60</xdr:row>
      <xdr:rowOff>21409</xdr:rowOff>
    </xdr:to>
    <xdr:sp macro="" textlink="">
      <xdr:nvSpPr>
        <xdr:cNvPr id="590" name="楕円 589"/>
        <xdr:cNvSpPr/>
      </xdr:nvSpPr>
      <xdr:spPr>
        <a:xfrm>
          <a:off x="2127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142059</xdr:rowOff>
    </xdr:from>
    <xdr:to>
      <xdr:col>116</xdr:col>
      <xdr:colOff>63500</xdr:colOff>
      <xdr:row>59</xdr:row>
      <xdr:rowOff>143691</xdr:rowOff>
    </xdr:to>
    <xdr:cxnSp macro="">
      <xdr:nvCxnSpPr>
        <xdr:cNvPr id="591" name="直線コネクタ 590"/>
        <xdr:cNvCxnSpPr/>
      </xdr:nvCxnSpPr>
      <xdr:spPr>
        <a:xfrm>
          <a:off x="21323300" y="1025760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128815</xdr:rowOff>
    </xdr:from>
    <xdr:to>
      <xdr:col>107</xdr:col>
      <xdr:colOff>101600</xdr:colOff>
      <xdr:row>60</xdr:row>
      <xdr:rowOff>58965</xdr:rowOff>
    </xdr:to>
    <xdr:sp macro="" textlink="">
      <xdr:nvSpPr>
        <xdr:cNvPr id="592" name="楕円 591"/>
        <xdr:cNvSpPr/>
      </xdr:nvSpPr>
      <xdr:spPr>
        <a:xfrm>
          <a:off x="2038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142059</xdr:rowOff>
    </xdr:from>
    <xdr:to>
      <xdr:col>111</xdr:col>
      <xdr:colOff>177800</xdr:colOff>
      <xdr:row>60</xdr:row>
      <xdr:rowOff>8165</xdr:rowOff>
    </xdr:to>
    <xdr:cxnSp macro="">
      <xdr:nvCxnSpPr>
        <xdr:cNvPr id="593" name="直線コネクタ 592"/>
        <xdr:cNvCxnSpPr/>
      </xdr:nvCxnSpPr>
      <xdr:spPr>
        <a:xfrm flipV="1">
          <a:off x="20434300" y="102576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94"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95" name="n_2aveValue【学校施設】&#10;一人当たり面積"/>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12536</xdr:rowOff>
    </xdr:from>
    <xdr:ext cx="469744" cy="259045"/>
    <xdr:sp macro="" textlink="">
      <xdr:nvSpPr>
        <xdr:cNvPr id="596" name="n_1mainValue【学校施設】&#10;一人当たり面積"/>
        <xdr:cNvSpPr txBox="1"/>
      </xdr:nvSpPr>
      <xdr:spPr>
        <a:xfrm>
          <a:off x="21075727" y="102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97" name="n_2main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27"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36" name="楕円 635"/>
        <xdr:cNvSpPr/>
      </xdr:nvSpPr>
      <xdr:spPr>
        <a:xfrm>
          <a:off x="16268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36847</xdr:rowOff>
    </xdr:from>
    <xdr:ext cx="405111" cy="259045"/>
    <xdr:sp macro="" textlink="">
      <xdr:nvSpPr>
        <xdr:cNvPr id="637" name="【児童館】&#10;有形固定資産減価償却率該当値テキスト"/>
        <xdr:cNvSpPr txBox="1"/>
      </xdr:nvSpPr>
      <xdr:spPr>
        <a:xfrm>
          <a:off x="16357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638" name="楕円 637"/>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82</xdr:row>
      <xdr:rowOff>123825</xdr:rowOff>
    </xdr:to>
    <xdr:cxnSp macro="">
      <xdr:nvCxnSpPr>
        <xdr:cNvPr id="639" name="直線コネクタ 638"/>
        <xdr:cNvCxnSpPr/>
      </xdr:nvCxnSpPr>
      <xdr:spPr>
        <a:xfrm flipV="1">
          <a:off x="15481300" y="141236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640" name="楕円 639"/>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150495</xdr:rowOff>
    </xdr:to>
    <xdr:cxnSp macro="">
      <xdr:nvCxnSpPr>
        <xdr:cNvPr id="641" name="直線コネクタ 640"/>
        <xdr:cNvCxnSpPr/>
      </xdr:nvCxnSpPr>
      <xdr:spPr>
        <a:xfrm flipV="1">
          <a:off x="14592300" y="141827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42"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43"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644" name="n_1mainValue【児童館】&#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45" name="n_2main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7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83" name="楕円 682"/>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84"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85" name="楕円 684"/>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12700</xdr:rowOff>
    </xdr:to>
    <xdr:cxnSp macro="">
      <xdr:nvCxnSpPr>
        <xdr:cNvPr id="686" name="直線コネクタ 685"/>
        <xdr:cNvCxnSpPr/>
      </xdr:nvCxnSpPr>
      <xdr:spPr>
        <a:xfrm flipV="1">
          <a:off x="21323300" y="1474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87" name="楕円 686"/>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12700</xdr:rowOff>
    </xdr:to>
    <xdr:cxnSp macro="">
      <xdr:nvCxnSpPr>
        <xdr:cNvPr id="688" name="直線コネクタ 687"/>
        <xdr:cNvCxnSpPr/>
      </xdr:nvCxnSpPr>
      <xdr:spPr>
        <a:xfrm>
          <a:off x="20434300" y="1474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89"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91"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2"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22"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31" name="楕円 730"/>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732" name="【公民館】&#10;有形固定資産減価償却率該当値テキスト"/>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107314</xdr:rowOff>
    </xdr:from>
    <xdr:to>
      <xdr:col>81</xdr:col>
      <xdr:colOff>101600</xdr:colOff>
      <xdr:row>104</xdr:row>
      <xdr:rowOff>37464</xdr:rowOff>
    </xdr:to>
    <xdr:sp macro="" textlink="">
      <xdr:nvSpPr>
        <xdr:cNvPr id="733" name="楕円 732"/>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103</xdr:row>
      <xdr:rowOff>158114</xdr:rowOff>
    </xdr:to>
    <xdr:cxnSp macro="">
      <xdr:nvCxnSpPr>
        <xdr:cNvPr id="734" name="直線コネクタ 733"/>
        <xdr:cNvCxnSpPr/>
      </xdr:nvCxnSpPr>
      <xdr:spPr>
        <a:xfrm flipV="1">
          <a:off x="15481300" y="177831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35" name="楕円 734"/>
        <xdr:cNvSpPr/>
      </xdr:nvSpPr>
      <xdr:spPr>
        <a:xfrm>
          <a:off x="14541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158114</xdr:rowOff>
    </xdr:from>
    <xdr:to>
      <xdr:col>81</xdr:col>
      <xdr:colOff>50800</xdr:colOff>
      <xdr:row>104</xdr:row>
      <xdr:rowOff>17145</xdr:rowOff>
    </xdr:to>
    <xdr:cxnSp macro="">
      <xdr:nvCxnSpPr>
        <xdr:cNvPr id="736" name="直線コネクタ 735"/>
        <xdr:cNvCxnSpPr/>
      </xdr:nvCxnSpPr>
      <xdr:spPr>
        <a:xfrm flipV="1">
          <a:off x="14592300" y="178174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737"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38"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53991</xdr:rowOff>
    </xdr:from>
    <xdr:ext cx="405111" cy="259045"/>
    <xdr:sp macro="" textlink="">
      <xdr:nvSpPr>
        <xdr:cNvPr id="739" name="n_1mainValue【公民館】&#10;有形固定資産減価償却率"/>
        <xdr:cNvSpPr txBox="1"/>
      </xdr:nvSpPr>
      <xdr:spPr>
        <a:xfrm>
          <a:off x="15266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40" name="n_2main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6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78" name="楕円 777"/>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779" name="【公民館】&#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780" name="楕円 779"/>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60961</xdr:rowOff>
    </xdr:to>
    <xdr:cxnSp macro="">
      <xdr:nvCxnSpPr>
        <xdr:cNvPr id="781" name="直線コネクタ 780"/>
        <xdr:cNvCxnSpPr/>
      </xdr:nvCxnSpPr>
      <xdr:spPr>
        <a:xfrm flipV="1">
          <a:off x="21323300" y="18227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82" name="楕円 781"/>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60961</xdr:rowOff>
    </xdr:to>
    <xdr:cxnSp macro="">
      <xdr:nvCxnSpPr>
        <xdr:cNvPr id="783" name="直線コネクタ 782"/>
        <xdr:cNvCxnSpPr/>
      </xdr:nvCxnSpPr>
      <xdr:spPr>
        <a:xfrm>
          <a:off x="20434300" y="18219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84"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5"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102888</xdr:rowOff>
    </xdr:from>
    <xdr:ext cx="469744" cy="259045"/>
    <xdr:sp macro="" textlink="">
      <xdr:nvSpPr>
        <xdr:cNvPr id="786" name="n_1mainValue【公民館】&#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113047</xdr:rowOff>
    </xdr:from>
    <xdr:ext cx="469744" cy="259045"/>
    <xdr:sp macro="" textlink="">
      <xdr:nvSpPr>
        <xdr:cNvPr id="787" name="n_2mainValue【公民館】&#10;一人当たり面積"/>
        <xdr:cNvSpPr txBox="1"/>
      </xdr:nvSpPr>
      <xdr:spPr>
        <a:xfrm>
          <a:off x="20199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項目が多い。道路の減価償却率が８７．５％と高くなっているが、これは昭和６２年度以降に供用開始されたものは年度ごとの数値があるのに対して、昭和６１年度以前に供用開始されたものについては年度ごとの内訳が不明であるため、昭和４７年度施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みなして計上しており、それらが道路全体の取得金額の８７．９％を占め、その減価償却率が９４％以上となっていることが主な要因である。また、公営住宅の８０．１％、認定こども園・幼稚園・保育園の８５．６％、公民館の７７．２％（いずれも延床面積比）が築３０年以上であるため、減価償却率が高くなっている。</a:t>
          </a:r>
          <a:endParaRPr lang="ja-JP" altLang="ja-JP" sz="1400">
            <a:effectLst/>
          </a:endParaRPr>
        </a:p>
        <a:p>
          <a:r>
            <a:rPr kumimoji="1" lang="ja-JP" altLang="ja-JP" sz="1100">
              <a:solidFill>
                <a:schemeClr val="dk1"/>
              </a:solidFill>
              <a:effectLst/>
              <a:latin typeface="+mn-lt"/>
              <a:ea typeface="+mn-ea"/>
              <a:cs typeface="+mn-cs"/>
            </a:rPr>
            <a:t>今後、倉敷市公共施設等総合管理計画や倉敷市行財政改革プラン２０１６等に基づき、道路ストック（道路、橋りょう、トンネル）について、長寿命化修繕計画を策定し、計画的に補修工事等を実施するほか、学校施設の長寿命化計画の策定や公立保育所と公立幼稚園の統合による認定こども園化、船穂地区の公立幼稚園の統合（３園→１園），市営住宅の再整備などに取り組むこと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昭和３１年（固定資産台帳を作成した年度を起点として耐用年数が過ぎる前年）と昭和６２年の中間をとって、昭和４７年度とみなしている。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69" name="楕円 68"/>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0" name="【図書館】&#10;有形固定資産減価償却率該当値テキスト"/>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1" name="楕円 70"/>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45720</xdr:rowOff>
    </xdr:to>
    <xdr:cxnSp macro="">
      <xdr:nvCxnSpPr>
        <xdr:cNvPr id="72" name="直線コネクタ 71"/>
        <xdr:cNvCxnSpPr/>
      </xdr:nvCxnSpPr>
      <xdr:spPr>
        <a:xfrm flipV="1">
          <a:off x="3797300" y="63493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3" name="楕円 72"/>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85725</xdr:rowOff>
    </xdr:to>
    <xdr:cxnSp macro="">
      <xdr:nvCxnSpPr>
        <xdr:cNvPr id="74" name="直線コネクタ 73"/>
        <xdr:cNvCxnSpPr/>
      </xdr:nvCxnSpPr>
      <xdr:spPr>
        <a:xfrm flipV="1">
          <a:off x="2908300" y="638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77" name="n_1mainValue【図書館】&#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78" name="n_2mainValue【図書館】&#10;有形固定資産減価償却率"/>
        <xdr:cNvSpPr txBox="1"/>
      </xdr:nvSpPr>
      <xdr:spPr>
        <a:xfrm>
          <a:off x="2705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18" name="楕円 117"/>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40113</xdr:rowOff>
    </xdr:from>
    <xdr:ext cx="469744" cy="259045"/>
    <xdr:sp macro="" textlink="">
      <xdr:nvSpPr>
        <xdr:cNvPr id="119" name="【図書館】&#10;一人当たり面積該当値テキスト"/>
        <xdr:cNvSpPr txBox="1"/>
      </xdr:nvSpPr>
      <xdr:spPr>
        <a:xfrm>
          <a:off x="105156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20" name="楕円 119"/>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37</xdr:row>
      <xdr:rowOff>68036</xdr:rowOff>
    </xdr:to>
    <xdr:cxnSp macro="">
      <xdr:nvCxnSpPr>
        <xdr:cNvPr id="121" name="直線コネクタ 120"/>
        <xdr:cNvCxnSpPr/>
      </xdr:nvCxnSpPr>
      <xdr:spPr>
        <a:xfrm>
          <a:off x="9639300" y="641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17236</xdr:rowOff>
    </xdr:from>
    <xdr:to>
      <xdr:col>46</xdr:col>
      <xdr:colOff>38100</xdr:colOff>
      <xdr:row>37</xdr:row>
      <xdr:rowOff>118836</xdr:rowOff>
    </xdr:to>
    <xdr:sp macro="" textlink="">
      <xdr:nvSpPr>
        <xdr:cNvPr id="122" name="楕円 121"/>
        <xdr:cNvSpPr/>
      </xdr:nvSpPr>
      <xdr:spPr>
        <a:xfrm>
          <a:off x="869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37</xdr:row>
      <xdr:rowOff>68036</xdr:rowOff>
    </xdr:to>
    <xdr:cxnSp macro="">
      <xdr:nvCxnSpPr>
        <xdr:cNvPr id="123" name="直線コネクタ 122"/>
        <xdr:cNvCxnSpPr/>
      </xdr:nvCxnSpPr>
      <xdr:spPr>
        <a:xfrm>
          <a:off x="8750300" y="641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135363</xdr:rowOff>
    </xdr:from>
    <xdr:ext cx="469744" cy="259045"/>
    <xdr:sp macro="" textlink="">
      <xdr:nvSpPr>
        <xdr:cNvPr id="126" name="n_1main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135363</xdr:rowOff>
    </xdr:from>
    <xdr:ext cx="469744" cy="259045"/>
    <xdr:sp macro="" textlink="">
      <xdr:nvSpPr>
        <xdr:cNvPr id="127" name="n_2mainValue【図書館】&#10;一人当たり面積"/>
        <xdr:cNvSpPr txBox="1"/>
      </xdr:nvSpPr>
      <xdr:spPr>
        <a:xfrm>
          <a:off x="8515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129794</xdr:rowOff>
    </xdr:from>
    <xdr:to>
      <xdr:col>24</xdr:col>
      <xdr:colOff>114300</xdr:colOff>
      <xdr:row>60</xdr:row>
      <xdr:rowOff>59944</xdr:rowOff>
    </xdr:to>
    <xdr:sp macro="" textlink="">
      <xdr:nvSpPr>
        <xdr:cNvPr id="164" name="楕円 163"/>
        <xdr:cNvSpPr/>
      </xdr:nvSpPr>
      <xdr:spPr>
        <a:xfrm>
          <a:off x="4584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152671</xdr:rowOff>
    </xdr:from>
    <xdr:ext cx="405111" cy="259045"/>
    <xdr:sp macro="" textlink="">
      <xdr:nvSpPr>
        <xdr:cNvPr id="165" name="【体育館・プール】&#10;有形固定資産減価償却率該当値テキスト"/>
        <xdr:cNvSpPr txBox="1"/>
      </xdr:nvSpPr>
      <xdr:spPr>
        <a:xfrm>
          <a:off x="4673600" y="1009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157226</xdr:rowOff>
    </xdr:from>
    <xdr:to>
      <xdr:col>20</xdr:col>
      <xdr:colOff>38100</xdr:colOff>
      <xdr:row>60</xdr:row>
      <xdr:rowOff>87376</xdr:rowOff>
    </xdr:to>
    <xdr:sp macro="" textlink="">
      <xdr:nvSpPr>
        <xdr:cNvPr id="166" name="楕円 165"/>
        <xdr:cNvSpPr/>
      </xdr:nvSpPr>
      <xdr:spPr>
        <a:xfrm>
          <a:off x="3746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xdr:rowOff>
    </xdr:from>
    <xdr:to>
      <xdr:col>24</xdr:col>
      <xdr:colOff>63500</xdr:colOff>
      <xdr:row>60</xdr:row>
      <xdr:rowOff>36576</xdr:rowOff>
    </xdr:to>
    <xdr:cxnSp macro="">
      <xdr:nvCxnSpPr>
        <xdr:cNvPr id="167" name="直線コネクタ 166"/>
        <xdr:cNvCxnSpPr/>
      </xdr:nvCxnSpPr>
      <xdr:spPr>
        <a:xfrm flipV="1">
          <a:off x="3797300" y="102961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68" name="楕円 167"/>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36576</xdr:rowOff>
    </xdr:from>
    <xdr:to>
      <xdr:col>19</xdr:col>
      <xdr:colOff>177800</xdr:colOff>
      <xdr:row>60</xdr:row>
      <xdr:rowOff>91440</xdr:rowOff>
    </xdr:to>
    <xdr:cxnSp macro="">
      <xdr:nvCxnSpPr>
        <xdr:cNvPr id="169" name="直線コネクタ 168"/>
        <xdr:cNvCxnSpPr/>
      </xdr:nvCxnSpPr>
      <xdr:spPr>
        <a:xfrm flipV="1">
          <a:off x="2908300" y="103235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78503</xdr:rowOff>
    </xdr:from>
    <xdr:ext cx="405111" cy="259045"/>
    <xdr:sp macro="" textlink="">
      <xdr:nvSpPr>
        <xdr:cNvPr id="172" name="n_1mainValue【体育館・プール】&#10;有形固定資産減価償却率"/>
        <xdr:cNvSpPr txBox="1"/>
      </xdr:nvSpPr>
      <xdr:spPr>
        <a:xfrm>
          <a:off x="3582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73" name="n_2mainValue【体育館・プー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09" name="楕円 208"/>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10" name="【体育館・プール】&#10;一人当たり面積該当値テキスト"/>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11" name="楕円 210"/>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50292</xdr:rowOff>
    </xdr:from>
    <xdr:to>
      <xdr:col>55</xdr:col>
      <xdr:colOff>0</xdr:colOff>
      <xdr:row>62</xdr:row>
      <xdr:rowOff>68580</xdr:rowOff>
    </xdr:to>
    <xdr:cxnSp macro="">
      <xdr:nvCxnSpPr>
        <xdr:cNvPr id="212" name="直線コネクタ 211"/>
        <xdr:cNvCxnSpPr/>
      </xdr:nvCxnSpPr>
      <xdr:spPr>
        <a:xfrm flipV="1">
          <a:off x="9639300" y="10680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13" name="楕円 212"/>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68580</xdr:rowOff>
    </xdr:to>
    <xdr:cxnSp macro="">
      <xdr:nvCxnSpPr>
        <xdr:cNvPr id="214" name="直線コネクタ 213"/>
        <xdr:cNvCxnSpPr/>
      </xdr:nvCxnSpPr>
      <xdr:spPr>
        <a:xfrm>
          <a:off x="8750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17"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18"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55" name="楕円 254"/>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56" name="【福祉施設】&#10;有形固定資産減価償却率該当値テキスト"/>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57" name="楕円 256"/>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51815</xdr:rowOff>
    </xdr:to>
    <xdr:cxnSp macro="">
      <xdr:nvCxnSpPr>
        <xdr:cNvPr id="258" name="直線コネクタ 257"/>
        <xdr:cNvCxnSpPr/>
      </xdr:nvCxnSpPr>
      <xdr:spPr>
        <a:xfrm flipV="1">
          <a:off x="3797300" y="137198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42163</xdr:rowOff>
    </xdr:from>
    <xdr:to>
      <xdr:col>15</xdr:col>
      <xdr:colOff>101600</xdr:colOff>
      <xdr:row>80</xdr:row>
      <xdr:rowOff>143763</xdr:rowOff>
    </xdr:to>
    <xdr:sp macro="" textlink="">
      <xdr:nvSpPr>
        <xdr:cNvPr id="259" name="楕円 258"/>
        <xdr:cNvSpPr/>
      </xdr:nvSpPr>
      <xdr:spPr>
        <a:xfrm>
          <a:off x="2857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92963</xdr:rowOff>
    </xdr:to>
    <xdr:cxnSp macro="">
      <xdr:nvCxnSpPr>
        <xdr:cNvPr id="260" name="直線コネクタ 259"/>
        <xdr:cNvCxnSpPr/>
      </xdr:nvCxnSpPr>
      <xdr:spPr>
        <a:xfrm flipV="1">
          <a:off x="2908300" y="13767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263" name="n_1mainValue【福祉施設】&#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264" name="n_2mainValue【福祉施設】&#10;有形固定資産減価償却率"/>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2" name="楕円 301"/>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3"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4" name="楕円 303"/>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5" name="直線コネクタ 304"/>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06" name="楕円 305"/>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07" name="直線コネクタ 306"/>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09"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10"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11"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50" name="楕円 349"/>
        <xdr:cNvSpPr/>
      </xdr:nvSpPr>
      <xdr:spPr>
        <a:xfrm>
          <a:off x="4584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38752</xdr:rowOff>
    </xdr:from>
    <xdr:ext cx="405111" cy="259045"/>
    <xdr:sp macro="" textlink="">
      <xdr:nvSpPr>
        <xdr:cNvPr id="351" name="【市民会館】&#10;有形固定資産減価償却率該当値テキスト"/>
        <xdr:cNvSpPr txBox="1"/>
      </xdr:nvSpPr>
      <xdr:spPr>
        <a:xfrm>
          <a:off x="4673600"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352" name="楕円 351"/>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66675</xdr:rowOff>
    </xdr:from>
    <xdr:to>
      <xdr:col>24</xdr:col>
      <xdr:colOff>63500</xdr:colOff>
      <xdr:row>104</xdr:row>
      <xdr:rowOff>106680</xdr:rowOff>
    </xdr:to>
    <xdr:cxnSp macro="">
      <xdr:nvCxnSpPr>
        <xdr:cNvPr id="353" name="直線コネクタ 352"/>
        <xdr:cNvCxnSpPr/>
      </xdr:nvCxnSpPr>
      <xdr:spPr>
        <a:xfrm flipV="1">
          <a:off x="3797300" y="17897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354" name="楕円 353"/>
        <xdr:cNvSpPr/>
      </xdr:nvSpPr>
      <xdr:spPr>
        <a:xfrm>
          <a:off x="2857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105</xdr:row>
      <xdr:rowOff>78105</xdr:rowOff>
    </xdr:to>
    <xdr:cxnSp macro="">
      <xdr:nvCxnSpPr>
        <xdr:cNvPr id="355" name="直線コネクタ 354"/>
        <xdr:cNvCxnSpPr/>
      </xdr:nvCxnSpPr>
      <xdr:spPr>
        <a:xfrm flipV="1">
          <a:off x="2908300" y="1793748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5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2557</xdr:rowOff>
    </xdr:from>
    <xdr:ext cx="405111" cy="259045"/>
    <xdr:sp macro="" textlink="">
      <xdr:nvSpPr>
        <xdr:cNvPr id="358" name="n_1mainValue【市民会館】&#10;有形固定資産減価償却率"/>
        <xdr:cNvSpPr txBox="1"/>
      </xdr:nvSpPr>
      <xdr:spPr>
        <a:xfrm>
          <a:off x="3582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120032</xdr:rowOff>
    </xdr:from>
    <xdr:ext cx="405111" cy="259045"/>
    <xdr:sp macro="" textlink="">
      <xdr:nvSpPr>
        <xdr:cNvPr id="359" name="n_2mainValue【市民会館】&#10;有形固定資産減価償却率"/>
        <xdr:cNvSpPr txBox="1"/>
      </xdr:nvSpPr>
      <xdr:spPr>
        <a:xfrm>
          <a:off x="2705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29211</xdr:rowOff>
    </xdr:from>
    <xdr:to>
      <xdr:col>55</xdr:col>
      <xdr:colOff>50800</xdr:colOff>
      <xdr:row>105</xdr:row>
      <xdr:rowOff>130811</xdr:rowOff>
    </xdr:to>
    <xdr:sp macro="" textlink="">
      <xdr:nvSpPr>
        <xdr:cNvPr id="397" name="楕円 396"/>
        <xdr:cNvSpPr/>
      </xdr:nvSpPr>
      <xdr:spPr>
        <a:xfrm>
          <a:off x="10426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52088</xdr:rowOff>
    </xdr:from>
    <xdr:ext cx="469744" cy="259045"/>
    <xdr:sp macro="" textlink="">
      <xdr:nvSpPr>
        <xdr:cNvPr id="398" name="【市民会館】&#10;一人当たり面積該当値テキスト"/>
        <xdr:cNvSpPr txBox="1"/>
      </xdr:nvSpPr>
      <xdr:spPr>
        <a:xfrm>
          <a:off x="10515600"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29211</xdr:rowOff>
    </xdr:from>
    <xdr:to>
      <xdr:col>50</xdr:col>
      <xdr:colOff>165100</xdr:colOff>
      <xdr:row>105</xdr:row>
      <xdr:rowOff>130811</xdr:rowOff>
    </xdr:to>
    <xdr:sp macro="" textlink="">
      <xdr:nvSpPr>
        <xdr:cNvPr id="399" name="楕円 398"/>
        <xdr:cNvSpPr/>
      </xdr:nvSpPr>
      <xdr:spPr>
        <a:xfrm>
          <a:off x="958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80011</xdr:rowOff>
    </xdr:from>
    <xdr:to>
      <xdr:col>55</xdr:col>
      <xdr:colOff>0</xdr:colOff>
      <xdr:row>105</xdr:row>
      <xdr:rowOff>80011</xdr:rowOff>
    </xdr:to>
    <xdr:cxnSp macro="">
      <xdr:nvCxnSpPr>
        <xdr:cNvPr id="400" name="直線コネクタ 399"/>
        <xdr:cNvCxnSpPr/>
      </xdr:nvCxnSpPr>
      <xdr:spPr>
        <a:xfrm>
          <a:off x="9639300" y="18082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90170</xdr:rowOff>
    </xdr:from>
    <xdr:to>
      <xdr:col>46</xdr:col>
      <xdr:colOff>38100</xdr:colOff>
      <xdr:row>104</xdr:row>
      <xdr:rowOff>20320</xdr:rowOff>
    </xdr:to>
    <xdr:sp macro="" textlink="">
      <xdr:nvSpPr>
        <xdr:cNvPr id="401" name="楕円 400"/>
        <xdr:cNvSpPr/>
      </xdr:nvSpPr>
      <xdr:spPr>
        <a:xfrm>
          <a:off x="869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140970</xdr:rowOff>
    </xdr:from>
    <xdr:to>
      <xdr:col>50</xdr:col>
      <xdr:colOff>114300</xdr:colOff>
      <xdr:row>105</xdr:row>
      <xdr:rowOff>80011</xdr:rowOff>
    </xdr:to>
    <xdr:cxnSp macro="">
      <xdr:nvCxnSpPr>
        <xdr:cNvPr id="402" name="直線コネクタ 401"/>
        <xdr:cNvCxnSpPr/>
      </xdr:nvCxnSpPr>
      <xdr:spPr>
        <a:xfrm>
          <a:off x="8750300" y="178003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147338</xdr:rowOff>
    </xdr:from>
    <xdr:ext cx="469744" cy="259045"/>
    <xdr:sp macro="" textlink="">
      <xdr:nvSpPr>
        <xdr:cNvPr id="405" name="n_1main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36847</xdr:rowOff>
    </xdr:from>
    <xdr:ext cx="469744" cy="259045"/>
    <xdr:sp macro="" textlink="">
      <xdr:nvSpPr>
        <xdr:cNvPr id="406" name="n_2mainValue【市民会館】&#10;一人当たり面積"/>
        <xdr:cNvSpPr txBox="1"/>
      </xdr:nvSpPr>
      <xdr:spPr>
        <a:xfrm>
          <a:off x="8515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45" name="楕円 444"/>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46"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47" name="楕円 446"/>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116205</xdr:rowOff>
    </xdr:from>
    <xdr:to>
      <xdr:col>85</xdr:col>
      <xdr:colOff>127000</xdr:colOff>
      <xdr:row>36</xdr:row>
      <xdr:rowOff>158115</xdr:rowOff>
    </xdr:to>
    <xdr:cxnSp macro="">
      <xdr:nvCxnSpPr>
        <xdr:cNvPr id="448" name="直線コネクタ 447"/>
        <xdr:cNvCxnSpPr/>
      </xdr:nvCxnSpPr>
      <xdr:spPr>
        <a:xfrm flipV="1">
          <a:off x="15481300" y="6288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49" name="楕円 448"/>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37</xdr:row>
      <xdr:rowOff>28575</xdr:rowOff>
    </xdr:to>
    <xdr:cxnSp macro="">
      <xdr:nvCxnSpPr>
        <xdr:cNvPr id="450" name="直線コネクタ 449"/>
        <xdr:cNvCxnSpPr/>
      </xdr:nvCxnSpPr>
      <xdr:spPr>
        <a:xfrm flipV="1">
          <a:off x="14592300" y="63303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ave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453" name="n_1mainValue【一般廃棄物処理施設】&#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54" name="n_2main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114186</xdr:rowOff>
    </xdr:from>
    <xdr:to>
      <xdr:col>116</xdr:col>
      <xdr:colOff>114300</xdr:colOff>
      <xdr:row>41</xdr:row>
      <xdr:rowOff>44336</xdr:rowOff>
    </xdr:to>
    <xdr:sp macro="" textlink="">
      <xdr:nvSpPr>
        <xdr:cNvPr id="492" name="楕円 491"/>
        <xdr:cNvSpPr/>
      </xdr:nvSpPr>
      <xdr:spPr>
        <a:xfrm>
          <a:off x="22110700" y="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92613</xdr:rowOff>
    </xdr:from>
    <xdr:ext cx="534377" cy="259045"/>
    <xdr:sp macro="" textlink="">
      <xdr:nvSpPr>
        <xdr:cNvPr id="493" name="【一般廃棄物処理施設】&#10;一人当たり有形固定資産（償却資産）額該当値テキスト"/>
        <xdr:cNvSpPr txBox="1"/>
      </xdr:nvSpPr>
      <xdr:spPr>
        <a:xfrm>
          <a:off x="22199600" y="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114300</xdr:rowOff>
    </xdr:from>
    <xdr:to>
      <xdr:col>112</xdr:col>
      <xdr:colOff>38100</xdr:colOff>
      <xdr:row>41</xdr:row>
      <xdr:rowOff>44450</xdr:rowOff>
    </xdr:to>
    <xdr:sp macro="" textlink="">
      <xdr:nvSpPr>
        <xdr:cNvPr id="494" name="楕円 493"/>
        <xdr:cNvSpPr/>
      </xdr:nvSpPr>
      <xdr:spPr>
        <a:xfrm>
          <a:off x="21272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164986</xdr:rowOff>
    </xdr:from>
    <xdr:to>
      <xdr:col>116</xdr:col>
      <xdr:colOff>63500</xdr:colOff>
      <xdr:row>40</xdr:row>
      <xdr:rowOff>165100</xdr:rowOff>
    </xdr:to>
    <xdr:cxnSp macro="">
      <xdr:nvCxnSpPr>
        <xdr:cNvPr id="495" name="直線コネクタ 494"/>
        <xdr:cNvCxnSpPr/>
      </xdr:nvCxnSpPr>
      <xdr:spPr>
        <a:xfrm flipV="1">
          <a:off x="21323300" y="70229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114211</xdr:rowOff>
    </xdr:from>
    <xdr:to>
      <xdr:col>107</xdr:col>
      <xdr:colOff>101600</xdr:colOff>
      <xdr:row>41</xdr:row>
      <xdr:rowOff>44361</xdr:rowOff>
    </xdr:to>
    <xdr:sp macro="" textlink="">
      <xdr:nvSpPr>
        <xdr:cNvPr id="496" name="楕円 495"/>
        <xdr:cNvSpPr/>
      </xdr:nvSpPr>
      <xdr:spPr>
        <a:xfrm>
          <a:off x="20383500" y="6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165011</xdr:rowOff>
    </xdr:from>
    <xdr:to>
      <xdr:col>111</xdr:col>
      <xdr:colOff>177800</xdr:colOff>
      <xdr:row>40</xdr:row>
      <xdr:rowOff>165100</xdr:rowOff>
    </xdr:to>
    <xdr:cxnSp macro="">
      <xdr:nvCxnSpPr>
        <xdr:cNvPr id="497" name="直線コネクタ 496"/>
        <xdr:cNvCxnSpPr/>
      </xdr:nvCxnSpPr>
      <xdr:spPr>
        <a:xfrm>
          <a:off x="20434300" y="70230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35577</xdr:rowOff>
    </xdr:from>
    <xdr:ext cx="534377" cy="259045"/>
    <xdr:sp macro="" textlink="">
      <xdr:nvSpPr>
        <xdr:cNvPr id="500" name="n_1mainValue【一般廃棄物処理施設】&#10;一人当たり有形固定資産（償却資産）額"/>
        <xdr:cNvSpPr txBox="1"/>
      </xdr:nvSpPr>
      <xdr:spPr>
        <a:xfrm>
          <a:off x="21043411" y="70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35488</xdr:rowOff>
    </xdr:from>
    <xdr:ext cx="534377" cy="259045"/>
    <xdr:sp macro="" textlink="">
      <xdr:nvSpPr>
        <xdr:cNvPr id="501" name="n_2mainValue【一般廃棄物処理施設】&#10;一人当たり有形固定資産（償却資産）額"/>
        <xdr:cNvSpPr txBox="1"/>
      </xdr:nvSpPr>
      <xdr:spPr>
        <a:xfrm>
          <a:off x="20167111" y="70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3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42" name="楕円 541"/>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43" name="【保健センター・保健所】&#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44" name="楕円 543"/>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83276</xdr:rowOff>
    </xdr:to>
    <xdr:cxnSp macro="">
      <xdr:nvCxnSpPr>
        <xdr:cNvPr id="545" name="直線コネクタ 544"/>
        <xdr:cNvCxnSpPr/>
      </xdr:nvCxnSpPr>
      <xdr:spPr>
        <a:xfrm flipV="1">
          <a:off x="15481300" y="101335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楕円 545"/>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148590</xdr:rowOff>
    </xdr:to>
    <xdr:cxnSp macro="">
      <xdr:nvCxnSpPr>
        <xdr:cNvPr id="547" name="直線コネクタ 546"/>
        <xdr:cNvCxnSpPr/>
      </xdr:nvCxnSpPr>
      <xdr:spPr>
        <a:xfrm flipV="1">
          <a:off x="14592300" y="101988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50"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1" name="n_2main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89" name="楕円 588"/>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590"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91" name="楕円 590"/>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592" name="直線コネクタ 591"/>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593" name="楕円 592"/>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594" name="直線コネクタ 593"/>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59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598"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626"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5" name="楕円 634"/>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636" name="【消防施設】&#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154178</xdr:rowOff>
    </xdr:from>
    <xdr:to>
      <xdr:col>81</xdr:col>
      <xdr:colOff>101600</xdr:colOff>
      <xdr:row>82</xdr:row>
      <xdr:rowOff>84328</xdr:rowOff>
    </xdr:to>
    <xdr:sp macro="" textlink="">
      <xdr:nvSpPr>
        <xdr:cNvPr id="637" name="楕円 636"/>
        <xdr:cNvSpPr/>
      </xdr:nvSpPr>
      <xdr:spPr>
        <a:xfrm>
          <a:off x="15430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33528</xdr:rowOff>
    </xdr:to>
    <xdr:cxnSp macro="">
      <xdr:nvCxnSpPr>
        <xdr:cNvPr id="638" name="直線コネクタ 637"/>
        <xdr:cNvCxnSpPr/>
      </xdr:nvCxnSpPr>
      <xdr:spPr>
        <a:xfrm flipV="1">
          <a:off x="15481300" y="140855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39" name="楕円 638"/>
        <xdr:cNvSpPr/>
      </xdr:nvSpPr>
      <xdr:spPr>
        <a:xfrm>
          <a:off x="14541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33528</xdr:rowOff>
    </xdr:from>
    <xdr:to>
      <xdr:col>81</xdr:col>
      <xdr:colOff>50800</xdr:colOff>
      <xdr:row>82</xdr:row>
      <xdr:rowOff>70104</xdr:rowOff>
    </xdr:to>
    <xdr:cxnSp macro="">
      <xdr:nvCxnSpPr>
        <xdr:cNvPr id="640" name="直線コネクタ 639"/>
        <xdr:cNvCxnSpPr/>
      </xdr:nvCxnSpPr>
      <xdr:spPr>
        <a:xfrm flipV="1">
          <a:off x="14592300" y="14092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41"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75455</xdr:rowOff>
    </xdr:from>
    <xdr:ext cx="405111" cy="259045"/>
    <xdr:sp macro="" textlink="">
      <xdr:nvSpPr>
        <xdr:cNvPr id="643" name="n_1mainValue【消防施設】&#10;有形固定資産減価償却率"/>
        <xdr:cNvSpPr txBox="1"/>
      </xdr:nvSpPr>
      <xdr:spPr>
        <a:xfrm>
          <a:off x="15266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644" name="n_2mainValue【消防施設】&#10;有形固定資産減価償却率"/>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75"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684" name="楕円 683"/>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685" name="【消防施設】&#10;一人当たり面積該当値テキスト"/>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686" name="楕円 685"/>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54429</xdr:rowOff>
    </xdr:from>
    <xdr:to>
      <xdr:col>116</xdr:col>
      <xdr:colOff>63500</xdr:colOff>
      <xdr:row>82</xdr:row>
      <xdr:rowOff>70757</xdr:rowOff>
    </xdr:to>
    <xdr:cxnSp macro="">
      <xdr:nvCxnSpPr>
        <xdr:cNvPr id="687" name="直線コネクタ 686"/>
        <xdr:cNvCxnSpPr/>
      </xdr:nvCxnSpPr>
      <xdr:spPr>
        <a:xfrm flipV="1">
          <a:off x="21323300" y="141133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19957</xdr:rowOff>
    </xdr:from>
    <xdr:to>
      <xdr:col>107</xdr:col>
      <xdr:colOff>101600</xdr:colOff>
      <xdr:row>82</xdr:row>
      <xdr:rowOff>121557</xdr:rowOff>
    </xdr:to>
    <xdr:sp macro="" textlink="">
      <xdr:nvSpPr>
        <xdr:cNvPr id="688" name="楕円 687"/>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70757</xdr:rowOff>
    </xdr:to>
    <xdr:cxnSp macro="">
      <xdr:nvCxnSpPr>
        <xdr:cNvPr id="689" name="直線コネクタ 688"/>
        <xdr:cNvCxnSpPr/>
      </xdr:nvCxnSpPr>
      <xdr:spPr>
        <a:xfrm>
          <a:off x="20434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90"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691" name="n_2ave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692" name="n_1mainValue【消防施設】&#10;一人当たり面積"/>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693" name="n_2mainValue【消防施設】&#10;一人当たり面積"/>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732" name="楕円 731"/>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733" name="【庁舎】&#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734" name="楕円 733"/>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68580</xdr:rowOff>
    </xdr:to>
    <xdr:cxnSp macro="">
      <xdr:nvCxnSpPr>
        <xdr:cNvPr id="735" name="直線コネクタ 734"/>
        <xdr:cNvCxnSpPr/>
      </xdr:nvCxnSpPr>
      <xdr:spPr>
        <a:xfrm flipV="1">
          <a:off x="15481300" y="17689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736" name="楕円 735"/>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103</xdr:row>
      <xdr:rowOff>106680</xdr:rowOff>
    </xdr:to>
    <xdr:cxnSp macro="">
      <xdr:nvCxnSpPr>
        <xdr:cNvPr id="737" name="直線コネクタ 736"/>
        <xdr:cNvCxnSpPr/>
      </xdr:nvCxnSpPr>
      <xdr:spPr>
        <a:xfrm flipV="1">
          <a:off x="14592300" y="1772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740" name="n_1mainValue【庁舎】&#10;有形固定資産減価償却率"/>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741" name="n_2mainValue【庁舎】&#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777" name="楕円 776"/>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778" name="【庁舎】&#10;一人当たり面積該当値テキスト"/>
        <xdr:cNvSpPr txBox="1"/>
      </xdr:nvSpPr>
      <xdr:spPr>
        <a:xfrm>
          <a:off x="22199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779" name="楕円 778"/>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39624</xdr:rowOff>
    </xdr:to>
    <xdr:cxnSp macro="">
      <xdr:nvCxnSpPr>
        <xdr:cNvPr id="780" name="直線コネクタ 779"/>
        <xdr:cNvCxnSpPr/>
      </xdr:nvCxnSpPr>
      <xdr:spPr>
        <a:xfrm>
          <a:off x="21323300" y="17870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781" name="楕円 780"/>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39624</xdr:rowOff>
    </xdr:to>
    <xdr:cxnSp macro="">
      <xdr:nvCxnSpPr>
        <xdr:cNvPr id="782" name="直線コネクタ 781"/>
        <xdr:cNvCxnSpPr/>
      </xdr:nvCxnSpPr>
      <xdr:spPr>
        <a:xfrm>
          <a:off x="20434300" y="17870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785"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786" name="n_2mainValue【庁舎】&#10;一人当たり面積"/>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体的に有形固定資産減価償却率は同等かやや高い傾向にある。福祉施設の６８．２％、庁舎の７３．２％（いずれも延床面積比）が築３０年以上であるため、減価償却率が高くなっている。倉敷市公共施設等総合管理計画や倉敷市行財政改革プラン２０１６等に基づき、施設の長寿命化などをの取り組み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５年間の推移をみると，指数は平成２６年度から改善傾向で推移している。当年度は，景気回復や企業の積極的な設備投資による固定資産税（償却資産）の増額により，基準財政収入額が基準財政需要額を上回る増加となったため，単年度指数でみると０．００３ポイント改善し，３箇年平均指数においても前年度に比べ０．０１ポイントの改善となっている。</a:t>
          </a:r>
        </a:p>
        <a:p>
          <a:r>
            <a:rPr kumimoji="1" lang="ja-JP" altLang="en-US" sz="1200">
              <a:latin typeface="ＭＳ Ｐゴシック" panose="020B0600070205080204" pitchFamily="50" charset="-128"/>
              <a:ea typeface="ＭＳ Ｐゴシック" panose="020B0600070205080204" pitchFamily="50" charset="-128"/>
            </a:rPr>
            <a:t>また，類似団体内平均値も引き続き上回っている。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市税の収納率は９７．８％で，行財政改革プラン２０１６（平成２８年度～平成３１年度）の目標値９５．８％を上回っており，引き続き歳入確保に努めるとともに，歳出の削減を図る。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当年度は，経常経費充当一般財源は，下水道事業に対する繰出金の算定方法が明確化されたことにより繰出金が大きく増加した。また，扶助費や公債費も増加傾向にあり，総額で６２．４億円の大幅増加となった。</a:t>
          </a:r>
        </a:p>
        <a:p>
          <a:r>
            <a:rPr kumimoji="1" lang="ja-JP" altLang="en-US" sz="1200">
              <a:latin typeface="ＭＳ Ｐゴシック" panose="020B0600070205080204" pitchFamily="50" charset="-128"/>
              <a:ea typeface="ＭＳ Ｐゴシック" panose="020B0600070205080204" pitchFamily="50" charset="-128"/>
            </a:rPr>
            <a:t>経常一般財源については，景気の回復等により市税や地方消費税交付金等が増加したが，地方交付税が減少したことにより，総額で５．３億円の増加に留まった。これにより，経常収支比率は４．６ポイントの上昇となった。</a:t>
          </a:r>
        </a:p>
        <a:p>
          <a:r>
            <a:rPr kumimoji="1" lang="ja-JP" altLang="en-US" sz="1200">
              <a:latin typeface="ＭＳ Ｐゴシック" panose="020B0600070205080204" pitchFamily="50" charset="-128"/>
              <a:ea typeface="ＭＳ Ｐゴシック" panose="020B0600070205080204" pitchFamily="50" charset="-128"/>
            </a:rPr>
            <a:t>今後も厳しい財政状況が見込まれるが，「倉敷みらい創生戦略」や「行財政改革プラン２０１６」に基づき，歳出の削減を図りながらも，市税収入の拡充と一層の歳入確保に努める。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65</xdr:row>
      <xdr:rowOff>51308</xdr:rowOff>
    </xdr:to>
    <xdr:cxnSp macro="">
      <xdr:nvCxnSpPr>
        <xdr:cNvPr id="130" name="直線コネクタ 129"/>
        <xdr:cNvCxnSpPr/>
      </xdr:nvCxnSpPr>
      <xdr:spPr>
        <a:xfrm>
          <a:off x="4114800" y="1097356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762</xdr:rowOff>
    </xdr:to>
    <xdr:cxnSp macro="">
      <xdr:nvCxnSpPr>
        <xdr:cNvPr id="133" name="直線コネクタ 132"/>
        <xdr:cNvCxnSpPr/>
      </xdr:nvCxnSpPr>
      <xdr:spPr>
        <a:xfrm>
          <a:off x="3225800" y="107998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157734</xdr:rowOff>
    </xdr:to>
    <xdr:cxnSp macro="">
      <xdr:nvCxnSpPr>
        <xdr:cNvPr id="136" name="直線コネクタ 135"/>
        <xdr:cNvCxnSpPr/>
      </xdr:nvCxnSpPr>
      <xdr:spPr>
        <a:xfrm flipV="1">
          <a:off x="2336800" y="1079982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157734</xdr:rowOff>
    </xdr:to>
    <xdr:cxnSp macro="">
      <xdr:nvCxnSpPr>
        <xdr:cNvPr id="139" name="直線コネクタ 138"/>
        <xdr:cNvCxnSpPr/>
      </xdr:nvCxnSpPr>
      <xdr:spPr>
        <a:xfrm>
          <a:off x="1447800" y="108673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9" name="楕円 148"/>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0"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2" name="テキスト ボックス 151"/>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3" name="楕円 152"/>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4" name="テキスト ボックス 153"/>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5" name="楕円 154"/>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6" name="テキスト ボックス 155"/>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増額となったものの，人件費・物件費は減額になったため，前年度より３０円減少した。ただし，類似団体平均値より２，２９９円下回ってはいるが，前年度の２，７８２円よりも差は縮まっている。</a:t>
          </a:r>
        </a:p>
        <a:p>
          <a:r>
            <a:rPr kumimoji="1" lang="ja-JP" altLang="en-US" sz="1300">
              <a:latin typeface="ＭＳ Ｐゴシック" panose="020B0600070205080204" pitchFamily="50" charset="-128"/>
              <a:ea typeface="ＭＳ Ｐゴシック" panose="020B0600070205080204" pitchFamily="50" charset="-128"/>
            </a:rPr>
            <a:t>維持補修費の増加は主として，車両集中管理事業に係る経費，交通安全施設整備事業に係る経費，小学校施設整備に係る経費が増加したことによる。</a:t>
          </a:r>
        </a:p>
        <a:p>
          <a:r>
            <a:rPr kumimoji="1" lang="ja-JP" altLang="en-US" sz="1300">
              <a:latin typeface="ＭＳ Ｐゴシック" panose="020B0600070205080204" pitchFamily="50" charset="-128"/>
              <a:ea typeface="ＭＳ Ｐゴシック" panose="020B0600070205080204" pitchFamily="50" charset="-128"/>
            </a:rPr>
            <a:t>今後，更なる行財政改革等の推進により歳出の抑制に努める。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51808</xdr:rowOff>
    </xdr:from>
    <xdr:to>
      <xdr:col>23</xdr:col>
      <xdr:colOff>133350</xdr:colOff>
      <xdr:row>84</xdr:row>
      <xdr:rowOff>52532</xdr:rowOff>
    </xdr:to>
    <xdr:cxnSp macro="">
      <xdr:nvCxnSpPr>
        <xdr:cNvPr id="191" name="直線コネクタ 190"/>
        <xdr:cNvCxnSpPr/>
      </xdr:nvCxnSpPr>
      <xdr:spPr>
        <a:xfrm flipV="1">
          <a:off x="4114800" y="1445360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48044</xdr:rowOff>
    </xdr:from>
    <xdr:to>
      <xdr:col>19</xdr:col>
      <xdr:colOff>133350</xdr:colOff>
      <xdr:row>84</xdr:row>
      <xdr:rowOff>52532</xdr:rowOff>
    </xdr:to>
    <xdr:cxnSp macro="">
      <xdr:nvCxnSpPr>
        <xdr:cNvPr id="194" name="直線コネクタ 193"/>
        <xdr:cNvCxnSpPr/>
      </xdr:nvCxnSpPr>
      <xdr:spPr>
        <a:xfrm>
          <a:off x="3225800" y="14449844"/>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149059</xdr:rowOff>
    </xdr:from>
    <xdr:to>
      <xdr:col>15</xdr:col>
      <xdr:colOff>82550</xdr:colOff>
      <xdr:row>84</xdr:row>
      <xdr:rowOff>48044</xdr:rowOff>
    </xdr:to>
    <xdr:cxnSp macro="">
      <xdr:nvCxnSpPr>
        <xdr:cNvPr id="197" name="直線コネクタ 196"/>
        <xdr:cNvCxnSpPr/>
      </xdr:nvCxnSpPr>
      <xdr:spPr>
        <a:xfrm>
          <a:off x="2336800" y="14379409"/>
          <a:ext cx="889000" cy="7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55121</xdr:rowOff>
    </xdr:from>
    <xdr:to>
      <xdr:col>11</xdr:col>
      <xdr:colOff>31750</xdr:colOff>
      <xdr:row>83</xdr:row>
      <xdr:rowOff>149059</xdr:rowOff>
    </xdr:to>
    <xdr:cxnSp macro="">
      <xdr:nvCxnSpPr>
        <xdr:cNvPr id="200" name="直線コネクタ 199"/>
        <xdr:cNvCxnSpPr/>
      </xdr:nvCxnSpPr>
      <xdr:spPr>
        <a:xfrm>
          <a:off x="1447800" y="14285471"/>
          <a:ext cx="889000" cy="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1008</xdr:rowOff>
    </xdr:from>
    <xdr:to>
      <xdr:col>23</xdr:col>
      <xdr:colOff>184150</xdr:colOff>
      <xdr:row>84</xdr:row>
      <xdr:rowOff>102608</xdr:rowOff>
    </xdr:to>
    <xdr:sp macro="" textlink="">
      <xdr:nvSpPr>
        <xdr:cNvPr id="210" name="楕円 209"/>
        <xdr:cNvSpPr/>
      </xdr:nvSpPr>
      <xdr:spPr>
        <a:xfrm>
          <a:off x="4902200" y="144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17535</xdr:rowOff>
    </xdr:from>
    <xdr:ext cx="762000" cy="259045"/>
    <xdr:sp macro="" textlink="">
      <xdr:nvSpPr>
        <xdr:cNvPr id="211" name="人件費・物件費等の状況該当値テキスト"/>
        <xdr:cNvSpPr txBox="1"/>
      </xdr:nvSpPr>
      <xdr:spPr>
        <a:xfrm>
          <a:off x="5041900" y="1424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1732</xdr:rowOff>
    </xdr:from>
    <xdr:to>
      <xdr:col>19</xdr:col>
      <xdr:colOff>184150</xdr:colOff>
      <xdr:row>84</xdr:row>
      <xdr:rowOff>103332</xdr:rowOff>
    </xdr:to>
    <xdr:sp macro="" textlink="">
      <xdr:nvSpPr>
        <xdr:cNvPr id="212" name="楕円 211"/>
        <xdr:cNvSpPr/>
      </xdr:nvSpPr>
      <xdr:spPr>
        <a:xfrm>
          <a:off x="4064000" y="144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113509</xdr:rowOff>
    </xdr:from>
    <xdr:ext cx="736600" cy="259045"/>
    <xdr:sp macro="" textlink="">
      <xdr:nvSpPr>
        <xdr:cNvPr id="213" name="テキスト ボックス 212"/>
        <xdr:cNvSpPr txBox="1"/>
      </xdr:nvSpPr>
      <xdr:spPr>
        <a:xfrm>
          <a:off x="3733800" y="1417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168694</xdr:rowOff>
    </xdr:from>
    <xdr:to>
      <xdr:col>15</xdr:col>
      <xdr:colOff>133350</xdr:colOff>
      <xdr:row>84</xdr:row>
      <xdr:rowOff>98844</xdr:rowOff>
    </xdr:to>
    <xdr:sp macro="" textlink="">
      <xdr:nvSpPr>
        <xdr:cNvPr id="214" name="楕円 213"/>
        <xdr:cNvSpPr/>
      </xdr:nvSpPr>
      <xdr:spPr>
        <a:xfrm>
          <a:off x="3175000" y="14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109021</xdr:rowOff>
    </xdr:from>
    <xdr:ext cx="762000" cy="259045"/>
    <xdr:sp macro="" textlink="">
      <xdr:nvSpPr>
        <xdr:cNvPr id="215" name="テキスト ボックス 214"/>
        <xdr:cNvSpPr txBox="1"/>
      </xdr:nvSpPr>
      <xdr:spPr>
        <a:xfrm>
          <a:off x="2844800" y="1416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98259</xdr:rowOff>
    </xdr:from>
    <xdr:to>
      <xdr:col>11</xdr:col>
      <xdr:colOff>82550</xdr:colOff>
      <xdr:row>84</xdr:row>
      <xdr:rowOff>28409</xdr:rowOff>
    </xdr:to>
    <xdr:sp macro="" textlink="">
      <xdr:nvSpPr>
        <xdr:cNvPr id="216" name="楕円 215"/>
        <xdr:cNvSpPr/>
      </xdr:nvSpPr>
      <xdr:spPr>
        <a:xfrm>
          <a:off x="2286000" y="143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38586</xdr:rowOff>
    </xdr:from>
    <xdr:ext cx="762000" cy="259045"/>
    <xdr:sp macro="" textlink="">
      <xdr:nvSpPr>
        <xdr:cNvPr id="217" name="テキスト ボックス 216"/>
        <xdr:cNvSpPr txBox="1"/>
      </xdr:nvSpPr>
      <xdr:spPr>
        <a:xfrm>
          <a:off x="1955800" y="1409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4321</xdr:rowOff>
    </xdr:from>
    <xdr:to>
      <xdr:col>7</xdr:col>
      <xdr:colOff>31750</xdr:colOff>
      <xdr:row>83</xdr:row>
      <xdr:rowOff>105921</xdr:rowOff>
    </xdr:to>
    <xdr:sp macro="" textlink="">
      <xdr:nvSpPr>
        <xdr:cNvPr id="218" name="楕円 217"/>
        <xdr:cNvSpPr/>
      </xdr:nvSpPr>
      <xdr:spPr>
        <a:xfrm>
          <a:off x="1397000" y="142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116098</xdr:rowOff>
    </xdr:from>
    <xdr:ext cx="762000" cy="259045"/>
    <xdr:sp macro="" textlink="">
      <xdr:nvSpPr>
        <xdr:cNvPr id="219" name="テキスト ボックス 218"/>
        <xdr:cNvSpPr txBox="1"/>
      </xdr:nvSpPr>
      <xdr:spPr>
        <a:xfrm>
          <a:off x="1066800" y="1400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高い水準となっていた事を受け，独自給料表であった行政職給料表を，国の行政職俸給表（１）と同一の給料表へ見直す事とした。平成３１年４月１日から移行し，今後，現給保障期間を含め３年間で水準を低下させ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58" name="直線コネクタ 257"/>
        <xdr:cNvCxnSpPr/>
      </xdr:nvCxnSpPr>
      <xdr:spPr>
        <a:xfrm>
          <a:off x="15290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136979</xdr:rowOff>
    </xdr:to>
    <xdr:cxnSp macro="">
      <xdr:nvCxnSpPr>
        <xdr:cNvPr id="261" name="直線コネクタ 260"/>
        <xdr:cNvCxnSpPr/>
      </xdr:nvCxnSpPr>
      <xdr:spPr>
        <a:xfrm>
          <a:off x="14401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4" name="直線コネクタ 263"/>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行財政改革プラン２０１１（平成２３年度～２７年度）に基づき，５年間の計画期間で累計２０５人を削減した。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８年度から平成２９年度にかけては，職員数はほぼ横ばいとなっている。行財政改革プラン２０１６（平成２８年度～平成３１年度）においても，民間活力導入の推進や行政組織のスリム化等に取り組んでいるところであり，今後，さらに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73660</xdr:rowOff>
    </xdr:to>
    <xdr:cxnSp macro="">
      <xdr:nvCxnSpPr>
        <xdr:cNvPr id="318" name="直線コネクタ 317"/>
        <xdr:cNvCxnSpPr/>
      </xdr:nvCxnSpPr>
      <xdr:spPr>
        <a:xfrm>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73660</xdr:rowOff>
    </xdr:to>
    <xdr:cxnSp macro="">
      <xdr:nvCxnSpPr>
        <xdr:cNvPr id="321" name="直線コネクタ 320"/>
        <xdr:cNvCxnSpPr/>
      </xdr:nvCxnSpPr>
      <xdr:spPr>
        <a:xfrm flipV="1">
          <a:off x="15290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89746</xdr:rowOff>
    </xdr:to>
    <xdr:cxnSp macro="">
      <xdr:nvCxnSpPr>
        <xdr:cNvPr id="324" name="直線コネクタ 323"/>
        <xdr:cNvCxnSpPr/>
      </xdr:nvCxnSpPr>
      <xdr:spPr>
        <a:xfrm flipV="1">
          <a:off x="14401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89746</xdr:rowOff>
    </xdr:to>
    <xdr:cxnSp macro="">
      <xdr:nvCxnSpPr>
        <xdr:cNvPr id="327" name="直線コネクタ 326"/>
        <xdr:cNvCxnSpPr/>
      </xdr:nvCxnSpPr>
      <xdr:spPr>
        <a:xfrm>
          <a:off x="13512800" y="1036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7" name="楕円 336"/>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38"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39" name="楕円 338"/>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0" name="テキスト ボックス 339"/>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1" name="楕円 340"/>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2" name="テキスト ボックス 341"/>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3" name="楕円 342"/>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4" name="テキスト ボックス 343"/>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5" name="楕円 344"/>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46" name="テキスト ボックス 345"/>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に比べ０．５ポイント改善したが，これは，３箇年の平均値であり，当年度の単年度実質公債費比率４．８％が，平成２６年度の６．２％を下回ったことによる。また，単年度実質公債費比率は，前年度に比べ０．９ポイント改善しており，これは，公債費に準ずる債務負担行為額の大幅な減少（約７．７億円）と，都市計画事業の市債償還額に充当した都市計画税の増加（約８億円）が大きな要因である。</a:t>
          </a:r>
        </a:p>
        <a:p>
          <a:r>
            <a:rPr kumimoji="1" lang="ja-JP" altLang="en-US" sz="1300">
              <a:latin typeface="ＭＳ Ｐゴシック" panose="020B0600070205080204" pitchFamily="50" charset="-128"/>
              <a:ea typeface="ＭＳ Ｐゴシック" panose="020B0600070205080204" pitchFamily="50" charset="-128"/>
            </a:rPr>
            <a:t>５年間の推移をみると，比率は年々改善傾向にあり，今後も引き続き公債費の削減等により，財政の健全化に努める。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11176</xdr:rowOff>
    </xdr:to>
    <xdr:cxnSp macro="">
      <xdr:nvCxnSpPr>
        <xdr:cNvPr id="378" name="直線コネクタ 377"/>
        <xdr:cNvCxnSpPr/>
      </xdr:nvCxnSpPr>
      <xdr:spPr>
        <a:xfrm flipV="1">
          <a:off x="16179800" y="68209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69088</xdr:rowOff>
    </xdr:to>
    <xdr:cxnSp macro="">
      <xdr:nvCxnSpPr>
        <xdr:cNvPr id="381" name="直線コネクタ 380"/>
        <xdr:cNvCxnSpPr/>
      </xdr:nvCxnSpPr>
      <xdr:spPr>
        <a:xfrm flipV="1">
          <a:off x="15290800" y="68691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98044</xdr:rowOff>
    </xdr:to>
    <xdr:cxnSp macro="">
      <xdr:nvCxnSpPr>
        <xdr:cNvPr id="384" name="直線コネクタ 383"/>
        <xdr:cNvCxnSpPr/>
      </xdr:nvCxnSpPr>
      <xdr:spPr>
        <a:xfrm flipV="1">
          <a:off x="14401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119634</xdr:rowOff>
    </xdr:to>
    <xdr:cxnSp macro="">
      <xdr:nvCxnSpPr>
        <xdr:cNvPr id="387" name="直線コネクタ 386"/>
        <xdr:cNvCxnSpPr/>
      </xdr:nvCxnSpPr>
      <xdr:spPr>
        <a:xfrm flipV="1">
          <a:off x="13512800" y="69560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7" name="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8"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2" name="テキスト ボックス 401"/>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5" name="楕円 404"/>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6" name="テキスト ボックス 405"/>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約５．６億円）や債務負担行為に基づく支出予定額（約８．２億円）は減少したものの，主に市民病院の建て替えに伴う繰出金増加による公営企業債等繰入見込額の増（約１０．５億円），退職者数の減による退職手当負担見込額の増（約６．２億円）により，前年度に比べ０．１ポイント悪化している。</a:t>
          </a:r>
        </a:p>
        <a:p>
          <a:r>
            <a:rPr kumimoji="1" lang="ja-JP" altLang="en-US" sz="1300">
              <a:latin typeface="ＭＳ Ｐゴシック" panose="020B0600070205080204" pitchFamily="50" charset="-128"/>
              <a:ea typeface="ＭＳ Ｐゴシック" panose="020B0600070205080204" pitchFamily="50" charset="-128"/>
            </a:rPr>
            <a:t>類似団体内平均値との差についても前年度より広がり，５．１ポイント上回っていることから，今後も引き続き市債残高の削減等により，財政の健全化に努める。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141563</xdr:rowOff>
    </xdr:from>
    <xdr:to>
      <xdr:col>81</xdr:col>
      <xdr:colOff>44450</xdr:colOff>
      <xdr:row>15</xdr:row>
      <xdr:rowOff>142367</xdr:rowOff>
    </xdr:to>
    <xdr:cxnSp macro="">
      <xdr:nvCxnSpPr>
        <xdr:cNvPr id="440" name="直線コネクタ 439"/>
        <xdr:cNvCxnSpPr/>
      </xdr:nvCxnSpPr>
      <xdr:spPr>
        <a:xfrm>
          <a:off x="16179800" y="2713313"/>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141563</xdr:rowOff>
    </xdr:from>
    <xdr:to>
      <xdr:col>77</xdr:col>
      <xdr:colOff>44450</xdr:colOff>
      <xdr:row>16</xdr:row>
      <xdr:rowOff>25612</xdr:rowOff>
    </xdr:to>
    <xdr:cxnSp macro="">
      <xdr:nvCxnSpPr>
        <xdr:cNvPr id="443" name="直線コネクタ 442"/>
        <xdr:cNvCxnSpPr/>
      </xdr:nvCxnSpPr>
      <xdr:spPr>
        <a:xfrm flipV="1">
          <a:off x="15290800" y="271331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25612</xdr:rowOff>
    </xdr:from>
    <xdr:to>
      <xdr:col>72</xdr:col>
      <xdr:colOff>203200</xdr:colOff>
      <xdr:row>16</xdr:row>
      <xdr:rowOff>85937</xdr:rowOff>
    </xdr:to>
    <xdr:cxnSp macro="">
      <xdr:nvCxnSpPr>
        <xdr:cNvPr id="446" name="直線コネクタ 445"/>
        <xdr:cNvCxnSpPr/>
      </xdr:nvCxnSpPr>
      <xdr:spPr>
        <a:xfrm flipV="1">
          <a:off x="14401800" y="276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85937</xdr:rowOff>
    </xdr:from>
    <xdr:to>
      <xdr:col>68</xdr:col>
      <xdr:colOff>152400</xdr:colOff>
      <xdr:row>16</xdr:row>
      <xdr:rowOff>145457</xdr:rowOff>
    </xdr:to>
    <xdr:cxnSp macro="">
      <xdr:nvCxnSpPr>
        <xdr:cNvPr id="449" name="直線コネクタ 448"/>
        <xdr:cNvCxnSpPr/>
      </xdr:nvCxnSpPr>
      <xdr:spPr>
        <a:xfrm flipV="1">
          <a:off x="13512800" y="2829137"/>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91567</xdr:rowOff>
    </xdr:from>
    <xdr:to>
      <xdr:col>81</xdr:col>
      <xdr:colOff>95250</xdr:colOff>
      <xdr:row>16</xdr:row>
      <xdr:rowOff>21717</xdr:rowOff>
    </xdr:to>
    <xdr:sp macro="" textlink="">
      <xdr:nvSpPr>
        <xdr:cNvPr id="459" name="楕円 458"/>
        <xdr:cNvSpPr/>
      </xdr:nvSpPr>
      <xdr:spPr>
        <a:xfrm>
          <a:off x="169672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63644</xdr:rowOff>
    </xdr:from>
    <xdr:ext cx="762000" cy="259045"/>
    <xdr:sp macro="" textlink="">
      <xdr:nvSpPr>
        <xdr:cNvPr id="460" name="将来負担の状況該当値テキスト"/>
        <xdr:cNvSpPr txBox="1"/>
      </xdr:nvSpPr>
      <xdr:spPr>
        <a:xfrm>
          <a:off x="17106900" y="26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90763</xdr:rowOff>
    </xdr:from>
    <xdr:to>
      <xdr:col>77</xdr:col>
      <xdr:colOff>95250</xdr:colOff>
      <xdr:row>16</xdr:row>
      <xdr:rowOff>20913</xdr:rowOff>
    </xdr:to>
    <xdr:sp macro="" textlink="">
      <xdr:nvSpPr>
        <xdr:cNvPr id="461" name="楕円 460"/>
        <xdr:cNvSpPr/>
      </xdr:nvSpPr>
      <xdr:spPr>
        <a:xfrm>
          <a:off x="16129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5690</xdr:rowOff>
    </xdr:from>
    <xdr:ext cx="736600" cy="259045"/>
    <xdr:sp macro="" textlink="">
      <xdr:nvSpPr>
        <xdr:cNvPr id="462" name="テキスト ボックス 461"/>
        <xdr:cNvSpPr txBox="1"/>
      </xdr:nvSpPr>
      <xdr:spPr>
        <a:xfrm>
          <a:off x="15798800" y="274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146262</xdr:rowOff>
    </xdr:from>
    <xdr:to>
      <xdr:col>73</xdr:col>
      <xdr:colOff>44450</xdr:colOff>
      <xdr:row>16</xdr:row>
      <xdr:rowOff>76412</xdr:rowOff>
    </xdr:to>
    <xdr:sp macro="" textlink="">
      <xdr:nvSpPr>
        <xdr:cNvPr id="463" name="楕円 462"/>
        <xdr:cNvSpPr/>
      </xdr:nvSpPr>
      <xdr:spPr>
        <a:xfrm>
          <a:off x="15240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61189</xdr:rowOff>
    </xdr:from>
    <xdr:ext cx="762000" cy="259045"/>
    <xdr:sp macro="" textlink="">
      <xdr:nvSpPr>
        <xdr:cNvPr id="464" name="テキスト ボックス 463"/>
        <xdr:cNvSpPr txBox="1"/>
      </xdr:nvSpPr>
      <xdr:spPr>
        <a:xfrm>
          <a:off x="14909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65" name="楕円 464"/>
        <xdr:cNvSpPr/>
      </xdr:nvSpPr>
      <xdr:spPr>
        <a:xfrm>
          <a:off x="14351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6" name="テキスト ボックス 465"/>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94657</xdr:rowOff>
    </xdr:from>
    <xdr:to>
      <xdr:col>64</xdr:col>
      <xdr:colOff>152400</xdr:colOff>
      <xdr:row>17</xdr:row>
      <xdr:rowOff>24807</xdr:rowOff>
    </xdr:to>
    <xdr:sp macro="" textlink="">
      <xdr:nvSpPr>
        <xdr:cNvPr id="467" name="楕円 466"/>
        <xdr:cNvSpPr/>
      </xdr:nvSpPr>
      <xdr:spPr>
        <a:xfrm>
          <a:off x="13462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9584</xdr:rowOff>
    </xdr:from>
    <xdr:ext cx="762000" cy="259045"/>
    <xdr:sp macro="" textlink="">
      <xdr:nvSpPr>
        <xdr:cNvPr id="468" name="テキスト ボックス 467"/>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前年度を０．３ポイント下回り，類似団体平均値を０．７ポイント下回っている。これは，退職者数の減少に伴う退職金の減額等により，全体で約１．３億円減少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財政改革プラン２０１１による定員適正化計画により，計画期間累計で２０５人を削減した。また，行財政改革プラン２０１６（平成２８年度～平成３１年度）において，行政組織のスリム化等に取り組んでおり，今後も組織やポストの適正化を図り，人件費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111760</xdr:rowOff>
    </xdr:to>
    <xdr:cxnSp macro="">
      <xdr:nvCxnSpPr>
        <xdr:cNvPr id="69" name="直線コネクタ 68"/>
        <xdr:cNvCxnSpPr/>
      </xdr:nvCxnSpPr>
      <xdr:spPr>
        <a:xfrm>
          <a:off x="3098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149860</xdr:rowOff>
    </xdr:to>
    <xdr:cxnSp macro="">
      <xdr:nvCxnSpPr>
        <xdr:cNvPr id="72" name="直線コネクタ 71"/>
        <xdr:cNvCxnSpPr/>
      </xdr:nvCxnSpPr>
      <xdr:spPr>
        <a:xfrm flipV="1">
          <a:off x="2209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xdr:cNvCxnSpPr/>
      </xdr:nvCxnSpPr>
      <xdr:spPr>
        <a:xfrm>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前年度から０．１ポイント減少しており，類似団体平均値を０．５ポイント下回っている。これは，ＩＴ機器・ネットワーク管理事業や消防局運営事業，小学校施設管理等に係る経費が増加したものの，資源循環型廃棄物処理施設運営事業に係る経費が大幅に減少（約３億円）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今後も，行財政改革の推進による経費削減，合理化を積極的に行い，健全な財政運営に努める。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107950</xdr:rowOff>
    </xdr:to>
    <xdr:cxnSp macro="">
      <xdr:nvCxnSpPr>
        <xdr:cNvPr id="125" name="直線コネクタ 124"/>
        <xdr:cNvCxnSpPr/>
      </xdr:nvCxnSpPr>
      <xdr:spPr>
        <a:xfrm flipV="1">
          <a:off x="15671800" y="2664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107950</xdr:rowOff>
    </xdr:to>
    <xdr:cxnSp macro="">
      <xdr:nvCxnSpPr>
        <xdr:cNvPr id="128" name="直線コネクタ 127"/>
        <xdr:cNvCxnSpPr/>
      </xdr:nvCxnSpPr>
      <xdr:spPr>
        <a:xfrm>
          <a:off x="14782800" y="258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62230</xdr:rowOff>
    </xdr:to>
    <xdr:cxnSp macro="">
      <xdr:nvCxnSpPr>
        <xdr:cNvPr id="131" name="直線コネクタ 130"/>
        <xdr:cNvCxnSpPr/>
      </xdr:nvCxnSpPr>
      <xdr:spPr>
        <a:xfrm flipV="1">
          <a:off x="13893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62230</xdr:rowOff>
    </xdr:to>
    <xdr:cxnSp macro="">
      <xdr:nvCxnSpPr>
        <xdr:cNvPr id="134" name="直線コネクタ 133"/>
        <xdr:cNvCxnSpPr/>
      </xdr:nvCxnSpPr>
      <xdr:spPr>
        <a:xfrm>
          <a:off x="13004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51" name="テキスト ボックス 150"/>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52087</xdr:rowOff>
    </xdr:from>
    <xdr:ext cx="762000" cy="259045"/>
    <xdr:sp macro="" textlink="">
      <xdr:nvSpPr>
        <xdr:cNvPr id="153" name="テキスト ボックス 152"/>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扶助費に係る経常収支比率は，前年度から０．２ポイント上昇したが，類似団体平均値を０．４ポイント下回っている。これは，施設型・地域型保育給付事業や　民間保育所運営事業等における扶助費の経常経費充当一般財源等が増加したことによるものである。今後も少子高齢化の進展や障がい者支援対策としての扶助費の増加が見込まれるため，健全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6" name="直線コネクタ 185"/>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19050</xdr:rowOff>
    </xdr:to>
    <xdr:cxnSp macro="">
      <xdr:nvCxnSpPr>
        <xdr:cNvPr id="189" name="直線コネクタ 188"/>
        <xdr:cNvCxnSpPr/>
      </xdr:nvCxnSpPr>
      <xdr:spPr>
        <a:xfrm>
          <a:off x="3098800" y="9652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31750</xdr:rowOff>
    </xdr:to>
    <xdr:cxnSp macro="">
      <xdr:nvCxnSpPr>
        <xdr:cNvPr id="192" name="直線コネクタ 191"/>
        <xdr:cNvCxnSpPr/>
      </xdr:nvCxnSpPr>
      <xdr:spPr>
        <a:xfrm flipV="1">
          <a:off x="2209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31750</xdr:rowOff>
    </xdr:to>
    <xdr:cxnSp macro="">
      <xdr:nvCxnSpPr>
        <xdr:cNvPr id="195" name="直線コネクタ 194"/>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5" name="楕円 204"/>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から４．６ポイント上昇し，類似団体平均を９．７ポイント上回っている。これは，下水道事業に対する繰出金の算定方法が明確化されたことにより経常経費充当一般財源等が大幅に増加（約４７億円）したことが最も大きな要因であり，他の要因として，岡山県後期高齢者医療広域連合事業の負担金の増加や介護保険事業会計等での給付費の増加に伴う繰出の増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類似団体で最も高い比率となっており，今後も給付費の適正化や事業経費の削減を図り，繰出金の抑制に努める。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61</xdr:row>
      <xdr:rowOff>8890</xdr:rowOff>
    </xdr:to>
    <xdr:cxnSp macro="">
      <xdr:nvCxnSpPr>
        <xdr:cNvPr id="247" name="直線コネクタ 246"/>
        <xdr:cNvCxnSpPr/>
      </xdr:nvCxnSpPr>
      <xdr:spPr>
        <a:xfrm>
          <a:off x="15671800" y="1011682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50" name="直線コネクタ 249"/>
        <xdr:cNvCxnSpPr/>
      </xdr:nvCxnSpPr>
      <xdr:spPr>
        <a:xfrm>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104140</xdr:rowOff>
    </xdr:to>
    <xdr:cxnSp macro="">
      <xdr:nvCxnSpPr>
        <xdr:cNvPr id="253" name="直線コネクタ 252"/>
        <xdr:cNvCxnSpPr/>
      </xdr:nvCxnSpPr>
      <xdr:spPr>
        <a:xfrm>
          <a:off x="13893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81280</xdr:rowOff>
    </xdr:to>
    <xdr:cxnSp macro="">
      <xdr:nvCxnSpPr>
        <xdr:cNvPr id="256" name="直線コネクタ 255"/>
        <xdr:cNvCxnSpPr/>
      </xdr:nvCxnSpPr>
      <xdr:spPr>
        <a:xfrm flipV="1">
          <a:off x="13004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129540</xdr:rowOff>
    </xdr:from>
    <xdr:to>
      <xdr:col>82</xdr:col>
      <xdr:colOff>158750</xdr:colOff>
      <xdr:row>61</xdr:row>
      <xdr:rowOff>59690</xdr:rowOff>
    </xdr:to>
    <xdr:sp macro="" textlink="">
      <xdr:nvSpPr>
        <xdr:cNvPr id="266" name="楕円 265"/>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38117</xdr:rowOff>
    </xdr:from>
    <xdr:ext cx="762000" cy="259045"/>
    <xdr:sp macro="" textlink="">
      <xdr:nvSpPr>
        <xdr:cNvPr id="267" name="その他該当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0" name="楕円 269"/>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1" name="テキスト ボックス 270"/>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から０．１ポイント減少し，類似団体平均値を４．７ポイント下回っている。これは，民間保育所等運営費や児島市民病院関係経費等における補助費等の経常経費充当一般財源等が増加したものの，市が関係する一部事務組合への補助費等の経常経費充当一般財源等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今後も定期的に補助金の見直し等に取り組んでいく。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4536</xdr:rowOff>
    </xdr:from>
    <xdr:to>
      <xdr:col>82</xdr:col>
      <xdr:colOff>107950</xdr:colOff>
      <xdr:row>33</xdr:row>
      <xdr:rowOff>15422</xdr:rowOff>
    </xdr:to>
    <xdr:cxnSp macro="">
      <xdr:nvCxnSpPr>
        <xdr:cNvPr id="310" name="直線コネクタ 309"/>
        <xdr:cNvCxnSpPr/>
      </xdr:nvCxnSpPr>
      <xdr:spPr>
        <a:xfrm flipV="1">
          <a:off x="15671800" y="56623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15422</xdr:rowOff>
    </xdr:to>
    <xdr:cxnSp macro="">
      <xdr:nvCxnSpPr>
        <xdr:cNvPr id="313" name="直線コネクタ 312"/>
        <xdr:cNvCxnSpPr/>
      </xdr:nvCxnSpPr>
      <xdr:spPr>
        <a:xfrm>
          <a:off x="14782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48078</xdr:rowOff>
    </xdr:to>
    <xdr:cxnSp macro="">
      <xdr:nvCxnSpPr>
        <xdr:cNvPr id="316" name="直線コネクタ 315"/>
        <xdr:cNvCxnSpPr/>
      </xdr:nvCxnSpPr>
      <xdr:spPr>
        <a:xfrm flipV="1">
          <a:off x="13893800" y="5640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48078</xdr:rowOff>
    </xdr:to>
    <xdr:cxnSp macro="">
      <xdr:nvCxnSpPr>
        <xdr:cNvPr id="319" name="直線コネクタ 318"/>
        <xdr:cNvCxnSpPr/>
      </xdr:nvCxnSpPr>
      <xdr:spPr>
        <a:xfrm>
          <a:off x="13004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125186</xdr:rowOff>
    </xdr:from>
    <xdr:to>
      <xdr:col>82</xdr:col>
      <xdr:colOff>158750</xdr:colOff>
      <xdr:row>33</xdr:row>
      <xdr:rowOff>55336</xdr:rowOff>
    </xdr:to>
    <xdr:sp macro="" textlink="">
      <xdr:nvSpPr>
        <xdr:cNvPr id="329" name="楕円 328"/>
        <xdr:cNvSpPr/>
      </xdr:nvSpPr>
      <xdr:spPr>
        <a:xfrm>
          <a:off x="164592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33763</xdr:rowOff>
    </xdr:from>
    <xdr:ext cx="762000" cy="259045"/>
    <xdr:sp macro="" textlink="">
      <xdr:nvSpPr>
        <xdr:cNvPr id="330" name="補助費等該当値テキスト"/>
        <xdr:cNvSpPr txBox="1"/>
      </xdr:nvSpPr>
      <xdr:spPr>
        <a:xfrm>
          <a:off x="16598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136072</xdr:rowOff>
    </xdr:from>
    <xdr:to>
      <xdr:col>78</xdr:col>
      <xdr:colOff>120650</xdr:colOff>
      <xdr:row>33</xdr:row>
      <xdr:rowOff>66222</xdr:rowOff>
    </xdr:to>
    <xdr:sp macro="" textlink="">
      <xdr:nvSpPr>
        <xdr:cNvPr id="331" name="楕円 330"/>
        <xdr:cNvSpPr/>
      </xdr:nvSpPr>
      <xdr:spPr>
        <a:xfrm>
          <a:off x="15621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76399</xdr:rowOff>
    </xdr:from>
    <xdr:ext cx="736600" cy="259045"/>
    <xdr:sp macro="" textlink="">
      <xdr:nvSpPr>
        <xdr:cNvPr id="332" name="テキスト ボックス 331"/>
        <xdr:cNvSpPr txBox="1"/>
      </xdr:nvSpPr>
      <xdr:spPr>
        <a:xfrm>
          <a:off x="15290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103414</xdr:rowOff>
    </xdr:from>
    <xdr:to>
      <xdr:col>74</xdr:col>
      <xdr:colOff>31750</xdr:colOff>
      <xdr:row>33</xdr:row>
      <xdr:rowOff>33564</xdr:rowOff>
    </xdr:to>
    <xdr:sp macro="" textlink="">
      <xdr:nvSpPr>
        <xdr:cNvPr id="333" name="楕円 332"/>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43741</xdr:rowOff>
    </xdr:from>
    <xdr:ext cx="762000" cy="259045"/>
    <xdr:sp macro="" textlink="">
      <xdr:nvSpPr>
        <xdr:cNvPr id="334" name="テキスト ボックス 333"/>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35" name="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37" name="楕円 336"/>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38" name="テキスト ボックス 337"/>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前年度から０．３ポイント上昇したが，類似団体平均値を２．３ポイント下回っている。これは，元金が増加したことによるものであるが，臨時財政対策債の償還額の増加（約６．１億円）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構想実現計画２０１６に掲げる負債削減目標（平成２８年度から平成３１年度までの４年間で市全体で２００億円の削減）の推進により，市債発行の抑制に努めているところであるが，今後も引き続き新規市債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1" name="直線コネクタ 370"/>
        <xdr:cNvCxnSpPr/>
      </xdr:nvCxnSpPr>
      <xdr:spPr>
        <a:xfrm>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165100</xdr:rowOff>
    </xdr:to>
    <xdr:cxnSp macro="">
      <xdr:nvCxnSpPr>
        <xdr:cNvPr id="374" name="直線コネクタ 373"/>
        <xdr:cNvCxnSpPr/>
      </xdr:nvCxnSpPr>
      <xdr:spPr>
        <a:xfrm>
          <a:off x="3098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31750</xdr:rowOff>
    </xdr:to>
    <xdr:cxnSp macro="">
      <xdr:nvCxnSpPr>
        <xdr:cNvPr id="377" name="直線コネクタ 376"/>
        <xdr:cNvCxnSpPr/>
      </xdr:nvCxnSpPr>
      <xdr:spPr>
        <a:xfrm flipV="1">
          <a:off x="2209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80" name="直線コネクタ 379"/>
        <xdr:cNvCxnSpPr/>
      </xdr:nvCxnSpPr>
      <xdr:spPr>
        <a:xfrm>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0" name="楕円 38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1"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2" name="楕円 391"/>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3" name="テキスト ボックス 39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4" name="楕円 393"/>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5" name="テキスト ボックス 39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6" name="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8" name="楕円 397"/>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9" name="テキスト ボックス 398"/>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昨年度より４．３ポイント上昇しており，類似団体平均値より３．４ポイント上回っている。これは，繰出金等のポイントが悪化したことが主な要因である。今後も，繰出金の適正化など，行財政改革の更なる推進により，経費削減や合理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31750</xdr:rowOff>
    </xdr:to>
    <xdr:cxnSp macro="">
      <xdr:nvCxnSpPr>
        <xdr:cNvPr id="432" name="直線コネクタ 431"/>
        <xdr:cNvCxnSpPr/>
      </xdr:nvCxnSpPr>
      <xdr:spPr>
        <a:xfrm>
          <a:off x="15671800" y="13248639"/>
          <a:ext cx="8382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77</xdr:row>
      <xdr:rowOff>46989</xdr:rowOff>
    </xdr:to>
    <xdr:cxnSp macro="">
      <xdr:nvCxnSpPr>
        <xdr:cNvPr id="435" name="直線コネクタ 434"/>
        <xdr:cNvCxnSpPr/>
      </xdr:nvCxnSpPr>
      <xdr:spPr>
        <a:xfrm>
          <a:off x="14782800" y="130276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157480</xdr:rowOff>
    </xdr:to>
    <xdr:cxnSp macro="">
      <xdr:nvCxnSpPr>
        <xdr:cNvPr id="438" name="直線コネクタ 437"/>
        <xdr:cNvCxnSpPr/>
      </xdr:nvCxnSpPr>
      <xdr:spPr>
        <a:xfrm flipV="1">
          <a:off x="13893800" y="130276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157480</xdr:rowOff>
    </xdr:to>
    <xdr:cxnSp macro="">
      <xdr:nvCxnSpPr>
        <xdr:cNvPr id="441" name="直線コネクタ 440"/>
        <xdr:cNvCxnSpPr/>
      </xdr:nvCxnSpPr>
      <xdr:spPr>
        <a:xfrm>
          <a:off x="13004800" y="130581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1" name="楕円 45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2"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3" name="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4" name="テキスト ボックス 45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5" name="楕円 454"/>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6" name="テキスト ボックス 455"/>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7" name="楕円 456"/>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58" name="テキスト ボックス 457"/>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9" name="楕円 458"/>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60" name="テキスト ボックス 459"/>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11268</xdr:rowOff>
    </xdr:from>
    <xdr:to>
      <xdr:col>29</xdr:col>
      <xdr:colOff>127000</xdr:colOff>
      <xdr:row>18</xdr:row>
      <xdr:rowOff>42083</xdr:rowOff>
    </xdr:to>
    <xdr:cxnSp macro="">
      <xdr:nvCxnSpPr>
        <xdr:cNvPr id="48" name="直線コネクタ 47"/>
        <xdr:cNvCxnSpPr/>
      </xdr:nvCxnSpPr>
      <xdr:spPr bwMode="auto">
        <a:xfrm flipV="1">
          <a:off x="5003800" y="3144993"/>
          <a:ext cx="6477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20960</xdr:rowOff>
    </xdr:from>
    <xdr:to>
      <xdr:col>26</xdr:col>
      <xdr:colOff>50800</xdr:colOff>
      <xdr:row>18</xdr:row>
      <xdr:rowOff>42083</xdr:rowOff>
    </xdr:to>
    <xdr:cxnSp macro="">
      <xdr:nvCxnSpPr>
        <xdr:cNvPr id="51" name="直線コネクタ 50"/>
        <xdr:cNvCxnSpPr/>
      </xdr:nvCxnSpPr>
      <xdr:spPr bwMode="auto">
        <a:xfrm>
          <a:off x="4305300" y="3154685"/>
          <a:ext cx="6985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20960</xdr:rowOff>
    </xdr:from>
    <xdr:to>
      <xdr:col>22</xdr:col>
      <xdr:colOff>114300</xdr:colOff>
      <xdr:row>18</xdr:row>
      <xdr:rowOff>45009</xdr:rowOff>
    </xdr:to>
    <xdr:cxnSp macro="">
      <xdr:nvCxnSpPr>
        <xdr:cNvPr id="54" name="直線コネクタ 53"/>
        <xdr:cNvCxnSpPr/>
      </xdr:nvCxnSpPr>
      <xdr:spPr bwMode="auto">
        <a:xfrm flipV="1">
          <a:off x="3606800" y="3154685"/>
          <a:ext cx="698500" cy="2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45009</xdr:rowOff>
    </xdr:from>
    <xdr:to>
      <xdr:col>18</xdr:col>
      <xdr:colOff>177800</xdr:colOff>
      <xdr:row>18</xdr:row>
      <xdr:rowOff>133294</xdr:rowOff>
    </xdr:to>
    <xdr:cxnSp macro="">
      <xdr:nvCxnSpPr>
        <xdr:cNvPr id="57" name="直線コネクタ 56"/>
        <xdr:cNvCxnSpPr/>
      </xdr:nvCxnSpPr>
      <xdr:spPr bwMode="auto">
        <a:xfrm flipV="1">
          <a:off x="2908300" y="3178734"/>
          <a:ext cx="698500" cy="8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131918</xdr:rowOff>
    </xdr:from>
    <xdr:to>
      <xdr:col>29</xdr:col>
      <xdr:colOff>177800</xdr:colOff>
      <xdr:row>18</xdr:row>
      <xdr:rowOff>62068</xdr:rowOff>
    </xdr:to>
    <xdr:sp macro="" textlink="">
      <xdr:nvSpPr>
        <xdr:cNvPr id="67" name="楕円 66"/>
        <xdr:cNvSpPr/>
      </xdr:nvSpPr>
      <xdr:spPr bwMode="auto">
        <a:xfrm>
          <a:off x="5600700" y="309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103995</xdr:rowOff>
    </xdr:from>
    <xdr:ext cx="762000" cy="259045"/>
    <xdr:sp macro="" textlink="">
      <xdr:nvSpPr>
        <xdr:cNvPr id="68" name="人口1人当たり決算額の推移該当値テキスト130"/>
        <xdr:cNvSpPr txBox="1"/>
      </xdr:nvSpPr>
      <xdr:spPr>
        <a:xfrm>
          <a:off x="5740400" y="306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162733</xdr:rowOff>
    </xdr:from>
    <xdr:to>
      <xdr:col>26</xdr:col>
      <xdr:colOff>101600</xdr:colOff>
      <xdr:row>18</xdr:row>
      <xdr:rowOff>92883</xdr:rowOff>
    </xdr:to>
    <xdr:sp macro="" textlink="">
      <xdr:nvSpPr>
        <xdr:cNvPr id="69" name="楕円 68"/>
        <xdr:cNvSpPr/>
      </xdr:nvSpPr>
      <xdr:spPr bwMode="auto">
        <a:xfrm>
          <a:off x="4953000" y="312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77660</xdr:rowOff>
    </xdr:from>
    <xdr:ext cx="736600" cy="259045"/>
    <xdr:sp macro="" textlink="">
      <xdr:nvSpPr>
        <xdr:cNvPr id="70" name="テキスト ボックス 69"/>
        <xdr:cNvSpPr txBox="1"/>
      </xdr:nvSpPr>
      <xdr:spPr>
        <a:xfrm>
          <a:off x="4622800" y="3211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141610</xdr:rowOff>
    </xdr:from>
    <xdr:to>
      <xdr:col>22</xdr:col>
      <xdr:colOff>165100</xdr:colOff>
      <xdr:row>18</xdr:row>
      <xdr:rowOff>71760</xdr:rowOff>
    </xdr:to>
    <xdr:sp macro="" textlink="">
      <xdr:nvSpPr>
        <xdr:cNvPr id="71" name="楕円 70"/>
        <xdr:cNvSpPr/>
      </xdr:nvSpPr>
      <xdr:spPr bwMode="auto">
        <a:xfrm>
          <a:off x="4254500" y="31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56537</xdr:rowOff>
    </xdr:from>
    <xdr:ext cx="762000" cy="259045"/>
    <xdr:sp macro="" textlink="">
      <xdr:nvSpPr>
        <xdr:cNvPr id="72" name="テキスト ボックス 71"/>
        <xdr:cNvSpPr txBox="1"/>
      </xdr:nvSpPr>
      <xdr:spPr>
        <a:xfrm>
          <a:off x="3924300" y="31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165659</xdr:rowOff>
    </xdr:from>
    <xdr:to>
      <xdr:col>19</xdr:col>
      <xdr:colOff>38100</xdr:colOff>
      <xdr:row>18</xdr:row>
      <xdr:rowOff>95809</xdr:rowOff>
    </xdr:to>
    <xdr:sp macro="" textlink="">
      <xdr:nvSpPr>
        <xdr:cNvPr id="73" name="楕円 72"/>
        <xdr:cNvSpPr/>
      </xdr:nvSpPr>
      <xdr:spPr bwMode="auto">
        <a:xfrm>
          <a:off x="3556000" y="31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80586</xdr:rowOff>
    </xdr:from>
    <xdr:ext cx="762000" cy="259045"/>
    <xdr:sp macro="" textlink="">
      <xdr:nvSpPr>
        <xdr:cNvPr id="74" name="テキスト ボックス 73"/>
        <xdr:cNvSpPr txBox="1"/>
      </xdr:nvSpPr>
      <xdr:spPr>
        <a:xfrm>
          <a:off x="3225800" y="321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82494</xdr:rowOff>
    </xdr:from>
    <xdr:to>
      <xdr:col>15</xdr:col>
      <xdr:colOff>101600</xdr:colOff>
      <xdr:row>19</xdr:row>
      <xdr:rowOff>12644</xdr:rowOff>
    </xdr:to>
    <xdr:sp macro="" textlink="">
      <xdr:nvSpPr>
        <xdr:cNvPr id="75" name="楕円 74"/>
        <xdr:cNvSpPr/>
      </xdr:nvSpPr>
      <xdr:spPr bwMode="auto">
        <a:xfrm>
          <a:off x="2857500" y="321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168871</xdr:rowOff>
    </xdr:from>
    <xdr:ext cx="762000" cy="259045"/>
    <xdr:sp macro="" textlink="">
      <xdr:nvSpPr>
        <xdr:cNvPr id="76" name="テキスト ボックス 75"/>
        <xdr:cNvSpPr txBox="1"/>
      </xdr:nvSpPr>
      <xdr:spPr>
        <a:xfrm>
          <a:off x="2527300" y="33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143193</xdr:rowOff>
    </xdr:from>
    <xdr:to>
      <xdr:col>29</xdr:col>
      <xdr:colOff>127000</xdr:colOff>
      <xdr:row>35</xdr:row>
      <xdr:rowOff>223965</xdr:rowOff>
    </xdr:to>
    <xdr:cxnSp macro="">
      <xdr:nvCxnSpPr>
        <xdr:cNvPr id="109" name="直線コネクタ 108"/>
        <xdr:cNvCxnSpPr/>
      </xdr:nvCxnSpPr>
      <xdr:spPr bwMode="auto">
        <a:xfrm>
          <a:off x="5003800" y="6753543"/>
          <a:ext cx="647700" cy="8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81014</xdr:rowOff>
    </xdr:from>
    <xdr:to>
      <xdr:col>26</xdr:col>
      <xdr:colOff>50800</xdr:colOff>
      <xdr:row>35</xdr:row>
      <xdr:rowOff>143193</xdr:rowOff>
    </xdr:to>
    <xdr:cxnSp macro="">
      <xdr:nvCxnSpPr>
        <xdr:cNvPr id="112" name="直線コネクタ 111"/>
        <xdr:cNvCxnSpPr/>
      </xdr:nvCxnSpPr>
      <xdr:spPr bwMode="auto">
        <a:xfrm>
          <a:off x="4305300" y="6691364"/>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81014</xdr:rowOff>
    </xdr:from>
    <xdr:to>
      <xdr:col>22</xdr:col>
      <xdr:colOff>114300</xdr:colOff>
      <xdr:row>35</xdr:row>
      <xdr:rowOff>131725</xdr:rowOff>
    </xdr:to>
    <xdr:cxnSp macro="">
      <xdr:nvCxnSpPr>
        <xdr:cNvPr id="115" name="直線コネクタ 114"/>
        <xdr:cNvCxnSpPr/>
      </xdr:nvCxnSpPr>
      <xdr:spPr bwMode="auto">
        <a:xfrm flipV="1">
          <a:off x="3606800" y="6691364"/>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29921</xdr:rowOff>
    </xdr:from>
    <xdr:to>
      <xdr:col>18</xdr:col>
      <xdr:colOff>177800</xdr:colOff>
      <xdr:row>35</xdr:row>
      <xdr:rowOff>131725</xdr:rowOff>
    </xdr:to>
    <xdr:cxnSp macro="">
      <xdr:nvCxnSpPr>
        <xdr:cNvPr id="118" name="直線コネクタ 117"/>
        <xdr:cNvCxnSpPr/>
      </xdr:nvCxnSpPr>
      <xdr:spPr bwMode="auto">
        <a:xfrm>
          <a:off x="2908300" y="6640271"/>
          <a:ext cx="698500" cy="10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173165</xdr:rowOff>
    </xdr:from>
    <xdr:to>
      <xdr:col>29</xdr:col>
      <xdr:colOff>177800</xdr:colOff>
      <xdr:row>35</xdr:row>
      <xdr:rowOff>274765</xdr:rowOff>
    </xdr:to>
    <xdr:sp macro="" textlink="">
      <xdr:nvSpPr>
        <xdr:cNvPr id="128" name="楕円 127"/>
        <xdr:cNvSpPr/>
      </xdr:nvSpPr>
      <xdr:spPr bwMode="auto">
        <a:xfrm>
          <a:off x="5600700" y="678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145242</xdr:rowOff>
    </xdr:from>
    <xdr:ext cx="762000" cy="259045"/>
    <xdr:sp macro="" textlink="">
      <xdr:nvSpPr>
        <xdr:cNvPr id="129" name="人口1人当たり決算額の推移該当値テキスト445"/>
        <xdr:cNvSpPr txBox="1"/>
      </xdr:nvSpPr>
      <xdr:spPr>
        <a:xfrm>
          <a:off x="5740400" y="6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92393</xdr:rowOff>
    </xdr:from>
    <xdr:to>
      <xdr:col>26</xdr:col>
      <xdr:colOff>101600</xdr:colOff>
      <xdr:row>35</xdr:row>
      <xdr:rowOff>193993</xdr:rowOff>
    </xdr:to>
    <xdr:sp macro="" textlink="">
      <xdr:nvSpPr>
        <xdr:cNvPr id="130" name="楕円 129"/>
        <xdr:cNvSpPr/>
      </xdr:nvSpPr>
      <xdr:spPr bwMode="auto">
        <a:xfrm>
          <a:off x="4953000" y="670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178770</xdr:rowOff>
    </xdr:from>
    <xdr:ext cx="736600" cy="259045"/>
    <xdr:sp macro="" textlink="">
      <xdr:nvSpPr>
        <xdr:cNvPr id="131" name="テキスト ボックス 130"/>
        <xdr:cNvSpPr txBox="1"/>
      </xdr:nvSpPr>
      <xdr:spPr>
        <a:xfrm>
          <a:off x="4622800" y="678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30214</xdr:rowOff>
    </xdr:from>
    <xdr:to>
      <xdr:col>22</xdr:col>
      <xdr:colOff>165100</xdr:colOff>
      <xdr:row>35</xdr:row>
      <xdr:rowOff>131814</xdr:rowOff>
    </xdr:to>
    <xdr:sp macro="" textlink="">
      <xdr:nvSpPr>
        <xdr:cNvPr id="132" name="楕円 131"/>
        <xdr:cNvSpPr/>
      </xdr:nvSpPr>
      <xdr:spPr bwMode="auto">
        <a:xfrm>
          <a:off x="4254500" y="66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141990</xdr:rowOff>
    </xdr:from>
    <xdr:ext cx="762000" cy="259045"/>
    <xdr:sp macro="" textlink="">
      <xdr:nvSpPr>
        <xdr:cNvPr id="133" name="テキスト ボックス 132"/>
        <xdr:cNvSpPr txBox="1"/>
      </xdr:nvSpPr>
      <xdr:spPr>
        <a:xfrm>
          <a:off x="3924300" y="64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80925</xdr:rowOff>
    </xdr:from>
    <xdr:to>
      <xdr:col>19</xdr:col>
      <xdr:colOff>38100</xdr:colOff>
      <xdr:row>35</xdr:row>
      <xdr:rowOff>182525</xdr:rowOff>
    </xdr:to>
    <xdr:sp macro="" textlink="">
      <xdr:nvSpPr>
        <xdr:cNvPr id="134" name="楕円 133"/>
        <xdr:cNvSpPr/>
      </xdr:nvSpPr>
      <xdr:spPr bwMode="auto">
        <a:xfrm>
          <a:off x="3556000" y="669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167302</xdr:rowOff>
    </xdr:from>
    <xdr:ext cx="762000" cy="259045"/>
    <xdr:sp macro="" textlink="">
      <xdr:nvSpPr>
        <xdr:cNvPr id="135" name="テキスト ボックス 134"/>
        <xdr:cNvSpPr txBox="1"/>
      </xdr:nvSpPr>
      <xdr:spPr>
        <a:xfrm>
          <a:off x="3225800" y="67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322021</xdr:rowOff>
    </xdr:from>
    <xdr:to>
      <xdr:col>15</xdr:col>
      <xdr:colOff>101600</xdr:colOff>
      <xdr:row>35</xdr:row>
      <xdr:rowOff>80721</xdr:rowOff>
    </xdr:to>
    <xdr:sp macro="" textlink="">
      <xdr:nvSpPr>
        <xdr:cNvPr id="136" name="楕円 135"/>
        <xdr:cNvSpPr/>
      </xdr:nvSpPr>
      <xdr:spPr bwMode="auto">
        <a:xfrm>
          <a:off x="2857500" y="65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90898</xdr:rowOff>
    </xdr:from>
    <xdr:ext cx="762000" cy="259045"/>
    <xdr:sp macro="" textlink="">
      <xdr:nvSpPr>
        <xdr:cNvPr id="137" name="テキスト ボックス 136"/>
        <xdr:cNvSpPr txBox="1"/>
      </xdr:nvSpPr>
      <xdr:spPr>
        <a:xfrm>
          <a:off x="2527300" y="6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101371</xdr:rowOff>
    </xdr:from>
    <xdr:to>
      <xdr:col>24</xdr:col>
      <xdr:colOff>63500</xdr:colOff>
      <xdr:row>35</xdr:row>
      <xdr:rowOff>110744</xdr:rowOff>
    </xdr:to>
    <xdr:cxnSp macro="">
      <xdr:nvCxnSpPr>
        <xdr:cNvPr id="61" name="直線コネクタ 60"/>
        <xdr:cNvCxnSpPr/>
      </xdr:nvCxnSpPr>
      <xdr:spPr>
        <a:xfrm>
          <a:off x="3797300" y="6102121"/>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21361</xdr:rowOff>
    </xdr:from>
    <xdr:to>
      <xdr:col>19</xdr:col>
      <xdr:colOff>177800</xdr:colOff>
      <xdr:row>35</xdr:row>
      <xdr:rowOff>101371</xdr:rowOff>
    </xdr:to>
    <xdr:cxnSp macro="">
      <xdr:nvCxnSpPr>
        <xdr:cNvPr id="64" name="直線コネクタ 63"/>
        <xdr:cNvCxnSpPr/>
      </xdr:nvCxnSpPr>
      <xdr:spPr>
        <a:xfrm>
          <a:off x="2908300" y="602211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21361</xdr:rowOff>
    </xdr:from>
    <xdr:to>
      <xdr:col>15</xdr:col>
      <xdr:colOff>50800</xdr:colOff>
      <xdr:row>35</xdr:row>
      <xdr:rowOff>42812</xdr:rowOff>
    </xdr:to>
    <xdr:cxnSp macro="">
      <xdr:nvCxnSpPr>
        <xdr:cNvPr id="67" name="直線コネクタ 66"/>
        <xdr:cNvCxnSpPr/>
      </xdr:nvCxnSpPr>
      <xdr:spPr>
        <a:xfrm flipV="1">
          <a:off x="2019300" y="6022111"/>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42812</xdr:rowOff>
    </xdr:from>
    <xdr:to>
      <xdr:col>10</xdr:col>
      <xdr:colOff>114300</xdr:colOff>
      <xdr:row>35</xdr:row>
      <xdr:rowOff>88951</xdr:rowOff>
    </xdr:to>
    <xdr:cxnSp macro="">
      <xdr:nvCxnSpPr>
        <xdr:cNvPr id="70" name="直線コネクタ 69"/>
        <xdr:cNvCxnSpPr/>
      </xdr:nvCxnSpPr>
      <xdr:spPr>
        <a:xfrm flipV="1">
          <a:off x="1130300" y="604356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59944</xdr:rowOff>
    </xdr:from>
    <xdr:to>
      <xdr:col>24</xdr:col>
      <xdr:colOff>114300</xdr:colOff>
      <xdr:row>35</xdr:row>
      <xdr:rowOff>161544</xdr:rowOff>
    </xdr:to>
    <xdr:sp macro="" textlink="">
      <xdr:nvSpPr>
        <xdr:cNvPr id="80" name="楕円 79"/>
        <xdr:cNvSpPr/>
      </xdr:nvSpPr>
      <xdr:spPr>
        <a:xfrm>
          <a:off x="4584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38371</xdr:rowOff>
    </xdr:from>
    <xdr:ext cx="534377" cy="259045"/>
    <xdr:sp macro="" textlink="">
      <xdr:nvSpPr>
        <xdr:cNvPr id="81" name="人件費該当値テキスト"/>
        <xdr:cNvSpPr txBox="1"/>
      </xdr:nvSpPr>
      <xdr:spPr>
        <a:xfrm>
          <a:off x="4686300" y="60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50571</xdr:rowOff>
    </xdr:from>
    <xdr:to>
      <xdr:col>20</xdr:col>
      <xdr:colOff>38100</xdr:colOff>
      <xdr:row>35</xdr:row>
      <xdr:rowOff>152171</xdr:rowOff>
    </xdr:to>
    <xdr:sp macro="" textlink="">
      <xdr:nvSpPr>
        <xdr:cNvPr id="82" name="楕円 81"/>
        <xdr:cNvSpPr/>
      </xdr:nvSpPr>
      <xdr:spPr>
        <a:xfrm>
          <a:off x="3746500" y="6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143298</xdr:rowOff>
    </xdr:from>
    <xdr:ext cx="534377" cy="259045"/>
    <xdr:sp macro="" textlink="">
      <xdr:nvSpPr>
        <xdr:cNvPr id="83" name="テキスト ボックス 82"/>
        <xdr:cNvSpPr txBox="1"/>
      </xdr:nvSpPr>
      <xdr:spPr>
        <a:xfrm>
          <a:off x="3530111" y="61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142011</xdr:rowOff>
    </xdr:from>
    <xdr:to>
      <xdr:col>15</xdr:col>
      <xdr:colOff>101600</xdr:colOff>
      <xdr:row>35</xdr:row>
      <xdr:rowOff>72161</xdr:rowOff>
    </xdr:to>
    <xdr:sp macro="" textlink="">
      <xdr:nvSpPr>
        <xdr:cNvPr id="84" name="楕円 83"/>
        <xdr:cNvSpPr/>
      </xdr:nvSpPr>
      <xdr:spPr>
        <a:xfrm>
          <a:off x="2857500" y="59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88688</xdr:rowOff>
    </xdr:from>
    <xdr:ext cx="534377" cy="259045"/>
    <xdr:sp macro="" textlink="">
      <xdr:nvSpPr>
        <xdr:cNvPr id="85" name="テキスト ボックス 84"/>
        <xdr:cNvSpPr txBox="1"/>
      </xdr:nvSpPr>
      <xdr:spPr>
        <a:xfrm>
          <a:off x="2641111" y="57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163462</xdr:rowOff>
    </xdr:from>
    <xdr:to>
      <xdr:col>10</xdr:col>
      <xdr:colOff>165100</xdr:colOff>
      <xdr:row>35</xdr:row>
      <xdr:rowOff>93612</xdr:rowOff>
    </xdr:to>
    <xdr:sp macro="" textlink="">
      <xdr:nvSpPr>
        <xdr:cNvPr id="86" name="楕円 85"/>
        <xdr:cNvSpPr/>
      </xdr:nvSpPr>
      <xdr:spPr>
        <a:xfrm>
          <a:off x="1968500" y="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110139</xdr:rowOff>
    </xdr:from>
    <xdr:ext cx="534377" cy="259045"/>
    <xdr:sp macro="" textlink="">
      <xdr:nvSpPr>
        <xdr:cNvPr id="87" name="テキスト ボックス 86"/>
        <xdr:cNvSpPr txBox="1"/>
      </xdr:nvSpPr>
      <xdr:spPr>
        <a:xfrm>
          <a:off x="1752111" y="57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38151</xdr:rowOff>
    </xdr:from>
    <xdr:to>
      <xdr:col>6</xdr:col>
      <xdr:colOff>38100</xdr:colOff>
      <xdr:row>35</xdr:row>
      <xdr:rowOff>139751</xdr:rowOff>
    </xdr:to>
    <xdr:sp macro="" textlink="">
      <xdr:nvSpPr>
        <xdr:cNvPr id="88" name="楕円 87"/>
        <xdr:cNvSpPr/>
      </xdr:nvSpPr>
      <xdr:spPr>
        <a:xfrm>
          <a:off x="1079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130878</xdr:rowOff>
    </xdr:from>
    <xdr:ext cx="534377" cy="259045"/>
    <xdr:sp macro="" textlink="">
      <xdr:nvSpPr>
        <xdr:cNvPr id="89" name="テキスト ボックス 88"/>
        <xdr:cNvSpPr txBox="1"/>
      </xdr:nvSpPr>
      <xdr:spPr>
        <a:xfrm>
          <a:off x="863111" y="61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169380</xdr:rowOff>
    </xdr:from>
    <xdr:to>
      <xdr:col>24</xdr:col>
      <xdr:colOff>63500</xdr:colOff>
      <xdr:row>56</xdr:row>
      <xdr:rowOff>25743</xdr:rowOff>
    </xdr:to>
    <xdr:cxnSp macro="">
      <xdr:nvCxnSpPr>
        <xdr:cNvPr id="119" name="直線コネクタ 118"/>
        <xdr:cNvCxnSpPr/>
      </xdr:nvCxnSpPr>
      <xdr:spPr>
        <a:xfrm>
          <a:off x="3797300" y="959913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169380</xdr:rowOff>
    </xdr:from>
    <xdr:to>
      <xdr:col>19</xdr:col>
      <xdr:colOff>177800</xdr:colOff>
      <xdr:row>56</xdr:row>
      <xdr:rowOff>38621</xdr:rowOff>
    </xdr:to>
    <xdr:cxnSp macro="">
      <xdr:nvCxnSpPr>
        <xdr:cNvPr id="122" name="直線コネクタ 121"/>
        <xdr:cNvCxnSpPr/>
      </xdr:nvCxnSpPr>
      <xdr:spPr>
        <a:xfrm flipV="1">
          <a:off x="2908300" y="9599130"/>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38621</xdr:rowOff>
    </xdr:from>
    <xdr:to>
      <xdr:col>15</xdr:col>
      <xdr:colOff>50800</xdr:colOff>
      <xdr:row>56</xdr:row>
      <xdr:rowOff>103391</xdr:rowOff>
    </xdr:to>
    <xdr:cxnSp macro="">
      <xdr:nvCxnSpPr>
        <xdr:cNvPr id="125" name="直線コネクタ 124"/>
        <xdr:cNvCxnSpPr/>
      </xdr:nvCxnSpPr>
      <xdr:spPr>
        <a:xfrm flipV="1">
          <a:off x="2019300" y="963982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103391</xdr:rowOff>
    </xdr:from>
    <xdr:to>
      <xdr:col>10</xdr:col>
      <xdr:colOff>114300</xdr:colOff>
      <xdr:row>57</xdr:row>
      <xdr:rowOff>35992</xdr:rowOff>
    </xdr:to>
    <xdr:cxnSp macro="">
      <xdr:nvCxnSpPr>
        <xdr:cNvPr id="128" name="直線コネクタ 127"/>
        <xdr:cNvCxnSpPr/>
      </xdr:nvCxnSpPr>
      <xdr:spPr>
        <a:xfrm flipV="1">
          <a:off x="1130300" y="9704591"/>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146393</xdr:rowOff>
    </xdr:from>
    <xdr:to>
      <xdr:col>24</xdr:col>
      <xdr:colOff>114300</xdr:colOff>
      <xdr:row>56</xdr:row>
      <xdr:rowOff>76543</xdr:rowOff>
    </xdr:to>
    <xdr:sp macro="" textlink="">
      <xdr:nvSpPr>
        <xdr:cNvPr id="138" name="楕円 137"/>
        <xdr:cNvSpPr/>
      </xdr:nvSpPr>
      <xdr:spPr>
        <a:xfrm>
          <a:off x="4584700" y="95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124820</xdr:rowOff>
    </xdr:from>
    <xdr:ext cx="534377" cy="259045"/>
    <xdr:sp macro="" textlink="">
      <xdr:nvSpPr>
        <xdr:cNvPr id="139" name="物件費該当値テキスト"/>
        <xdr:cNvSpPr txBox="1"/>
      </xdr:nvSpPr>
      <xdr:spPr>
        <a:xfrm>
          <a:off x="4686300" y="9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118580</xdr:rowOff>
    </xdr:from>
    <xdr:to>
      <xdr:col>20</xdr:col>
      <xdr:colOff>38100</xdr:colOff>
      <xdr:row>56</xdr:row>
      <xdr:rowOff>48730</xdr:rowOff>
    </xdr:to>
    <xdr:sp macro="" textlink="">
      <xdr:nvSpPr>
        <xdr:cNvPr id="140" name="楕円 139"/>
        <xdr:cNvSpPr/>
      </xdr:nvSpPr>
      <xdr:spPr>
        <a:xfrm>
          <a:off x="3746500" y="95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39857</xdr:rowOff>
    </xdr:from>
    <xdr:ext cx="534377" cy="259045"/>
    <xdr:sp macro="" textlink="">
      <xdr:nvSpPr>
        <xdr:cNvPr id="141" name="テキスト ボックス 140"/>
        <xdr:cNvSpPr txBox="1"/>
      </xdr:nvSpPr>
      <xdr:spPr>
        <a:xfrm>
          <a:off x="3530111" y="96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159271</xdr:rowOff>
    </xdr:from>
    <xdr:to>
      <xdr:col>15</xdr:col>
      <xdr:colOff>101600</xdr:colOff>
      <xdr:row>56</xdr:row>
      <xdr:rowOff>89421</xdr:rowOff>
    </xdr:to>
    <xdr:sp macro="" textlink="">
      <xdr:nvSpPr>
        <xdr:cNvPr id="142" name="楕円 141"/>
        <xdr:cNvSpPr/>
      </xdr:nvSpPr>
      <xdr:spPr>
        <a:xfrm>
          <a:off x="2857500" y="95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80548</xdr:rowOff>
    </xdr:from>
    <xdr:ext cx="534377" cy="259045"/>
    <xdr:sp macro="" textlink="">
      <xdr:nvSpPr>
        <xdr:cNvPr id="143" name="テキスト ボックス 142"/>
        <xdr:cNvSpPr txBox="1"/>
      </xdr:nvSpPr>
      <xdr:spPr>
        <a:xfrm>
          <a:off x="2641111" y="9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52591</xdr:rowOff>
    </xdr:from>
    <xdr:to>
      <xdr:col>10</xdr:col>
      <xdr:colOff>165100</xdr:colOff>
      <xdr:row>56</xdr:row>
      <xdr:rowOff>154191</xdr:rowOff>
    </xdr:to>
    <xdr:sp macro="" textlink="">
      <xdr:nvSpPr>
        <xdr:cNvPr id="144" name="楕円 143"/>
        <xdr:cNvSpPr/>
      </xdr:nvSpPr>
      <xdr:spPr>
        <a:xfrm>
          <a:off x="1968500" y="96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145318</xdr:rowOff>
    </xdr:from>
    <xdr:ext cx="534377" cy="259045"/>
    <xdr:sp macro="" textlink="">
      <xdr:nvSpPr>
        <xdr:cNvPr id="145" name="テキスト ボックス 144"/>
        <xdr:cNvSpPr txBox="1"/>
      </xdr:nvSpPr>
      <xdr:spPr>
        <a:xfrm>
          <a:off x="1752111" y="97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156642</xdr:rowOff>
    </xdr:from>
    <xdr:to>
      <xdr:col>6</xdr:col>
      <xdr:colOff>38100</xdr:colOff>
      <xdr:row>57</xdr:row>
      <xdr:rowOff>86792</xdr:rowOff>
    </xdr:to>
    <xdr:sp macro="" textlink="">
      <xdr:nvSpPr>
        <xdr:cNvPr id="146" name="楕円 145"/>
        <xdr:cNvSpPr/>
      </xdr:nvSpPr>
      <xdr:spPr>
        <a:xfrm>
          <a:off x="1079500" y="97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77919</xdr:rowOff>
    </xdr:from>
    <xdr:ext cx="534377" cy="259045"/>
    <xdr:sp macro="" textlink="">
      <xdr:nvSpPr>
        <xdr:cNvPr id="147" name="テキスト ボックス 146"/>
        <xdr:cNvSpPr txBox="1"/>
      </xdr:nvSpPr>
      <xdr:spPr>
        <a:xfrm>
          <a:off x="863111"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152228</xdr:rowOff>
    </xdr:from>
    <xdr:to>
      <xdr:col>24</xdr:col>
      <xdr:colOff>63500</xdr:colOff>
      <xdr:row>75</xdr:row>
      <xdr:rowOff>155519</xdr:rowOff>
    </xdr:to>
    <xdr:cxnSp macro="">
      <xdr:nvCxnSpPr>
        <xdr:cNvPr id="174" name="直線コネクタ 173"/>
        <xdr:cNvCxnSpPr/>
      </xdr:nvCxnSpPr>
      <xdr:spPr>
        <a:xfrm flipV="1">
          <a:off x="3797300" y="13010978"/>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130830</xdr:rowOff>
    </xdr:from>
    <xdr:to>
      <xdr:col>19</xdr:col>
      <xdr:colOff>177800</xdr:colOff>
      <xdr:row>75</xdr:row>
      <xdr:rowOff>155519</xdr:rowOff>
    </xdr:to>
    <xdr:cxnSp macro="">
      <xdr:nvCxnSpPr>
        <xdr:cNvPr id="177" name="直線コネクタ 176"/>
        <xdr:cNvCxnSpPr/>
      </xdr:nvCxnSpPr>
      <xdr:spPr>
        <a:xfrm>
          <a:off x="2908300" y="1298958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130830</xdr:rowOff>
    </xdr:from>
    <xdr:to>
      <xdr:col>15</xdr:col>
      <xdr:colOff>50800</xdr:colOff>
      <xdr:row>76</xdr:row>
      <xdr:rowOff>25034</xdr:rowOff>
    </xdr:to>
    <xdr:cxnSp macro="">
      <xdr:nvCxnSpPr>
        <xdr:cNvPr id="180" name="直線コネクタ 179"/>
        <xdr:cNvCxnSpPr/>
      </xdr:nvCxnSpPr>
      <xdr:spPr>
        <a:xfrm flipV="1">
          <a:off x="2019300" y="12989580"/>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119400</xdr:rowOff>
    </xdr:from>
    <xdr:to>
      <xdr:col>10</xdr:col>
      <xdr:colOff>114300</xdr:colOff>
      <xdr:row>76</xdr:row>
      <xdr:rowOff>25034</xdr:rowOff>
    </xdr:to>
    <xdr:cxnSp macro="">
      <xdr:nvCxnSpPr>
        <xdr:cNvPr id="183" name="直線コネクタ 182"/>
        <xdr:cNvCxnSpPr/>
      </xdr:nvCxnSpPr>
      <xdr:spPr>
        <a:xfrm>
          <a:off x="1130300" y="12978150"/>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101427</xdr:rowOff>
    </xdr:from>
    <xdr:to>
      <xdr:col>24</xdr:col>
      <xdr:colOff>114300</xdr:colOff>
      <xdr:row>76</xdr:row>
      <xdr:rowOff>31576</xdr:rowOff>
    </xdr:to>
    <xdr:sp macro="" textlink="">
      <xdr:nvSpPr>
        <xdr:cNvPr id="193" name="楕円 192"/>
        <xdr:cNvSpPr/>
      </xdr:nvSpPr>
      <xdr:spPr>
        <a:xfrm>
          <a:off x="4584700" y="12960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124304</xdr:rowOff>
    </xdr:from>
    <xdr:ext cx="469744" cy="259045"/>
    <xdr:sp macro="" textlink="">
      <xdr:nvSpPr>
        <xdr:cNvPr id="194" name="維持補修費該当値テキスト"/>
        <xdr:cNvSpPr txBox="1"/>
      </xdr:nvSpPr>
      <xdr:spPr>
        <a:xfrm>
          <a:off x="4686300" y="128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104719</xdr:rowOff>
    </xdr:from>
    <xdr:to>
      <xdr:col>20</xdr:col>
      <xdr:colOff>38100</xdr:colOff>
      <xdr:row>76</xdr:row>
      <xdr:rowOff>34869</xdr:rowOff>
    </xdr:to>
    <xdr:sp macro="" textlink="">
      <xdr:nvSpPr>
        <xdr:cNvPr id="195" name="楕円 194"/>
        <xdr:cNvSpPr/>
      </xdr:nvSpPr>
      <xdr:spPr>
        <a:xfrm>
          <a:off x="3746500" y="129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51396</xdr:rowOff>
    </xdr:from>
    <xdr:ext cx="469744" cy="259045"/>
    <xdr:sp macro="" textlink="">
      <xdr:nvSpPr>
        <xdr:cNvPr id="196" name="テキスト ボックス 195"/>
        <xdr:cNvSpPr txBox="1"/>
      </xdr:nvSpPr>
      <xdr:spPr>
        <a:xfrm>
          <a:off x="3562428" y="1273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80030</xdr:rowOff>
    </xdr:from>
    <xdr:to>
      <xdr:col>15</xdr:col>
      <xdr:colOff>101600</xdr:colOff>
      <xdr:row>76</xdr:row>
      <xdr:rowOff>10179</xdr:rowOff>
    </xdr:to>
    <xdr:sp macro="" textlink="">
      <xdr:nvSpPr>
        <xdr:cNvPr id="197" name="楕円 196"/>
        <xdr:cNvSpPr/>
      </xdr:nvSpPr>
      <xdr:spPr>
        <a:xfrm>
          <a:off x="2857500" y="12938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26707</xdr:rowOff>
    </xdr:from>
    <xdr:ext cx="469744" cy="259045"/>
    <xdr:sp macro="" textlink="">
      <xdr:nvSpPr>
        <xdr:cNvPr id="198" name="テキスト ボックス 197"/>
        <xdr:cNvSpPr txBox="1"/>
      </xdr:nvSpPr>
      <xdr:spPr>
        <a:xfrm>
          <a:off x="2673428" y="1271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145684</xdr:rowOff>
    </xdr:from>
    <xdr:to>
      <xdr:col>10</xdr:col>
      <xdr:colOff>165100</xdr:colOff>
      <xdr:row>76</xdr:row>
      <xdr:rowOff>75834</xdr:rowOff>
    </xdr:to>
    <xdr:sp macro="" textlink="">
      <xdr:nvSpPr>
        <xdr:cNvPr id="199" name="楕円 198"/>
        <xdr:cNvSpPr/>
      </xdr:nvSpPr>
      <xdr:spPr>
        <a:xfrm>
          <a:off x="1968500" y="130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92361</xdr:rowOff>
    </xdr:from>
    <xdr:ext cx="469744" cy="259045"/>
    <xdr:sp macro="" textlink="">
      <xdr:nvSpPr>
        <xdr:cNvPr id="200" name="テキスト ボックス 199"/>
        <xdr:cNvSpPr txBox="1"/>
      </xdr:nvSpPr>
      <xdr:spPr>
        <a:xfrm>
          <a:off x="1784428" y="127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68600</xdr:rowOff>
    </xdr:from>
    <xdr:to>
      <xdr:col>6</xdr:col>
      <xdr:colOff>38100</xdr:colOff>
      <xdr:row>75</xdr:row>
      <xdr:rowOff>170200</xdr:rowOff>
    </xdr:to>
    <xdr:sp macro="" textlink="">
      <xdr:nvSpPr>
        <xdr:cNvPr id="201" name="楕円 200"/>
        <xdr:cNvSpPr/>
      </xdr:nvSpPr>
      <xdr:spPr>
        <a:xfrm>
          <a:off x="1079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15277</xdr:rowOff>
    </xdr:from>
    <xdr:ext cx="469744" cy="259045"/>
    <xdr:sp macro="" textlink="">
      <xdr:nvSpPr>
        <xdr:cNvPr id="202" name="テキスト ボックス 201"/>
        <xdr:cNvSpPr txBox="1"/>
      </xdr:nvSpPr>
      <xdr:spPr>
        <a:xfrm>
          <a:off x="895428" y="1270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147295</xdr:rowOff>
    </xdr:from>
    <xdr:to>
      <xdr:col>24</xdr:col>
      <xdr:colOff>63500</xdr:colOff>
      <xdr:row>96</xdr:row>
      <xdr:rowOff>14097</xdr:rowOff>
    </xdr:to>
    <xdr:cxnSp macro="">
      <xdr:nvCxnSpPr>
        <xdr:cNvPr id="232" name="直線コネクタ 231"/>
        <xdr:cNvCxnSpPr/>
      </xdr:nvCxnSpPr>
      <xdr:spPr>
        <a:xfrm flipV="1">
          <a:off x="3797300" y="16435045"/>
          <a:ext cx="8382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14097</xdr:rowOff>
    </xdr:from>
    <xdr:to>
      <xdr:col>19</xdr:col>
      <xdr:colOff>177800</xdr:colOff>
      <xdr:row>96</xdr:row>
      <xdr:rowOff>78372</xdr:rowOff>
    </xdr:to>
    <xdr:cxnSp macro="">
      <xdr:nvCxnSpPr>
        <xdr:cNvPr id="235" name="直線コネクタ 234"/>
        <xdr:cNvCxnSpPr/>
      </xdr:nvCxnSpPr>
      <xdr:spPr>
        <a:xfrm flipV="1">
          <a:off x="2908300" y="16473297"/>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78372</xdr:rowOff>
    </xdr:from>
    <xdr:to>
      <xdr:col>15</xdr:col>
      <xdr:colOff>50800</xdr:colOff>
      <xdr:row>96</xdr:row>
      <xdr:rowOff>111925</xdr:rowOff>
    </xdr:to>
    <xdr:cxnSp macro="">
      <xdr:nvCxnSpPr>
        <xdr:cNvPr id="238" name="直線コネクタ 237"/>
        <xdr:cNvCxnSpPr/>
      </xdr:nvCxnSpPr>
      <xdr:spPr>
        <a:xfrm flipV="1">
          <a:off x="2019300" y="16537572"/>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111925</xdr:rowOff>
    </xdr:from>
    <xdr:to>
      <xdr:col>10</xdr:col>
      <xdr:colOff>114300</xdr:colOff>
      <xdr:row>97</xdr:row>
      <xdr:rowOff>21526</xdr:rowOff>
    </xdr:to>
    <xdr:cxnSp macro="">
      <xdr:nvCxnSpPr>
        <xdr:cNvPr id="241" name="直線コネクタ 240"/>
        <xdr:cNvCxnSpPr/>
      </xdr:nvCxnSpPr>
      <xdr:spPr>
        <a:xfrm flipV="1">
          <a:off x="1130300" y="16571125"/>
          <a:ext cx="889000" cy="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96495</xdr:rowOff>
    </xdr:from>
    <xdr:to>
      <xdr:col>24</xdr:col>
      <xdr:colOff>114300</xdr:colOff>
      <xdr:row>96</xdr:row>
      <xdr:rowOff>26645</xdr:rowOff>
    </xdr:to>
    <xdr:sp macro="" textlink="">
      <xdr:nvSpPr>
        <xdr:cNvPr id="251" name="楕円 250"/>
        <xdr:cNvSpPr/>
      </xdr:nvSpPr>
      <xdr:spPr>
        <a:xfrm>
          <a:off x="4584700" y="163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74922</xdr:rowOff>
    </xdr:from>
    <xdr:ext cx="599010" cy="259045"/>
    <xdr:sp macro="" textlink="">
      <xdr:nvSpPr>
        <xdr:cNvPr id="252" name="扶助費該当値テキスト"/>
        <xdr:cNvSpPr txBox="1"/>
      </xdr:nvSpPr>
      <xdr:spPr>
        <a:xfrm>
          <a:off x="4686300" y="163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134747</xdr:rowOff>
    </xdr:from>
    <xdr:to>
      <xdr:col>20</xdr:col>
      <xdr:colOff>38100</xdr:colOff>
      <xdr:row>96</xdr:row>
      <xdr:rowOff>64897</xdr:rowOff>
    </xdr:to>
    <xdr:sp macro="" textlink="">
      <xdr:nvSpPr>
        <xdr:cNvPr id="253" name="楕円 252"/>
        <xdr:cNvSpPr/>
      </xdr:nvSpPr>
      <xdr:spPr>
        <a:xfrm>
          <a:off x="3746500" y="164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56024</xdr:rowOff>
    </xdr:from>
    <xdr:ext cx="599010" cy="259045"/>
    <xdr:sp macro="" textlink="">
      <xdr:nvSpPr>
        <xdr:cNvPr id="254" name="テキスト ボックス 253"/>
        <xdr:cNvSpPr txBox="1"/>
      </xdr:nvSpPr>
      <xdr:spPr>
        <a:xfrm>
          <a:off x="3497795" y="165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27572</xdr:rowOff>
    </xdr:from>
    <xdr:to>
      <xdr:col>15</xdr:col>
      <xdr:colOff>101600</xdr:colOff>
      <xdr:row>96</xdr:row>
      <xdr:rowOff>129172</xdr:rowOff>
    </xdr:to>
    <xdr:sp macro="" textlink="">
      <xdr:nvSpPr>
        <xdr:cNvPr id="255" name="楕円 254"/>
        <xdr:cNvSpPr/>
      </xdr:nvSpPr>
      <xdr:spPr>
        <a:xfrm>
          <a:off x="2857500" y="164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120299</xdr:rowOff>
    </xdr:from>
    <xdr:ext cx="534377" cy="259045"/>
    <xdr:sp macro="" textlink="">
      <xdr:nvSpPr>
        <xdr:cNvPr id="256" name="テキスト ボックス 255"/>
        <xdr:cNvSpPr txBox="1"/>
      </xdr:nvSpPr>
      <xdr:spPr>
        <a:xfrm>
          <a:off x="2641111" y="165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61125</xdr:rowOff>
    </xdr:from>
    <xdr:to>
      <xdr:col>10</xdr:col>
      <xdr:colOff>165100</xdr:colOff>
      <xdr:row>96</xdr:row>
      <xdr:rowOff>162725</xdr:rowOff>
    </xdr:to>
    <xdr:sp macro="" textlink="">
      <xdr:nvSpPr>
        <xdr:cNvPr id="257" name="楕円 256"/>
        <xdr:cNvSpPr/>
      </xdr:nvSpPr>
      <xdr:spPr>
        <a:xfrm>
          <a:off x="19685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153852</xdr:rowOff>
    </xdr:from>
    <xdr:ext cx="534377" cy="259045"/>
    <xdr:sp macro="" textlink="">
      <xdr:nvSpPr>
        <xdr:cNvPr id="258" name="テキスト ボックス 257"/>
        <xdr:cNvSpPr txBox="1"/>
      </xdr:nvSpPr>
      <xdr:spPr>
        <a:xfrm>
          <a:off x="1752111" y="1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142176</xdr:rowOff>
    </xdr:from>
    <xdr:to>
      <xdr:col>6</xdr:col>
      <xdr:colOff>38100</xdr:colOff>
      <xdr:row>97</xdr:row>
      <xdr:rowOff>72326</xdr:rowOff>
    </xdr:to>
    <xdr:sp macro="" textlink="">
      <xdr:nvSpPr>
        <xdr:cNvPr id="259" name="楕円 258"/>
        <xdr:cNvSpPr/>
      </xdr:nvSpPr>
      <xdr:spPr>
        <a:xfrm>
          <a:off x="1079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63453</xdr:rowOff>
    </xdr:from>
    <xdr:ext cx="534377" cy="259045"/>
    <xdr:sp macro="" textlink="">
      <xdr:nvSpPr>
        <xdr:cNvPr id="260" name="テキスト ボックス 259"/>
        <xdr:cNvSpPr txBox="1"/>
      </xdr:nvSpPr>
      <xdr:spPr>
        <a:xfrm>
          <a:off x="863111" y="166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73667</xdr:rowOff>
    </xdr:from>
    <xdr:to>
      <xdr:col>55</xdr:col>
      <xdr:colOff>0</xdr:colOff>
      <xdr:row>37</xdr:row>
      <xdr:rowOff>98291</xdr:rowOff>
    </xdr:to>
    <xdr:cxnSp macro="">
      <xdr:nvCxnSpPr>
        <xdr:cNvPr id="292" name="直線コネクタ 291"/>
        <xdr:cNvCxnSpPr/>
      </xdr:nvCxnSpPr>
      <xdr:spPr>
        <a:xfrm>
          <a:off x="9639300" y="6417317"/>
          <a:ext cx="8382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73667</xdr:rowOff>
    </xdr:from>
    <xdr:to>
      <xdr:col>50</xdr:col>
      <xdr:colOff>114300</xdr:colOff>
      <xdr:row>37</xdr:row>
      <xdr:rowOff>117885</xdr:rowOff>
    </xdr:to>
    <xdr:cxnSp macro="">
      <xdr:nvCxnSpPr>
        <xdr:cNvPr id="295" name="直線コネクタ 294"/>
        <xdr:cNvCxnSpPr/>
      </xdr:nvCxnSpPr>
      <xdr:spPr>
        <a:xfrm flipV="1">
          <a:off x="8750300" y="6417317"/>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88330</xdr:rowOff>
    </xdr:from>
    <xdr:to>
      <xdr:col>45</xdr:col>
      <xdr:colOff>177800</xdr:colOff>
      <xdr:row>37</xdr:row>
      <xdr:rowOff>117885</xdr:rowOff>
    </xdr:to>
    <xdr:cxnSp macro="">
      <xdr:nvCxnSpPr>
        <xdr:cNvPr id="298" name="直線コネクタ 297"/>
        <xdr:cNvCxnSpPr/>
      </xdr:nvCxnSpPr>
      <xdr:spPr>
        <a:xfrm>
          <a:off x="7861300" y="6431980"/>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88330</xdr:rowOff>
    </xdr:from>
    <xdr:to>
      <xdr:col>41</xdr:col>
      <xdr:colOff>50800</xdr:colOff>
      <xdr:row>37</xdr:row>
      <xdr:rowOff>95286</xdr:rowOff>
    </xdr:to>
    <xdr:cxnSp macro="">
      <xdr:nvCxnSpPr>
        <xdr:cNvPr id="301" name="直線コネクタ 300"/>
        <xdr:cNvCxnSpPr/>
      </xdr:nvCxnSpPr>
      <xdr:spPr>
        <a:xfrm flipV="1">
          <a:off x="6972300" y="643198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47491</xdr:rowOff>
    </xdr:from>
    <xdr:to>
      <xdr:col>55</xdr:col>
      <xdr:colOff>50800</xdr:colOff>
      <xdr:row>37</xdr:row>
      <xdr:rowOff>149091</xdr:rowOff>
    </xdr:to>
    <xdr:sp macro="" textlink="">
      <xdr:nvSpPr>
        <xdr:cNvPr id="311" name="楕円 310"/>
        <xdr:cNvSpPr/>
      </xdr:nvSpPr>
      <xdr:spPr>
        <a:xfrm>
          <a:off x="10426700" y="63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25918</xdr:rowOff>
    </xdr:from>
    <xdr:ext cx="534377" cy="259045"/>
    <xdr:sp macro="" textlink="">
      <xdr:nvSpPr>
        <xdr:cNvPr id="312" name="補助費等該当値テキスト"/>
        <xdr:cNvSpPr txBox="1"/>
      </xdr:nvSpPr>
      <xdr:spPr>
        <a:xfrm>
          <a:off x="10528300" y="63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22867</xdr:rowOff>
    </xdr:from>
    <xdr:to>
      <xdr:col>50</xdr:col>
      <xdr:colOff>165100</xdr:colOff>
      <xdr:row>37</xdr:row>
      <xdr:rowOff>124467</xdr:rowOff>
    </xdr:to>
    <xdr:sp macro="" textlink="">
      <xdr:nvSpPr>
        <xdr:cNvPr id="313" name="楕円 312"/>
        <xdr:cNvSpPr/>
      </xdr:nvSpPr>
      <xdr:spPr>
        <a:xfrm>
          <a:off x="9588500" y="63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115594</xdr:rowOff>
    </xdr:from>
    <xdr:ext cx="534377" cy="259045"/>
    <xdr:sp macro="" textlink="">
      <xdr:nvSpPr>
        <xdr:cNvPr id="314" name="テキスト ボックス 313"/>
        <xdr:cNvSpPr txBox="1"/>
      </xdr:nvSpPr>
      <xdr:spPr>
        <a:xfrm>
          <a:off x="9372111" y="64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67085</xdr:rowOff>
    </xdr:from>
    <xdr:to>
      <xdr:col>46</xdr:col>
      <xdr:colOff>38100</xdr:colOff>
      <xdr:row>37</xdr:row>
      <xdr:rowOff>168685</xdr:rowOff>
    </xdr:to>
    <xdr:sp macro="" textlink="">
      <xdr:nvSpPr>
        <xdr:cNvPr id="315" name="楕円 314"/>
        <xdr:cNvSpPr/>
      </xdr:nvSpPr>
      <xdr:spPr>
        <a:xfrm>
          <a:off x="8699500" y="64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159812</xdr:rowOff>
    </xdr:from>
    <xdr:ext cx="534377" cy="259045"/>
    <xdr:sp macro="" textlink="">
      <xdr:nvSpPr>
        <xdr:cNvPr id="316" name="テキスト ボックス 315"/>
        <xdr:cNvSpPr txBox="1"/>
      </xdr:nvSpPr>
      <xdr:spPr>
        <a:xfrm>
          <a:off x="8483111" y="650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37530</xdr:rowOff>
    </xdr:from>
    <xdr:to>
      <xdr:col>41</xdr:col>
      <xdr:colOff>101600</xdr:colOff>
      <xdr:row>37</xdr:row>
      <xdr:rowOff>139130</xdr:rowOff>
    </xdr:to>
    <xdr:sp macro="" textlink="">
      <xdr:nvSpPr>
        <xdr:cNvPr id="317" name="楕円 316"/>
        <xdr:cNvSpPr/>
      </xdr:nvSpPr>
      <xdr:spPr>
        <a:xfrm>
          <a:off x="7810500" y="6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130257</xdr:rowOff>
    </xdr:from>
    <xdr:ext cx="534377" cy="259045"/>
    <xdr:sp macro="" textlink="">
      <xdr:nvSpPr>
        <xdr:cNvPr id="318" name="テキスト ボックス 317"/>
        <xdr:cNvSpPr txBox="1"/>
      </xdr:nvSpPr>
      <xdr:spPr>
        <a:xfrm>
          <a:off x="7594111" y="6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44486</xdr:rowOff>
    </xdr:from>
    <xdr:to>
      <xdr:col>36</xdr:col>
      <xdr:colOff>165100</xdr:colOff>
      <xdr:row>37</xdr:row>
      <xdr:rowOff>146086</xdr:rowOff>
    </xdr:to>
    <xdr:sp macro="" textlink="">
      <xdr:nvSpPr>
        <xdr:cNvPr id="319" name="楕円 318"/>
        <xdr:cNvSpPr/>
      </xdr:nvSpPr>
      <xdr:spPr>
        <a:xfrm>
          <a:off x="6921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137213</xdr:rowOff>
    </xdr:from>
    <xdr:ext cx="534377" cy="259045"/>
    <xdr:sp macro="" textlink="">
      <xdr:nvSpPr>
        <xdr:cNvPr id="320" name="テキスト ボックス 319"/>
        <xdr:cNvSpPr txBox="1"/>
      </xdr:nvSpPr>
      <xdr:spPr>
        <a:xfrm>
          <a:off x="6705111" y="64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106762</xdr:rowOff>
    </xdr:from>
    <xdr:to>
      <xdr:col>55</xdr:col>
      <xdr:colOff>0</xdr:colOff>
      <xdr:row>58</xdr:row>
      <xdr:rowOff>13703</xdr:rowOff>
    </xdr:to>
    <xdr:cxnSp macro="">
      <xdr:nvCxnSpPr>
        <xdr:cNvPr id="350" name="直線コネクタ 349"/>
        <xdr:cNvCxnSpPr/>
      </xdr:nvCxnSpPr>
      <xdr:spPr>
        <a:xfrm>
          <a:off x="9639300" y="9879412"/>
          <a:ext cx="838200" cy="7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43059</xdr:rowOff>
    </xdr:from>
    <xdr:to>
      <xdr:col>50</xdr:col>
      <xdr:colOff>114300</xdr:colOff>
      <xdr:row>57</xdr:row>
      <xdr:rowOff>106762</xdr:rowOff>
    </xdr:to>
    <xdr:cxnSp macro="">
      <xdr:nvCxnSpPr>
        <xdr:cNvPr id="353" name="直線コネクタ 352"/>
        <xdr:cNvCxnSpPr/>
      </xdr:nvCxnSpPr>
      <xdr:spPr>
        <a:xfrm>
          <a:off x="8750300" y="9644259"/>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43059</xdr:rowOff>
    </xdr:from>
    <xdr:to>
      <xdr:col>45</xdr:col>
      <xdr:colOff>177800</xdr:colOff>
      <xdr:row>56</xdr:row>
      <xdr:rowOff>86075</xdr:rowOff>
    </xdr:to>
    <xdr:cxnSp macro="">
      <xdr:nvCxnSpPr>
        <xdr:cNvPr id="356" name="直線コネクタ 355"/>
        <xdr:cNvCxnSpPr/>
      </xdr:nvCxnSpPr>
      <xdr:spPr>
        <a:xfrm flipV="1">
          <a:off x="7861300" y="9644259"/>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86075</xdr:rowOff>
    </xdr:from>
    <xdr:to>
      <xdr:col>41</xdr:col>
      <xdr:colOff>50800</xdr:colOff>
      <xdr:row>57</xdr:row>
      <xdr:rowOff>92780</xdr:rowOff>
    </xdr:to>
    <xdr:cxnSp macro="">
      <xdr:nvCxnSpPr>
        <xdr:cNvPr id="359" name="直線コネクタ 358"/>
        <xdr:cNvCxnSpPr/>
      </xdr:nvCxnSpPr>
      <xdr:spPr>
        <a:xfrm flipV="1">
          <a:off x="6972300" y="9687275"/>
          <a:ext cx="889000" cy="1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134353</xdr:rowOff>
    </xdr:from>
    <xdr:to>
      <xdr:col>55</xdr:col>
      <xdr:colOff>50800</xdr:colOff>
      <xdr:row>58</xdr:row>
      <xdr:rowOff>64503</xdr:rowOff>
    </xdr:to>
    <xdr:sp macro="" textlink="">
      <xdr:nvSpPr>
        <xdr:cNvPr id="369" name="楕円 368"/>
        <xdr:cNvSpPr/>
      </xdr:nvSpPr>
      <xdr:spPr>
        <a:xfrm>
          <a:off x="10426700" y="99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112780</xdr:rowOff>
    </xdr:from>
    <xdr:ext cx="534377" cy="259045"/>
    <xdr:sp macro="" textlink="">
      <xdr:nvSpPr>
        <xdr:cNvPr id="370" name="普通建設事業費該当値テキスト"/>
        <xdr:cNvSpPr txBox="1"/>
      </xdr:nvSpPr>
      <xdr:spPr>
        <a:xfrm>
          <a:off x="10528300" y="98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55962</xdr:rowOff>
    </xdr:from>
    <xdr:to>
      <xdr:col>50</xdr:col>
      <xdr:colOff>165100</xdr:colOff>
      <xdr:row>57</xdr:row>
      <xdr:rowOff>157562</xdr:rowOff>
    </xdr:to>
    <xdr:sp macro="" textlink="">
      <xdr:nvSpPr>
        <xdr:cNvPr id="371" name="楕円 370"/>
        <xdr:cNvSpPr/>
      </xdr:nvSpPr>
      <xdr:spPr>
        <a:xfrm>
          <a:off x="9588500" y="9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148689</xdr:rowOff>
    </xdr:from>
    <xdr:ext cx="534377" cy="259045"/>
    <xdr:sp macro="" textlink="">
      <xdr:nvSpPr>
        <xdr:cNvPr id="372" name="テキスト ボックス 371"/>
        <xdr:cNvSpPr txBox="1"/>
      </xdr:nvSpPr>
      <xdr:spPr>
        <a:xfrm>
          <a:off x="9372111" y="99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163709</xdr:rowOff>
    </xdr:from>
    <xdr:to>
      <xdr:col>46</xdr:col>
      <xdr:colOff>38100</xdr:colOff>
      <xdr:row>56</xdr:row>
      <xdr:rowOff>93859</xdr:rowOff>
    </xdr:to>
    <xdr:sp macro="" textlink="">
      <xdr:nvSpPr>
        <xdr:cNvPr id="373" name="楕円 372"/>
        <xdr:cNvSpPr/>
      </xdr:nvSpPr>
      <xdr:spPr>
        <a:xfrm>
          <a:off x="8699500" y="95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84986</xdr:rowOff>
    </xdr:from>
    <xdr:ext cx="534377" cy="259045"/>
    <xdr:sp macro="" textlink="">
      <xdr:nvSpPr>
        <xdr:cNvPr id="374" name="テキスト ボックス 373"/>
        <xdr:cNvSpPr txBox="1"/>
      </xdr:nvSpPr>
      <xdr:spPr>
        <a:xfrm>
          <a:off x="8483111" y="96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35275</xdr:rowOff>
    </xdr:from>
    <xdr:to>
      <xdr:col>41</xdr:col>
      <xdr:colOff>101600</xdr:colOff>
      <xdr:row>56</xdr:row>
      <xdr:rowOff>136875</xdr:rowOff>
    </xdr:to>
    <xdr:sp macro="" textlink="">
      <xdr:nvSpPr>
        <xdr:cNvPr id="375" name="楕円 374"/>
        <xdr:cNvSpPr/>
      </xdr:nvSpPr>
      <xdr:spPr>
        <a:xfrm>
          <a:off x="7810500" y="96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128002</xdr:rowOff>
    </xdr:from>
    <xdr:ext cx="534377" cy="259045"/>
    <xdr:sp macro="" textlink="">
      <xdr:nvSpPr>
        <xdr:cNvPr id="376" name="テキスト ボックス 375"/>
        <xdr:cNvSpPr txBox="1"/>
      </xdr:nvSpPr>
      <xdr:spPr>
        <a:xfrm>
          <a:off x="7594111" y="97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41980</xdr:rowOff>
    </xdr:from>
    <xdr:to>
      <xdr:col>36</xdr:col>
      <xdr:colOff>165100</xdr:colOff>
      <xdr:row>57</xdr:row>
      <xdr:rowOff>143580</xdr:rowOff>
    </xdr:to>
    <xdr:sp macro="" textlink="">
      <xdr:nvSpPr>
        <xdr:cNvPr id="377" name="楕円 376"/>
        <xdr:cNvSpPr/>
      </xdr:nvSpPr>
      <xdr:spPr>
        <a:xfrm>
          <a:off x="6921500" y="9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134707</xdr:rowOff>
    </xdr:from>
    <xdr:ext cx="534377" cy="259045"/>
    <xdr:sp macro="" textlink="">
      <xdr:nvSpPr>
        <xdr:cNvPr id="378" name="テキスト ボックス 377"/>
        <xdr:cNvSpPr txBox="1"/>
      </xdr:nvSpPr>
      <xdr:spPr>
        <a:xfrm>
          <a:off x="6705111" y="99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161950</xdr:rowOff>
    </xdr:from>
    <xdr:to>
      <xdr:col>55</xdr:col>
      <xdr:colOff>0</xdr:colOff>
      <xdr:row>78</xdr:row>
      <xdr:rowOff>80226</xdr:rowOff>
    </xdr:to>
    <xdr:cxnSp macro="">
      <xdr:nvCxnSpPr>
        <xdr:cNvPr id="407" name="直線コネクタ 406"/>
        <xdr:cNvCxnSpPr/>
      </xdr:nvCxnSpPr>
      <xdr:spPr>
        <a:xfrm>
          <a:off x="9639300" y="13363600"/>
          <a:ext cx="8382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124918</xdr:rowOff>
    </xdr:from>
    <xdr:to>
      <xdr:col>50</xdr:col>
      <xdr:colOff>114300</xdr:colOff>
      <xdr:row>77</xdr:row>
      <xdr:rowOff>161950</xdr:rowOff>
    </xdr:to>
    <xdr:cxnSp macro="">
      <xdr:nvCxnSpPr>
        <xdr:cNvPr id="410" name="直線コネクタ 409"/>
        <xdr:cNvCxnSpPr/>
      </xdr:nvCxnSpPr>
      <xdr:spPr>
        <a:xfrm>
          <a:off x="8750300" y="13326568"/>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124918</xdr:rowOff>
    </xdr:from>
    <xdr:to>
      <xdr:col>45</xdr:col>
      <xdr:colOff>177800</xdr:colOff>
      <xdr:row>77</xdr:row>
      <xdr:rowOff>126631</xdr:rowOff>
    </xdr:to>
    <xdr:cxnSp macro="">
      <xdr:nvCxnSpPr>
        <xdr:cNvPr id="413" name="直線コネクタ 412"/>
        <xdr:cNvCxnSpPr/>
      </xdr:nvCxnSpPr>
      <xdr:spPr>
        <a:xfrm flipV="1">
          <a:off x="7861300" y="13326568"/>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29426</xdr:rowOff>
    </xdr:from>
    <xdr:to>
      <xdr:col>55</xdr:col>
      <xdr:colOff>50800</xdr:colOff>
      <xdr:row>78</xdr:row>
      <xdr:rowOff>131026</xdr:rowOff>
    </xdr:to>
    <xdr:sp macro="" textlink="">
      <xdr:nvSpPr>
        <xdr:cNvPr id="423" name="楕円 422"/>
        <xdr:cNvSpPr/>
      </xdr:nvSpPr>
      <xdr:spPr>
        <a:xfrm>
          <a:off x="104267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115803</xdr:rowOff>
    </xdr:from>
    <xdr:ext cx="469744" cy="259045"/>
    <xdr:sp macro="" textlink="">
      <xdr:nvSpPr>
        <xdr:cNvPr id="424" name="普通建設事業費 （ うち新規整備　）該当値テキスト"/>
        <xdr:cNvSpPr txBox="1"/>
      </xdr:nvSpPr>
      <xdr:spPr>
        <a:xfrm>
          <a:off x="10528300" y="133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111150</xdr:rowOff>
    </xdr:from>
    <xdr:to>
      <xdr:col>50</xdr:col>
      <xdr:colOff>165100</xdr:colOff>
      <xdr:row>78</xdr:row>
      <xdr:rowOff>41300</xdr:rowOff>
    </xdr:to>
    <xdr:sp macro="" textlink="">
      <xdr:nvSpPr>
        <xdr:cNvPr id="425" name="楕円 424"/>
        <xdr:cNvSpPr/>
      </xdr:nvSpPr>
      <xdr:spPr>
        <a:xfrm>
          <a:off x="9588500" y="133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32427</xdr:rowOff>
    </xdr:from>
    <xdr:ext cx="469744" cy="259045"/>
    <xdr:sp macro="" textlink="">
      <xdr:nvSpPr>
        <xdr:cNvPr id="426" name="テキスト ボックス 425"/>
        <xdr:cNvSpPr txBox="1"/>
      </xdr:nvSpPr>
      <xdr:spPr>
        <a:xfrm>
          <a:off x="9404428" y="134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74118</xdr:rowOff>
    </xdr:from>
    <xdr:to>
      <xdr:col>46</xdr:col>
      <xdr:colOff>38100</xdr:colOff>
      <xdr:row>78</xdr:row>
      <xdr:rowOff>4268</xdr:rowOff>
    </xdr:to>
    <xdr:sp macro="" textlink="">
      <xdr:nvSpPr>
        <xdr:cNvPr id="427" name="楕円 426"/>
        <xdr:cNvSpPr/>
      </xdr:nvSpPr>
      <xdr:spPr>
        <a:xfrm>
          <a:off x="8699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166845</xdr:rowOff>
    </xdr:from>
    <xdr:ext cx="469744" cy="259045"/>
    <xdr:sp macro="" textlink="">
      <xdr:nvSpPr>
        <xdr:cNvPr id="428" name="テキスト ボックス 427"/>
        <xdr:cNvSpPr txBox="1"/>
      </xdr:nvSpPr>
      <xdr:spPr>
        <a:xfrm>
          <a:off x="8515428" y="133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75831</xdr:rowOff>
    </xdr:from>
    <xdr:to>
      <xdr:col>41</xdr:col>
      <xdr:colOff>101600</xdr:colOff>
      <xdr:row>78</xdr:row>
      <xdr:rowOff>5981</xdr:rowOff>
    </xdr:to>
    <xdr:sp macro="" textlink="">
      <xdr:nvSpPr>
        <xdr:cNvPr id="429" name="楕円 428"/>
        <xdr:cNvSpPr/>
      </xdr:nvSpPr>
      <xdr:spPr>
        <a:xfrm>
          <a:off x="7810500" y="132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168558</xdr:rowOff>
    </xdr:from>
    <xdr:ext cx="469744" cy="259045"/>
    <xdr:sp macro="" textlink="">
      <xdr:nvSpPr>
        <xdr:cNvPr id="430" name="テキスト ボックス 429"/>
        <xdr:cNvSpPr txBox="1"/>
      </xdr:nvSpPr>
      <xdr:spPr>
        <a:xfrm>
          <a:off x="7626428" y="1337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13125</xdr:rowOff>
    </xdr:from>
    <xdr:to>
      <xdr:col>55</xdr:col>
      <xdr:colOff>0</xdr:colOff>
      <xdr:row>96</xdr:row>
      <xdr:rowOff>22039</xdr:rowOff>
    </xdr:to>
    <xdr:cxnSp macro="">
      <xdr:nvCxnSpPr>
        <xdr:cNvPr id="457" name="直線コネクタ 456"/>
        <xdr:cNvCxnSpPr/>
      </xdr:nvCxnSpPr>
      <xdr:spPr>
        <a:xfrm flipV="1">
          <a:off x="9639300" y="16472325"/>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120177</xdr:rowOff>
    </xdr:from>
    <xdr:to>
      <xdr:col>50</xdr:col>
      <xdr:colOff>114300</xdr:colOff>
      <xdr:row>96</xdr:row>
      <xdr:rowOff>22039</xdr:rowOff>
    </xdr:to>
    <xdr:cxnSp macro="">
      <xdr:nvCxnSpPr>
        <xdr:cNvPr id="460" name="直線コネクタ 459"/>
        <xdr:cNvCxnSpPr/>
      </xdr:nvCxnSpPr>
      <xdr:spPr>
        <a:xfrm>
          <a:off x="8750300" y="16236477"/>
          <a:ext cx="889000" cy="2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108451</xdr:rowOff>
    </xdr:from>
    <xdr:to>
      <xdr:col>45</xdr:col>
      <xdr:colOff>177800</xdr:colOff>
      <xdr:row>94</xdr:row>
      <xdr:rowOff>120177</xdr:rowOff>
    </xdr:to>
    <xdr:cxnSp macro="">
      <xdr:nvCxnSpPr>
        <xdr:cNvPr id="463" name="直線コネクタ 462"/>
        <xdr:cNvCxnSpPr/>
      </xdr:nvCxnSpPr>
      <xdr:spPr>
        <a:xfrm>
          <a:off x="7861300" y="16224751"/>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133775</xdr:rowOff>
    </xdr:from>
    <xdr:to>
      <xdr:col>55</xdr:col>
      <xdr:colOff>50800</xdr:colOff>
      <xdr:row>96</xdr:row>
      <xdr:rowOff>63925</xdr:rowOff>
    </xdr:to>
    <xdr:sp macro="" textlink="">
      <xdr:nvSpPr>
        <xdr:cNvPr id="473" name="楕円 472"/>
        <xdr:cNvSpPr/>
      </xdr:nvSpPr>
      <xdr:spPr>
        <a:xfrm>
          <a:off x="10426700" y="164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112202</xdr:rowOff>
    </xdr:from>
    <xdr:ext cx="534377" cy="259045"/>
    <xdr:sp macro="" textlink="">
      <xdr:nvSpPr>
        <xdr:cNvPr id="474" name="普通建設事業費 （ うち更新整備　）該当値テキスト"/>
        <xdr:cNvSpPr txBox="1"/>
      </xdr:nvSpPr>
      <xdr:spPr>
        <a:xfrm>
          <a:off x="10528300" y="163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142689</xdr:rowOff>
    </xdr:from>
    <xdr:to>
      <xdr:col>50</xdr:col>
      <xdr:colOff>165100</xdr:colOff>
      <xdr:row>96</xdr:row>
      <xdr:rowOff>72839</xdr:rowOff>
    </xdr:to>
    <xdr:sp macro="" textlink="">
      <xdr:nvSpPr>
        <xdr:cNvPr id="475" name="楕円 474"/>
        <xdr:cNvSpPr/>
      </xdr:nvSpPr>
      <xdr:spPr>
        <a:xfrm>
          <a:off x="9588500" y="164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63966</xdr:rowOff>
    </xdr:from>
    <xdr:ext cx="534377" cy="259045"/>
    <xdr:sp macro="" textlink="">
      <xdr:nvSpPr>
        <xdr:cNvPr id="476" name="テキスト ボックス 475"/>
        <xdr:cNvSpPr txBox="1"/>
      </xdr:nvSpPr>
      <xdr:spPr>
        <a:xfrm>
          <a:off x="9372111" y="16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69377</xdr:rowOff>
    </xdr:from>
    <xdr:to>
      <xdr:col>46</xdr:col>
      <xdr:colOff>38100</xdr:colOff>
      <xdr:row>94</xdr:row>
      <xdr:rowOff>170977</xdr:rowOff>
    </xdr:to>
    <xdr:sp macro="" textlink="">
      <xdr:nvSpPr>
        <xdr:cNvPr id="477" name="楕円 476"/>
        <xdr:cNvSpPr/>
      </xdr:nvSpPr>
      <xdr:spPr>
        <a:xfrm>
          <a:off x="8699500" y="161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16054</xdr:rowOff>
    </xdr:from>
    <xdr:ext cx="534377" cy="259045"/>
    <xdr:sp macro="" textlink="">
      <xdr:nvSpPr>
        <xdr:cNvPr id="478" name="テキスト ボックス 477"/>
        <xdr:cNvSpPr txBox="1"/>
      </xdr:nvSpPr>
      <xdr:spPr>
        <a:xfrm>
          <a:off x="8483111" y="159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57651</xdr:rowOff>
    </xdr:from>
    <xdr:to>
      <xdr:col>41</xdr:col>
      <xdr:colOff>101600</xdr:colOff>
      <xdr:row>94</xdr:row>
      <xdr:rowOff>159251</xdr:rowOff>
    </xdr:to>
    <xdr:sp macro="" textlink="">
      <xdr:nvSpPr>
        <xdr:cNvPr id="479" name="楕円 478"/>
        <xdr:cNvSpPr/>
      </xdr:nvSpPr>
      <xdr:spPr>
        <a:xfrm>
          <a:off x="7810500" y="161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4328</xdr:rowOff>
    </xdr:from>
    <xdr:ext cx="534377" cy="259045"/>
    <xdr:sp macro="" textlink="">
      <xdr:nvSpPr>
        <xdr:cNvPr id="480" name="テキスト ボックス 479"/>
        <xdr:cNvSpPr txBox="1"/>
      </xdr:nvSpPr>
      <xdr:spPr>
        <a:xfrm>
          <a:off x="7594111" y="159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80754</xdr:rowOff>
    </xdr:from>
    <xdr:to>
      <xdr:col>85</xdr:col>
      <xdr:colOff>127000</xdr:colOff>
      <xdr:row>39</xdr:row>
      <xdr:rowOff>86240</xdr:rowOff>
    </xdr:to>
    <xdr:cxnSp macro="">
      <xdr:nvCxnSpPr>
        <xdr:cNvPr id="511" name="直線コネクタ 510"/>
        <xdr:cNvCxnSpPr/>
      </xdr:nvCxnSpPr>
      <xdr:spPr>
        <a:xfrm>
          <a:off x="15481300" y="676730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80754</xdr:rowOff>
    </xdr:from>
    <xdr:to>
      <xdr:col>81</xdr:col>
      <xdr:colOff>50800</xdr:colOff>
      <xdr:row>39</xdr:row>
      <xdr:rowOff>85652</xdr:rowOff>
    </xdr:to>
    <xdr:cxnSp macro="">
      <xdr:nvCxnSpPr>
        <xdr:cNvPr id="514" name="直線コネクタ 513"/>
        <xdr:cNvCxnSpPr/>
      </xdr:nvCxnSpPr>
      <xdr:spPr>
        <a:xfrm flipV="1">
          <a:off x="14592300" y="676730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85652</xdr:rowOff>
    </xdr:from>
    <xdr:to>
      <xdr:col>76</xdr:col>
      <xdr:colOff>114300</xdr:colOff>
      <xdr:row>39</xdr:row>
      <xdr:rowOff>97475</xdr:rowOff>
    </xdr:to>
    <xdr:cxnSp macro="">
      <xdr:nvCxnSpPr>
        <xdr:cNvPr id="517" name="直線コネクタ 516"/>
        <xdr:cNvCxnSpPr/>
      </xdr:nvCxnSpPr>
      <xdr:spPr>
        <a:xfrm flipV="1">
          <a:off x="13703300" y="677220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93262</xdr:rowOff>
    </xdr:from>
    <xdr:to>
      <xdr:col>71</xdr:col>
      <xdr:colOff>177800</xdr:colOff>
      <xdr:row>39</xdr:row>
      <xdr:rowOff>97475</xdr:rowOff>
    </xdr:to>
    <xdr:cxnSp macro="">
      <xdr:nvCxnSpPr>
        <xdr:cNvPr id="520" name="直線コネクタ 519"/>
        <xdr:cNvCxnSpPr/>
      </xdr:nvCxnSpPr>
      <xdr:spPr>
        <a:xfrm>
          <a:off x="12814300" y="677981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35440</xdr:rowOff>
    </xdr:from>
    <xdr:to>
      <xdr:col>85</xdr:col>
      <xdr:colOff>177800</xdr:colOff>
      <xdr:row>39</xdr:row>
      <xdr:rowOff>137040</xdr:rowOff>
    </xdr:to>
    <xdr:sp macro="" textlink="">
      <xdr:nvSpPr>
        <xdr:cNvPr id="530" name="楕円 529"/>
        <xdr:cNvSpPr/>
      </xdr:nvSpPr>
      <xdr:spPr>
        <a:xfrm>
          <a:off x="16268700" y="6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29954</xdr:rowOff>
    </xdr:from>
    <xdr:to>
      <xdr:col>81</xdr:col>
      <xdr:colOff>101600</xdr:colOff>
      <xdr:row>39</xdr:row>
      <xdr:rowOff>131554</xdr:rowOff>
    </xdr:to>
    <xdr:sp macro="" textlink="">
      <xdr:nvSpPr>
        <xdr:cNvPr id="532" name="楕円 531"/>
        <xdr:cNvSpPr/>
      </xdr:nvSpPr>
      <xdr:spPr>
        <a:xfrm>
          <a:off x="15430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122681</xdr:rowOff>
    </xdr:from>
    <xdr:ext cx="378565" cy="259045"/>
    <xdr:sp macro="" textlink="">
      <xdr:nvSpPr>
        <xdr:cNvPr id="533" name="テキスト ボックス 532"/>
        <xdr:cNvSpPr txBox="1"/>
      </xdr:nvSpPr>
      <xdr:spPr>
        <a:xfrm>
          <a:off x="15292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34852</xdr:rowOff>
    </xdr:from>
    <xdr:to>
      <xdr:col>76</xdr:col>
      <xdr:colOff>165100</xdr:colOff>
      <xdr:row>39</xdr:row>
      <xdr:rowOff>136452</xdr:rowOff>
    </xdr:to>
    <xdr:sp macro="" textlink="">
      <xdr:nvSpPr>
        <xdr:cNvPr id="534" name="楕円 533"/>
        <xdr:cNvSpPr/>
      </xdr:nvSpPr>
      <xdr:spPr>
        <a:xfrm>
          <a:off x="145415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127579</xdr:rowOff>
    </xdr:from>
    <xdr:ext cx="378565" cy="259045"/>
    <xdr:sp macro="" textlink="">
      <xdr:nvSpPr>
        <xdr:cNvPr id="535" name="テキスト ボックス 534"/>
        <xdr:cNvSpPr txBox="1"/>
      </xdr:nvSpPr>
      <xdr:spPr>
        <a:xfrm>
          <a:off x="14403017" y="681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46675</xdr:rowOff>
    </xdr:from>
    <xdr:to>
      <xdr:col>72</xdr:col>
      <xdr:colOff>38100</xdr:colOff>
      <xdr:row>39</xdr:row>
      <xdr:rowOff>148275</xdr:rowOff>
    </xdr:to>
    <xdr:sp macro="" textlink="">
      <xdr:nvSpPr>
        <xdr:cNvPr id="536" name="楕円 535"/>
        <xdr:cNvSpPr/>
      </xdr:nvSpPr>
      <xdr:spPr>
        <a:xfrm>
          <a:off x="13652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139402</xdr:rowOff>
    </xdr:from>
    <xdr:ext cx="313932" cy="259045"/>
    <xdr:sp macro="" textlink="">
      <xdr:nvSpPr>
        <xdr:cNvPr id="537" name="テキスト ボックス 536"/>
        <xdr:cNvSpPr txBox="1"/>
      </xdr:nvSpPr>
      <xdr:spPr>
        <a:xfrm>
          <a:off x="13546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42462</xdr:rowOff>
    </xdr:from>
    <xdr:to>
      <xdr:col>67</xdr:col>
      <xdr:colOff>101600</xdr:colOff>
      <xdr:row>39</xdr:row>
      <xdr:rowOff>144062</xdr:rowOff>
    </xdr:to>
    <xdr:sp macro="" textlink="">
      <xdr:nvSpPr>
        <xdr:cNvPr id="538" name="楕円 537"/>
        <xdr:cNvSpPr/>
      </xdr:nvSpPr>
      <xdr:spPr>
        <a:xfrm>
          <a:off x="12763500" y="67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135189</xdr:rowOff>
    </xdr:from>
    <xdr:ext cx="378565" cy="259045"/>
    <xdr:sp macro="" textlink="">
      <xdr:nvSpPr>
        <xdr:cNvPr id="539" name="テキスト ボックス 538"/>
        <xdr:cNvSpPr txBox="1"/>
      </xdr:nvSpPr>
      <xdr:spPr>
        <a:xfrm>
          <a:off x="12625017" y="682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128988</xdr:rowOff>
    </xdr:from>
    <xdr:to>
      <xdr:col>85</xdr:col>
      <xdr:colOff>127000</xdr:colOff>
      <xdr:row>74</xdr:row>
      <xdr:rowOff>165499</xdr:rowOff>
    </xdr:to>
    <xdr:cxnSp macro="">
      <xdr:nvCxnSpPr>
        <xdr:cNvPr id="620" name="直線コネクタ 619"/>
        <xdr:cNvCxnSpPr/>
      </xdr:nvCxnSpPr>
      <xdr:spPr>
        <a:xfrm flipV="1">
          <a:off x="15481300" y="12816288"/>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165499</xdr:rowOff>
    </xdr:from>
    <xdr:to>
      <xdr:col>81</xdr:col>
      <xdr:colOff>50800</xdr:colOff>
      <xdr:row>75</xdr:row>
      <xdr:rowOff>8222</xdr:rowOff>
    </xdr:to>
    <xdr:cxnSp macro="">
      <xdr:nvCxnSpPr>
        <xdr:cNvPr id="623" name="直線コネクタ 622"/>
        <xdr:cNvCxnSpPr/>
      </xdr:nvCxnSpPr>
      <xdr:spPr>
        <a:xfrm flipV="1">
          <a:off x="14592300" y="1285279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129087</xdr:rowOff>
    </xdr:from>
    <xdr:to>
      <xdr:col>76</xdr:col>
      <xdr:colOff>114300</xdr:colOff>
      <xdr:row>75</xdr:row>
      <xdr:rowOff>8222</xdr:rowOff>
    </xdr:to>
    <xdr:cxnSp macro="">
      <xdr:nvCxnSpPr>
        <xdr:cNvPr id="626" name="直線コネクタ 625"/>
        <xdr:cNvCxnSpPr/>
      </xdr:nvCxnSpPr>
      <xdr:spPr>
        <a:xfrm>
          <a:off x="13703300" y="12816387"/>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129087</xdr:rowOff>
    </xdr:from>
    <xdr:to>
      <xdr:col>71</xdr:col>
      <xdr:colOff>177800</xdr:colOff>
      <xdr:row>74</xdr:row>
      <xdr:rowOff>142411</xdr:rowOff>
    </xdr:to>
    <xdr:cxnSp macro="">
      <xdr:nvCxnSpPr>
        <xdr:cNvPr id="629" name="直線コネクタ 628"/>
        <xdr:cNvCxnSpPr/>
      </xdr:nvCxnSpPr>
      <xdr:spPr>
        <a:xfrm flipV="1">
          <a:off x="12814300" y="12816387"/>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78188</xdr:rowOff>
    </xdr:from>
    <xdr:to>
      <xdr:col>85</xdr:col>
      <xdr:colOff>177800</xdr:colOff>
      <xdr:row>75</xdr:row>
      <xdr:rowOff>8338</xdr:rowOff>
    </xdr:to>
    <xdr:sp macro="" textlink="">
      <xdr:nvSpPr>
        <xdr:cNvPr id="639" name="楕円 638"/>
        <xdr:cNvSpPr/>
      </xdr:nvSpPr>
      <xdr:spPr>
        <a:xfrm>
          <a:off x="16268700" y="127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56615</xdr:rowOff>
    </xdr:from>
    <xdr:ext cx="534377" cy="259045"/>
    <xdr:sp macro="" textlink="">
      <xdr:nvSpPr>
        <xdr:cNvPr id="640" name="公債費該当値テキスト"/>
        <xdr:cNvSpPr txBox="1"/>
      </xdr:nvSpPr>
      <xdr:spPr>
        <a:xfrm>
          <a:off x="16370300" y="12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114699</xdr:rowOff>
    </xdr:from>
    <xdr:to>
      <xdr:col>81</xdr:col>
      <xdr:colOff>101600</xdr:colOff>
      <xdr:row>75</xdr:row>
      <xdr:rowOff>44849</xdr:rowOff>
    </xdr:to>
    <xdr:sp macro="" textlink="">
      <xdr:nvSpPr>
        <xdr:cNvPr id="641" name="楕円 640"/>
        <xdr:cNvSpPr/>
      </xdr:nvSpPr>
      <xdr:spPr>
        <a:xfrm>
          <a:off x="15430500" y="12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35976</xdr:rowOff>
    </xdr:from>
    <xdr:ext cx="534377" cy="259045"/>
    <xdr:sp macro="" textlink="">
      <xdr:nvSpPr>
        <xdr:cNvPr id="642" name="テキスト ボックス 641"/>
        <xdr:cNvSpPr txBox="1"/>
      </xdr:nvSpPr>
      <xdr:spPr>
        <a:xfrm>
          <a:off x="15214111" y="128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128872</xdr:rowOff>
    </xdr:from>
    <xdr:to>
      <xdr:col>76</xdr:col>
      <xdr:colOff>165100</xdr:colOff>
      <xdr:row>75</xdr:row>
      <xdr:rowOff>59022</xdr:rowOff>
    </xdr:to>
    <xdr:sp macro="" textlink="">
      <xdr:nvSpPr>
        <xdr:cNvPr id="643" name="楕円 642"/>
        <xdr:cNvSpPr/>
      </xdr:nvSpPr>
      <xdr:spPr>
        <a:xfrm>
          <a:off x="14541500" y="12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50149</xdr:rowOff>
    </xdr:from>
    <xdr:ext cx="534377" cy="259045"/>
    <xdr:sp macro="" textlink="">
      <xdr:nvSpPr>
        <xdr:cNvPr id="644" name="テキスト ボックス 643"/>
        <xdr:cNvSpPr txBox="1"/>
      </xdr:nvSpPr>
      <xdr:spPr>
        <a:xfrm>
          <a:off x="14325111" y="12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78287</xdr:rowOff>
    </xdr:from>
    <xdr:to>
      <xdr:col>72</xdr:col>
      <xdr:colOff>38100</xdr:colOff>
      <xdr:row>75</xdr:row>
      <xdr:rowOff>8437</xdr:rowOff>
    </xdr:to>
    <xdr:sp macro="" textlink="">
      <xdr:nvSpPr>
        <xdr:cNvPr id="645" name="楕円 644"/>
        <xdr:cNvSpPr/>
      </xdr:nvSpPr>
      <xdr:spPr>
        <a:xfrm>
          <a:off x="13652500" y="127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171014</xdr:rowOff>
    </xdr:from>
    <xdr:ext cx="534377" cy="259045"/>
    <xdr:sp macro="" textlink="">
      <xdr:nvSpPr>
        <xdr:cNvPr id="646" name="テキスト ボックス 645"/>
        <xdr:cNvSpPr txBox="1"/>
      </xdr:nvSpPr>
      <xdr:spPr>
        <a:xfrm>
          <a:off x="13436111" y="128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91611</xdr:rowOff>
    </xdr:from>
    <xdr:to>
      <xdr:col>67</xdr:col>
      <xdr:colOff>101600</xdr:colOff>
      <xdr:row>75</xdr:row>
      <xdr:rowOff>21761</xdr:rowOff>
    </xdr:to>
    <xdr:sp macro="" textlink="">
      <xdr:nvSpPr>
        <xdr:cNvPr id="647" name="楕円 646"/>
        <xdr:cNvSpPr/>
      </xdr:nvSpPr>
      <xdr:spPr>
        <a:xfrm>
          <a:off x="12763500" y="12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12888</xdr:rowOff>
    </xdr:from>
    <xdr:ext cx="534377" cy="259045"/>
    <xdr:sp macro="" textlink="">
      <xdr:nvSpPr>
        <xdr:cNvPr id="648" name="テキスト ボックス 647"/>
        <xdr:cNvSpPr txBox="1"/>
      </xdr:nvSpPr>
      <xdr:spPr>
        <a:xfrm>
          <a:off x="12547111" y="128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108655</xdr:rowOff>
    </xdr:from>
    <xdr:to>
      <xdr:col>85</xdr:col>
      <xdr:colOff>127000</xdr:colOff>
      <xdr:row>96</xdr:row>
      <xdr:rowOff>95214</xdr:rowOff>
    </xdr:to>
    <xdr:cxnSp macro="">
      <xdr:nvCxnSpPr>
        <xdr:cNvPr id="675" name="直線コネクタ 674"/>
        <xdr:cNvCxnSpPr/>
      </xdr:nvCxnSpPr>
      <xdr:spPr>
        <a:xfrm>
          <a:off x="15481300" y="16396405"/>
          <a:ext cx="838200" cy="1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108655</xdr:rowOff>
    </xdr:from>
    <xdr:to>
      <xdr:col>81</xdr:col>
      <xdr:colOff>50800</xdr:colOff>
      <xdr:row>96</xdr:row>
      <xdr:rowOff>131242</xdr:rowOff>
    </xdr:to>
    <xdr:cxnSp macro="">
      <xdr:nvCxnSpPr>
        <xdr:cNvPr id="678" name="直線コネクタ 677"/>
        <xdr:cNvCxnSpPr/>
      </xdr:nvCxnSpPr>
      <xdr:spPr>
        <a:xfrm flipV="1">
          <a:off x="14592300" y="16396405"/>
          <a:ext cx="889000" cy="1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60559</xdr:rowOff>
    </xdr:from>
    <xdr:to>
      <xdr:col>76</xdr:col>
      <xdr:colOff>114300</xdr:colOff>
      <xdr:row>96</xdr:row>
      <xdr:rowOff>131242</xdr:rowOff>
    </xdr:to>
    <xdr:cxnSp macro="">
      <xdr:nvCxnSpPr>
        <xdr:cNvPr id="681" name="直線コネクタ 680"/>
        <xdr:cNvCxnSpPr/>
      </xdr:nvCxnSpPr>
      <xdr:spPr>
        <a:xfrm>
          <a:off x="13703300" y="16519759"/>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92655</xdr:rowOff>
    </xdr:from>
    <xdr:to>
      <xdr:col>71</xdr:col>
      <xdr:colOff>177800</xdr:colOff>
      <xdr:row>96</xdr:row>
      <xdr:rowOff>60559</xdr:rowOff>
    </xdr:to>
    <xdr:cxnSp macro="">
      <xdr:nvCxnSpPr>
        <xdr:cNvPr id="684" name="直線コネクタ 683"/>
        <xdr:cNvCxnSpPr/>
      </xdr:nvCxnSpPr>
      <xdr:spPr>
        <a:xfrm>
          <a:off x="12814300" y="16380405"/>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44414</xdr:rowOff>
    </xdr:from>
    <xdr:to>
      <xdr:col>85</xdr:col>
      <xdr:colOff>177800</xdr:colOff>
      <xdr:row>96</xdr:row>
      <xdr:rowOff>146014</xdr:rowOff>
    </xdr:to>
    <xdr:sp macro="" textlink="">
      <xdr:nvSpPr>
        <xdr:cNvPr id="694" name="楕円 693"/>
        <xdr:cNvSpPr/>
      </xdr:nvSpPr>
      <xdr:spPr>
        <a:xfrm>
          <a:off x="16268700" y="165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67291</xdr:rowOff>
    </xdr:from>
    <xdr:ext cx="469744" cy="259045"/>
    <xdr:sp macro="" textlink="">
      <xdr:nvSpPr>
        <xdr:cNvPr id="695" name="積立金該当値テキスト"/>
        <xdr:cNvSpPr txBox="1"/>
      </xdr:nvSpPr>
      <xdr:spPr>
        <a:xfrm>
          <a:off x="16370300" y="163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57855</xdr:rowOff>
    </xdr:from>
    <xdr:to>
      <xdr:col>81</xdr:col>
      <xdr:colOff>101600</xdr:colOff>
      <xdr:row>95</xdr:row>
      <xdr:rowOff>159455</xdr:rowOff>
    </xdr:to>
    <xdr:sp macro="" textlink="">
      <xdr:nvSpPr>
        <xdr:cNvPr id="696" name="楕円 695"/>
        <xdr:cNvSpPr/>
      </xdr:nvSpPr>
      <xdr:spPr>
        <a:xfrm>
          <a:off x="15430500" y="16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4532</xdr:rowOff>
    </xdr:from>
    <xdr:ext cx="534377" cy="259045"/>
    <xdr:sp macro="" textlink="">
      <xdr:nvSpPr>
        <xdr:cNvPr id="697" name="テキスト ボックス 696"/>
        <xdr:cNvSpPr txBox="1"/>
      </xdr:nvSpPr>
      <xdr:spPr>
        <a:xfrm>
          <a:off x="15214111" y="161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80442</xdr:rowOff>
    </xdr:from>
    <xdr:to>
      <xdr:col>76</xdr:col>
      <xdr:colOff>165100</xdr:colOff>
      <xdr:row>97</xdr:row>
      <xdr:rowOff>10592</xdr:rowOff>
    </xdr:to>
    <xdr:sp macro="" textlink="">
      <xdr:nvSpPr>
        <xdr:cNvPr id="698" name="楕円 697"/>
        <xdr:cNvSpPr/>
      </xdr:nvSpPr>
      <xdr:spPr>
        <a:xfrm>
          <a:off x="14541500" y="165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27119</xdr:rowOff>
    </xdr:from>
    <xdr:ext cx="469744" cy="259045"/>
    <xdr:sp macro="" textlink="">
      <xdr:nvSpPr>
        <xdr:cNvPr id="699" name="テキスト ボックス 698"/>
        <xdr:cNvSpPr txBox="1"/>
      </xdr:nvSpPr>
      <xdr:spPr>
        <a:xfrm>
          <a:off x="14357428" y="163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9759</xdr:rowOff>
    </xdr:from>
    <xdr:to>
      <xdr:col>72</xdr:col>
      <xdr:colOff>38100</xdr:colOff>
      <xdr:row>96</xdr:row>
      <xdr:rowOff>111359</xdr:rowOff>
    </xdr:to>
    <xdr:sp macro="" textlink="">
      <xdr:nvSpPr>
        <xdr:cNvPr id="700" name="楕円 699"/>
        <xdr:cNvSpPr/>
      </xdr:nvSpPr>
      <xdr:spPr>
        <a:xfrm>
          <a:off x="13652500" y="164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127886</xdr:rowOff>
    </xdr:from>
    <xdr:ext cx="469744" cy="259045"/>
    <xdr:sp macro="" textlink="">
      <xdr:nvSpPr>
        <xdr:cNvPr id="701" name="テキスト ボックス 700"/>
        <xdr:cNvSpPr txBox="1"/>
      </xdr:nvSpPr>
      <xdr:spPr>
        <a:xfrm>
          <a:off x="13468428" y="162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41855</xdr:rowOff>
    </xdr:from>
    <xdr:to>
      <xdr:col>67</xdr:col>
      <xdr:colOff>101600</xdr:colOff>
      <xdr:row>95</xdr:row>
      <xdr:rowOff>143455</xdr:rowOff>
    </xdr:to>
    <xdr:sp macro="" textlink="">
      <xdr:nvSpPr>
        <xdr:cNvPr id="702" name="楕円 701"/>
        <xdr:cNvSpPr/>
      </xdr:nvSpPr>
      <xdr:spPr>
        <a:xfrm>
          <a:off x="12763500" y="163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159982</xdr:rowOff>
    </xdr:from>
    <xdr:ext cx="534377" cy="259045"/>
    <xdr:sp macro="" textlink="">
      <xdr:nvSpPr>
        <xdr:cNvPr id="703" name="テキスト ボックス 702"/>
        <xdr:cNvSpPr txBox="1"/>
      </xdr:nvSpPr>
      <xdr:spPr>
        <a:xfrm>
          <a:off x="12547111" y="161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42672</xdr:rowOff>
    </xdr:from>
    <xdr:to>
      <xdr:col>116</xdr:col>
      <xdr:colOff>63500</xdr:colOff>
      <xdr:row>39</xdr:row>
      <xdr:rowOff>44323</xdr:rowOff>
    </xdr:to>
    <xdr:cxnSp macro="">
      <xdr:nvCxnSpPr>
        <xdr:cNvPr id="732" name="直線コネクタ 731"/>
        <xdr:cNvCxnSpPr/>
      </xdr:nvCxnSpPr>
      <xdr:spPr>
        <a:xfrm>
          <a:off x="21323300" y="672922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42672</xdr:rowOff>
    </xdr:from>
    <xdr:to>
      <xdr:col>111</xdr:col>
      <xdr:colOff>177800</xdr:colOff>
      <xdr:row>39</xdr:row>
      <xdr:rowOff>44450</xdr:rowOff>
    </xdr:to>
    <xdr:cxnSp macro="">
      <xdr:nvCxnSpPr>
        <xdr:cNvPr id="735" name="直線コネクタ 734"/>
        <xdr:cNvCxnSpPr/>
      </xdr:nvCxnSpPr>
      <xdr:spPr>
        <a:xfrm flipV="1">
          <a:off x="20434300" y="672922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44450</xdr:rowOff>
    </xdr:to>
    <xdr:cxnSp macro="">
      <xdr:nvCxnSpPr>
        <xdr:cNvPr id="738" name="直線コネクタ 737"/>
        <xdr:cNvCxnSpPr/>
      </xdr:nvCxnSpPr>
      <xdr:spPr>
        <a:xfrm>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44450</xdr:rowOff>
    </xdr:to>
    <xdr:cxnSp macro="">
      <xdr:nvCxnSpPr>
        <xdr:cNvPr id="741" name="直線コネクタ 740"/>
        <xdr:cNvCxnSpPr/>
      </xdr:nvCxnSpPr>
      <xdr:spPr>
        <a:xfrm flipV="1">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164973</xdr:rowOff>
    </xdr:from>
    <xdr:to>
      <xdr:col>116</xdr:col>
      <xdr:colOff>114300</xdr:colOff>
      <xdr:row>39</xdr:row>
      <xdr:rowOff>95123</xdr:rowOff>
    </xdr:to>
    <xdr:sp macro="" textlink="">
      <xdr:nvSpPr>
        <xdr:cNvPr id="751" name="楕円 750"/>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79900</xdr:rowOff>
    </xdr:from>
    <xdr:ext cx="249299" cy="259045"/>
    <xdr:sp macro="" textlink="">
      <xdr:nvSpPr>
        <xdr:cNvPr id="752"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163322</xdr:rowOff>
    </xdr:from>
    <xdr:to>
      <xdr:col>112</xdr:col>
      <xdr:colOff>38100</xdr:colOff>
      <xdr:row>39</xdr:row>
      <xdr:rowOff>93472</xdr:rowOff>
    </xdr:to>
    <xdr:sp macro="" textlink="">
      <xdr:nvSpPr>
        <xdr:cNvPr id="753" name="楕円 752"/>
        <xdr:cNvSpPr/>
      </xdr:nvSpPr>
      <xdr:spPr>
        <a:xfrm>
          <a:off x="21272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84599</xdr:rowOff>
    </xdr:from>
    <xdr:ext cx="313932" cy="259045"/>
    <xdr:sp macro="" textlink="">
      <xdr:nvSpPr>
        <xdr:cNvPr id="754" name="テキスト ボックス 753"/>
        <xdr:cNvSpPr txBox="1"/>
      </xdr:nvSpPr>
      <xdr:spPr>
        <a:xfrm>
          <a:off x="21166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57" name="楕円 756"/>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58" name="テキスト ボックス 757"/>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118211</xdr:rowOff>
    </xdr:from>
    <xdr:to>
      <xdr:col>116</xdr:col>
      <xdr:colOff>63500</xdr:colOff>
      <xdr:row>58</xdr:row>
      <xdr:rowOff>150254</xdr:rowOff>
    </xdr:to>
    <xdr:cxnSp macro="">
      <xdr:nvCxnSpPr>
        <xdr:cNvPr id="789" name="直線コネクタ 788"/>
        <xdr:cNvCxnSpPr/>
      </xdr:nvCxnSpPr>
      <xdr:spPr>
        <a:xfrm flipV="1">
          <a:off x="21323300" y="10062311"/>
          <a:ext cx="8382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138329</xdr:rowOff>
    </xdr:from>
    <xdr:to>
      <xdr:col>111</xdr:col>
      <xdr:colOff>177800</xdr:colOff>
      <xdr:row>58</xdr:row>
      <xdr:rowOff>150254</xdr:rowOff>
    </xdr:to>
    <xdr:cxnSp macro="">
      <xdr:nvCxnSpPr>
        <xdr:cNvPr id="792" name="直線コネクタ 791"/>
        <xdr:cNvCxnSpPr/>
      </xdr:nvCxnSpPr>
      <xdr:spPr>
        <a:xfrm>
          <a:off x="20434300" y="10082429"/>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138329</xdr:rowOff>
    </xdr:from>
    <xdr:to>
      <xdr:col>107</xdr:col>
      <xdr:colOff>50800</xdr:colOff>
      <xdr:row>59</xdr:row>
      <xdr:rowOff>15342</xdr:rowOff>
    </xdr:to>
    <xdr:cxnSp macro="">
      <xdr:nvCxnSpPr>
        <xdr:cNvPr id="795" name="直線コネクタ 794"/>
        <xdr:cNvCxnSpPr/>
      </xdr:nvCxnSpPr>
      <xdr:spPr>
        <a:xfrm flipV="1">
          <a:off x="19545300" y="10082429"/>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13551</xdr:rowOff>
    </xdr:from>
    <xdr:to>
      <xdr:col>102</xdr:col>
      <xdr:colOff>114300</xdr:colOff>
      <xdr:row>59</xdr:row>
      <xdr:rowOff>15342</xdr:rowOff>
    </xdr:to>
    <xdr:cxnSp macro="">
      <xdr:nvCxnSpPr>
        <xdr:cNvPr id="798" name="直線コネクタ 797"/>
        <xdr:cNvCxnSpPr/>
      </xdr:nvCxnSpPr>
      <xdr:spPr>
        <a:xfrm>
          <a:off x="18656300" y="1012910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67411</xdr:rowOff>
    </xdr:from>
    <xdr:to>
      <xdr:col>116</xdr:col>
      <xdr:colOff>114300</xdr:colOff>
      <xdr:row>58</xdr:row>
      <xdr:rowOff>169011</xdr:rowOff>
    </xdr:to>
    <xdr:sp macro="" textlink="">
      <xdr:nvSpPr>
        <xdr:cNvPr id="808" name="楕円 807"/>
        <xdr:cNvSpPr/>
      </xdr:nvSpPr>
      <xdr:spPr>
        <a:xfrm>
          <a:off x="221107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153788</xdr:rowOff>
    </xdr:from>
    <xdr:ext cx="469744" cy="259045"/>
    <xdr:sp macro="" textlink="">
      <xdr:nvSpPr>
        <xdr:cNvPr id="809" name="貸付金該当値テキスト"/>
        <xdr:cNvSpPr txBox="1"/>
      </xdr:nvSpPr>
      <xdr:spPr>
        <a:xfrm>
          <a:off x="22212300" y="99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99454</xdr:rowOff>
    </xdr:from>
    <xdr:to>
      <xdr:col>112</xdr:col>
      <xdr:colOff>38100</xdr:colOff>
      <xdr:row>59</xdr:row>
      <xdr:rowOff>29604</xdr:rowOff>
    </xdr:to>
    <xdr:sp macro="" textlink="">
      <xdr:nvSpPr>
        <xdr:cNvPr id="810" name="楕円 809"/>
        <xdr:cNvSpPr/>
      </xdr:nvSpPr>
      <xdr:spPr>
        <a:xfrm>
          <a:off x="21272500" y="100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20731</xdr:rowOff>
    </xdr:from>
    <xdr:ext cx="469744" cy="259045"/>
    <xdr:sp macro="" textlink="">
      <xdr:nvSpPr>
        <xdr:cNvPr id="811" name="テキスト ボックス 810"/>
        <xdr:cNvSpPr txBox="1"/>
      </xdr:nvSpPr>
      <xdr:spPr>
        <a:xfrm>
          <a:off x="21088428" y="1013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87529</xdr:rowOff>
    </xdr:from>
    <xdr:to>
      <xdr:col>107</xdr:col>
      <xdr:colOff>101600</xdr:colOff>
      <xdr:row>59</xdr:row>
      <xdr:rowOff>17679</xdr:rowOff>
    </xdr:to>
    <xdr:sp macro="" textlink="">
      <xdr:nvSpPr>
        <xdr:cNvPr id="812" name="楕円 811"/>
        <xdr:cNvSpPr/>
      </xdr:nvSpPr>
      <xdr:spPr>
        <a:xfrm>
          <a:off x="20383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8806</xdr:rowOff>
    </xdr:from>
    <xdr:ext cx="469744" cy="259045"/>
    <xdr:sp macro="" textlink="">
      <xdr:nvSpPr>
        <xdr:cNvPr id="813" name="テキスト ボックス 812"/>
        <xdr:cNvSpPr txBox="1"/>
      </xdr:nvSpPr>
      <xdr:spPr>
        <a:xfrm>
          <a:off x="20199428" y="1012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135992</xdr:rowOff>
    </xdr:from>
    <xdr:to>
      <xdr:col>102</xdr:col>
      <xdr:colOff>165100</xdr:colOff>
      <xdr:row>59</xdr:row>
      <xdr:rowOff>66142</xdr:rowOff>
    </xdr:to>
    <xdr:sp macro="" textlink="">
      <xdr:nvSpPr>
        <xdr:cNvPr id="814" name="楕円 813"/>
        <xdr:cNvSpPr/>
      </xdr:nvSpPr>
      <xdr:spPr>
        <a:xfrm>
          <a:off x="19494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57269</xdr:rowOff>
    </xdr:from>
    <xdr:ext cx="378565" cy="259045"/>
    <xdr:sp macro="" textlink="">
      <xdr:nvSpPr>
        <xdr:cNvPr id="815" name="テキスト ボックス 814"/>
        <xdr:cNvSpPr txBox="1"/>
      </xdr:nvSpPr>
      <xdr:spPr>
        <a:xfrm>
          <a:off x="19356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134201</xdr:rowOff>
    </xdr:from>
    <xdr:to>
      <xdr:col>98</xdr:col>
      <xdr:colOff>38100</xdr:colOff>
      <xdr:row>59</xdr:row>
      <xdr:rowOff>64351</xdr:rowOff>
    </xdr:to>
    <xdr:sp macro="" textlink="">
      <xdr:nvSpPr>
        <xdr:cNvPr id="816" name="楕円 815"/>
        <xdr:cNvSpPr/>
      </xdr:nvSpPr>
      <xdr:spPr>
        <a:xfrm>
          <a:off x="18605500" y="10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55478</xdr:rowOff>
    </xdr:from>
    <xdr:ext cx="378565" cy="259045"/>
    <xdr:sp macro="" textlink="">
      <xdr:nvSpPr>
        <xdr:cNvPr id="817" name="テキスト ボックス 816"/>
        <xdr:cNvSpPr txBox="1"/>
      </xdr:nvSpPr>
      <xdr:spPr>
        <a:xfrm>
          <a:off x="18467017" y="1017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68997</xdr:rowOff>
    </xdr:from>
    <xdr:to>
      <xdr:col>116</xdr:col>
      <xdr:colOff>63500</xdr:colOff>
      <xdr:row>72</xdr:row>
      <xdr:rowOff>83726</xdr:rowOff>
    </xdr:to>
    <xdr:cxnSp macro="">
      <xdr:nvCxnSpPr>
        <xdr:cNvPr id="849" name="直線コネクタ 848"/>
        <xdr:cNvCxnSpPr/>
      </xdr:nvCxnSpPr>
      <xdr:spPr>
        <a:xfrm>
          <a:off x="21323300" y="12413397"/>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41304</xdr:rowOff>
    </xdr:from>
    <xdr:to>
      <xdr:col>111</xdr:col>
      <xdr:colOff>177800</xdr:colOff>
      <xdr:row>72</xdr:row>
      <xdr:rowOff>68997</xdr:rowOff>
    </xdr:to>
    <xdr:cxnSp macro="">
      <xdr:nvCxnSpPr>
        <xdr:cNvPr id="852" name="直線コネクタ 851"/>
        <xdr:cNvCxnSpPr/>
      </xdr:nvCxnSpPr>
      <xdr:spPr>
        <a:xfrm>
          <a:off x="20434300" y="12385704"/>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41304</xdr:rowOff>
    </xdr:from>
    <xdr:to>
      <xdr:col>107</xdr:col>
      <xdr:colOff>50800</xdr:colOff>
      <xdr:row>72</xdr:row>
      <xdr:rowOff>147897</xdr:rowOff>
    </xdr:to>
    <xdr:cxnSp macro="">
      <xdr:nvCxnSpPr>
        <xdr:cNvPr id="855" name="直線コネクタ 854"/>
        <xdr:cNvCxnSpPr/>
      </xdr:nvCxnSpPr>
      <xdr:spPr>
        <a:xfrm flipV="1">
          <a:off x="19545300" y="12385704"/>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147897</xdr:rowOff>
    </xdr:from>
    <xdr:to>
      <xdr:col>102</xdr:col>
      <xdr:colOff>114300</xdr:colOff>
      <xdr:row>73</xdr:row>
      <xdr:rowOff>27915</xdr:rowOff>
    </xdr:to>
    <xdr:cxnSp macro="">
      <xdr:nvCxnSpPr>
        <xdr:cNvPr id="858" name="直線コネクタ 857"/>
        <xdr:cNvCxnSpPr/>
      </xdr:nvCxnSpPr>
      <xdr:spPr>
        <a:xfrm flipV="1">
          <a:off x="18656300" y="12492297"/>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32926</xdr:rowOff>
    </xdr:from>
    <xdr:to>
      <xdr:col>116</xdr:col>
      <xdr:colOff>114300</xdr:colOff>
      <xdr:row>72</xdr:row>
      <xdr:rowOff>134526</xdr:rowOff>
    </xdr:to>
    <xdr:sp macro="" textlink="">
      <xdr:nvSpPr>
        <xdr:cNvPr id="868" name="楕円 867"/>
        <xdr:cNvSpPr/>
      </xdr:nvSpPr>
      <xdr:spPr>
        <a:xfrm>
          <a:off x="22110700" y="123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55803</xdr:rowOff>
    </xdr:from>
    <xdr:ext cx="534377" cy="259045"/>
    <xdr:sp macro="" textlink="">
      <xdr:nvSpPr>
        <xdr:cNvPr id="869" name="繰出金該当値テキスト"/>
        <xdr:cNvSpPr txBox="1"/>
      </xdr:nvSpPr>
      <xdr:spPr>
        <a:xfrm>
          <a:off x="22212300" y="1222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18197</xdr:rowOff>
    </xdr:from>
    <xdr:to>
      <xdr:col>112</xdr:col>
      <xdr:colOff>38100</xdr:colOff>
      <xdr:row>72</xdr:row>
      <xdr:rowOff>119797</xdr:rowOff>
    </xdr:to>
    <xdr:sp macro="" textlink="">
      <xdr:nvSpPr>
        <xdr:cNvPr id="870" name="楕円 869"/>
        <xdr:cNvSpPr/>
      </xdr:nvSpPr>
      <xdr:spPr>
        <a:xfrm>
          <a:off x="21272500" y="12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136324</xdr:rowOff>
    </xdr:from>
    <xdr:ext cx="534377" cy="259045"/>
    <xdr:sp macro="" textlink="">
      <xdr:nvSpPr>
        <xdr:cNvPr id="871" name="テキスト ボックス 870"/>
        <xdr:cNvSpPr txBox="1"/>
      </xdr:nvSpPr>
      <xdr:spPr>
        <a:xfrm>
          <a:off x="21056111" y="121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161954</xdr:rowOff>
    </xdr:from>
    <xdr:to>
      <xdr:col>107</xdr:col>
      <xdr:colOff>101600</xdr:colOff>
      <xdr:row>72</xdr:row>
      <xdr:rowOff>92104</xdr:rowOff>
    </xdr:to>
    <xdr:sp macro="" textlink="">
      <xdr:nvSpPr>
        <xdr:cNvPr id="872" name="楕円 871"/>
        <xdr:cNvSpPr/>
      </xdr:nvSpPr>
      <xdr:spPr>
        <a:xfrm>
          <a:off x="20383500" y="12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108631</xdr:rowOff>
    </xdr:from>
    <xdr:ext cx="534377" cy="259045"/>
    <xdr:sp macro="" textlink="">
      <xdr:nvSpPr>
        <xdr:cNvPr id="873" name="テキスト ボックス 872"/>
        <xdr:cNvSpPr txBox="1"/>
      </xdr:nvSpPr>
      <xdr:spPr>
        <a:xfrm>
          <a:off x="20167111" y="121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97097</xdr:rowOff>
    </xdr:from>
    <xdr:to>
      <xdr:col>102</xdr:col>
      <xdr:colOff>165100</xdr:colOff>
      <xdr:row>73</xdr:row>
      <xdr:rowOff>27247</xdr:rowOff>
    </xdr:to>
    <xdr:sp macro="" textlink="">
      <xdr:nvSpPr>
        <xdr:cNvPr id="874" name="楕円 873"/>
        <xdr:cNvSpPr/>
      </xdr:nvSpPr>
      <xdr:spPr>
        <a:xfrm>
          <a:off x="19494500" y="12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43774</xdr:rowOff>
    </xdr:from>
    <xdr:ext cx="534377" cy="259045"/>
    <xdr:sp macro="" textlink="">
      <xdr:nvSpPr>
        <xdr:cNvPr id="875" name="テキスト ボックス 874"/>
        <xdr:cNvSpPr txBox="1"/>
      </xdr:nvSpPr>
      <xdr:spPr>
        <a:xfrm>
          <a:off x="19278111" y="122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148565</xdr:rowOff>
    </xdr:from>
    <xdr:to>
      <xdr:col>98</xdr:col>
      <xdr:colOff>38100</xdr:colOff>
      <xdr:row>73</xdr:row>
      <xdr:rowOff>78715</xdr:rowOff>
    </xdr:to>
    <xdr:sp macro="" textlink="">
      <xdr:nvSpPr>
        <xdr:cNvPr id="876" name="楕円 875"/>
        <xdr:cNvSpPr/>
      </xdr:nvSpPr>
      <xdr:spPr>
        <a:xfrm>
          <a:off x="18605500" y="124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95242</xdr:rowOff>
    </xdr:from>
    <xdr:ext cx="534377" cy="259045"/>
    <xdr:sp macro="" textlink="">
      <xdr:nvSpPr>
        <xdr:cNvPr id="877" name="テキスト ボックス 876"/>
        <xdr:cNvSpPr txBox="1"/>
      </xdr:nvSpPr>
      <xdr:spPr>
        <a:xfrm>
          <a:off x="18389111" y="122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歳出決算総額は，住民一人当たり３６６，７４０円で前年度より４，９２７円減額となっている。主な構成項目である扶助費は，平成２５年度から増額傾向にあり，住民一人当たり１０５，９０２円となっている。類似団体内平均値も同様に増額傾向にあるが，比較においては３，６１５円低い額となっている。</a:t>
          </a:r>
        </a:p>
        <a:p>
          <a:r>
            <a:rPr kumimoji="1" lang="ja-JP" altLang="en-US" sz="1400">
              <a:latin typeface="ＭＳ Ｐゴシック" panose="020B0600070205080204" pitchFamily="50" charset="-128"/>
              <a:ea typeface="ＭＳ Ｐゴシック" panose="020B0600070205080204" pitchFamily="50" charset="-128"/>
            </a:rPr>
            <a:t>普通建設事業費については，平成２５年度から増額傾向であったが，当年度は特別支援学校の大規模改修事業や新共同調理場整備事業などを実施したものの，小学校校舎等の耐震化事業や水島清掃工場基幹的設備改良整備事業が完了したことにより前年度より減額となり，住民一人当たりの金額は３０，６１４円となっており，類似団体内平均値より１７，４７４円低い額となっている。前年度と同様に，新規整備，更新事業ともに類似団体平均値と比較して低い数値となったが，当市の公共施設のうち築４０年以上の建物が全体の３７％，築２０年以上が８３％を占めており，今後こうした施設の大規模改修・建替（統廃合含）等に多額の財政需要が見込まれる。</a:t>
          </a:r>
        </a:p>
        <a:p>
          <a:r>
            <a:rPr kumimoji="1" lang="ja-JP" altLang="en-US" sz="1400">
              <a:latin typeface="ＭＳ Ｐゴシック" panose="020B0600070205080204" pitchFamily="50" charset="-128"/>
              <a:ea typeface="ＭＳ Ｐゴシック" panose="020B0600070205080204" pitchFamily="50" charset="-128"/>
            </a:rPr>
            <a:t>積立金については，当年度は決算剰余金の減による財政調整基金積立金の減少や公共施設整備基金積立金等が減少となったことにより，住民一人当たり８，４７３円で前年度より３，４５６円減額となっている。また，類似団体内平均値と比較して２，８３７円低くなっている。</a:t>
          </a:r>
        </a:p>
        <a:p>
          <a:r>
            <a:rPr kumimoji="1" lang="ja-JP" altLang="en-US" sz="1400">
              <a:latin typeface="ＭＳ Ｐゴシック" panose="020B0600070205080204" pitchFamily="50" charset="-128"/>
              <a:ea typeface="ＭＳ Ｐゴシック" panose="020B0600070205080204" pitchFamily="50" charset="-128"/>
            </a:rPr>
            <a:t>繰出金については，類似団体平均値より２０，７４７円高い額となっている。当年度は，下水道事業や国民健康保険事業への繰出金は減額となったものの，後期高齢者医療事業，介護保険事業への繰出金は年々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483,901
478,127
355.63
183,380,375
177,466,070
4,216,992
107,167,476
172,356,984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101056</xdr:rowOff>
    </xdr:from>
    <xdr:to>
      <xdr:col>24</xdr:col>
      <xdr:colOff>63500</xdr:colOff>
      <xdr:row>35</xdr:row>
      <xdr:rowOff>136978</xdr:rowOff>
    </xdr:to>
    <xdr:cxnSp macro="">
      <xdr:nvCxnSpPr>
        <xdr:cNvPr id="63" name="直線コネクタ 62"/>
        <xdr:cNvCxnSpPr/>
      </xdr:nvCxnSpPr>
      <xdr:spPr>
        <a:xfrm flipV="1">
          <a:off x="3797300" y="61018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133169</xdr:rowOff>
    </xdr:from>
    <xdr:to>
      <xdr:col>19</xdr:col>
      <xdr:colOff>177800</xdr:colOff>
      <xdr:row>35</xdr:row>
      <xdr:rowOff>136978</xdr:rowOff>
    </xdr:to>
    <xdr:cxnSp macro="">
      <xdr:nvCxnSpPr>
        <xdr:cNvPr id="66" name="直線コネクタ 65"/>
        <xdr:cNvCxnSpPr/>
      </xdr:nvCxnSpPr>
      <xdr:spPr>
        <a:xfrm>
          <a:off x="2908300" y="5962469"/>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133169</xdr:rowOff>
    </xdr:from>
    <xdr:to>
      <xdr:col>15</xdr:col>
      <xdr:colOff>50800</xdr:colOff>
      <xdr:row>35</xdr:row>
      <xdr:rowOff>43361</xdr:rowOff>
    </xdr:to>
    <xdr:cxnSp macro="">
      <xdr:nvCxnSpPr>
        <xdr:cNvPr id="69" name="直線コネクタ 68"/>
        <xdr:cNvCxnSpPr/>
      </xdr:nvCxnSpPr>
      <xdr:spPr>
        <a:xfrm flipV="1">
          <a:off x="2019300" y="596246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43361</xdr:rowOff>
    </xdr:from>
    <xdr:to>
      <xdr:col>10</xdr:col>
      <xdr:colOff>114300</xdr:colOff>
      <xdr:row>35</xdr:row>
      <xdr:rowOff>89081</xdr:rowOff>
    </xdr:to>
    <xdr:cxnSp macro="">
      <xdr:nvCxnSpPr>
        <xdr:cNvPr id="72" name="直線コネクタ 71"/>
        <xdr:cNvCxnSpPr/>
      </xdr:nvCxnSpPr>
      <xdr:spPr>
        <a:xfrm flipV="1">
          <a:off x="1130300" y="60441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50256</xdr:rowOff>
    </xdr:from>
    <xdr:to>
      <xdr:col>24</xdr:col>
      <xdr:colOff>114300</xdr:colOff>
      <xdr:row>35</xdr:row>
      <xdr:rowOff>151856</xdr:rowOff>
    </xdr:to>
    <xdr:sp macro="" textlink="">
      <xdr:nvSpPr>
        <xdr:cNvPr id="82" name="楕円 81"/>
        <xdr:cNvSpPr/>
      </xdr:nvSpPr>
      <xdr:spPr>
        <a:xfrm>
          <a:off x="45847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28683</xdr:rowOff>
    </xdr:from>
    <xdr:ext cx="469744" cy="259045"/>
    <xdr:sp macro="" textlink="">
      <xdr:nvSpPr>
        <xdr:cNvPr id="83" name="議会費該当値テキスト"/>
        <xdr:cNvSpPr txBox="1"/>
      </xdr:nvSpPr>
      <xdr:spPr>
        <a:xfrm>
          <a:off x="4686300" y="60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86178</xdr:rowOff>
    </xdr:from>
    <xdr:to>
      <xdr:col>20</xdr:col>
      <xdr:colOff>38100</xdr:colOff>
      <xdr:row>36</xdr:row>
      <xdr:rowOff>16328</xdr:rowOff>
    </xdr:to>
    <xdr:sp macro="" textlink="">
      <xdr:nvSpPr>
        <xdr:cNvPr id="84" name="楕円 83"/>
        <xdr:cNvSpPr/>
      </xdr:nvSpPr>
      <xdr:spPr>
        <a:xfrm>
          <a:off x="3746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7455</xdr:rowOff>
    </xdr:from>
    <xdr:ext cx="469744" cy="259045"/>
    <xdr:sp macro="" textlink="">
      <xdr:nvSpPr>
        <xdr:cNvPr id="85" name="テキスト ボックス 84"/>
        <xdr:cNvSpPr txBox="1"/>
      </xdr:nvSpPr>
      <xdr:spPr>
        <a:xfrm>
          <a:off x="3562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82369</xdr:rowOff>
    </xdr:from>
    <xdr:to>
      <xdr:col>15</xdr:col>
      <xdr:colOff>101600</xdr:colOff>
      <xdr:row>35</xdr:row>
      <xdr:rowOff>12519</xdr:rowOff>
    </xdr:to>
    <xdr:sp macro="" textlink="">
      <xdr:nvSpPr>
        <xdr:cNvPr id="86" name="楕円 85"/>
        <xdr:cNvSpPr/>
      </xdr:nvSpPr>
      <xdr:spPr>
        <a:xfrm>
          <a:off x="28575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3646</xdr:rowOff>
    </xdr:from>
    <xdr:ext cx="469744" cy="259045"/>
    <xdr:sp macro="" textlink="">
      <xdr:nvSpPr>
        <xdr:cNvPr id="87" name="テキスト ボックス 86"/>
        <xdr:cNvSpPr txBox="1"/>
      </xdr:nvSpPr>
      <xdr:spPr>
        <a:xfrm>
          <a:off x="2673428"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164011</xdr:rowOff>
    </xdr:from>
    <xdr:to>
      <xdr:col>10</xdr:col>
      <xdr:colOff>165100</xdr:colOff>
      <xdr:row>35</xdr:row>
      <xdr:rowOff>94161</xdr:rowOff>
    </xdr:to>
    <xdr:sp macro="" textlink="">
      <xdr:nvSpPr>
        <xdr:cNvPr id="88" name="楕円 87"/>
        <xdr:cNvSpPr/>
      </xdr:nvSpPr>
      <xdr:spPr>
        <a:xfrm>
          <a:off x="1968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85288</xdr:rowOff>
    </xdr:from>
    <xdr:ext cx="469744" cy="259045"/>
    <xdr:sp macro="" textlink="">
      <xdr:nvSpPr>
        <xdr:cNvPr id="89" name="テキスト ボックス 88"/>
        <xdr:cNvSpPr txBox="1"/>
      </xdr:nvSpPr>
      <xdr:spPr>
        <a:xfrm>
          <a:off x="1784428"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38281</xdr:rowOff>
    </xdr:from>
    <xdr:to>
      <xdr:col>6</xdr:col>
      <xdr:colOff>38100</xdr:colOff>
      <xdr:row>35</xdr:row>
      <xdr:rowOff>139881</xdr:rowOff>
    </xdr:to>
    <xdr:sp macro="" textlink="">
      <xdr:nvSpPr>
        <xdr:cNvPr id="90" name="楕円 89"/>
        <xdr:cNvSpPr/>
      </xdr:nvSpPr>
      <xdr:spPr>
        <a:xfrm>
          <a:off x="1079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131008</xdr:rowOff>
    </xdr:from>
    <xdr:ext cx="469744" cy="259045"/>
    <xdr:sp macro="" textlink="">
      <xdr:nvSpPr>
        <xdr:cNvPr id="91" name="テキスト ボックス 90"/>
        <xdr:cNvSpPr txBox="1"/>
      </xdr:nvSpPr>
      <xdr:spPr>
        <a:xfrm>
          <a:off x="89542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135977</xdr:rowOff>
    </xdr:from>
    <xdr:to>
      <xdr:col>24</xdr:col>
      <xdr:colOff>63500</xdr:colOff>
      <xdr:row>57</xdr:row>
      <xdr:rowOff>111484</xdr:rowOff>
    </xdr:to>
    <xdr:cxnSp macro="">
      <xdr:nvCxnSpPr>
        <xdr:cNvPr id="123" name="直線コネクタ 122"/>
        <xdr:cNvCxnSpPr/>
      </xdr:nvCxnSpPr>
      <xdr:spPr>
        <a:xfrm>
          <a:off x="3797300" y="973717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135977</xdr:rowOff>
    </xdr:from>
    <xdr:to>
      <xdr:col>19</xdr:col>
      <xdr:colOff>177800</xdr:colOff>
      <xdr:row>57</xdr:row>
      <xdr:rowOff>39018</xdr:rowOff>
    </xdr:to>
    <xdr:cxnSp macro="">
      <xdr:nvCxnSpPr>
        <xdr:cNvPr id="126" name="直線コネクタ 125"/>
        <xdr:cNvCxnSpPr/>
      </xdr:nvCxnSpPr>
      <xdr:spPr>
        <a:xfrm flipV="1">
          <a:off x="2908300" y="9737177"/>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39018</xdr:rowOff>
    </xdr:from>
    <xdr:to>
      <xdr:col>15</xdr:col>
      <xdr:colOff>50800</xdr:colOff>
      <xdr:row>57</xdr:row>
      <xdr:rowOff>92772</xdr:rowOff>
    </xdr:to>
    <xdr:cxnSp macro="">
      <xdr:nvCxnSpPr>
        <xdr:cNvPr id="129" name="直線コネクタ 128"/>
        <xdr:cNvCxnSpPr/>
      </xdr:nvCxnSpPr>
      <xdr:spPr>
        <a:xfrm flipV="1">
          <a:off x="2019300" y="9811668"/>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39181</xdr:rowOff>
    </xdr:from>
    <xdr:to>
      <xdr:col>10</xdr:col>
      <xdr:colOff>114300</xdr:colOff>
      <xdr:row>57</xdr:row>
      <xdr:rowOff>92772</xdr:rowOff>
    </xdr:to>
    <xdr:cxnSp macro="">
      <xdr:nvCxnSpPr>
        <xdr:cNvPr id="132" name="直線コネクタ 131"/>
        <xdr:cNvCxnSpPr/>
      </xdr:nvCxnSpPr>
      <xdr:spPr>
        <a:xfrm>
          <a:off x="1130300" y="9811831"/>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60684</xdr:rowOff>
    </xdr:from>
    <xdr:to>
      <xdr:col>24</xdr:col>
      <xdr:colOff>114300</xdr:colOff>
      <xdr:row>57</xdr:row>
      <xdr:rowOff>162284</xdr:rowOff>
    </xdr:to>
    <xdr:sp macro="" textlink="">
      <xdr:nvSpPr>
        <xdr:cNvPr id="142" name="楕円 141"/>
        <xdr:cNvSpPr/>
      </xdr:nvSpPr>
      <xdr:spPr>
        <a:xfrm>
          <a:off x="45847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39111</xdr:rowOff>
    </xdr:from>
    <xdr:ext cx="534377" cy="259045"/>
    <xdr:sp macro="" textlink="">
      <xdr:nvSpPr>
        <xdr:cNvPr id="143" name="総務費該当値テキスト"/>
        <xdr:cNvSpPr txBox="1"/>
      </xdr:nvSpPr>
      <xdr:spPr>
        <a:xfrm>
          <a:off x="4686300" y="98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85177</xdr:rowOff>
    </xdr:from>
    <xdr:to>
      <xdr:col>20</xdr:col>
      <xdr:colOff>38100</xdr:colOff>
      <xdr:row>57</xdr:row>
      <xdr:rowOff>15327</xdr:rowOff>
    </xdr:to>
    <xdr:sp macro="" textlink="">
      <xdr:nvSpPr>
        <xdr:cNvPr id="144" name="楕円 143"/>
        <xdr:cNvSpPr/>
      </xdr:nvSpPr>
      <xdr:spPr>
        <a:xfrm>
          <a:off x="3746500" y="96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6454</xdr:rowOff>
    </xdr:from>
    <xdr:ext cx="534377" cy="259045"/>
    <xdr:sp macro="" textlink="">
      <xdr:nvSpPr>
        <xdr:cNvPr id="145" name="テキスト ボックス 144"/>
        <xdr:cNvSpPr txBox="1"/>
      </xdr:nvSpPr>
      <xdr:spPr>
        <a:xfrm>
          <a:off x="3530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159668</xdr:rowOff>
    </xdr:from>
    <xdr:to>
      <xdr:col>15</xdr:col>
      <xdr:colOff>101600</xdr:colOff>
      <xdr:row>57</xdr:row>
      <xdr:rowOff>89818</xdr:rowOff>
    </xdr:to>
    <xdr:sp macro="" textlink="">
      <xdr:nvSpPr>
        <xdr:cNvPr id="146" name="楕円 145"/>
        <xdr:cNvSpPr/>
      </xdr:nvSpPr>
      <xdr:spPr>
        <a:xfrm>
          <a:off x="2857500" y="97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80945</xdr:rowOff>
    </xdr:from>
    <xdr:ext cx="534377" cy="259045"/>
    <xdr:sp macro="" textlink="">
      <xdr:nvSpPr>
        <xdr:cNvPr id="147" name="テキスト ボックス 146"/>
        <xdr:cNvSpPr txBox="1"/>
      </xdr:nvSpPr>
      <xdr:spPr>
        <a:xfrm>
          <a:off x="2641111" y="98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41972</xdr:rowOff>
    </xdr:from>
    <xdr:to>
      <xdr:col>10</xdr:col>
      <xdr:colOff>165100</xdr:colOff>
      <xdr:row>57</xdr:row>
      <xdr:rowOff>143572</xdr:rowOff>
    </xdr:to>
    <xdr:sp macro="" textlink="">
      <xdr:nvSpPr>
        <xdr:cNvPr id="148" name="楕円 147"/>
        <xdr:cNvSpPr/>
      </xdr:nvSpPr>
      <xdr:spPr>
        <a:xfrm>
          <a:off x="1968500" y="98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134699</xdr:rowOff>
    </xdr:from>
    <xdr:ext cx="534377" cy="259045"/>
    <xdr:sp macro="" textlink="">
      <xdr:nvSpPr>
        <xdr:cNvPr id="149" name="テキスト ボックス 148"/>
        <xdr:cNvSpPr txBox="1"/>
      </xdr:nvSpPr>
      <xdr:spPr>
        <a:xfrm>
          <a:off x="1752111" y="990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159831</xdr:rowOff>
    </xdr:from>
    <xdr:to>
      <xdr:col>6</xdr:col>
      <xdr:colOff>38100</xdr:colOff>
      <xdr:row>57</xdr:row>
      <xdr:rowOff>89981</xdr:rowOff>
    </xdr:to>
    <xdr:sp macro="" textlink="">
      <xdr:nvSpPr>
        <xdr:cNvPr id="150" name="楕円 149"/>
        <xdr:cNvSpPr/>
      </xdr:nvSpPr>
      <xdr:spPr>
        <a:xfrm>
          <a:off x="1079500" y="97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81108</xdr:rowOff>
    </xdr:from>
    <xdr:ext cx="534377" cy="259045"/>
    <xdr:sp macro="" textlink="">
      <xdr:nvSpPr>
        <xdr:cNvPr id="151" name="テキスト ボックス 150"/>
        <xdr:cNvSpPr txBox="1"/>
      </xdr:nvSpPr>
      <xdr:spPr>
        <a:xfrm>
          <a:off x="863111" y="9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136119</xdr:rowOff>
    </xdr:from>
    <xdr:to>
      <xdr:col>24</xdr:col>
      <xdr:colOff>63500</xdr:colOff>
      <xdr:row>77</xdr:row>
      <xdr:rowOff>27863</xdr:rowOff>
    </xdr:to>
    <xdr:cxnSp macro="">
      <xdr:nvCxnSpPr>
        <xdr:cNvPr id="181" name="直線コネクタ 180"/>
        <xdr:cNvCxnSpPr/>
      </xdr:nvCxnSpPr>
      <xdr:spPr>
        <a:xfrm flipV="1">
          <a:off x="3797300" y="13166319"/>
          <a:ext cx="838200" cy="6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27863</xdr:rowOff>
    </xdr:from>
    <xdr:to>
      <xdr:col>19</xdr:col>
      <xdr:colOff>177800</xdr:colOff>
      <xdr:row>77</xdr:row>
      <xdr:rowOff>99009</xdr:rowOff>
    </xdr:to>
    <xdr:cxnSp macro="">
      <xdr:nvCxnSpPr>
        <xdr:cNvPr id="184" name="直線コネクタ 183"/>
        <xdr:cNvCxnSpPr/>
      </xdr:nvCxnSpPr>
      <xdr:spPr>
        <a:xfrm flipV="1">
          <a:off x="2908300" y="13229513"/>
          <a:ext cx="889000" cy="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99009</xdr:rowOff>
    </xdr:from>
    <xdr:to>
      <xdr:col>15</xdr:col>
      <xdr:colOff>50800</xdr:colOff>
      <xdr:row>77</xdr:row>
      <xdr:rowOff>121349</xdr:rowOff>
    </xdr:to>
    <xdr:cxnSp macro="">
      <xdr:nvCxnSpPr>
        <xdr:cNvPr id="187" name="直線コネクタ 186"/>
        <xdr:cNvCxnSpPr/>
      </xdr:nvCxnSpPr>
      <xdr:spPr>
        <a:xfrm flipV="1">
          <a:off x="2019300" y="13300659"/>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121349</xdr:rowOff>
    </xdr:from>
    <xdr:to>
      <xdr:col>10</xdr:col>
      <xdr:colOff>114300</xdr:colOff>
      <xdr:row>78</xdr:row>
      <xdr:rowOff>103505</xdr:rowOff>
    </xdr:to>
    <xdr:cxnSp macro="">
      <xdr:nvCxnSpPr>
        <xdr:cNvPr id="190" name="直線コネクタ 189"/>
        <xdr:cNvCxnSpPr/>
      </xdr:nvCxnSpPr>
      <xdr:spPr>
        <a:xfrm flipV="1">
          <a:off x="1130300" y="13322999"/>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85319</xdr:rowOff>
    </xdr:from>
    <xdr:to>
      <xdr:col>24</xdr:col>
      <xdr:colOff>114300</xdr:colOff>
      <xdr:row>77</xdr:row>
      <xdr:rowOff>15469</xdr:rowOff>
    </xdr:to>
    <xdr:sp macro="" textlink="">
      <xdr:nvSpPr>
        <xdr:cNvPr id="200" name="楕円 199"/>
        <xdr:cNvSpPr/>
      </xdr:nvSpPr>
      <xdr:spPr>
        <a:xfrm>
          <a:off x="4584700" y="131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63746</xdr:rowOff>
    </xdr:from>
    <xdr:ext cx="599010" cy="259045"/>
    <xdr:sp macro="" textlink="">
      <xdr:nvSpPr>
        <xdr:cNvPr id="201" name="民生費該当値テキスト"/>
        <xdr:cNvSpPr txBox="1"/>
      </xdr:nvSpPr>
      <xdr:spPr>
        <a:xfrm>
          <a:off x="4686300" y="1309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148513</xdr:rowOff>
    </xdr:from>
    <xdr:to>
      <xdr:col>20</xdr:col>
      <xdr:colOff>38100</xdr:colOff>
      <xdr:row>77</xdr:row>
      <xdr:rowOff>78663</xdr:rowOff>
    </xdr:to>
    <xdr:sp macro="" textlink="">
      <xdr:nvSpPr>
        <xdr:cNvPr id="202" name="楕円 201"/>
        <xdr:cNvSpPr/>
      </xdr:nvSpPr>
      <xdr:spPr>
        <a:xfrm>
          <a:off x="3746500" y="131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69790</xdr:rowOff>
    </xdr:from>
    <xdr:ext cx="599010" cy="259045"/>
    <xdr:sp macro="" textlink="">
      <xdr:nvSpPr>
        <xdr:cNvPr id="203" name="テキスト ボックス 202"/>
        <xdr:cNvSpPr txBox="1"/>
      </xdr:nvSpPr>
      <xdr:spPr>
        <a:xfrm>
          <a:off x="3497795" y="132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48209</xdr:rowOff>
    </xdr:from>
    <xdr:to>
      <xdr:col>15</xdr:col>
      <xdr:colOff>101600</xdr:colOff>
      <xdr:row>77</xdr:row>
      <xdr:rowOff>149809</xdr:rowOff>
    </xdr:to>
    <xdr:sp macro="" textlink="">
      <xdr:nvSpPr>
        <xdr:cNvPr id="204" name="楕円 203"/>
        <xdr:cNvSpPr/>
      </xdr:nvSpPr>
      <xdr:spPr>
        <a:xfrm>
          <a:off x="2857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140936</xdr:rowOff>
    </xdr:from>
    <xdr:ext cx="599010" cy="259045"/>
    <xdr:sp macro="" textlink="">
      <xdr:nvSpPr>
        <xdr:cNvPr id="205" name="テキスト ボックス 204"/>
        <xdr:cNvSpPr txBox="1"/>
      </xdr:nvSpPr>
      <xdr:spPr>
        <a:xfrm>
          <a:off x="2608795" y="133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70549</xdr:rowOff>
    </xdr:from>
    <xdr:to>
      <xdr:col>10</xdr:col>
      <xdr:colOff>165100</xdr:colOff>
      <xdr:row>78</xdr:row>
      <xdr:rowOff>699</xdr:rowOff>
    </xdr:to>
    <xdr:sp macro="" textlink="">
      <xdr:nvSpPr>
        <xdr:cNvPr id="206" name="楕円 205"/>
        <xdr:cNvSpPr/>
      </xdr:nvSpPr>
      <xdr:spPr>
        <a:xfrm>
          <a:off x="1968500" y="13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163276</xdr:rowOff>
    </xdr:from>
    <xdr:ext cx="599010" cy="259045"/>
    <xdr:sp macro="" textlink="">
      <xdr:nvSpPr>
        <xdr:cNvPr id="207" name="テキスト ボックス 206"/>
        <xdr:cNvSpPr txBox="1"/>
      </xdr:nvSpPr>
      <xdr:spPr>
        <a:xfrm>
          <a:off x="1719795" y="1336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52705</xdr:rowOff>
    </xdr:from>
    <xdr:to>
      <xdr:col>6</xdr:col>
      <xdr:colOff>38100</xdr:colOff>
      <xdr:row>78</xdr:row>
      <xdr:rowOff>154305</xdr:rowOff>
    </xdr:to>
    <xdr:sp macro="" textlink="">
      <xdr:nvSpPr>
        <xdr:cNvPr id="208" name="楕円 207"/>
        <xdr:cNvSpPr/>
      </xdr:nvSpPr>
      <xdr:spPr>
        <a:xfrm>
          <a:off x="1079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145432</xdr:rowOff>
    </xdr:from>
    <xdr:ext cx="599010" cy="259045"/>
    <xdr:sp macro="" textlink="">
      <xdr:nvSpPr>
        <xdr:cNvPr id="209" name="テキスト ボックス 208"/>
        <xdr:cNvSpPr txBox="1"/>
      </xdr:nvSpPr>
      <xdr:spPr>
        <a:xfrm>
          <a:off x="830795" y="1351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155817</xdr:rowOff>
    </xdr:from>
    <xdr:to>
      <xdr:col>24</xdr:col>
      <xdr:colOff>63500</xdr:colOff>
      <xdr:row>96</xdr:row>
      <xdr:rowOff>54341</xdr:rowOff>
    </xdr:to>
    <xdr:cxnSp macro="">
      <xdr:nvCxnSpPr>
        <xdr:cNvPr id="237" name="直線コネクタ 236"/>
        <xdr:cNvCxnSpPr/>
      </xdr:nvCxnSpPr>
      <xdr:spPr>
        <a:xfrm>
          <a:off x="3797300" y="16443567"/>
          <a:ext cx="8382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155817</xdr:rowOff>
    </xdr:from>
    <xdr:to>
      <xdr:col>19</xdr:col>
      <xdr:colOff>177800</xdr:colOff>
      <xdr:row>95</xdr:row>
      <xdr:rowOff>162606</xdr:rowOff>
    </xdr:to>
    <xdr:cxnSp macro="">
      <xdr:nvCxnSpPr>
        <xdr:cNvPr id="240" name="直線コネクタ 239"/>
        <xdr:cNvCxnSpPr/>
      </xdr:nvCxnSpPr>
      <xdr:spPr>
        <a:xfrm flipV="1">
          <a:off x="2908300" y="1644356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162606</xdr:rowOff>
    </xdr:from>
    <xdr:to>
      <xdr:col>15</xdr:col>
      <xdr:colOff>50800</xdr:colOff>
      <xdr:row>96</xdr:row>
      <xdr:rowOff>92197</xdr:rowOff>
    </xdr:to>
    <xdr:cxnSp macro="">
      <xdr:nvCxnSpPr>
        <xdr:cNvPr id="243" name="直線コネクタ 242"/>
        <xdr:cNvCxnSpPr/>
      </xdr:nvCxnSpPr>
      <xdr:spPr>
        <a:xfrm flipV="1">
          <a:off x="2019300" y="1645035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88243</xdr:rowOff>
    </xdr:from>
    <xdr:to>
      <xdr:col>10</xdr:col>
      <xdr:colOff>114300</xdr:colOff>
      <xdr:row>96</xdr:row>
      <xdr:rowOff>92197</xdr:rowOff>
    </xdr:to>
    <xdr:cxnSp macro="">
      <xdr:nvCxnSpPr>
        <xdr:cNvPr id="246" name="直線コネクタ 245"/>
        <xdr:cNvCxnSpPr/>
      </xdr:nvCxnSpPr>
      <xdr:spPr>
        <a:xfrm>
          <a:off x="1130300" y="1654744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3541</xdr:rowOff>
    </xdr:from>
    <xdr:to>
      <xdr:col>24</xdr:col>
      <xdr:colOff>114300</xdr:colOff>
      <xdr:row>96</xdr:row>
      <xdr:rowOff>105141</xdr:rowOff>
    </xdr:to>
    <xdr:sp macro="" textlink="">
      <xdr:nvSpPr>
        <xdr:cNvPr id="256" name="楕円 255"/>
        <xdr:cNvSpPr/>
      </xdr:nvSpPr>
      <xdr:spPr>
        <a:xfrm>
          <a:off x="4584700" y="164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26418</xdr:rowOff>
    </xdr:from>
    <xdr:ext cx="534377" cy="259045"/>
    <xdr:sp macro="" textlink="">
      <xdr:nvSpPr>
        <xdr:cNvPr id="257" name="衛生費該当値テキスト"/>
        <xdr:cNvSpPr txBox="1"/>
      </xdr:nvSpPr>
      <xdr:spPr>
        <a:xfrm>
          <a:off x="4686300" y="163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105017</xdr:rowOff>
    </xdr:from>
    <xdr:to>
      <xdr:col>20</xdr:col>
      <xdr:colOff>38100</xdr:colOff>
      <xdr:row>96</xdr:row>
      <xdr:rowOff>35167</xdr:rowOff>
    </xdr:to>
    <xdr:sp macro="" textlink="">
      <xdr:nvSpPr>
        <xdr:cNvPr id="258" name="楕円 257"/>
        <xdr:cNvSpPr/>
      </xdr:nvSpPr>
      <xdr:spPr>
        <a:xfrm>
          <a:off x="3746500" y="16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51694</xdr:rowOff>
    </xdr:from>
    <xdr:ext cx="534377" cy="259045"/>
    <xdr:sp macro="" textlink="">
      <xdr:nvSpPr>
        <xdr:cNvPr id="259" name="テキスト ボックス 258"/>
        <xdr:cNvSpPr txBox="1"/>
      </xdr:nvSpPr>
      <xdr:spPr>
        <a:xfrm>
          <a:off x="3530111" y="161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111806</xdr:rowOff>
    </xdr:from>
    <xdr:to>
      <xdr:col>15</xdr:col>
      <xdr:colOff>101600</xdr:colOff>
      <xdr:row>96</xdr:row>
      <xdr:rowOff>41956</xdr:rowOff>
    </xdr:to>
    <xdr:sp macro="" textlink="">
      <xdr:nvSpPr>
        <xdr:cNvPr id="260" name="楕円 259"/>
        <xdr:cNvSpPr/>
      </xdr:nvSpPr>
      <xdr:spPr>
        <a:xfrm>
          <a:off x="2857500" y="1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58483</xdr:rowOff>
    </xdr:from>
    <xdr:ext cx="534377" cy="259045"/>
    <xdr:sp macro="" textlink="">
      <xdr:nvSpPr>
        <xdr:cNvPr id="261" name="テキスト ボックス 260"/>
        <xdr:cNvSpPr txBox="1"/>
      </xdr:nvSpPr>
      <xdr:spPr>
        <a:xfrm>
          <a:off x="2641111" y="161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41397</xdr:rowOff>
    </xdr:from>
    <xdr:to>
      <xdr:col>10</xdr:col>
      <xdr:colOff>165100</xdr:colOff>
      <xdr:row>96</xdr:row>
      <xdr:rowOff>142997</xdr:rowOff>
    </xdr:to>
    <xdr:sp macro="" textlink="">
      <xdr:nvSpPr>
        <xdr:cNvPr id="262" name="楕円 261"/>
        <xdr:cNvSpPr/>
      </xdr:nvSpPr>
      <xdr:spPr>
        <a:xfrm>
          <a:off x="1968500" y="1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159524</xdr:rowOff>
    </xdr:from>
    <xdr:ext cx="534377" cy="259045"/>
    <xdr:sp macro="" textlink="">
      <xdr:nvSpPr>
        <xdr:cNvPr id="263" name="テキスト ボックス 262"/>
        <xdr:cNvSpPr txBox="1"/>
      </xdr:nvSpPr>
      <xdr:spPr>
        <a:xfrm>
          <a:off x="1752111" y="162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37443</xdr:rowOff>
    </xdr:from>
    <xdr:to>
      <xdr:col>6</xdr:col>
      <xdr:colOff>38100</xdr:colOff>
      <xdr:row>96</xdr:row>
      <xdr:rowOff>139043</xdr:rowOff>
    </xdr:to>
    <xdr:sp macro="" textlink="">
      <xdr:nvSpPr>
        <xdr:cNvPr id="264" name="楕円 263"/>
        <xdr:cNvSpPr/>
      </xdr:nvSpPr>
      <xdr:spPr>
        <a:xfrm>
          <a:off x="1079500" y="164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155570</xdr:rowOff>
    </xdr:from>
    <xdr:ext cx="534377" cy="259045"/>
    <xdr:sp macro="" textlink="">
      <xdr:nvSpPr>
        <xdr:cNvPr id="265" name="テキスト ボックス 264"/>
        <xdr:cNvSpPr txBox="1"/>
      </xdr:nvSpPr>
      <xdr:spPr>
        <a:xfrm>
          <a:off x="863111" y="162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77978</xdr:rowOff>
    </xdr:from>
    <xdr:to>
      <xdr:col>55</xdr:col>
      <xdr:colOff>0</xdr:colOff>
      <xdr:row>36</xdr:row>
      <xdr:rowOff>81178</xdr:rowOff>
    </xdr:to>
    <xdr:cxnSp macro="">
      <xdr:nvCxnSpPr>
        <xdr:cNvPr id="292" name="直線コネクタ 291"/>
        <xdr:cNvCxnSpPr/>
      </xdr:nvCxnSpPr>
      <xdr:spPr>
        <a:xfrm flipV="1">
          <a:off x="9639300" y="625017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81178</xdr:rowOff>
    </xdr:from>
    <xdr:to>
      <xdr:col>50</xdr:col>
      <xdr:colOff>114300</xdr:colOff>
      <xdr:row>36</xdr:row>
      <xdr:rowOff>101752</xdr:rowOff>
    </xdr:to>
    <xdr:cxnSp macro="">
      <xdr:nvCxnSpPr>
        <xdr:cNvPr id="295" name="直線コネクタ 294"/>
        <xdr:cNvCxnSpPr/>
      </xdr:nvCxnSpPr>
      <xdr:spPr>
        <a:xfrm flipV="1">
          <a:off x="8750300" y="62533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8026</xdr:rowOff>
    </xdr:from>
    <xdr:to>
      <xdr:col>45</xdr:col>
      <xdr:colOff>177800</xdr:colOff>
      <xdr:row>36</xdr:row>
      <xdr:rowOff>101752</xdr:rowOff>
    </xdr:to>
    <xdr:cxnSp macro="">
      <xdr:nvCxnSpPr>
        <xdr:cNvPr id="298" name="直線コネクタ 297"/>
        <xdr:cNvCxnSpPr/>
      </xdr:nvCxnSpPr>
      <xdr:spPr>
        <a:xfrm>
          <a:off x="7861300" y="618022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145186</xdr:rowOff>
    </xdr:from>
    <xdr:to>
      <xdr:col>41</xdr:col>
      <xdr:colOff>50800</xdr:colOff>
      <xdr:row>36</xdr:row>
      <xdr:rowOff>8026</xdr:rowOff>
    </xdr:to>
    <xdr:cxnSp macro="">
      <xdr:nvCxnSpPr>
        <xdr:cNvPr id="301" name="直線コネクタ 300"/>
        <xdr:cNvCxnSpPr/>
      </xdr:nvCxnSpPr>
      <xdr:spPr>
        <a:xfrm>
          <a:off x="6972300" y="61459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27178</xdr:rowOff>
    </xdr:from>
    <xdr:to>
      <xdr:col>55</xdr:col>
      <xdr:colOff>50800</xdr:colOff>
      <xdr:row>36</xdr:row>
      <xdr:rowOff>128778</xdr:rowOff>
    </xdr:to>
    <xdr:sp macro="" textlink="">
      <xdr:nvSpPr>
        <xdr:cNvPr id="311" name="楕円 310"/>
        <xdr:cNvSpPr/>
      </xdr:nvSpPr>
      <xdr:spPr>
        <a:xfrm>
          <a:off x="104267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50055</xdr:rowOff>
    </xdr:from>
    <xdr:ext cx="378565" cy="259045"/>
    <xdr:sp macro="" textlink="">
      <xdr:nvSpPr>
        <xdr:cNvPr id="312" name="労働費該当値テキスト"/>
        <xdr:cNvSpPr txBox="1"/>
      </xdr:nvSpPr>
      <xdr:spPr>
        <a:xfrm>
          <a:off x="10528300" y="605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30378</xdr:rowOff>
    </xdr:from>
    <xdr:to>
      <xdr:col>50</xdr:col>
      <xdr:colOff>165100</xdr:colOff>
      <xdr:row>36</xdr:row>
      <xdr:rowOff>131978</xdr:rowOff>
    </xdr:to>
    <xdr:sp macro="" textlink="">
      <xdr:nvSpPr>
        <xdr:cNvPr id="313" name="楕円 312"/>
        <xdr:cNvSpPr/>
      </xdr:nvSpPr>
      <xdr:spPr>
        <a:xfrm>
          <a:off x="9588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148505</xdr:rowOff>
    </xdr:from>
    <xdr:ext cx="378565" cy="259045"/>
    <xdr:sp macro="" textlink="">
      <xdr:nvSpPr>
        <xdr:cNvPr id="314" name="テキスト ボックス 313"/>
        <xdr:cNvSpPr txBox="1"/>
      </xdr:nvSpPr>
      <xdr:spPr>
        <a:xfrm>
          <a:off x="9450017" y="59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50952</xdr:rowOff>
    </xdr:from>
    <xdr:to>
      <xdr:col>46</xdr:col>
      <xdr:colOff>38100</xdr:colOff>
      <xdr:row>36</xdr:row>
      <xdr:rowOff>152552</xdr:rowOff>
    </xdr:to>
    <xdr:sp macro="" textlink="">
      <xdr:nvSpPr>
        <xdr:cNvPr id="315" name="楕円 314"/>
        <xdr:cNvSpPr/>
      </xdr:nvSpPr>
      <xdr:spPr>
        <a:xfrm>
          <a:off x="8699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169079</xdr:rowOff>
    </xdr:from>
    <xdr:ext cx="378565" cy="259045"/>
    <xdr:sp macro="" textlink="">
      <xdr:nvSpPr>
        <xdr:cNvPr id="316" name="テキスト ボックス 315"/>
        <xdr:cNvSpPr txBox="1"/>
      </xdr:nvSpPr>
      <xdr:spPr>
        <a:xfrm>
          <a:off x="8561017" y="59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128676</xdr:rowOff>
    </xdr:from>
    <xdr:to>
      <xdr:col>41</xdr:col>
      <xdr:colOff>101600</xdr:colOff>
      <xdr:row>36</xdr:row>
      <xdr:rowOff>58826</xdr:rowOff>
    </xdr:to>
    <xdr:sp macro="" textlink="">
      <xdr:nvSpPr>
        <xdr:cNvPr id="317" name="楕円 316"/>
        <xdr:cNvSpPr/>
      </xdr:nvSpPr>
      <xdr:spPr>
        <a:xfrm>
          <a:off x="7810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75353</xdr:rowOff>
    </xdr:from>
    <xdr:ext cx="469744" cy="259045"/>
    <xdr:sp macro="" textlink="">
      <xdr:nvSpPr>
        <xdr:cNvPr id="318" name="テキスト ボックス 317"/>
        <xdr:cNvSpPr txBox="1"/>
      </xdr:nvSpPr>
      <xdr:spPr>
        <a:xfrm>
          <a:off x="7626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94386</xdr:rowOff>
    </xdr:from>
    <xdr:to>
      <xdr:col>36</xdr:col>
      <xdr:colOff>165100</xdr:colOff>
      <xdr:row>36</xdr:row>
      <xdr:rowOff>24536</xdr:rowOff>
    </xdr:to>
    <xdr:sp macro="" textlink="">
      <xdr:nvSpPr>
        <xdr:cNvPr id="319" name="楕円 318"/>
        <xdr:cNvSpPr/>
      </xdr:nvSpPr>
      <xdr:spPr>
        <a:xfrm>
          <a:off x="6921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15663</xdr:rowOff>
    </xdr:from>
    <xdr:ext cx="469744" cy="259045"/>
    <xdr:sp macro="" textlink="">
      <xdr:nvSpPr>
        <xdr:cNvPr id="320" name="テキスト ボックス 319"/>
        <xdr:cNvSpPr txBox="1"/>
      </xdr:nvSpPr>
      <xdr:spPr>
        <a:xfrm>
          <a:off x="6737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74686</xdr:rowOff>
    </xdr:from>
    <xdr:to>
      <xdr:col>55</xdr:col>
      <xdr:colOff>0</xdr:colOff>
      <xdr:row>54</xdr:row>
      <xdr:rowOff>87213</xdr:rowOff>
    </xdr:to>
    <xdr:cxnSp macro="">
      <xdr:nvCxnSpPr>
        <xdr:cNvPr id="347" name="直線コネクタ 346"/>
        <xdr:cNvCxnSpPr/>
      </xdr:nvCxnSpPr>
      <xdr:spPr>
        <a:xfrm flipV="1">
          <a:off x="9639300" y="9332986"/>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87213</xdr:rowOff>
    </xdr:from>
    <xdr:to>
      <xdr:col>50</xdr:col>
      <xdr:colOff>114300</xdr:colOff>
      <xdr:row>55</xdr:row>
      <xdr:rowOff>437</xdr:rowOff>
    </xdr:to>
    <xdr:cxnSp macro="">
      <xdr:nvCxnSpPr>
        <xdr:cNvPr id="350" name="直線コネクタ 349"/>
        <xdr:cNvCxnSpPr/>
      </xdr:nvCxnSpPr>
      <xdr:spPr>
        <a:xfrm flipV="1">
          <a:off x="8750300" y="9345513"/>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437</xdr:rowOff>
    </xdr:from>
    <xdr:to>
      <xdr:col>45</xdr:col>
      <xdr:colOff>177800</xdr:colOff>
      <xdr:row>55</xdr:row>
      <xdr:rowOff>32898</xdr:rowOff>
    </xdr:to>
    <xdr:cxnSp macro="">
      <xdr:nvCxnSpPr>
        <xdr:cNvPr id="353" name="直線コネクタ 352"/>
        <xdr:cNvCxnSpPr/>
      </xdr:nvCxnSpPr>
      <xdr:spPr>
        <a:xfrm flipV="1">
          <a:off x="7861300" y="943018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32898</xdr:rowOff>
    </xdr:from>
    <xdr:to>
      <xdr:col>41</xdr:col>
      <xdr:colOff>50800</xdr:colOff>
      <xdr:row>55</xdr:row>
      <xdr:rowOff>52284</xdr:rowOff>
    </xdr:to>
    <xdr:cxnSp macro="">
      <xdr:nvCxnSpPr>
        <xdr:cNvPr id="356" name="直線コネクタ 355"/>
        <xdr:cNvCxnSpPr/>
      </xdr:nvCxnSpPr>
      <xdr:spPr>
        <a:xfrm flipV="1">
          <a:off x="6972300" y="9462648"/>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23886</xdr:rowOff>
    </xdr:from>
    <xdr:to>
      <xdr:col>55</xdr:col>
      <xdr:colOff>50800</xdr:colOff>
      <xdr:row>54</xdr:row>
      <xdr:rowOff>125486</xdr:rowOff>
    </xdr:to>
    <xdr:sp macro="" textlink="">
      <xdr:nvSpPr>
        <xdr:cNvPr id="366" name="楕円 365"/>
        <xdr:cNvSpPr/>
      </xdr:nvSpPr>
      <xdr:spPr>
        <a:xfrm>
          <a:off x="10426700" y="92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46763</xdr:rowOff>
    </xdr:from>
    <xdr:ext cx="469744" cy="259045"/>
    <xdr:sp macro="" textlink="">
      <xdr:nvSpPr>
        <xdr:cNvPr id="367" name="農林水産業費該当値テキスト"/>
        <xdr:cNvSpPr txBox="1"/>
      </xdr:nvSpPr>
      <xdr:spPr>
        <a:xfrm>
          <a:off x="10528300" y="913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36413</xdr:rowOff>
    </xdr:from>
    <xdr:to>
      <xdr:col>50</xdr:col>
      <xdr:colOff>165100</xdr:colOff>
      <xdr:row>54</xdr:row>
      <xdr:rowOff>138013</xdr:rowOff>
    </xdr:to>
    <xdr:sp macro="" textlink="">
      <xdr:nvSpPr>
        <xdr:cNvPr id="368" name="楕円 367"/>
        <xdr:cNvSpPr/>
      </xdr:nvSpPr>
      <xdr:spPr>
        <a:xfrm>
          <a:off x="9588500" y="92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154540</xdr:rowOff>
    </xdr:from>
    <xdr:ext cx="469744" cy="259045"/>
    <xdr:sp macro="" textlink="">
      <xdr:nvSpPr>
        <xdr:cNvPr id="369" name="テキスト ボックス 368"/>
        <xdr:cNvSpPr txBox="1"/>
      </xdr:nvSpPr>
      <xdr:spPr>
        <a:xfrm>
          <a:off x="9404428" y="90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121087</xdr:rowOff>
    </xdr:from>
    <xdr:to>
      <xdr:col>46</xdr:col>
      <xdr:colOff>38100</xdr:colOff>
      <xdr:row>55</xdr:row>
      <xdr:rowOff>51237</xdr:rowOff>
    </xdr:to>
    <xdr:sp macro="" textlink="">
      <xdr:nvSpPr>
        <xdr:cNvPr id="370" name="楕円 369"/>
        <xdr:cNvSpPr/>
      </xdr:nvSpPr>
      <xdr:spPr>
        <a:xfrm>
          <a:off x="8699500" y="93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67764</xdr:rowOff>
    </xdr:from>
    <xdr:ext cx="469744" cy="259045"/>
    <xdr:sp macro="" textlink="">
      <xdr:nvSpPr>
        <xdr:cNvPr id="371" name="テキスト ボックス 370"/>
        <xdr:cNvSpPr txBox="1"/>
      </xdr:nvSpPr>
      <xdr:spPr>
        <a:xfrm>
          <a:off x="8515428" y="91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153548</xdr:rowOff>
    </xdr:from>
    <xdr:to>
      <xdr:col>41</xdr:col>
      <xdr:colOff>101600</xdr:colOff>
      <xdr:row>55</xdr:row>
      <xdr:rowOff>83698</xdr:rowOff>
    </xdr:to>
    <xdr:sp macro="" textlink="">
      <xdr:nvSpPr>
        <xdr:cNvPr id="372" name="楕円 371"/>
        <xdr:cNvSpPr/>
      </xdr:nvSpPr>
      <xdr:spPr>
        <a:xfrm>
          <a:off x="7810500" y="9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100225</xdr:rowOff>
    </xdr:from>
    <xdr:ext cx="469744" cy="259045"/>
    <xdr:sp macro="" textlink="">
      <xdr:nvSpPr>
        <xdr:cNvPr id="373" name="テキスト ボックス 372"/>
        <xdr:cNvSpPr txBox="1"/>
      </xdr:nvSpPr>
      <xdr:spPr>
        <a:xfrm>
          <a:off x="7626428" y="91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1484</xdr:rowOff>
    </xdr:from>
    <xdr:to>
      <xdr:col>36</xdr:col>
      <xdr:colOff>165100</xdr:colOff>
      <xdr:row>55</xdr:row>
      <xdr:rowOff>103084</xdr:rowOff>
    </xdr:to>
    <xdr:sp macro="" textlink="">
      <xdr:nvSpPr>
        <xdr:cNvPr id="374" name="楕円 373"/>
        <xdr:cNvSpPr/>
      </xdr:nvSpPr>
      <xdr:spPr>
        <a:xfrm>
          <a:off x="6921500" y="9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119611</xdr:rowOff>
    </xdr:from>
    <xdr:ext cx="469744" cy="259045"/>
    <xdr:sp macro="" textlink="">
      <xdr:nvSpPr>
        <xdr:cNvPr id="375" name="テキスト ボックス 374"/>
        <xdr:cNvSpPr txBox="1"/>
      </xdr:nvSpPr>
      <xdr:spPr>
        <a:xfrm>
          <a:off x="6737428" y="92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139080</xdr:rowOff>
    </xdr:from>
    <xdr:to>
      <xdr:col>55</xdr:col>
      <xdr:colOff>0</xdr:colOff>
      <xdr:row>78</xdr:row>
      <xdr:rowOff>158184</xdr:rowOff>
    </xdr:to>
    <xdr:cxnSp macro="">
      <xdr:nvCxnSpPr>
        <xdr:cNvPr id="406" name="直線コネクタ 405"/>
        <xdr:cNvCxnSpPr/>
      </xdr:nvCxnSpPr>
      <xdr:spPr>
        <a:xfrm flipV="1">
          <a:off x="9639300" y="13512180"/>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78501</xdr:rowOff>
    </xdr:from>
    <xdr:to>
      <xdr:col>50</xdr:col>
      <xdr:colOff>114300</xdr:colOff>
      <xdr:row>78</xdr:row>
      <xdr:rowOff>158184</xdr:rowOff>
    </xdr:to>
    <xdr:cxnSp macro="">
      <xdr:nvCxnSpPr>
        <xdr:cNvPr id="409" name="直線コネクタ 408"/>
        <xdr:cNvCxnSpPr/>
      </xdr:nvCxnSpPr>
      <xdr:spPr>
        <a:xfrm>
          <a:off x="8750300" y="13451601"/>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78501</xdr:rowOff>
    </xdr:from>
    <xdr:to>
      <xdr:col>45</xdr:col>
      <xdr:colOff>177800</xdr:colOff>
      <xdr:row>78</xdr:row>
      <xdr:rowOff>155702</xdr:rowOff>
    </xdr:to>
    <xdr:cxnSp macro="">
      <xdr:nvCxnSpPr>
        <xdr:cNvPr id="412" name="直線コネクタ 411"/>
        <xdr:cNvCxnSpPr/>
      </xdr:nvCxnSpPr>
      <xdr:spPr>
        <a:xfrm flipV="1">
          <a:off x="7861300" y="13451601"/>
          <a:ext cx="889000" cy="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142377</xdr:rowOff>
    </xdr:from>
    <xdr:to>
      <xdr:col>41</xdr:col>
      <xdr:colOff>50800</xdr:colOff>
      <xdr:row>78</xdr:row>
      <xdr:rowOff>155702</xdr:rowOff>
    </xdr:to>
    <xdr:cxnSp macro="">
      <xdr:nvCxnSpPr>
        <xdr:cNvPr id="415" name="直線コネクタ 414"/>
        <xdr:cNvCxnSpPr/>
      </xdr:nvCxnSpPr>
      <xdr:spPr>
        <a:xfrm>
          <a:off x="6972300" y="13515477"/>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88280</xdr:rowOff>
    </xdr:from>
    <xdr:to>
      <xdr:col>55</xdr:col>
      <xdr:colOff>50800</xdr:colOff>
      <xdr:row>79</xdr:row>
      <xdr:rowOff>18430</xdr:rowOff>
    </xdr:to>
    <xdr:sp macro="" textlink="">
      <xdr:nvSpPr>
        <xdr:cNvPr id="425" name="楕円 424"/>
        <xdr:cNvSpPr/>
      </xdr:nvSpPr>
      <xdr:spPr>
        <a:xfrm>
          <a:off x="10426700" y="134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3207</xdr:rowOff>
    </xdr:from>
    <xdr:ext cx="469744" cy="259045"/>
    <xdr:sp macro="" textlink="">
      <xdr:nvSpPr>
        <xdr:cNvPr id="426" name="商工費該当値テキスト"/>
        <xdr:cNvSpPr txBox="1"/>
      </xdr:nvSpPr>
      <xdr:spPr>
        <a:xfrm>
          <a:off x="10528300" y="133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107384</xdr:rowOff>
    </xdr:from>
    <xdr:to>
      <xdr:col>50</xdr:col>
      <xdr:colOff>165100</xdr:colOff>
      <xdr:row>79</xdr:row>
      <xdr:rowOff>37534</xdr:rowOff>
    </xdr:to>
    <xdr:sp macro="" textlink="">
      <xdr:nvSpPr>
        <xdr:cNvPr id="427" name="楕円 426"/>
        <xdr:cNvSpPr/>
      </xdr:nvSpPr>
      <xdr:spPr>
        <a:xfrm>
          <a:off x="9588500" y="13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28661</xdr:rowOff>
    </xdr:from>
    <xdr:ext cx="469744" cy="259045"/>
    <xdr:sp macro="" textlink="">
      <xdr:nvSpPr>
        <xdr:cNvPr id="428" name="テキスト ボックス 427"/>
        <xdr:cNvSpPr txBox="1"/>
      </xdr:nvSpPr>
      <xdr:spPr>
        <a:xfrm>
          <a:off x="9404428" y="135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27701</xdr:rowOff>
    </xdr:from>
    <xdr:to>
      <xdr:col>46</xdr:col>
      <xdr:colOff>38100</xdr:colOff>
      <xdr:row>78</xdr:row>
      <xdr:rowOff>129301</xdr:rowOff>
    </xdr:to>
    <xdr:sp macro="" textlink="">
      <xdr:nvSpPr>
        <xdr:cNvPr id="429" name="楕円 428"/>
        <xdr:cNvSpPr/>
      </xdr:nvSpPr>
      <xdr:spPr>
        <a:xfrm>
          <a:off x="8699500" y="134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120428</xdr:rowOff>
    </xdr:from>
    <xdr:ext cx="469744" cy="259045"/>
    <xdr:sp macro="" textlink="">
      <xdr:nvSpPr>
        <xdr:cNvPr id="430" name="テキスト ボックス 429"/>
        <xdr:cNvSpPr txBox="1"/>
      </xdr:nvSpPr>
      <xdr:spPr>
        <a:xfrm>
          <a:off x="8515428" y="134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104902</xdr:rowOff>
    </xdr:from>
    <xdr:to>
      <xdr:col>41</xdr:col>
      <xdr:colOff>101600</xdr:colOff>
      <xdr:row>79</xdr:row>
      <xdr:rowOff>35052</xdr:rowOff>
    </xdr:to>
    <xdr:sp macro="" textlink="">
      <xdr:nvSpPr>
        <xdr:cNvPr id="431" name="楕円 430"/>
        <xdr:cNvSpPr/>
      </xdr:nvSpPr>
      <xdr:spPr>
        <a:xfrm>
          <a:off x="7810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26179</xdr:rowOff>
    </xdr:from>
    <xdr:ext cx="469744" cy="259045"/>
    <xdr:sp macro="" textlink="">
      <xdr:nvSpPr>
        <xdr:cNvPr id="432" name="テキスト ボックス 431"/>
        <xdr:cNvSpPr txBox="1"/>
      </xdr:nvSpPr>
      <xdr:spPr>
        <a:xfrm>
          <a:off x="7626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91577</xdr:rowOff>
    </xdr:from>
    <xdr:to>
      <xdr:col>36</xdr:col>
      <xdr:colOff>165100</xdr:colOff>
      <xdr:row>79</xdr:row>
      <xdr:rowOff>21727</xdr:rowOff>
    </xdr:to>
    <xdr:sp macro="" textlink="">
      <xdr:nvSpPr>
        <xdr:cNvPr id="433" name="楕円 432"/>
        <xdr:cNvSpPr/>
      </xdr:nvSpPr>
      <xdr:spPr>
        <a:xfrm>
          <a:off x="6921500" y="134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12854</xdr:rowOff>
    </xdr:from>
    <xdr:ext cx="469744" cy="259045"/>
    <xdr:sp macro="" textlink="">
      <xdr:nvSpPr>
        <xdr:cNvPr id="434" name="テキスト ボックス 433"/>
        <xdr:cNvSpPr txBox="1"/>
      </xdr:nvSpPr>
      <xdr:spPr>
        <a:xfrm>
          <a:off x="6737428" y="1355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137091</xdr:rowOff>
    </xdr:from>
    <xdr:to>
      <xdr:col>55</xdr:col>
      <xdr:colOff>0</xdr:colOff>
      <xdr:row>96</xdr:row>
      <xdr:rowOff>67824</xdr:rowOff>
    </xdr:to>
    <xdr:cxnSp macro="">
      <xdr:nvCxnSpPr>
        <xdr:cNvPr id="464" name="直線コネクタ 463"/>
        <xdr:cNvCxnSpPr/>
      </xdr:nvCxnSpPr>
      <xdr:spPr>
        <a:xfrm>
          <a:off x="9639300" y="16424841"/>
          <a:ext cx="838200" cy="1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89160</xdr:rowOff>
    </xdr:from>
    <xdr:to>
      <xdr:col>50</xdr:col>
      <xdr:colOff>114300</xdr:colOff>
      <xdr:row>95</xdr:row>
      <xdr:rowOff>137091</xdr:rowOff>
    </xdr:to>
    <xdr:cxnSp macro="">
      <xdr:nvCxnSpPr>
        <xdr:cNvPr id="467" name="直線コネクタ 466"/>
        <xdr:cNvCxnSpPr/>
      </xdr:nvCxnSpPr>
      <xdr:spPr>
        <a:xfrm>
          <a:off x="8750300" y="16376910"/>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65615</xdr:rowOff>
    </xdr:from>
    <xdr:to>
      <xdr:col>45</xdr:col>
      <xdr:colOff>177800</xdr:colOff>
      <xdr:row>95</xdr:row>
      <xdr:rowOff>89160</xdr:rowOff>
    </xdr:to>
    <xdr:cxnSp macro="">
      <xdr:nvCxnSpPr>
        <xdr:cNvPr id="470" name="直線コネクタ 469"/>
        <xdr:cNvCxnSpPr/>
      </xdr:nvCxnSpPr>
      <xdr:spPr>
        <a:xfrm>
          <a:off x="7861300" y="16353365"/>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65615</xdr:rowOff>
    </xdr:from>
    <xdr:to>
      <xdr:col>41</xdr:col>
      <xdr:colOff>50800</xdr:colOff>
      <xdr:row>95</xdr:row>
      <xdr:rowOff>109392</xdr:rowOff>
    </xdr:to>
    <xdr:cxnSp macro="">
      <xdr:nvCxnSpPr>
        <xdr:cNvPr id="473" name="直線コネクタ 472"/>
        <xdr:cNvCxnSpPr/>
      </xdr:nvCxnSpPr>
      <xdr:spPr>
        <a:xfrm flipV="1">
          <a:off x="6972300" y="16353365"/>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17024</xdr:rowOff>
    </xdr:from>
    <xdr:to>
      <xdr:col>55</xdr:col>
      <xdr:colOff>50800</xdr:colOff>
      <xdr:row>96</xdr:row>
      <xdr:rowOff>118624</xdr:rowOff>
    </xdr:to>
    <xdr:sp macro="" textlink="">
      <xdr:nvSpPr>
        <xdr:cNvPr id="483" name="楕円 482"/>
        <xdr:cNvSpPr/>
      </xdr:nvSpPr>
      <xdr:spPr>
        <a:xfrm>
          <a:off x="10426700" y="16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39901</xdr:rowOff>
    </xdr:from>
    <xdr:ext cx="534377" cy="259045"/>
    <xdr:sp macro="" textlink="">
      <xdr:nvSpPr>
        <xdr:cNvPr id="484" name="土木費該当値テキスト"/>
        <xdr:cNvSpPr txBox="1"/>
      </xdr:nvSpPr>
      <xdr:spPr>
        <a:xfrm>
          <a:off x="10528300" y="163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86291</xdr:rowOff>
    </xdr:from>
    <xdr:to>
      <xdr:col>50</xdr:col>
      <xdr:colOff>165100</xdr:colOff>
      <xdr:row>96</xdr:row>
      <xdr:rowOff>16441</xdr:rowOff>
    </xdr:to>
    <xdr:sp macro="" textlink="">
      <xdr:nvSpPr>
        <xdr:cNvPr id="485" name="楕円 484"/>
        <xdr:cNvSpPr/>
      </xdr:nvSpPr>
      <xdr:spPr>
        <a:xfrm>
          <a:off x="95885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32968</xdr:rowOff>
    </xdr:from>
    <xdr:ext cx="534377" cy="259045"/>
    <xdr:sp macro="" textlink="">
      <xdr:nvSpPr>
        <xdr:cNvPr id="486" name="テキスト ボックス 485"/>
        <xdr:cNvSpPr txBox="1"/>
      </xdr:nvSpPr>
      <xdr:spPr>
        <a:xfrm>
          <a:off x="9372111" y="161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38360</xdr:rowOff>
    </xdr:from>
    <xdr:to>
      <xdr:col>46</xdr:col>
      <xdr:colOff>38100</xdr:colOff>
      <xdr:row>95</xdr:row>
      <xdr:rowOff>139960</xdr:rowOff>
    </xdr:to>
    <xdr:sp macro="" textlink="">
      <xdr:nvSpPr>
        <xdr:cNvPr id="487" name="楕円 486"/>
        <xdr:cNvSpPr/>
      </xdr:nvSpPr>
      <xdr:spPr>
        <a:xfrm>
          <a:off x="8699500" y="16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156487</xdr:rowOff>
    </xdr:from>
    <xdr:ext cx="534377" cy="259045"/>
    <xdr:sp macro="" textlink="">
      <xdr:nvSpPr>
        <xdr:cNvPr id="488" name="テキスト ボックス 487"/>
        <xdr:cNvSpPr txBox="1"/>
      </xdr:nvSpPr>
      <xdr:spPr>
        <a:xfrm>
          <a:off x="8483111" y="1610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14815</xdr:rowOff>
    </xdr:from>
    <xdr:to>
      <xdr:col>41</xdr:col>
      <xdr:colOff>101600</xdr:colOff>
      <xdr:row>95</xdr:row>
      <xdr:rowOff>116415</xdr:rowOff>
    </xdr:to>
    <xdr:sp macro="" textlink="">
      <xdr:nvSpPr>
        <xdr:cNvPr id="489" name="楕円 488"/>
        <xdr:cNvSpPr/>
      </xdr:nvSpPr>
      <xdr:spPr>
        <a:xfrm>
          <a:off x="7810500" y="163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132942</xdr:rowOff>
    </xdr:from>
    <xdr:ext cx="534377" cy="259045"/>
    <xdr:sp macro="" textlink="">
      <xdr:nvSpPr>
        <xdr:cNvPr id="490" name="テキスト ボックス 489"/>
        <xdr:cNvSpPr txBox="1"/>
      </xdr:nvSpPr>
      <xdr:spPr>
        <a:xfrm>
          <a:off x="7594111" y="160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58592</xdr:rowOff>
    </xdr:from>
    <xdr:to>
      <xdr:col>36</xdr:col>
      <xdr:colOff>165100</xdr:colOff>
      <xdr:row>95</xdr:row>
      <xdr:rowOff>160192</xdr:rowOff>
    </xdr:to>
    <xdr:sp macro="" textlink="">
      <xdr:nvSpPr>
        <xdr:cNvPr id="491" name="楕円 490"/>
        <xdr:cNvSpPr/>
      </xdr:nvSpPr>
      <xdr:spPr>
        <a:xfrm>
          <a:off x="6921500" y="163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5269</xdr:rowOff>
    </xdr:from>
    <xdr:ext cx="534377" cy="259045"/>
    <xdr:sp macro="" textlink="">
      <xdr:nvSpPr>
        <xdr:cNvPr id="492" name="テキスト ボックス 491"/>
        <xdr:cNvSpPr txBox="1"/>
      </xdr:nvSpPr>
      <xdr:spPr>
        <a:xfrm>
          <a:off x="6705111" y="161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51036</xdr:rowOff>
    </xdr:from>
    <xdr:to>
      <xdr:col>85</xdr:col>
      <xdr:colOff>127000</xdr:colOff>
      <xdr:row>38</xdr:row>
      <xdr:rowOff>124351</xdr:rowOff>
    </xdr:to>
    <xdr:cxnSp macro="">
      <xdr:nvCxnSpPr>
        <xdr:cNvPr id="524" name="直線コネクタ 523"/>
        <xdr:cNvCxnSpPr/>
      </xdr:nvCxnSpPr>
      <xdr:spPr>
        <a:xfrm flipV="1">
          <a:off x="15481300" y="6566136"/>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11521</xdr:rowOff>
    </xdr:from>
    <xdr:to>
      <xdr:col>81</xdr:col>
      <xdr:colOff>50800</xdr:colOff>
      <xdr:row>38</xdr:row>
      <xdr:rowOff>124351</xdr:rowOff>
    </xdr:to>
    <xdr:cxnSp macro="">
      <xdr:nvCxnSpPr>
        <xdr:cNvPr id="527" name="直線コネクタ 526"/>
        <xdr:cNvCxnSpPr/>
      </xdr:nvCxnSpPr>
      <xdr:spPr>
        <a:xfrm>
          <a:off x="14592300" y="6183721"/>
          <a:ext cx="889000" cy="4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11521</xdr:rowOff>
    </xdr:from>
    <xdr:to>
      <xdr:col>76</xdr:col>
      <xdr:colOff>114300</xdr:colOff>
      <xdr:row>38</xdr:row>
      <xdr:rowOff>110472</xdr:rowOff>
    </xdr:to>
    <xdr:cxnSp macro="">
      <xdr:nvCxnSpPr>
        <xdr:cNvPr id="530" name="直線コネクタ 529"/>
        <xdr:cNvCxnSpPr/>
      </xdr:nvCxnSpPr>
      <xdr:spPr>
        <a:xfrm flipV="1">
          <a:off x="13703300" y="6183721"/>
          <a:ext cx="889000" cy="4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71283</xdr:rowOff>
    </xdr:from>
    <xdr:to>
      <xdr:col>71</xdr:col>
      <xdr:colOff>177800</xdr:colOff>
      <xdr:row>38</xdr:row>
      <xdr:rowOff>110472</xdr:rowOff>
    </xdr:to>
    <xdr:cxnSp macro="">
      <xdr:nvCxnSpPr>
        <xdr:cNvPr id="533" name="直線コネクタ 532"/>
        <xdr:cNvCxnSpPr/>
      </xdr:nvCxnSpPr>
      <xdr:spPr>
        <a:xfrm>
          <a:off x="12814300" y="65863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xdr:rowOff>
    </xdr:from>
    <xdr:to>
      <xdr:col>85</xdr:col>
      <xdr:colOff>177800</xdr:colOff>
      <xdr:row>38</xdr:row>
      <xdr:rowOff>101836</xdr:rowOff>
    </xdr:to>
    <xdr:sp macro="" textlink="">
      <xdr:nvSpPr>
        <xdr:cNvPr id="543" name="楕円 542"/>
        <xdr:cNvSpPr/>
      </xdr:nvSpPr>
      <xdr:spPr>
        <a:xfrm>
          <a:off x="16268700" y="65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150113</xdr:rowOff>
    </xdr:from>
    <xdr:ext cx="469744" cy="259045"/>
    <xdr:sp macro="" textlink="">
      <xdr:nvSpPr>
        <xdr:cNvPr id="544" name="消防費該当値テキスト"/>
        <xdr:cNvSpPr txBox="1"/>
      </xdr:nvSpPr>
      <xdr:spPr>
        <a:xfrm>
          <a:off x="16370300" y="649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73551</xdr:rowOff>
    </xdr:from>
    <xdr:to>
      <xdr:col>81</xdr:col>
      <xdr:colOff>101600</xdr:colOff>
      <xdr:row>39</xdr:row>
      <xdr:rowOff>3701</xdr:rowOff>
    </xdr:to>
    <xdr:sp macro="" textlink="">
      <xdr:nvSpPr>
        <xdr:cNvPr id="545" name="楕円 544"/>
        <xdr:cNvSpPr/>
      </xdr:nvSpPr>
      <xdr:spPr>
        <a:xfrm>
          <a:off x="15430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166278</xdr:rowOff>
    </xdr:from>
    <xdr:ext cx="469744" cy="259045"/>
    <xdr:sp macro="" textlink="">
      <xdr:nvSpPr>
        <xdr:cNvPr id="546" name="テキスト ボックス 545"/>
        <xdr:cNvSpPr txBox="1"/>
      </xdr:nvSpPr>
      <xdr:spPr>
        <a:xfrm>
          <a:off x="15246428" y="66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132171</xdr:rowOff>
    </xdr:from>
    <xdr:to>
      <xdr:col>76</xdr:col>
      <xdr:colOff>165100</xdr:colOff>
      <xdr:row>36</xdr:row>
      <xdr:rowOff>62321</xdr:rowOff>
    </xdr:to>
    <xdr:sp macro="" textlink="">
      <xdr:nvSpPr>
        <xdr:cNvPr id="547" name="楕円 546"/>
        <xdr:cNvSpPr/>
      </xdr:nvSpPr>
      <xdr:spPr>
        <a:xfrm>
          <a:off x="14541500" y="61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53448</xdr:rowOff>
    </xdr:from>
    <xdr:ext cx="534377" cy="259045"/>
    <xdr:sp macro="" textlink="">
      <xdr:nvSpPr>
        <xdr:cNvPr id="548" name="テキスト ボックス 547"/>
        <xdr:cNvSpPr txBox="1"/>
      </xdr:nvSpPr>
      <xdr:spPr>
        <a:xfrm>
          <a:off x="14325111" y="62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59672</xdr:rowOff>
    </xdr:from>
    <xdr:to>
      <xdr:col>72</xdr:col>
      <xdr:colOff>38100</xdr:colOff>
      <xdr:row>38</xdr:row>
      <xdr:rowOff>161272</xdr:rowOff>
    </xdr:to>
    <xdr:sp macro="" textlink="">
      <xdr:nvSpPr>
        <xdr:cNvPr id="549" name="楕円 548"/>
        <xdr:cNvSpPr/>
      </xdr:nvSpPr>
      <xdr:spPr>
        <a:xfrm>
          <a:off x="13652500" y="65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152399</xdr:rowOff>
    </xdr:from>
    <xdr:ext cx="469744" cy="259045"/>
    <xdr:sp macro="" textlink="">
      <xdr:nvSpPr>
        <xdr:cNvPr id="550" name="テキスト ボックス 549"/>
        <xdr:cNvSpPr txBox="1"/>
      </xdr:nvSpPr>
      <xdr:spPr>
        <a:xfrm>
          <a:off x="13468428" y="66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20483</xdr:rowOff>
    </xdr:from>
    <xdr:to>
      <xdr:col>67</xdr:col>
      <xdr:colOff>101600</xdr:colOff>
      <xdr:row>38</xdr:row>
      <xdr:rowOff>122083</xdr:rowOff>
    </xdr:to>
    <xdr:sp macro="" textlink="">
      <xdr:nvSpPr>
        <xdr:cNvPr id="551" name="楕円 550"/>
        <xdr:cNvSpPr/>
      </xdr:nvSpPr>
      <xdr:spPr>
        <a:xfrm>
          <a:off x="12763500" y="6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113210</xdr:rowOff>
    </xdr:from>
    <xdr:ext cx="469744" cy="259045"/>
    <xdr:sp macro="" textlink="">
      <xdr:nvSpPr>
        <xdr:cNvPr id="552" name="テキスト ボックス 551"/>
        <xdr:cNvSpPr txBox="1"/>
      </xdr:nvSpPr>
      <xdr:spPr>
        <a:xfrm>
          <a:off x="12579428" y="662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79212</xdr:rowOff>
    </xdr:from>
    <xdr:to>
      <xdr:col>85</xdr:col>
      <xdr:colOff>127000</xdr:colOff>
      <xdr:row>56</xdr:row>
      <xdr:rowOff>118669</xdr:rowOff>
    </xdr:to>
    <xdr:cxnSp macro="">
      <xdr:nvCxnSpPr>
        <xdr:cNvPr id="580" name="直線コネクタ 579"/>
        <xdr:cNvCxnSpPr/>
      </xdr:nvCxnSpPr>
      <xdr:spPr>
        <a:xfrm flipV="1">
          <a:off x="15481300" y="9680412"/>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44374</xdr:rowOff>
    </xdr:from>
    <xdr:to>
      <xdr:col>81</xdr:col>
      <xdr:colOff>50800</xdr:colOff>
      <xdr:row>56</xdr:row>
      <xdr:rowOff>118669</xdr:rowOff>
    </xdr:to>
    <xdr:cxnSp macro="">
      <xdr:nvCxnSpPr>
        <xdr:cNvPr id="583" name="直線コネクタ 582"/>
        <xdr:cNvCxnSpPr/>
      </xdr:nvCxnSpPr>
      <xdr:spPr>
        <a:xfrm>
          <a:off x="14592300" y="9474124"/>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128132</xdr:rowOff>
    </xdr:from>
    <xdr:to>
      <xdr:col>76</xdr:col>
      <xdr:colOff>114300</xdr:colOff>
      <xdr:row>55</xdr:row>
      <xdr:rowOff>44374</xdr:rowOff>
    </xdr:to>
    <xdr:cxnSp macro="">
      <xdr:nvCxnSpPr>
        <xdr:cNvPr id="586" name="直線コネクタ 585"/>
        <xdr:cNvCxnSpPr/>
      </xdr:nvCxnSpPr>
      <xdr:spPr>
        <a:xfrm>
          <a:off x="13703300" y="9386432"/>
          <a:ext cx="8890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128132</xdr:rowOff>
    </xdr:from>
    <xdr:to>
      <xdr:col>71</xdr:col>
      <xdr:colOff>177800</xdr:colOff>
      <xdr:row>56</xdr:row>
      <xdr:rowOff>66868</xdr:rowOff>
    </xdr:to>
    <xdr:cxnSp macro="">
      <xdr:nvCxnSpPr>
        <xdr:cNvPr id="589" name="直線コネクタ 588"/>
        <xdr:cNvCxnSpPr/>
      </xdr:nvCxnSpPr>
      <xdr:spPr>
        <a:xfrm flipV="1">
          <a:off x="12814300" y="9386432"/>
          <a:ext cx="889000" cy="28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28412</xdr:rowOff>
    </xdr:from>
    <xdr:to>
      <xdr:col>85</xdr:col>
      <xdr:colOff>177800</xdr:colOff>
      <xdr:row>56</xdr:row>
      <xdr:rowOff>130012</xdr:rowOff>
    </xdr:to>
    <xdr:sp macro="" textlink="">
      <xdr:nvSpPr>
        <xdr:cNvPr id="599" name="楕円 598"/>
        <xdr:cNvSpPr/>
      </xdr:nvSpPr>
      <xdr:spPr>
        <a:xfrm>
          <a:off x="16268700" y="96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6839</xdr:rowOff>
    </xdr:from>
    <xdr:ext cx="534377" cy="259045"/>
    <xdr:sp macro="" textlink="">
      <xdr:nvSpPr>
        <xdr:cNvPr id="600" name="教育費該当値テキスト"/>
        <xdr:cNvSpPr txBox="1"/>
      </xdr:nvSpPr>
      <xdr:spPr>
        <a:xfrm>
          <a:off x="16370300" y="96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67869</xdr:rowOff>
    </xdr:from>
    <xdr:to>
      <xdr:col>81</xdr:col>
      <xdr:colOff>101600</xdr:colOff>
      <xdr:row>56</xdr:row>
      <xdr:rowOff>169469</xdr:rowOff>
    </xdr:to>
    <xdr:sp macro="" textlink="">
      <xdr:nvSpPr>
        <xdr:cNvPr id="601" name="楕円 600"/>
        <xdr:cNvSpPr/>
      </xdr:nvSpPr>
      <xdr:spPr>
        <a:xfrm>
          <a:off x="15430500" y="96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160596</xdr:rowOff>
    </xdr:from>
    <xdr:ext cx="534377" cy="259045"/>
    <xdr:sp macro="" textlink="">
      <xdr:nvSpPr>
        <xdr:cNvPr id="602" name="テキスト ボックス 601"/>
        <xdr:cNvSpPr txBox="1"/>
      </xdr:nvSpPr>
      <xdr:spPr>
        <a:xfrm>
          <a:off x="15214111" y="97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165024</xdr:rowOff>
    </xdr:from>
    <xdr:to>
      <xdr:col>76</xdr:col>
      <xdr:colOff>165100</xdr:colOff>
      <xdr:row>55</xdr:row>
      <xdr:rowOff>95174</xdr:rowOff>
    </xdr:to>
    <xdr:sp macro="" textlink="">
      <xdr:nvSpPr>
        <xdr:cNvPr id="603" name="楕円 602"/>
        <xdr:cNvSpPr/>
      </xdr:nvSpPr>
      <xdr:spPr>
        <a:xfrm>
          <a:off x="14541500" y="94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111701</xdr:rowOff>
    </xdr:from>
    <xdr:ext cx="534377" cy="259045"/>
    <xdr:sp macro="" textlink="">
      <xdr:nvSpPr>
        <xdr:cNvPr id="604" name="テキスト ボックス 603"/>
        <xdr:cNvSpPr txBox="1"/>
      </xdr:nvSpPr>
      <xdr:spPr>
        <a:xfrm>
          <a:off x="14325111" y="91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77332</xdr:rowOff>
    </xdr:from>
    <xdr:to>
      <xdr:col>72</xdr:col>
      <xdr:colOff>38100</xdr:colOff>
      <xdr:row>55</xdr:row>
      <xdr:rowOff>7482</xdr:rowOff>
    </xdr:to>
    <xdr:sp macro="" textlink="">
      <xdr:nvSpPr>
        <xdr:cNvPr id="605" name="楕円 604"/>
        <xdr:cNvSpPr/>
      </xdr:nvSpPr>
      <xdr:spPr>
        <a:xfrm>
          <a:off x="13652500" y="93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24009</xdr:rowOff>
    </xdr:from>
    <xdr:ext cx="534377" cy="259045"/>
    <xdr:sp macro="" textlink="">
      <xdr:nvSpPr>
        <xdr:cNvPr id="606" name="テキスト ボックス 605"/>
        <xdr:cNvSpPr txBox="1"/>
      </xdr:nvSpPr>
      <xdr:spPr>
        <a:xfrm>
          <a:off x="13436111" y="91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16068</xdr:rowOff>
    </xdr:from>
    <xdr:to>
      <xdr:col>67</xdr:col>
      <xdr:colOff>101600</xdr:colOff>
      <xdr:row>56</xdr:row>
      <xdr:rowOff>117668</xdr:rowOff>
    </xdr:to>
    <xdr:sp macro="" textlink="">
      <xdr:nvSpPr>
        <xdr:cNvPr id="607" name="楕円 606"/>
        <xdr:cNvSpPr/>
      </xdr:nvSpPr>
      <xdr:spPr>
        <a:xfrm>
          <a:off x="12763500" y="96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134195</xdr:rowOff>
    </xdr:from>
    <xdr:ext cx="534377" cy="259045"/>
    <xdr:sp macro="" textlink="">
      <xdr:nvSpPr>
        <xdr:cNvPr id="608" name="テキスト ボックス 607"/>
        <xdr:cNvSpPr txBox="1"/>
      </xdr:nvSpPr>
      <xdr:spPr>
        <a:xfrm>
          <a:off x="12547111" y="93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80753</xdr:rowOff>
    </xdr:from>
    <xdr:to>
      <xdr:col>85</xdr:col>
      <xdr:colOff>127000</xdr:colOff>
      <xdr:row>79</xdr:row>
      <xdr:rowOff>86240</xdr:rowOff>
    </xdr:to>
    <xdr:cxnSp macro="">
      <xdr:nvCxnSpPr>
        <xdr:cNvPr id="639" name="直線コネクタ 638"/>
        <xdr:cNvCxnSpPr/>
      </xdr:nvCxnSpPr>
      <xdr:spPr>
        <a:xfrm>
          <a:off x="15481300" y="1362530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80753</xdr:rowOff>
    </xdr:from>
    <xdr:to>
      <xdr:col>81</xdr:col>
      <xdr:colOff>50800</xdr:colOff>
      <xdr:row>79</xdr:row>
      <xdr:rowOff>85652</xdr:rowOff>
    </xdr:to>
    <xdr:cxnSp macro="">
      <xdr:nvCxnSpPr>
        <xdr:cNvPr id="642" name="直線コネクタ 641"/>
        <xdr:cNvCxnSpPr/>
      </xdr:nvCxnSpPr>
      <xdr:spPr>
        <a:xfrm flipV="1">
          <a:off x="14592300" y="1362530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85652</xdr:rowOff>
    </xdr:from>
    <xdr:to>
      <xdr:col>76</xdr:col>
      <xdr:colOff>114300</xdr:colOff>
      <xdr:row>79</xdr:row>
      <xdr:rowOff>97475</xdr:rowOff>
    </xdr:to>
    <xdr:cxnSp macro="">
      <xdr:nvCxnSpPr>
        <xdr:cNvPr id="645" name="直線コネクタ 644"/>
        <xdr:cNvCxnSpPr/>
      </xdr:nvCxnSpPr>
      <xdr:spPr>
        <a:xfrm flipV="1">
          <a:off x="13703300" y="1363020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93261</xdr:rowOff>
    </xdr:from>
    <xdr:to>
      <xdr:col>71</xdr:col>
      <xdr:colOff>177800</xdr:colOff>
      <xdr:row>79</xdr:row>
      <xdr:rowOff>97475</xdr:rowOff>
    </xdr:to>
    <xdr:cxnSp macro="">
      <xdr:nvCxnSpPr>
        <xdr:cNvPr id="648" name="直線コネクタ 647"/>
        <xdr:cNvCxnSpPr/>
      </xdr:nvCxnSpPr>
      <xdr:spPr>
        <a:xfrm>
          <a:off x="12814300" y="13637811"/>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35440</xdr:rowOff>
    </xdr:from>
    <xdr:to>
      <xdr:col>85</xdr:col>
      <xdr:colOff>177800</xdr:colOff>
      <xdr:row>79</xdr:row>
      <xdr:rowOff>137040</xdr:rowOff>
    </xdr:to>
    <xdr:sp macro="" textlink="">
      <xdr:nvSpPr>
        <xdr:cNvPr id="658" name="楕円 657"/>
        <xdr:cNvSpPr/>
      </xdr:nvSpPr>
      <xdr:spPr>
        <a:xfrm>
          <a:off x="162687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9"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29953</xdr:rowOff>
    </xdr:from>
    <xdr:to>
      <xdr:col>81</xdr:col>
      <xdr:colOff>101600</xdr:colOff>
      <xdr:row>79</xdr:row>
      <xdr:rowOff>131553</xdr:rowOff>
    </xdr:to>
    <xdr:sp macro="" textlink="">
      <xdr:nvSpPr>
        <xdr:cNvPr id="660" name="楕円 659"/>
        <xdr:cNvSpPr/>
      </xdr:nvSpPr>
      <xdr:spPr>
        <a:xfrm>
          <a:off x="15430500" y="135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122680</xdr:rowOff>
    </xdr:from>
    <xdr:ext cx="378565" cy="259045"/>
    <xdr:sp macro="" textlink="">
      <xdr:nvSpPr>
        <xdr:cNvPr id="661" name="テキスト ボックス 660"/>
        <xdr:cNvSpPr txBox="1"/>
      </xdr:nvSpPr>
      <xdr:spPr>
        <a:xfrm>
          <a:off x="15292017" y="1366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34852</xdr:rowOff>
    </xdr:from>
    <xdr:to>
      <xdr:col>76</xdr:col>
      <xdr:colOff>165100</xdr:colOff>
      <xdr:row>79</xdr:row>
      <xdr:rowOff>136452</xdr:rowOff>
    </xdr:to>
    <xdr:sp macro="" textlink="">
      <xdr:nvSpPr>
        <xdr:cNvPr id="662" name="楕円 661"/>
        <xdr:cNvSpPr/>
      </xdr:nvSpPr>
      <xdr:spPr>
        <a:xfrm>
          <a:off x="14541500" y="13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127579</xdr:rowOff>
    </xdr:from>
    <xdr:ext cx="378565" cy="259045"/>
    <xdr:sp macro="" textlink="">
      <xdr:nvSpPr>
        <xdr:cNvPr id="663" name="テキスト ボックス 662"/>
        <xdr:cNvSpPr txBox="1"/>
      </xdr:nvSpPr>
      <xdr:spPr>
        <a:xfrm>
          <a:off x="14403017" y="13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46675</xdr:rowOff>
    </xdr:from>
    <xdr:to>
      <xdr:col>72</xdr:col>
      <xdr:colOff>38100</xdr:colOff>
      <xdr:row>79</xdr:row>
      <xdr:rowOff>148275</xdr:rowOff>
    </xdr:to>
    <xdr:sp macro="" textlink="">
      <xdr:nvSpPr>
        <xdr:cNvPr id="664" name="楕円 663"/>
        <xdr:cNvSpPr/>
      </xdr:nvSpPr>
      <xdr:spPr>
        <a:xfrm>
          <a:off x="13652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139402</xdr:rowOff>
    </xdr:from>
    <xdr:ext cx="313932" cy="259045"/>
    <xdr:sp macro="" textlink="">
      <xdr:nvSpPr>
        <xdr:cNvPr id="665" name="テキスト ボックス 664"/>
        <xdr:cNvSpPr txBox="1"/>
      </xdr:nvSpPr>
      <xdr:spPr>
        <a:xfrm>
          <a:off x="13546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42461</xdr:rowOff>
    </xdr:from>
    <xdr:to>
      <xdr:col>67</xdr:col>
      <xdr:colOff>101600</xdr:colOff>
      <xdr:row>79</xdr:row>
      <xdr:rowOff>144061</xdr:rowOff>
    </xdr:to>
    <xdr:sp macro="" textlink="">
      <xdr:nvSpPr>
        <xdr:cNvPr id="666" name="楕円 665"/>
        <xdr:cNvSpPr/>
      </xdr:nvSpPr>
      <xdr:spPr>
        <a:xfrm>
          <a:off x="12763500" y="13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135188</xdr:rowOff>
    </xdr:from>
    <xdr:ext cx="378565" cy="259045"/>
    <xdr:sp macro="" textlink="">
      <xdr:nvSpPr>
        <xdr:cNvPr id="667" name="テキスト ボックス 666"/>
        <xdr:cNvSpPr txBox="1"/>
      </xdr:nvSpPr>
      <xdr:spPr>
        <a:xfrm>
          <a:off x="12625017" y="136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128597</xdr:rowOff>
    </xdr:from>
    <xdr:to>
      <xdr:col>85</xdr:col>
      <xdr:colOff>127000</xdr:colOff>
      <xdr:row>94</xdr:row>
      <xdr:rowOff>165108</xdr:rowOff>
    </xdr:to>
    <xdr:cxnSp macro="">
      <xdr:nvCxnSpPr>
        <xdr:cNvPr id="699" name="直線コネクタ 698"/>
        <xdr:cNvCxnSpPr/>
      </xdr:nvCxnSpPr>
      <xdr:spPr>
        <a:xfrm flipV="1">
          <a:off x="15481300" y="16244897"/>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165108</xdr:rowOff>
    </xdr:from>
    <xdr:to>
      <xdr:col>81</xdr:col>
      <xdr:colOff>50800</xdr:colOff>
      <xdr:row>95</xdr:row>
      <xdr:rowOff>7831</xdr:rowOff>
    </xdr:to>
    <xdr:cxnSp macro="">
      <xdr:nvCxnSpPr>
        <xdr:cNvPr id="702" name="直線コネクタ 701"/>
        <xdr:cNvCxnSpPr/>
      </xdr:nvCxnSpPr>
      <xdr:spPr>
        <a:xfrm flipV="1">
          <a:off x="14592300" y="1628140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128694</xdr:rowOff>
    </xdr:from>
    <xdr:to>
      <xdr:col>76</xdr:col>
      <xdr:colOff>114300</xdr:colOff>
      <xdr:row>95</xdr:row>
      <xdr:rowOff>7831</xdr:rowOff>
    </xdr:to>
    <xdr:cxnSp macro="">
      <xdr:nvCxnSpPr>
        <xdr:cNvPr id="705" name="直線コネクタ 704"/>
        <xdr:cNvCxnSpPr/>
      </xdr:nvCxnSpPr>
      <xdr:spPr>
        <a:xfrm>
          <a:off x="13703300" y="16244994"/>
          <a:ext cx="889000" cy="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128694</xdr:rowOff>
    </xdr:from>
    <xdr:to>
      <xdr:col>71</xdr:col>
      <xdr:colOff>177800</xdr:colOff>
      <xdr:row>94</xdr:row>
      <xdr:rowOff>142019</xdr:rowOff>
    </xdr:to>
    <xdr:cxnSp macro="">
      <xdr:nvCxnSpPr>
        <xdr:cNvPr id="708" name="直線コネクタ 707"/>
        <xdr:cNvCxnSpPr/>
      </xdr:nvCxnSpPr>
      <xdr:spPr>
        <a:xfrm flipV="1">
          <a:off x="12814300" y="16244994"/>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77797</xdr:rowOff>
    </xdr:from>
    <xdr:to>
      <xdr:col>85</xdr:col>
      <xdr:colOff>177800</xdr:colOff>
      <xdr:row>95</xdr:row>
      <xdr:rowOff>7947</xdr:rowOff>
    </xdr:to>
    <xdr:sp macro="" textlink="">
      <xdr:nvSpPr>
        <xdr:cNvPr id="718" name="楕円 717"/>
        <xdr:cNvSpPr/>
      </xdr:nvSpPr>
      <xdr:spPr>
        <a:xfrm>
          <a:off x="16268700" y="1619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56224</xdr:rowOff>
    </xdr:from>
    <xdr:ext cx="534377" cy="259045"/>
    <xdr:sp macro="" textlink="">
      <xdr:nvSpPr>
        <xdr:cNvPr id="719" name="公債費該当値テキスト"/>
        <xdr:cNvSpPr txBox="1"/>
      </xdr:nvSpPr>
      <xdr:spPr>
        <a:xfrm>
          <a:off x="16370300" y="161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114308</xdr:rowOff>
    </xdr:from>
    <xdr:to>
      <xdr:col>81</xdr:col>
      <xdr:colOff>101600</xdr:colOff>
      <xdr:row>95</xdr:row>
      <xdr:rowOff>44458</xdr:rowOff>
    </xdr:to>
    <xdr:sp macro="" textlink="">
      <xdr:nvSpPr>
        <xdr:cNvPr id="720" name="楕円 719"/>
        <xdr:cNvSpPr/>
      </xdr:nvSpPr>
      <xdr:spPr>
        <a:xfrm>
          <a:off x="15430500" y="162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35585</xdr:rowOff>
    </xdr:from>
    <xdr:ext cx="534377" cy="259045"/>
    <xdr:sp macro="" textlink="">
      <xdr:nvSpPr>
        <xdr:cNvPr id="721" name="テキスト ボックス 720"/>
        <xdr:cNvSpPr txBox="1"/>
      </xdr:nvSpPr>
      <xdr:spPr>
        <a:xfrm>
          <a:off x="15214111" y="1632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128481</xdr:rowOff>
    </xdr:from>
    <xdr:to>
      <xdr:col>76</xdr:col>
      <xdr:colOff>165100</xdr:colOff>
      <xdr:row>95</xdr:row>
      <xdr:rowOff>58631</xdr:rowOff>
    </xdr:to>
    <xdr:sp macro="" textlink="">
      <xdr:nvSpPr>
        <xdr:cNvPr id="722" name="楕円 721"/>
        <xdr:cNvSpPr/>
      </xdr:nvSpPr>
      <xdr:spPr>
        <a:xfrm>
          <a:off x="14541500" y="162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49758</xdr:rowOff>
    </xdr:from>
    <xdr:ext cx="534377" cy="259045"/>
    <xdr:sp macro="" textlink="">
      <xdr:nvSpPr>
        <xdr:cNvPr id="723" name="テキスト ボックス 722"/>
        <xdr:cNvSpPr txBox="1"/>
      </xdr:nvSpPr>
      <xdr:spPr>
        <a:xfrm>
          <a:off x="14325111" y="163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77894</xdr:rowOff>
    </xdr:from>
    <xdr:to>
      <xdr:col>72</xdr:col>
      <xdr:colOff>38100</xdr:colOff>
      <xdr:row>95</xdr:row>
      <xdr:rowOff>8044</xdr:rowOff>
    </xdr:to>
    <xdr:sp macro="" textlink="">
      <xdr:nvSpPr>
        <xdr:cNvPr id="724" name="楕円 723"/>
        <xdr:cNvSpPr/>
      </xdr:nvSpPr>
      <xdr:spPr>
        <a:xfrm>
          <a:off x="13652500" y="161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170621</xdr:rowOff>
    </xdr:from>
    <xdr:ext cx="534377" cy="259045"/>
    <xdr:sp macro="" textlink="">
      <xdr:nvSpPr>
        <xdr:cNvPr id="725" name="テキスト ボックス 724"/>
        <xdr:cNvSpPr txBox="1"/>
      </xdr:nvSpPr>
      <xdr:spPr>
        <a:xfrm>
          <a:off x="13436111" y="162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91219</xdr:rowOff>
    </xdr:from>
    <xdr:to>
      <xdr:col>67</xdr:col>
      <xdr:colOff>101600</xdr:colOff>
      <xdr:row>95</xdr:row>
      <xdr:rowOff>21369</xdr:rowOff>
    </xdr:to>
    <xdr:sp macro="" textlink="">
      <xdr:nvSpPr>
        <xdr:cNvPr id="726" name="楕円 725"/>
        <xdr:cNvSpPr/>
      </xdr:nvSpPr>
      <xdr:spPr>
        <a:xfrm>
          <a:off x="12763500" y="162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12496</xdr:rowOff>
    </xdr:from>
    <xdr:ext cx="534377" cy="259045"/>
    <xdr:sp macro="" textlink="">
      <xdr:nvSpPr>
        <xdr:cNvPr id="727" name="テキスト ボックス 726"/>
        <xdr:cNvSpPr txBox="1"/>
      </xdr:nvSpPr>
      <xdr:spPr>
        <a:xfrm>
          <a:off x="12547111" y="163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44450</xdr:rowOff>
    </xdr:to>
    <xdr:cxnSp macro="">
      <xdr:nvCxnSpPr>
        <xdr:cNvPr id="756" name="直線コネクタ 755"/>
        <xdr:cNvCxnSpPr/>
      </xdr:nvCxnSpPr>
      <xdr:spPr>
        <a:xfrm>
          <a:off x="21323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43879</xdr:rowOff>
    </xdr:to>
    <xdr:cxnSp macro="">
      <xdr:nvCxnSpPr>
        <xdr:cNvPr id="759" name="直線コネクタ 758"/>
        <xdr:cNvCxnSpPr/>
      </xdr:nvCxnSpPr>
      <xdr:spPr>
        <a:xfrm>
          <a:off x="20434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43879</xdr:rowOff>
    </xdr:to>
    <xdr:cxnSp macro="">
      <xdr:nvCxnSpPr>
        <xdr:cNvPr id="762" name="直線コネクタ 761"/>
        <xdr:cNvCxnSpPr/>
      </xdr:nvCxnSpPr>
      <xdr:spPr>
        <a:xfrm>
          <a:off x="19545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73406</xdr:rowOff>
    </xdr:from>
    <xdr:to>
      <xdr:col>102</xdr:col>
      <xdr:colOff>114300</xdr:colOff>
      <xdr:row>39</xdr:row>
      <xdr:rowOff>43879</xdr:rowOff>
    </xdr:to>
    <xdr:cxnSp macro="">
      <xdr:nvCxnSpPr>
        <xdr:cNvPr id="765" name="直線コネクタ 764"/>
        <xdr:cNvCxnSpPr/>
      </xdr:nvCxnSpPr>
      <xdr:spPr>
        <a:xfrm>
          <a:off x="18656300" y="6588506"/>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77" name="楕円 776"/>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85806</xdr:rowOff>
    </xdr:from>
    <xdr:ext cx="249299" cy="259045"/>
    <xdr:sp macro="" textlink="">
      <xdr:nvSpPr>
        <xdr:cNvPr id="778" name="テキスト ボックス 777"/>
        <xdr:cNvSpPr txBox="1"/>
      </xdr:nvSpPr>
      <xdr:spPr>
        <a:xfrm>
          <a:off x="21198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79" name="楕円 778"/>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85806</xdr:rowOff>
    </xdr:from>
    <xdr:ext cx="249299" cy="259045"/>
    <xdr:sp macro="" textlink="">
      <xdr:nvSpPr>
        <xdr:cNvPr id="780" name="テキスト ボックス 779"/>
        <xdr:cNvSpPr txBox="1"/>
      </xdr:nvSpPr>
      <xdr:spPr>
        <a:xfrm>
          <a:off x="20309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164529</xdr:rowOff>
    </xdr:from>
    <xdr:to>
      <xdr:col>102</xdr:col>
      <xdr:colOff>165100</xdr:colOff>
      <xdr:row>39</xdr:row>
      <xdr:rowOff>94679</xdr:rowOff>
    </xdr:to>
    <xdr:sp macro="" textlink="">
      <xdr:nvSpPr>
        <xdr:cNvPr id="781" name="楕円 780"/>
        <xdr:cNvSpPr/>
      </xdr:nvSpPr>
      <xdr:spPr>
        <a:xfrm>
          <a:off x="19494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85806</xdr:rowOff>
    </xdr:from>
    <xdr:ext cx="249299" cy="259045"/>
    <xdr:sp macro="" textlink="">
      <xdr:nvSpPr>
        <xdr:cNvPr id="782" name="テキスト ボックス 781"/>
        <xdr:cNvSpPr txBox="1"/>
      </xdr:nvSpPr>
      <xdr:spPr>
        <a:xfrm>
          <a:off x="19420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83" name="楕円 782"/>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140733</xdr:rowOff>
    </xdr:from>
    <xdr:ext cx="378565" cy="259045"/>
    <xdr:sp macro="" textlink="">
      <xdr:nvSpPr>
        <xdr:cNvPr id="784" name="テキスト ボックス 783"/>
        <xdr:cNvSpPr txBox="1"/>
      </xdr:nvSpPr>
      <xdr:spPr>
        <a:xfrm>
          <a:off x="18467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１５３，２８２円となっており，前年度より４，９７６円増額となっている。これは主として，国民健康保険事業特別会計繰出金が減少したものの，施設型・地域型保育給付事業，民間保育所等運営事業，民間保育所施設整備等助成事業，生活扶助給付事業及び就労継続支援事業などの扶助費が増加したことによる。なお，類似団体平均値も同様に年々増額の傾向にあるが，比較においては類似団体平均値より９，１９６円低い額と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平成２６年度以降増加傾向であったが，当年度は住民一人当たり３０，１１４円で減少に転じており，類似団体平均値より４，７７６円低い額となっている。これは，基金積立金の減，退職者数の減少による退職手当費の減，マイナンバー準備事業の完了による減，選挙回数の減少（３回→１回）による選挙費の減が主な要因である。。</a:t>
          </a:r>
        </a:p>
        <a:p>
          <a:r>
            <a:rPr kumimoji="1" lang="ja-JP" altLang="en-US" sz="1300">
              <a:latin typeface="ＭＳ Ｐゴシック" panose="020B0600070205080204" pitchFamily="50" charset="-128"/>
              <a:ea typeface="ＭＳ Ｐゴシック" panose="020B0600070205080204" pitchFamily="50" charset="-128"/>
            </a:rPr>
            <a:t>土木費については，平成２６年度以降減少傾向にあり，当年度は住民一人当たり４５，７７３円で類似団体平均値より１，４８８円高い額となっているが，平均値に近づいている。前年度から減額となったのは，公園整備事業等の普通建設事業費の減，下水道事業繰出金の減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いる。財政調整基金残高は年々増加し，標準財政規模比も上昇している。実質収支額は，標準財政規模比が０．３１ポイント上昇した。これは，歳入が減少したものの，行財政改革プラン２０１６（平成２８年度～平成３１年度）に基づいて歳出抑制に努めたことによる減少が歳入の減少を上回ったことにより，一般会計の実質収支額が増加したことによるものである。今後も行財政改革のさらなる推進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額は，黒字で推移しており，連結実質赤字比率は前年度に比べ１．１８ポイント改善している。これは主として，一般会計の実質収支額が増加したことや，国民健康保険事業特別会計及び後期高齢者医療事業特別会計の実質収支額の増加，児島モーターボート競走事業会計の資金剰余額の増加によるものである。</a:t>
          </a:r>
        </a:p>
        <a:p>
          <a:r>
            <a:rPr kumimoji="1" lang="ja-JP" altLang="en-US" sz="1400">
              <a:latin typeface="ＭＳ ゴシック" pitchFamily="49" charset="-128"/>
              <a:ea typeface="ＭＳ ゴシック" pitchFamily="49" charset="-128"/>
            </a:rPr>
            <a:t>なお，倉敷市住宅新築資金等貸付特別会計は，赤字で推移しているが，これは，制度上，借受人への貸付利率が市債の借入利率より低いことによる差額や，やむを得ず回収できなかった貸付金の未収金によるものである。今後も引き続き，貸付償還金の適切な回収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3"/>
      <c r="DK3" s="163"/>
      <c r="DL3" s="163"/>
      <c r="DM3" s="163"/>
      <c r="DN3" s="163"/>
      <c r="DO3" s="163"/>
    </row>
    <row r="4" spans="1:119" ht="18.75" customHeight="1" x14ac:dyDescent="0.15">
      <c r="A4" s="164"/>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183380375</v>
      </c>
      <c r="BO4" s="441"/>
      <c r="BP4" s="441"/>
      <c r="BQ4" s="441"/>
      <c r="BR4" s="441"/>
      <c r="BS4" s="441"/>
      <c r="BT4" s="441"/>
      <c r="BU4" s="442"/>
      <c r="BV4" s="440">
        <v>184695825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3.6</v>
      </c>
      <c r="DC4" s="622"/>
      <c r="DD4" s="622"/>
      <c r="DE4" s="622"/>
      <c r="DF4" s="622"/>
      <c r="DG4" s="622"/>
      <c r="DH4" s="622"/>
      <c r="DI4" s="623"/>
      <c r="DJ4" s="163"/>
      <c r="DK4" s="163"/>
      <c r="DL4" s="163"/>
      <c r="DM4" s="163"/>
      <c r="DN4" s="163"/>
      <c r="DO4" s="163"/>
    </row>
    <row r="5" spans="1:119" ht="18.75" customHeight="1" x14ac:dyDescent="0.15">
      <c r="A5" s="164"/>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177466070</v>
      </c>
      <c r="BO5" s="446"/>
      <c r="BP5" s="446"/>
      <c r="BQ5" s="446"/>
      <c r="BR5" s="446"/>
      <c r="BS5" s="446"/>
      <c r="BT5" s="446"/>
      <c r="BU5" s="447"/>
      <c r="BV5" s="445">
        <v>179951263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88.7</v>
      </c>
      <c r="DC5" s="416"/>
      <c r="DD5" s="416"/>
      <c r="DE5" s="416"/>
      <c r="DF5" s="416"/>
      <c r="DG5" s="416"/>
      <c r="DH5" s="416"/>
      <c r="DI5" s="417"/>
      <c r="DJ5" s="163"/>
      <c r="DK5" s="163"/>
      <c r="DL5" s="163"/>
      <c r="DM5" s="163"/>
      <c r="DN5" s="163"/>
      <c r="DO5" s="163"/>
    </row>
    <row r="6" spans="1:119" ht="18.75" customHeight="1" x14ac:dyDescent="0.15">
      <c r="A6" s="164"/>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5914305</v>
      </c>
      <c r="BO6" s="446"/>
      <c r="BP6" s="446"/>
      <c r="BQ6" s="446"/>
      <c r="BR6" s="446"/>
      <c r="BS6" s="446"/>
      <c r="BT6" s="446"/>
      <c r="BU6" s="447"/>
      <c r="BV6" s="445">
        <v>4744562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100.5</v>
      </c>
      <c r="CU6" s="596"/>
      <c r="CV6" s="596"/>
      <c r="CW6" s="596"/>
      <c r="CX6" s="596"/>
      <c r="CY6" s="596"/>
      <c r="CZ6" s="596"/>
      <c r="DA6" s="597"/>
      <c r="DB6" s="595">
        <v>94.8</v>
      </c>
      <c r="DC6" s="596"/>
      <c r="DD6" s="596"/>
      <c r="DE6" s="596"/>
      <c r="DF6" s="596"/>
      <c r="DG6" s="596"/>
      <c r="DH6" s="596"/>
      <c r="DI6" s="597"/>
      <c r="DJ6" s="163"/>
      <c r="DK6" s="163"/>
      <c r="DL6" s="163"/>
      <c r="DM6" s="163"/>
      <c r="DN6" s="163"/>
      <c r="DO6" s="163"/>
    </row>
    <row r="7" spans="1:119" ht="18.75" customHeight="1" x14ac:dyDescent="0.15">
      <c r="A7" s="164"/>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1697313</v>
      </c>
      <c r="BO7" s="446"/>
      <c r="BP7" s="446"/>
      <c r="BQ7" s="446"/>
      <c r="BR7" s="446"/>
      <c r="BS7" s="446"/>
      <c r="BT7" s="446"/>
      <c r="BU7" s="447"/>
      <c r="BV7" s="445">
        <v>894071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107167476</v>
      </c>
      <c r="CU7" s="446"/>
      <c r="CV7" s="446"/>
      <c r="CW7" s="446"/>
      <c r="CX7" s="446"/>
      <c r="CY7" s="446"/>
      <c r="CZ7" s="446"/>
      <c r="DA7" s="447"/>
      <c r="DB7" s="445">
        <v>106502796</v>
      </c>
      <c r="DC7" s="446"/>
      <c r="DD7" s="446"/>
      <c r="DE7" s="446"/>
      <c r="DF7" s="446"/>
      <c r="DG7" s="446"/>
      <c r="DH7" s="446"/>
      <c r="DI7" s="447"/>
      <c r="DJ7" s="163"/>
      <c r="DK7" s="163"/>
      <c r="DL7" s="163"/>
      <c r="DM7" s="163"/>
      <c r="DN7" s="163"/>
      <c r="DO7" s="163"/>
    </row>
    <row r="8" spans="1:119" ht="18.75" customHeight="1" thickBot="1" x14ac:dyDescent="0.2">
      <c r="A8" s="164"/>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4216992</v>
      </c>
      <c r="BO8" s="446"/>
      <c r="BP8" s="446"/>
      <c r="BQ8" s="446"/>
      <c r="BR8" s="446"/>
      <c r="BS8" s="446"/>
      <c r="BT8" s="446"/>
      <c r="BU8" s="447"/>
      <c r="BV8" s="445">
        <v>3850491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0.87</v>
      </c>
      <c r="CU8" s="559"/>
      <c r="CV8" s="559"/>
      <c r="CW8" s="559"/>
      <c r="CX8" s="559"/>
      <c r="CY8" s="559"/>
      <c r="CZ8" s="559"/>
      <c r="DA8" s="560"/>
      <c r="DB8" s="558">
        <v>0.86</v>
      </c>
      <c r="DC8" s="559"/>
      <c r="DD8" s="559"/>
      <c r="DE8" s="559"/>
      <c r="DF8" s="559"/>
      <c r="DG8" s="559"/>
      <c r="DH8" s="559"/>
      <c r="DI8" s="560"/>
      <c r="DJ8" s="163"/>
      <c r="DK8" s="163"/>
      <c r="DL8" s="163"/>
      <c r="DM8" s="163"/>
      <c r="DN8" s="163"/>
      <c r="DO8" s="163"/>
    </row>
    <row r="9" spans="1:119" ht="18.75" customHeight="1" thickBot="1" x14ac:dyDescent="0.2">
      <c r="A9" s="164"/>
      <c r="B9" s="584" t="s">
        <v>107</v>
      </c>
      <c r="C9" s="585"/>
      <c r="D9" s="585"/>
      <c r="E9" s="585"/>
      <c r="F9" s="585"/>
      <c r="G9" s="585"/>
      <c r="H9" s="585"/>
      <c r="I9" s="585"/>
      <c r="J9" s="585"/>
      <c r="K9" s="508"/>
      <c r="L9" s="586" t="s">
        <v>108</v>
      </c>
      <c r="M9" s="587"/>
      <c r="N9" s="587"/>
      <c r="O9" s="587"/>
      <c r="P9" s="587"/>
      <c r="Q9" s="588"/>
      <c r="R9" s="589">
        <v>477118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366501</v>
      </c>
      <c r="BO9" s="446"/>
      <c r="BP9" s="446"/>
      <c r="BQ9" s="446"/>
      <c r="BR9" s="446"/>
      <c r="BS9" s="446"/>
      <c r="BT9" s="446"/>
      <c r="BU9" s="447"/>
      <c r="BV9" s="445">
        <v>-1641370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13.1</v>
      </c>
      <c r="DC9" s="416"/>
      <c r="DD9" s="416"/>
      <c r="DE9" s="416"/>
      <c r="DF9" s="416"/>
      <c r="DG9" s="416"/>
      <c r="DH9" s="416"/>
      <c r="DI9" s="417"/>
      <c r="DJ9" s="163"/>
      <c r="DK9" s="163"/>
      <c r="DL9" s="163"/>
      <c r="DM9" s="163"/>
      <c r="DN9" s="163"/>
      <c r="DO9" s="163"/>
    </row>
    <row r="10" spans="1:119" ht="18.75" customHeight="1" thickBot="1" x14ac:dyDescent="0.2">
      <c r="A10" s="164"/>
      <c r="B10" s="584"/>
      <c r="C10" s="585"/>
      <c r="D10" s="585"/>
      <c r="E10" s="585"/>
      <c r="F10" s="585"/>
      <c r="G10" s="585"/>
      <c r="H10" s="585"/>
      <c r="I10" s="585"/>
      <c r="J10" s="585"/>
      <c r="K10" s="508"/>
      <c r="L10" s="418" t="s">
        <v>113</v>
      </c>
      <c r="M10" s="419"/>
      <c r="N10" s="419"/>
      <c r="O10" s="419"/>
      <c r="P10" s="419"/>
      <c r="Q10" s="420"/>
      <c r="R10" s="421">
        <v>475513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2508363</v>
      </c>
      <c r="BO10" s="446"/>
      <c r="BP10" s="446"/>
      <c r="BQ10" s="446"/>
      <c r="BR10" s="446"/>
      <c r="BS10" s="446"/>
      <c r="BT10" s="446"/>
      <c r="BU10" s="447"/>
      <c r="BV10" s="445">
        <v>3302469</v>
      </c>
      <c r="BW10" s="446"/>
      <c r="BX10" s="446"/>
      <c r="BY10" s="446"/>
      <c r="BZ10" s="446"/>
      <c r="CA10" s="446"/>
      <c r="CB10" s="446"/>
      <c r="CC10" s="447"/>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1125000</v>
      </c>
      <c r="BO11" s="446"/>
      <c r="BP11" s="446"/>
      <c r="BQ11" s="446"/>
      <c r="BR11" s="446"/>
      <c r="BS11" s="446"/>
      <c r="BT11" s="446"/>
      <c r="BU11" s="447"/>
      <c r="BV11" s="445">
        <v>1125000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3"/>
      <c r="DK11" s="163"/>
      <c r="DL11" s="163"/>
      <c r="DM11" s="163"/>
      <c r="DN11" s="163"/>
      <c r="DO11" s="163"/>
    </row>
    <row r="12" spans="1:119" ht="18.75" customHeight="1" x14ac:dyDescent="0.15">
      <c r="A12" s="164"/>
      <c r="B12" s="561" t="s">
        <v>124</v>
      </c>
      <c r="C12" s="562"/>
      <c r="D12" s="562"/>
      <c r="E12" s="562"/>
      <c r="F12" s="562"/>
      <c r="G12" s="562"/>
      <c r="H12" s="562"/>
      <c r="I12" s="562"/>
      <c r="J12" s="562"/>
      <c r="K12" s="563"/>
      <c r="L12" s="570" t="s">
        <v>125</v>
      </c>
      <c r="M12" s="571"/>
      <c r="N12" s="571"/>
      <c r="O12" s="571"/>
      <c r="P12" s="571"/>
      <c r="Q12" s="572"/>
      <c r="R12" s="573">
        <v>483901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120</v>
      </c>
      <c r="AV12" s="503"/>
      <c r="AW12" s="503"/>
      <c r="AX12" s="503"/>
      <c r="AY12" s="425" t="s">
        <v>129</v>
      </c>
      <c r="AZ12" s="426"/>
      <c r="BA12" s="426"/>
      <c r="BB12" s="426"/>
      <c r="BC12" s="426"/>
      <c r="BD12" s="426"/>
      <c r="BE12" s="426"/>
      <c r="BF12" s="426"/>
      <c r="BG12" s="426"/>
      <c r="BH12" s="426"/>
      <c r="BI12" s="426"/>
      <c r="BJ12" s="426"/>
      <c r="BK12" s="426"/>
      <c r="BL12" s="426"/>
      <c r="BM12" s="427"/>
      <c r="BN12" s="445">
        <v>2350000</v>
      </c>
      <c r="BO12" s="446"/>
      <c r="BP12" s="446"/>
      <c r="BQ12" s="446"/>
      <c r="BR12" s="446"/>
      <c r="BS12" s="446"/>
      <c r="BT12" s="446"/>
      <c r="BU12" s="447"/>
      <c r="BV12" s="445">
        <v>2720000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3"/>
      <c r="DK12" s="163"/>
      <c r="DL12" s="163"/>
      <c r="DM12" s="163"/>
      <c r="DN12" s="163"/>
      <c r="DO12" s="163"/>
    </row>
    <row r="13" spans="1:119" ht="18.75" customHeight="1" x14ac:dyDescent="0.15">
      <c r="A13" s="164"/>
      <c r="B13" s="564"/>
      <c r="C13" s="565"/>
      <c r="D13" s="565"/>
      <c r="E13" s="565"/>
      <c r="F13" s="565"/>
      <c r="G13" s="565"/>
      <c r="H13" s="565"/>
      <c r="I13" s="565"/>
      <c r="J13" s="565"/>
      <c r="K13" s="566"/>
      <c r="L13" s="174"/>
      <c r="M13" s="545" t="s">
        <v>131</v>
      </c>
      <c r="N13" s="546"/>
      <c r="O13" s="546"/>
      <c r="P13" s="546"/>
      <c r="Q13" s="547"/>
      <c r="R13" s="548">
        <v>478127</v>
      </c>
      <c r="S13" s="549"/>
      <c r="T13" s="549"/>
      <c r="U13" s="549"/>
      <c r="V13" s="550"/>
      <c r="W13" s="536" t="s">
        <v>132</v>
      </c>
      <c r="X13" s="458"/>
      <c r="Y13" s="458"/>
      <c r="Z13" s="458"/>
      <c r="AA13" s="458"/>
      <c r="AB13" s="459"/>
      <c r="AC13" s="421">
        <v>4043</v>
      </c>
      <c r="AD13" s="422"/>
      <c r="AE13" s="422"/>
      <c r="AF13" s="422"/>
      <c r="AG13" s="423"/>
      <c r="AH13" s="421">
        <v>4490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1649864</v>
      </c>
      <c r="BO13" s="446"/>
      <c r="BP13" s="446"/>
      <c r="BQ13" s="446"/>
      <c r="BR13" s="446"/>
      <c r="BS13" s="446"/>
      <c r="BT13" s="446"/>
      <c r="BU13" s="447"/>
      <c r="BV13" s="445">
        <v>66099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5.8</v>
      </c>
      <c r="CU13" s="416"/>
      <c r="CV13" s="416"/>
      <c r="CW13" s="416"/>
      <c r="CX13" s="416"/>
      <c r="CY13" s="416"/>
      <c r="CZ13" s="416"/>
      <c r="DA13" s="417"/>
      <c r="DB13" s="415">
        <v>6.3</v>
      </c>
      <c r="DC13" s="416"/>
      <c r="DD13" s="416"/>
      <c r="DE13" s="416"/>
      <c r="DF13" s="416"/>
      <c r="DG13" s="416"/>
      <c r="DH13" s="416"/>
      <c r="DI13" s="417"/>
      <c r="DJ13" s="163"/>
      <c r="DK13" s="163"/>
      <c r="DL13" s="163"/>
      <c r="DM13" s="163"/>
      <c r="DN13" s="163"/>
      <c r="DO13" s="163"/>
    </row>
    <row r="14" spans="1:119" ht="18.75" customHeight="1" thickBot="1" x14ac:dyDescent="0.2">
      <c r="A14" s="164"/>
      <c r="B14" s="564"/>
      <c r="C14" s="565"/>
      <c r="D14" s="565"/>
      <c r="E14" s="565"/>
      <c r="F14" s="565"/>
      <c r="G14" s="565"/>
      <c r="H14" s="565"/>
      <c r="I14" s="565"/>
      <c r="J14" s="565"/>
      <c r="K14" s="566"/>
      <c r="L14" s="538" t="s">
        <v>137</v>
      </c>
      <c r="M14" s="579"/>
      <c r="N14" s="579"/>
      <c r="O14" s="579"/>
      <c r="P14" s="579"/>
      <c r="Q14" s="580"/>
      <c r="R14" s="548">
        <v>484174</v>
      </c>
      <c r="S14" s="549"/>
      <c r="T14" s="549"/>
      <c r="U14" s="549"/>
      <c r="V14" s="550"/>
      <c r="W14" s="551"/>
      <c r="X14" s="461"/>
      <c r="Y14" s="461"/>
      <c r="Z14" s="461"/>
      <c r="AA14" s="461"/>
      <c r="AB14" s="462"/>
      <c r="AC14" s="541">
        <v>2</v>
      </c>
      <c r="AD14" s="542"/>
      <c r="AE14" s="542"/>
      <c r="AF14" s="542"/>
      <c r="AG14" s="543"/>
      <c r="AH14" s="541">
        <v>2.2000000000000002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42.7</v>
      </c>
      <c r="CU14" s="553"/>
      <c r="CV14" s="553"/>
      <c r="CW14" s="553"/>
      <c r="CX14" s="553"/>
      <c r="CY14" s="553"/>
      <c r="CZ14" s="553"/>
      <c r="DA14" s="554"/>
      <c r="DB14" s="552">
        <v>42.6</v>
      </c>
      <c r="DC14" s="553"/>
      <c r="DD14" s="553"/>
      <c r="DE14" s="553"/>
      <c r="DF14" s="553"/>
      <c r="DG14" s="553"/>
      <c r="DH14" s="553"/>
      <c r="DI14" s="554"/>
      <c r="DJ14" s="163"/>
      <c r="DK14" s="163"/>
      <c r="DL14" s="163"/>
      <c r="DM14" s="163"/>
      <c r="DN14" s="163"/>
      <c r="DO14" s="163"/>
    </row>
    <row r="15" spans="1:119" ht="18.75" customHeight="1" x14ac:dyDescent="0.15">
      <c r="A15" s="164"/>
      <c r="B15" s="564"/>
      <c r="C15" s="565"/>
      <c r="D15" s="565"/>
      <c r="E15" s="565"/>
      <c r="F15" s="565"/>
      <c r="G15" s="565"/>
      <c r="H15" s="565"/>
      <c r="I15" s="565"/>
      <c r="J15" s="565"/>
      <c r="K15" s="566"/>
      <c r="L15" s="174"/>
      <c r="M15" s="545" t="s">
        <v>139</v>
      </c>
      <c r="N15" s="546"/>
      <c r="O15" s="546"/>
      <c r="P15" s="546"/>
      <c r="Q15" s="547"/>
      <c r="R15" s="548">
        <v>478652</v>
      </c>
      <c r="S15" s="549"/>
      <c r="T15" s="549"/>
      <c r="U15" s="549"/>
      <c r="V15" s="550"/>
      <c r="W15" s="536" t="s">
        <v>140</v>
      </c>
      <c r="X15" s="458"/>
      <c r="Y15" s="458"/>
      <c r="Z15" s="458"/>
      <c r="AA15" s="458"/>
      <c r="AB15" s="459"/>
      <c r="AC15" s="421">
        <v>63775</v>
      </c>
      <c r="AD15" s="422"/>
      <c r="AE15" s="422"/>
      <c r="AF15" s="422"/>
      <c r="AG15" s="423"/>
      <c r="AH15" s="421">
        <v>67462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68157186</v>
      </c>
      <c r="BO15" s="441"/>
      <c r="BP15" s="441"/>
      <c r="BQ15" s="441"/>
      <c r="BR15" s="441"/>
      <c r="BS15" s="441"/>
      <c r="BT15" s="441"/>
      <c r="BU15" s="442"/>
      <c r="BV15" s="440">
        <v>67454787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31.1</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78358956</v>
      </c>
      <c r="BO16" s="446"/>
      <c r="BP16" s="446"/>
      <c r="BQ16" s="446"/>
      <c r="BR16" s="446"/>
      <c r="BS16" s="446"/>
      <c r="BT16" s="446"/>
      <c r="BU16" s="447"/>
      <c r="BV16" s="445">
        <v>77800123</v>
      </c>
      <c r="BW16" s="446"/>
      <c r="BX16" s="446"/>
      <c r="BY16" s="446"/>
      <c r="BZ16" s="446"/>
      <c r="CA16" s="446"/>
      <c r="CB16" s="446"/>
      <c r="CC16" s="447"/>
      <c r="CD16" s="178"/>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3"/>
      <c r="DK16" s="163"/>
      <c r="DL16" s="163"/>
      <c r="DM16" s="163"/>
      <c r="DN16" s="163"/>
      <c r="DO16" s="163"/>
    </row>
    <row r="17" spans="1:119" ht="18.75" customHeight="1" thickBot="1" x14ac:dyDescent="0.2">
      <c r="A17" s="164"/>
      <c r="B17" s="567"/>
      <c r="C17" s="568"/>
      <c r="D17" s="568"/>
      <c r="E17" s="568"/>
      <c r="F17" s="568"/>
      <c r="G17" s="568"/>
      <c r="H17" s="568"/>
      <c r="I17" s="568"/>
      <c r="J17" s="568"/>
      <c r="K17" s="569"/>
      <c r="L17" s="179"/>
      <c r="M17" s="530" t="s">
        <v>146</v>
      </c>
      <c r="N17" s="531"/>
      <c r="O17" s="531"/>
      <c r="P17" s="531"/>
      <c r="Q17" s="532"/>
      <c r="R17" s="533" t="s">
        <v>144</v>
      </c>
      <c r="S17" s="534"/>
      <c r="T17" s="534"/>
      <c r="U17" s="534"/>
      <c r="V17" s="535"/>
      <c r="W17" s="536" t="s">
        <v>147</v>
      </c>
      <c r="X17" s="458"/>
      <c r="Y17" s="458"/>
      <c r="Z17" s="458"/>
      <c r="AA17" s="458"/>
      <c r="AB17" s="459"/>
      <c r="AC17" s="421">
        <v>136977</v>
      </c>
      <c r="AD17" s="422"/>
      <c r="AE17" s="422"/>
      <c r="AF17" s="422"/>
      <c r="AG17" s="423"/>
      <c r="AH17" s="421">
        <v>135787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87462269</v>
      </c>
      <c r="BO17" s="446"/>
      <c r="BP17" s="446"/>
      <c r="BQ17" s="446"/>
      <c r="BR17" s="446"/>
      <c r="BS17" s="446"/>
      <c r="BT17" s="446"/>
      <c r="BU17" s="447"/>
      <c r="BV17" s="445">
        <v>86641727</v>
      </c>
      <c r="BW17" s="446"/>
      <c r="BX17" s="446"/>
      <c r="BY17" s="446"/>
      <c r="BZ17" s="446"/>
      <c r="CA17" s="446"/>
      <c r="CB17" s="446"/>
      <c r="CC17" s="447"/>
      <c r="CD17" s="178"/>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3"/>
      <c r="DK17" s="163"/>
      <c r="DL17" s="163"/>
      <c r="DM17" s="163"/>
      <c r="DN17" s="163"/>
      <c r="DO17" s="163"/>
    </row>
    <row r="18" spans="1:119" ht="18.75" customHeight="1" thickBot="1" x14ac:dyDescent="0.2">
      <c r="A18" s="164"/>
      <c r="B18" s="507" t="s">
        <v>149</v>
      </c>
      <c r="C18" s="508"/>
      <c r="D18" s="508"/>
      <c r="E18" s="509"/>
      <c r="F18" s="509"/>
      <c r="G18" s="509"/>
      <c r="H18" s="509"/>
      <c r="I18" s="509"/>
      <c r="J18" s="509"/>
      <c r="K18" s="509"/>
      <c r="L18" s="510">
        <v>355.63</v>
      </c>
      <c r="M18" s="510"/>
      <c r="N18" s="510"/>
      <c r="O18" s="510"/>
      <c r="P18" s="510"/>
      <c r="Q18" s="510"/>
      <c r="R18" s="511"/>
      <c r="S18" s="511"/>
      <c r="T18" s="511"/>
      <c r="U18" s="511"/>
      <c r="V18" s="512"/>
      <c r="W18" s="526"/>
      <c r="X18" s="527"/>
      <c r="Y18" s="527"/>
      <c r="Z18" s="527"/>
      <c r="AA18" s="527"/>
      <c r="AB18" s="537"/>
      <c r="AC18" s="409">
        <v>66.900000000000006</v>
      </c>
      <c r="AD18" s="410"/>
      <c r="AE18" s="410"/>
      <c r="AF18" s="410"/>
      <c r="AG18" s="513"/>
      <c r="AH18" s="409">
        <v>65.400000000000006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101443231</v>
      </c>
      <c r="BO18" s="446"/>
      <c r="BP18" s="446"/>
      <c r="BQ18" s="446"/>
      <c r="BR18" s="446"/>
      <c r="BS18" s="446"/>
      <c r="BT18" s="446"/>
      <c r="BU18" s="447"/>
      <c r="BV18" s="445">
        <v>95204146</v>
      </c>
      <c r="BW18" s="446"/>
      <c r="BX18" s="446"/>
      <c r="BY18" s="446"/>
      <c r="BZ18" s="446"/>
      <c r="CA18" s="446"/>
      <c r="CB18" s="446"/>
      <c r="CC18" s="447"/>
      <c r="CD18" s="178"/>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3"/>
      <c r="DK18" s="163"/>
      <c r="DL18" s="163"/>
      <c r="DM18" s="163"/>
      <c r="DN18" s="163"/>
      <c r="DO18" s="163"/>
    </row>
    <row r="19" spans="1:119" ht="18.75" customHeight="1" thickBot="1" x14ac:dyDescent="0.2">
      <c r="A19" s="164"/>
      <c r="B19" s="507" t="s">
        <v>151</v>
      </c>
      <c r="C19" s="508"/>
      <c r="D19" s="508"/>
      <c r="E19" s="509"/>
      <c r="F19" s="509"/>
      <c r="G19" s="509"/>
      <c r="H19" s="509"/>
      <c r="I19" s="509"/>
      <c r="J19" s="509"/>
      <c r="K19" s="509"/>
      <c r="L19" s="515">
        <v>1342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123409546</v>
      </c>
      <c r="BO19" s="446"/>
      <c r="BP19" s="446"/>
      <c r="BQ19" s="446"/>
      <c r="BR19" s="446"/>
      <c r="BS19" s="446"/>
      <c r="BT19" s="446"/>
      <c r="BU19" s="447"/>
      <c r="BV19" s="445">
        <v>123895978</v>
      </c>
      <c r="BW19" s="446"/>
      <c r="BX19" s="446"/>
      <c r="BY19" s="446"/>
      <c r="BZ19" s="446"/>
      <c r="CA19" s="446"/>
      <c r="CB19" s="446"/>
      <c r="CC19" s="447"/>
      <c r="CD19" s="178"/>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3"/>
      <c r="DK19" s="163"/>
      <c r="DL19" s="163"/>
      <c r="DM19" s="163"/>
      <c r="DN19" s="163"/>
      <c r="DO19" s="163"/>
    </row>
    <row r="20" spans="1:119" ht="18.75" customHeight="1" thickBot="1" x14ac:dyDescent="0.2">
      <c r="A20" s="164"/>
      <c r="B20" s="507" t="s">
        <v>153</v>
      </c>
      <c r="C20" s="508"/>
      <c r="D20" s="508"/>
      <c r="E20" s="509"/>
      <c r="F20" s="509"/>
      <c r="G20" s="509"/>
      <c r="H20" s="509"/>
      <c r="I20" s="509"/>
      <c r="J20" s="509"/>
      <c r="K20" s="509"/>
      <c r="L20" s="515">
        <v>189847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8"/>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3"/>
      <c r="DK20" s="163"/>
      <c r="DL20" s="163"/>
      <c r="DM20" s="163"/>
      <c r="DN20" s="163"/>
      <c r="DO20" s="163"/>
    </row>
    <row r="21" spans="1:119" ht="18.75" customHeight="1" x14ac:dyDescent="0.15">
      <c r="A21" s="164"/>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8"/>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3"/>
      <c r="DK21" s="163"/>
      <c r="DL21" s="163"/>
      <c r="DM21" s="163"/>
      <c r="DN21" s="163"/>
      <c r="DO21" s="163"/>
    </row>
    <row r="22" spans="1:119" ht="18.75" customHeight="1" thickBot="1" x14ac:dyDescent="0.2">
      <c r="A22" s="164"/>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8"/>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3"/>
      <c r="DK22" s="163"/>
      <c r="DL22" s="163"/>
      <c r="DM22" s="163"/>
      <c r="DN22" s="163"/>
      <c r="DO22" s="163"/>
    </row>
    <row r="23" spans="1:119" ht="18.75" customHeight="1" x14ac:dyDescent="0.15">
      <c r="A23" s="164"/>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172356984</v>
      </c>
      <c r="BO23" s="446"/>
      <c r="BP23" s="446"/>
      <c r="BQ23" s="446"/>
      <c r="BR23" s="446"/>
      <c r="BS23" s="446"/>
      <c r="BT23" s="446"/>
      <c r="BU23" s="447"/>
      <c r="BV23" s="445">
        <v>172814479</v>
      </c>
      <c r="BW23" s="446"/>
      <c r="BX23" s="446"/>
      <c r="BY23" s="446"/>
      <c r="BZ23" s="446"/>
      <c r="CA23" s="446"/>
      <c r="CB23" s="446"/>
      <c r="CC23" s="447"/>
      <c r="CD23" s="178"/>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3"/>
      <c r="DK23" s="163"/>
      <c r="DL23" s="163"/>
      <c r="DM23" s="163"/>
      <c r="DN23" s="163"/>
      <c r="DO23" s="163"/>
    </row>
    <row r="24" spans="1:119" ht="18.75" customHeight="1" thickBot="1" x14ac:dyDescent="0.2">
      <c r="A24" s="164"/>
      <c r="B24" s="477"/>
      <c r="C24" s="478"/>
      <c r="D24" s="479"/>
      <c r="E24" s="418" t="s">
        <v>162</v>
      </c>
      <c r="F24" s="419"/>
      <c r="G24" s="419"/>
      <c r="H24" s="419"/>
      <c r="I24" s="419"/>
      <c r="J24" s="419"/>
      <c r="K24" s="420"/>
      <c r="L24" s="421">
        <v>1</v>
      </c>
      <c r="M24" s="422"/>
      <c r="N24" s="422"/>
      <c r="O24" s="422"/>
      <c r="P24" s="423"/>
      <c r="Q24" s="421">
        <v>11500</v>
      </c>
      <c r="R24" s="422"/>
      <c r="S24" s="422"/>
      <c r="T24" s="422"/>
      <c r="U24" s="422"/>
      <c r="V24" s="423"/>
      <c r="W24" s="487"/>
      <c r="X24" s="478"/>
      <c r="Y24" s="479"/>
      <c r="Z24" s="418" t="s">
        <v>163</v>
      </c>
      <c r="AA24" s="419"/>
      <c r="AB24" s="419"/>
      <c r="AC24" s="419"/>
      <c r="AD24" s="419"/>
      <c r="AE24" s="419"/>
      <c r="AF24" s="419"/>
      <c r="AG24" s="420"/>
      <c r="AH24" s="421">
        <v>2647</v>
      </c>
      <c r="AI24" s="422"/>
      <c r="AJ24" s="422"/>
      <c r="AK24" s="422"/>
      <c r="AL24" s="423"/>
      <c r="AM24" s="421">
        <v>8430695</v>
      </c>
      <c r="AN24" s="422"/>
      <c r="AO24" s="422"/>
      <c r="AP24" s="422"/>
      <c r="AQ24" s="422"/>
      <c r="AR24" s="423"/>
      <c r="AS24" s="421">
        <v>3185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118549304</v>
      </c>
      <c r="BO24" s="446"/>
      <c r="BP24" s="446"/>
      <c r="BQ24" s="446"/>
      <c r="BR24" s="446"/>
      <c r="BS24" s="446"/>
      <c r="BT24" s="446"/>
      <c r="BU24" s="447"/>
      <c r="BV24" s="445">
        <v>117551523</v>
      </c>
      <c r="BW24" s="446"/>
      <c r="BX24" s="446"/>
      <c r="BY24" s="446"/>
      <c r="BZ24" s="446"/>
      <c r="CA24" s="446"/>
      <c r="CB24" s="446"/>
      <c r="CC24" s="447"/>
      <c r="CD24" s="178"/>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3"/>
      <c r="DK24" s="163"/>
      <c r="DL24" s="163"/>
      <c r="DM24" s="163"/>
      <c r="DN24" s="163"/>
      <c r="DO24" s="163"/>
    </row>
    <row r="25" spans="1:119" s="163" customFormat="1" ht="18.75" customHeight="1" x14ac:dyDescent="0.15">
      <c r="A25" s="164"/>
      <c r="B25" s="477"/>
      <c r="C25" s="478"/>
      <c r="D25" s="479"/>
      <c r="E25" s="418" t="s">
        <v>165</v>
      </c>
      <c r="F25" s="419"/>
      <c r="G25" s="419"/>
      <c r="H25" s="419"/>
      <c r="I25" s="419"/>
      <c r="J25" s="419"/>
      <c r="K25" s="420"/>
      <c r="L25" s="421">
        <v>2</v>
      </c>
      <c r="M25" s="422"/>
      <c r="N25" s="422"/>
      <c r="O25" s="422"/>
      <c r="P25" s="423"/>
      <c r="Q25" s="421">
        <v>9300</v>
      </c>
      <c r="R25" s="422"/>
      <c r="S25" s="422"/>
      <c r="T25" s="422"/>
      <c r="U25" s="422"/>
      <c r="V25" s="423"/>
      <c r="W25" s="487"/>
      <c r="X25" s="478"/>
      <c r="Y25" s="479"/>
      <c r="Z25" s="418" t="s">
        <v>166</v>
      </c>
      <c r="AA25" s="419"/>
      <c r="AB25" s="419"/>
      <c r="AC25" s="419"/>
      <c r="AD25" s="419"/>
      <c r="AE25" s="419"/>
      <c r="AF25" s="419"/>
      <c r="AG25" s="420"/>
      <c r="AH25" s="421">
        <v>446</v>
      </c>
      <c r="AI25" s="422"/>
      <c r="AJ25" s="422"/>
      <c r="AK25" s="422"/>
      <c r="AL25" s="423"/>
      <c r="AM25" s="421">
        <v>1282696</v>
      </c>
      <c r="AN25" s="422"/>
      <c r="AO25" s="422"/>
      <c r="AP25" s="422"/>
      <c r="AQ25" s="422"/>
      <c r="AR25" s="423"/>
      <c r="AS25" s="421">
        <v>2876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56592625</v>
      </c>
      <c r="BO25" s="441"/>
      <c r="BP25" s="441"/>
      <c r="BQ25" s="441"/>
      <c r="BR25" s="441"/>
      <c r="BS25" s="441"/>
      <c r="BT25" s="441"/>
      <c r="BU25" s="442"/>
      <c r="BV25" s="440">
        <v>59301036</v>
      </c>
      <c r="BW25" s="441"/>
      <c r="BX25" s="441"/>
      <c r="BY25" s="441"/>
      <c r="BZ25" s="441"/>
      <c r="CA25" s="441"/>
      <c r="CB25" s="441"/>
      <c r="CC25" s="442"/>
      <c r="CD25" s="178"/>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3" customFormat="1" ht="18.75" customHeight="1" x14ac:dyDescent="0.15">
      <c r="A26" s="164"/>
      <c r="B26" s="477"/>
      <c r="C26" s="478"/>
      <c r="D26" s="479"/>
      <c r="E26" s="418" t="s">
        <v>168</v>
      </c>
      <c r="F26" s="419"/>
      <c r="G26" s="419"/>
      <c r="H26" s="419"/>
      <c r="I26" s="419"/>
      <c r="J26" s="419"/>
      <c r="K26" s="420"/>
      <c r="L26" s="421">
        <v>1</v>
      </c>
      <c r="M26" s="422"/>
      <c r="N26" s="422"/>
      <c r="O26" s="422"/>
      <c r="P26" s="423"/>
      <c r="Q26" s="421">
        <v>8100</v>
      </c>
      <c r="R26" s="422"/>
      <c r="S26" s="422"/>
      <c r="T26" s="422"/>
      <c r="U26" s="422"/>
      <c r="V26" s="423"/>
      <c r="W26" s="487"/>
      <c r="X26" s="478"/>
      <c r="Y26" s="479"/>
      <c r="Z26" s="418" t="s">
        <v>169</v>
      </c>
      <c r="AA26" s="500"/>
      <c r="AB26" s="500"/>
      <c r="AC26" s="500"/>
      <c r="AD26" s="500"/>
      <c r="AE26" s="500"/>
      <c r="AF26" s="500"/>
      <c r="AG26" s="501"/>
      <c r="AH26" s="421">
        <v>245</v>
      </c>
      <c r="AI26" s="422"/>
      <c r="AJ26" s="422"/>
      <c r="AK26" s="422"/>
      <c r="AL26" s="423"/>
      <c r="AM26" s="421">
        <v>891310</v>
      </c>
      <c r="AN26" s="422"/>
      <c r="AO26" s="422"/>
      <c r="AP26" s="422"/>
      <c r="AQ26" s="422"/>
      <c r="AR26" s="423"/>
      <c r="AS26" s="421">
        <v>3638</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v>200000</v>
      </c>
      <c r="BO26" s="446"/>
      <c r="BP26" s="446"/>
      <c r="BQ26" s="446"/>
      <c r="BR26" s="446"/>
      <c r="BS26" s="446"/>
      <c r="BT26" s="446"/>
      <c r="BU26" s="447"/>
      <c r="BV26" s="445">
        <v>320000</v>
      </c>
      <c r="BW26" s="446"/>
      <c r="BX26" s="446"/>
      <c r="BY26" s="446"/>
      <c r="BZ26" s="446"/>
      <c r="CA26" s="446"/>
      <c r="CB26" s="446"/>
      <c r="CC26" s="447"/>
      <c r="CD26" s="178"/>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4"/>
      <c r="B27" s="477"/>
      <c r="C27" s="478"/>
      <c r="D27" s="479"/>
      <c r="E27" s="418" t="s">
        <v>171</v>
      </c>
      <c r="F27" s="419"/>
      <c r="G27" s="419"/>
      <c r="H27" s="419"/>
      <c r="I27" s="419"/>
      <c r="J27" s="419"/>
      <c r="K27" s="420"/>
      <c r="L27" s="421">
        <v>1</v>
      </c>
      <c r="M27" s="422"/>
      <c r="N27" s="422"/>
      <c r="O27" s="422"/>
      <c r="P27" s="423"/>
      <c r="Q27" s="421">
        <v>7800</v>
      </c>
      <c r="R27" s="422"/>
      <c r="S27" s="422"/>
      <c r="T27" s="422"/>
      <c r="U27" s="422"/>
      <c r="V27" s="423"/>
      <c r="W27" s="487"/>
      <c r="X27" s="478"/>
      <c r="Y27" s="479"/>
      <c r="Z27" s="418" t="s">
        <v>172</v>
      </c>
      <c r="AA27" s="419"/>
      <c r="AB27" s="419"/>
      <c r="AC27" s="419"/>
      <c r="AD27" s="419"/>
      <c r="AE27" s="419"/>
      <c r="AF27" s="419"/>
      <c r="AG27" s="420"/>
      <c r="AH27" s="421">
        <v>216</v>
      </c>
      <c r="AI27" s="422"/>
      <c r="AJ27" s="422"/>
      <c r="AK27" s="422"/>
      <c r="AL27" s="423"/>
      <c r="AM27" s="421">
        <v>689227</v>
      </c>
      <c r="AN27" s="422"/>
      <c r="AO27" s="422"/>
      <c r="AP27" s="422"/>
      <c r="AQ27" s="422"/>
      <c r="AR27" s="423"/>
      <c r="AS27" s="421">
        <v>3191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1930000</v>
      </c>
      <c r="BO27" s="449"/>
      <c r="BP27" s="449"/>
      <c r="BQ27" s="449"/>
      <c r="BR27" s="449"/>
      <c r="BS27" s="449"/>
      <c r="BT27" s="449"/>
      <c r="BU27" s="450"/>
      <c r="BV27" s="448">
        <v>1930000</v>
      </c>
      <c r="BW27" s="449"/>
      <c r="BX27" s="449"/>
      <c r="BY27" s="449"/>
      <c r="BZ27" s="449"/>
      <c r="CA27" s="449"/>
      <c r="CB27" s="449"/>
      <c r="CC27" s="450"/>
      <c r="CD27" s="180"/>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3"/>
      <c r="DK27" s="163"/>
      <c r="DL27" s="163"/>
      <c r="DM27" s="163"/>
      <c r="DN27" s="163"/>
      <c r="DO27" s="163"/>
    </row>
    <row r="28" spans="1:119" ht="18.75" customHeight="1" x14ac:dyDescent="0.15">
      <c r="A28" s="164"/>
      <c r="B28" s="477"/>
      <c r="C28" s="478"/>
      <c r="D28" s="479"/>
      <c r="E28" s="418" t="s">
        <v>174</v>
      </c>
      <c r="F28" s="419"/>
      <c r="G28" s="419"/>
      <c r="H28" s="419"/>
      <c r="I28" s="419"/>
      <c r="J28" s="419"/>
      <c r="K28" s="420"/>
      <c r="L28" s="421">
        <v>1</v>
      </c>
      <c r="M28" s="422"/>
      <c r="N28" s="422"/>
      <c r="O28" s="422"/>
      <c r="P28" s="423"/>
      <c r="Q28" s="421">
        <v>7200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176</v>
      </c>
      <c r="AN28" s="422"/>
      <c r="AO28" s="422"/>
      <c r="AP28" s="422"/>
      <c r="AQ28" s="422"/>
      <c r="AR28" s="423"/>
      <c r="AS28" s="421" t="s">
        <v>176</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11069737</v>
      </c>
      <c r="BO28" s="441"/>
      <c r="BP28" s="441"/>
      <c r="BQ28" s="441"/>
      <c r="BR28" s="441"/>
      <c r="BS28" s="441"/>
      <c r="BT28" s="441"/>
      <c r="BU28" s="442"/>
      <c r="BV28" s="440">
        <v>10911374</v>
      </c>
      <c r="BW28" s="441"/>
      <c r="BX28" s="441"/>
      <c r="BY28" s="441"/>
      <c r="BZ28" s="441"/>
      <c r="CA28" s="441"/>
      <c r="CB28" s="441"/>
      <c r="CC28" s="442"/>
      <c r="CD28" s="178"/>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3"/>
      <c r="DK28" s="163"/>
      <c r="DL28" s="163"/>
      <c r="DM28" s="163"/>
      <c r="DN28" s="163"/>
      <c r="DO28" s="163"/>
    </row>
    <row r="29" spans="1:119" ht="18.75" customHeight="1" x14ac:dyDescent="0.15">
      <c r="A29" s="164"/>
      <c r="B29" s="477"/>
      <c r="C29" s="478"/>
      <c r="D29" s="479"/>
      <c r="E29" s="418" t="s">
        <v>178</v>
      </c>
      <c r="F29" s="419"/>
      <c r="G29" s="419"/>
      <c r="H29" s="419"/>
      <c r="I29" s="419"/>
      <c r="J29" s="419"/>
      <c r="K29" s="420"/>
      <c r="L29" s="421">
        <v>41</v>
      </c>
      <c r="M29" s="422"/>
      <c r="N29" s="422"/>
      <c r="O29" s="422"/>
      <c r="P29" s="423"/>
      <c r="Q29" s="421">
        <v>6700</v>
      </c>
      <c r="R29" s="422"/>
      <c r="S29" s="422"/>
      <c r="T29" s="422"/>
      <c r="U29" s="422"/>
      <c r="V29" s="423"/>
      <c r="W29" s="488"/>
      <c r="X29" s="489"/>
      <c r="Y29" s="490"/>
      <c r="Z29" s="418" t="s">
        <v>179</v>
      </c>
      <c r="AA29" s="419"/>
      <c r="AB29" s="419"/>
      <c r="AC29" s="419"/>
      <c r="AD29" s="419"/>
      <c r="AE29" s="419"/>
      <c r="AF29" s="419"/>
      <c r="AG29" s="420"/>
      <c r="AH29" s="421">
        <v>2863</v>
      </c>
      <c r="AI29" s="422"/>
      <c r="AJ29" s="422"/>
      <c r="AK29" s="422"/>
      <c r="AL29" s="423"/>
      <c r="AM29" s="421">
        <v>9119922</v>
      </c>
      <c r="AN29" s="422"/>
      <c r="AO29" s="422"/>
      <c r="AP29" s="422"/>
      <c r="AQ29" s="422"/>
      <c r="AR29" s="423"/>
      <c r="AS29" s="421">
        <v>3185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4074406</v>
      </c>
      <c r="BO29" s="446"/>
      <c r="BP29" s="446"/>
      <c r="BQ29" s="446"/>
      <c r="BR29" s="446"/>
      <c r="BS29" s="446"/>
      <c r="BT29" s="446"/>
      <c r="BU29" s="447"/>
      <c r="BV29" s="445">
        <v>3696559</v>
      </c>
      <c r="BW29" s="446"/>
      <c r="BX29" s="446"/>
      <c r="BY29" s="446"/>
      <c r="BZ29" s="446"/>
      <c r="CA29" s="446"/>
      <c r="CB29" s="446"/>
      <c r="CC29" s="447"/>
      <c r="CD29" s="180"/>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3"/>
      <c r="DK29" s="163"/>
      <c r="DL29" s="163"/>
      <c r="DM29" s="163"/>
      <c r="DN29" s="163"/>
      <c r="DO29" s="163"/>
    </row>
    <row r="30" spans="1:119" ht="18.75" customHeight="1" thickBot="1" x14ac:dyDescent="0.2">
      <c r="A30" s="164"/>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17115963</v>
      </c>
      <c r="BO30" s="449"/>
      <c r="BP30" s="449"/>
      <c r="BQ30" s="449"/>
      <c r="BR30" s="449"/>
      <c r="BS30" s="449"/>
      <c r="BT30" s="449"/>
      <c r="BU30" s="450"/>
      <c r="BV30" s="448">
        <v>16010699</v>
      </c>
      <c r="BW30" s="449"/>
      <c r="BX30" s="449"/>
      <c r="BY30" s="449"/>
      <c r="BZ30" s="449"/>
      <c r="CA30" s="449"/>
      <c r="CB30" s="449"/>
      <c r="CC30" s="450"/>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182</v>
      </c>
      <c r="D32" s="191"/>
      <c r="E32" s="191"/>
      <c r="F32" s="188"/>
      <c r="G32" s="188"/>
      <c r="H32" s="188"/>
      <c r="I32" s="188"/>
      <c r="J32" s="188"/>
      <c r="K32" s="188"/>
      <c r="L32" s="188"/>
      <c r="M32" s="188"/>
      <c r="N32" s="188"/>
      <c r="O32" s="188"/>
      <c r="P32" s="188"/>
      <c r="Q32" s="188"/>
      <c r="R32" s="188"/>
      <c r="S32" s="188"/>
      <c r="T32" s="188"/>
      <c r="U32" s="188" t="s">
        <v>183</v>
      </c>
      <c r="V32" s="188"/>
      <c r="W32" s="188"/>
      <c r="X32" s="188"/>
      <c r="Y32" s="188"/>
      <c r="Z32" s="188"/>
      <c r="AA32" s="188"/>
      <c r="AB32" s="188"/>
      <c r="AC32" s="188"/>
      <c r="AD32" s="188"/>
      <c r="AE32" s="188"/>
      <c r="AF32" s="188"/>
      <c r="AG32" s="188"/>
      <c r="AH32" s="188"/>
      <c r="AI32" s="188"/>
      <c r="AJ32" s="188"/>
      <c r="AK32" s="188"/>
      <c r="AL32" s="188"/>
      <c r="AM32" s="192" t="s">
        <v>184</v>
      </c>
      <c r="AN32" s="188"/>
      <c r="AO32" s="188"/>
      <c r="AP32" s="188"/>
      <c r="AQ32" s="188"/>
      <c r="AR32" s="188"/>
      <c r="AS32" s="192"/>
      <c r="AT32" s="192"/>
      <c r="AU32" s="192"/>
      <c r="AV32" s="192"/>
      <c r="AW32" s="192"/>
      <c r="AX32" s="192"/>
      <c r="AY32" s="192"/>
      <c r="AZ32" s="192"/>
      <c r="BA32" s="192"/>
      <c r="BB32" s="188"/>
      <c r="BC32" s="192"/>
      <c r="BD32" s="188"/>
      <c r="BE32" s="192" t="s">
        <v>185</v>
      </c>
      <c r="BF32" s="188"/>
      <c r="BG32" s="188"/>
      <c r="BH32" s="188"/>
      <c r="BI32" s="188"/>
      <c r="BJ32" s="192"/>
      <c r="BK32" s="192"/>
      <c r="BL32" s="192"/>
      <c r="BM32" s="192"/>
      <c r="BN32" s="192"/>
      <c r="BO32" s="192"/>
      <c r="BP32" s="192"/>
      <c r="BQ32" s="192"/>
      <c r="BR32" s="188"/>
      <c r="BS32" s="188"/>
      <c r="BT32" s="188"/>
      <c r="BU32" s="188"/>
      <c r="BV32" s="188"/>
      <c r="BW32" s="188" t="s">
        <v>186</v>
      </c>
      <c r="BX32" s="188"/>
      <c r="BY32" s="188"/>
      <c r="BZ32" s="188"/>
      <c r="CA32" s="188"/>
      <c r="CB32" s="192"/>
      <c r="CC32" s="192"/>
      <c r="CD32" s="192"/>
      <c r="CE32" s="192"/>
      <c r="CF32" s="192"/>
      <c r="CG32" s="192"/>
      <c r="CH32" s="192"/>
      <c r="CI32" s="192"/>
      <c r="CJ32" s="192"/>
      <c r="CK32" s="192"/>
      <c r="CL32" s="192"/>
      <c r="CM32" s="192"/>
      <c r="CN32" s="192"/>
      <c r="CO32" s="192" t="s">
        <v>187</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8" t="s">
        <v>188</v>
      </c>
      <c r="D33" s="408"/>
      <c r="E33" s="407" t="s">
        <v>189</v>
      </c>
      <c r="F33" s="407"/>
      <c r="G33" s="407"/>
      <c r="H33" s="407"/>
      <c r="I33" s="407"/>
      <c r="J33" s="407"/>
      <c r="K33" s="407"/>
      <c r="L33" s="407"/>
      <c r="M33" s="407"/>
      <c r="N33" s="407"/>
      <c r="O33" s="407"/>
      <c r="P33" s="407"/>
      <c r="Q33" s="407"/>
      <c r="R33" s="407"/>
      <c r="S33" s="407"/>
      <c r="T33" s="193"/>
      <c r="U33" s="408" t="s">
        <v>190</v>
      </c>
      <c r="V33" s="408"/>
      <c r="W33" s="407" t="s">
        <v>189</v>
      </c>
      <c r="X33" s="407"/>
      <c r="Y33" s="407"/>
      <c r="Z33" s="407"/>
      <c r="AA33" s="407"/>
      <c r="AB33" s="407"/>
      <c r="AC33" s="407"/>
      <c r="AD33" s="407"/>
      <c r="AE33" s="407"/>
      <c r="AF33" s="407"/>
      <c r="AG33" s="407"/>
      <c r="AH33" s="407"/>
      <c r="AI33" s="407"/>
      <c r="AJ33" s="407"/>
      <c r="AK33" s="407"/>
      <c r="AL33" s="193"/>
      <c r="AM33" s="408" t="s">
        <v>188</v>
      </c>
      <c r="AN33" s="408"/>
      <c r="AO33" s="407" t="s">
        <v>189</v>
      </c>
      <c r="AP33" s="407"/>
      <c r="AQ33" s="407"/>
      <c r="AR33" s="407"/>
      <c r="AS33" s="407"/>
      <c r="AT33" s="407"/>
      <c r="AU33" s="407"/>
      <c r="AV33" s="407"/>
      <c r="AW33" s="407"/>
      <c r="AX33" s="407"/>
      <c r="AY33" s="407"/>
      <c r="AZ33" s="407"/>
      <c r="BA33" s="407"/>
      <c r="BB33" s="407"/>
      <c r="BC33" s="407"/>
      <c r="BD33" s="194"/>
      <c r="BE33" s="407" t="s">
        <v>191</v>
      </c>
      <c r="BF33" s="407"/>
      <c r="BG33" s="407" t="s">
        <v>192</v>
      </c>
      <c r="BH33" s="407"/>
      <c r="BI33" s="407"/>
      <c r="BJ33" s="407"/>
      <c r="BK33" s="407"/>
      <c r="BL33" s="407"/>
      <c r="BM33" s="407"/>
      <c r="BN33" s="407"/>
      <c r="BO33" s="407"/>
      <c r="BP33" s="407"/>
      <c r="BQ33" s="407"/>
      <c r="BR33" s="407"/>
      <c r="BS33" s="407"/>
      <c r="BT33" s="407"/>
      <c r="BU33" s="407"/>
      <c r="BV33" s="194"/>
      <c r="BW33" s="408" t="s">
        <v>191</v>
      </c>
      <c r="BX33" s="408"/>
      <c r="BY33" s="407" t="s">
        <v>193</v>
      </c>
      <c r="BZ33" s="407"/>
      <c r="CA33" s="407"/>
      <c r="CB33" s="407"/>
      <c r="CC33" s="407"/>
      <c r="CD33" s="407"/>
      <c r="CE33" s="407"/>
      <c r="CF33" s="407"/>
      <c r="CG33" s="407"/>
      <c r="CH33" s="407"/>
      <c r="CI33" s="407"/>
      <c r="CJ33" s="407"/>
      <c r="CK33" s="407"/>
      <c r="CL33" s="407"/>
      <c r="CM33" s="407"/>
      <c r="CN33" s="193"/>
      <c r="CO33" s="408" t="s">
        <v>188</v>
      </c>
      <c r="CP33" s="408"/>
      <c r="CQ33" s="407" t="s">
        <v>194</v>
      </c>
      <c r="CR33" s="407"/>
      <c r="CS33" s="407"/>
      <c r="CT33" s="407"/>
      <c r="CU33" s="407"/>
      <c r="CV33" s="407"/>
      <c r="CW33" s="407"/>
      <c r="CX33" s="407"/>
      <c r="CY33" s="407"/>
      <c r="CZ33" s="407"/>
      <c r="DA33" s="407"/>
      <c r="DB33" s="407"/>
      <c r="DC33" s="407"/>
      <c r="DD33" s="407"/>
      <c r="DE33" s="407"/>
      <c r="DF33" s="193"/>
      <c r="DG33" s="406" t="s">
        <v>195</v>
      </c>
      <c r="DH33" s="406"/>
      <c r="DI33" s="195"/>
      <c r="DJ33" s="163"/>
      <c r="DK33" s="163"/>
      <c r="DL33" s="163"/>
      <c r="DM33" s="163"/>
      <c r="DN33" s="163"/>
      <c r="DO33" s="163"/>
    </row>
    <row r="34" spans="1:119" ht="32.25" customHeight="1" x14ac:dyDescent="0.15">
      <c r="A34" s="164"/>
      <c r="B34" s="190"/>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1"/>
      <c r="U34" s="404">
        <f>IF(W34="","",MAX(C34:D43)+1)</f>
        <v>4</v>
      </c>
      <c r="V34" s="404"/>
      <c r="W34" s="403" t="str">
        <f>IF('各会計、関係団体の財政状況及び健全化判断比率'!B28="","",'各会計、関係団体の財政状況及び健全化判断比率'!B28)</f>
        <v>倉敷市国民健康保険事業特別会計</v>
      </c>
      <c r="X34" s="403"/>
      <c r="Y34" s="403"/>
      <c r="Z34" s="403"/>
      <c r="AA34" s="403"/>
      <c r="AB34" s="403"/>
      <c r="AC34" s="403"/>
      <c r="AD34" s="403"/>
      <c r="AE34" s="403"/>
      <c r="AF34" s="403"/>
      <c r="AG34" s="403"/>
      <c r="AH34" s="403"/>
      <c r="AI34" s="403"/>
      <c r="AJ34" s="403"/>
      <c r="AK34" s="403"/>
      <c r="AL34" s="191"/>
      <c r="AM34" s="404">
        <f>IF(AO34="","",MAX(C34:D43,U34:V43)+1)</f>
        <v>7</v>
      </c>
      <c r="AN34" s="404"/>
      <c r="AO34" s="403" t="str">
        <f>IF('各会計、関係団体の財政状況及び健全化判断比率'!B31="","",'各会計、関係団体の財政状況及び健全化判断比率'!B31)</f>
        <v>倉敷市水道事業会計</v>
      </c>
      <c r="AP34" s="403"/>
      <c r="AQ34" s="403"/>
      <c r="AR34" s="403"/>
      <c r="AS34" s="403"/>
      <c r="AT34" s="403"/>
      <c r="AU34" s="403"/>
      <c r="AV34" s="403"/>
      <c r="AW34" s="403"/>
      <c r="AX34" s="403"/>
      <c r="AY34" s="403"/>
      <c r="AZ34" s="403"/>
      <c r="BA34" s="403"/>
      <c r="BB34" s="403"/>
      <c r="BC34" s="403"/>
      <c r="BD34" s="191"/>
      <c r="BE34" s="404">
        <f>IF(BG34="","",MAX(C34:D43,U34:V43,AM34:AN43)+1)</f>
        <v>10</v>
      </c>
      <c r="BF34" s="404"/>
      <c r="BG34" s="403" t="str">
        <f>IF('各会計、関係団体の財政状況及び健全化判断比率'!B34="","",'各会計、関係団体の財政状況及び健全化判断比率'!B34)</f>
        <v>倉敷市下水道事業特別会計</v>
      </c>
      <c r="BH34" s="403"/>
      <c r="BI34" s="403"/>
      <c r="BJ34" s="403"/>
      <c r="BK34" s="403"/>
      <c r="BL34" s="403"/>
      <c r="BM34" s="403"/>
      <c r="BN34" s="403"/>
      <c r="BO34" s="403"/>
      <c r="BP34" s="403"/>
      <c r="BQ34" s="403"/>
      <c r="BR34" s="403"/>
      <c r="BS34" s="403"/>
      <c r="BT34" s="403"/>
      <c r="BU34" s="403"/>
      <c r="BV34" s="191"/>
      <c r="BW34" s="404">
        <f>IF(BY34="","",MAX(C34:D43,U34:V43,AM34:AN43,BE34:BF43)+1)</f>
        <v>12</v>
      </c>
      <c r="BX34" s="404"/>
      <c r="BY34" s="403" t="str">
        <f>IF('各会計、関係団体の財政状況及び健全化判断比率'!B68="","",'各会計、関係団体の財政状況及び健全化判断比率'!B68)</f>
        <v>総社広域環境施設組合</v>
      </c>
      <c r="BZ34" s="403"/>
      <c r="CA34" s="403"/>
      <c r="CB34" s="403"/>
      <c r="CC34" s="403"/>
      <c r="CD34" s="403"/>
      <c r="CE34" s="403"/>
      <c r="CF34" s="403"/>
      <c r="CG34" s="403"/>
      <c r="CH34" s="403"/>
      <c r="CI34" s="403"/>
      <c r="CJ34" s="403"/>
      <c r="CK34" s="403"/>
      <c r="CL34" s="403"/>
      <c r="CM34" s="403"/>
      <c r="CN34" s="191"/>
      <c r="CO34" s="404">
        <f>IF(CQ34="","",MAX(C34:D43,U34:V43,AM34:AN43,BE34:BF43,BW34:BX43)+1)</f>
        <v>22</v>
      </c>
      <c r="CP34" s="404"/>
      <c r="CQ34" s="403" t="str">
        <f>IF('各会計、関係団体の財政状況及び健全化判断比率'!BS7="","",'各会計、関係団体の財政状況及び健全化判断比率'!BS7)</f>
        <v>倉敷市開発公社</v>
      </c>
      <c r="CR34" s="403"/>
      <c r="CS34" s="403"/>
      <c r="CT34" s="403"/>
      <c r="CU34" s="403"/>
      <c r="CV34" s="403"/>
      <c r="CW34" s="403"/>
      <c r="CX34" s="403"/>
      <c r="CY34" s="403"/>
      <c r="CZ34" s="403"/>
      <c r="DA34" s="403"/>
      <c r="DB34" s="403"/>
      <c r="DC34" s="403"/>
      <c r="DD34" s="403"/>
      <c r="DE34" s="403"/>
      <c r="DF34" s="188"/>
      <c r="DG34" s="405" t="str">
        <f>IF('各会計、関係団体の財政状況及び健全化判断比率'!BR7="","",'各会計、関係団体の財政状況及び健全化判断比率'!BR7)</f>
        <v>○</v>
      </c>
      <c r="DH34" s="405"/>
      <c r="DI34" s="195"/>
      <c r="DJ34" s="163"/>
      <c r="DK34" s="163"/>
      <c r="DL34" s="163"/>
      <c r="DM34" s="163"/>
      <c r="DN34" s="163"/>
      <c r="DO34" s="163"/>
    </row>
    <row r="35" spans="1:119" ht="32.25" customHeight="1" x14ac:dyDescent="0.15">
      <c r="A35" s="164"/>
      <c r="B35" s="190"/>
      <c r="C35" s="404">
        <f>IF(E35="","",C34+1)</f>
        <v>2</v>
      </c>
      <c r="D35" s="404"/>
      <c r="E35" s="403" t="str">
        <f>IF('各会計、関係団体の財政状況及び健全化判断比率'!B8="","",'各会計、関係団体の財政状況及び健全化判断比率'!B8)</f>
        <v>倉敷市母子父子寡婦福祉資金貸付特別会計</v>
      </c>
      <c r="F35" s="403"/>
      <c r="G35" s="403"/>
      <c r="H35" s="403"/>
      <c r="I35" s="403"/>
      <c r="J35" s="403"/>
      <c r="K35" s="403"/>
      <c r="L35" s="403"/>
      <c r="M35" s="403"/>
      <c r="N35" s="403"/>
      <c r="O35" s="403"/>
      <c r="P35" s="403"/>
      <c r="Q35" s="403"/>
      <c r="R35" s="403"/>
      <c r="S35" s="403"/>
      <c r="T35" s="191"/>
      <c r="U35" s="404">
        <f>IF(W35="","",U34+1)</f>
        <v>5</v>
      </c>
      <c r="V35" s="404"/>
      <c r="W35" s="403" t="str">
        <f>IF('各会計、関係団体の財政状況及び健全化判断比率'!B29="","",'各会計、関係団体の財政状況及び健全化判断比率'!B29)</f>
        <v>倉敷市介護保険事業特別会計</v>
      </c>
      <c r="X35" s="403"/>
      <c r="Y35" s="403"/>
      <c r="Z35" s="403"/>
      <c r="AA35" s="403"/>
      <c r="AB35" s="403"/>
      <c r="AC35" s="403"/>
      <c r="AD35" s="403"/>
      <c r="AE35" s="403"/>
      <c r="AF35" s="403"/>
      <c r="AG35" s="403"/>
      <c r="AH35" s="403"/>
      <c r="AI35" s="403"/>
      <c r="AJ35" s="403"/>
      <c r="AK35" s="403"/>
      <c r="AL35" s="191"/>
      <c r="AM35" s="404">
        <f t="shared" ref="AM35:AM43" si="0">IF(AO35="","",AM34+1)</f>
        <v>8</v>
      </c>
      <c r="AN35" s="404"/>
      <c r="AO35" s="403" t="str">
        <f>IF('各会計、関係団体の財政状況及び健全化判断比率'!B32="","",'各会計、関係団体の財政状況及び健全化判断比率'!B32)</f>
        <v>倉敷市立児島市民病院事業会計</v>
      </c>
      <c r="AP35" s="403"/>
      <c r="AQ35" s="403"/>
      <c r="AR35" s="403"/>
      <c r="AS35" s="403"/>
      <c r="AT35" s="403"/>
      <c r="AU35" s="403"/>
      <c r="AV35" s="403"/>
      <c r="AW35" s="403"/>
      <c r="AX35" s="403"/>
      <c r="AY35" s="403"/>
      <c r="AZ35" s="403"/>
      <c r="BA35" s="403"/>
      <c r="BB35" s="403"/>
      <c r="BC35" s="403"/>
      <c r="BD35" s="191"/>
      <c r="BE35" s="404">
        <f t="shared" ref="BE35:BE43" si="1">IF(BG35="","",BE34+1)</f>
        <v>11</v>
      </c>
      <c r="BF35" s="404"/>
      <c r="BG35" s="403" t="str">
        <f>IF('各会計、関係団体の財政状況及び健全化判断比率'!B35="","",'各会計、関係団体の財政状況及び健全化判断比率'!B35)</f>
        <v>倉敷市農業集落排水事業特別会計</v>
      </c>
      <c r="BH35" s="403"/>
      <c r="BI35" s="403"/>
      <c r="BJ35" s="403"/>
      <c r="BK35" s="403"/>
      <c r="BL35" s="403"/>
      <c r="BM35" s="403"/>
      <c r="BN35" s="403"/>
      <c r="BO35" s="403"/>
      <c r="BP35" s="403"/>
      <c r="BQ35" s="403"/>
      <c r="BR35" s="403"/>
      <c r="BS35" s="403"/>
      <c r="BT35" s="403"/>
      <c r="BU35" s="403"/>
      <c r="BV35" s="191"/>
      <c r="BW35" s="404">
        <f t="shared" ref="BW35:BW43" si="2">IF(BY35="","",BW34+1)</f>
        <v>13</v>
      </c>
      <c r="BX35" s="404"/>
      <c r="BY35" s="403" t="str">
        <f>IF('各会計、関係団体の財政状況及び健全化判断比率'!B69="","",'各会計、関係団体の財政状況及び健全化判断比率'!B69)</f>
        <v>備南水道企業団</v>
      </c>
      <c r="BZ35" s="403"/>
      <c r="CA35" s="403"/>
      <c r="CB35" s="403"/>
      <c r="CC35" s="403"/>
      <c r="CD35" s="403"/>
      <c r="CE35" s="403"/>
      <c r="CF35" s="403"/>
      <c r="CG35" s="403"/>
      <c r="CH35" s="403"/>
      <c r="CI35" s="403"/>
      <c r="CJ35" s="403"/>
      <c r="CK35" s="403"/>
      <c r="CL35" s="403"/>
      <c r="CM35" s="403"/>
      <c r="CN35" s="191"/>
      <c r="CO35" s="404">
        <f t="shared" ref="CO35:CO43" si="3">IF(CQ35="","",CO34+1)</f>
        <v>23</v>
      </c>
      <c r="CP35" s="404"/>
      <c r="CQ35" s="403" t="str">
        <f>IF('各会計、関係団体の財政状況及び健全化判断比率'!BS8="","",'各会計、関係団体の財政状況及び健全化判断比率'!BS8)</f>
        <v>倉敷市土地開発公社</v>
      </c>
      <c r="CR35" s="403"/>
      <c r="CS35" s="403"/>
      <c r="CT35" s="403"/>
      <c r="CU35" s="403"/>
      <c r="CV35" s="403"/>
      <c r="CW35" s="403"/>
      <c r="CX35" s="403"/>
      <c r="CY35" s="403"/>
      <c r="CZ35" s="403"/>
      <c r="DA35" s="403"/>
      <c r="DB35" s="403"/>
      <c r="DC35" s="403"/>
      <c r="DD35" s="403"/>
      <c r="DE35" s="403"/>
      <c r="DF35" s="188"/>
      <c r="DG35" s="405" t="str">
        <f>IF('各会計、関係団体の財政状況及び健全化判断比率'!BR8="","",'各会計、関係団体の財政状況及び健全化判断比率'!BR8)</f>
        <v>○</v>
      </c>
      <c r="DH35" s="405"/>
      <c r="DI35" s="195"/>
      <c r="DJ35" s="163"/>
      <c r="DK35" s="163"/>
      <c r="DL35" s="163"/>
      <c r="DM35" s="163"/>
      <c r="DN35" s="163"/>
      <c r="DO35" s="163"/>
    </row>
    <row r="36" spans="1:119" ht="32.25" customHeight="1" x14ac:dyDescent="0.15">
      <c r="A36" s="164"/>
      <c r="B36" s="190"/>
      <c r="C36" s="404">
        <f>IF(E36="","",C35+1)</f>
        <v>3</v>
      </c>
      <c r="D36" s="404"/>
      <c r="E36" s="403" t="str">
        <f>IF('各会計、関係団体の財政状況及び健全化判断比率'!B9="","",'各会計、関係団体の財政状況及び健全化判断比率'!B9)</f>
        <v>倉敷市住宅新築資金等貸付特別会計</v>
      </c>
      <c r="F36" s="403"/>
      <c r="G36" s="403"/>
      <c r="H36" s="403"/>
      <c r="I36" s="403"/>
      <c r="J36" s="403"/>
      <c r="K36" s="403"/>
      <c r="L36" s="403"/>
      <c r="M36" s="403"/>
      <c r="N36" s="403"/>
      <c r="O36" s="403"/>
      <c r="P36" s="403"/>
      <c r="Q36" s="403"/>
      <c r="R36" s="403"/>
      <c r="S36" s="403"/>
      <c r="T36" s="191"/>
      <c r="U36" s="404">
        <f t="shared" ref="U36:U43" si="4">IF(W36="","",U35+1)</f>
        <v>6</v>
      </c>
      <c r="V36" s="404"/>
      <c r="W36" s="403" t="str">
        <f>IF('各会計、関係団体の財政状況及び健全化判断比率'!B30="","",'各会計、関係団体の財政状況及び健全化判断比率'!B30)</f>
        <v>倉敷市後期高齢者医療事業特別会計</v>
      </c>
      <c r="X36" s="403"/>
      <c r="Y36" s="403"/>
      <c r="Z36" s="403"/>
      <c r="AA36" s="403"/>
      <c r="AB36" s="403"/>
      <c r="AC36" s="403"/>
      <c r="AD36" s="403"/>
      <c r="AE36" s="403"/>
      <c r="AF36" s="403"/>
      <c r="AG36" s="403"/>
      <c r="AH36" s="403"/>
      <c r="AI36" s="403"/>
      <c r="AJ36" s="403"/>
      <c r="AK36" s="403"/>
      <c r="AL36" s="191"/>
      <c r="AM36" s="404">
        <f t="shared" si="0"/>
        <v>9</v>
      </c>
      <c r="AN36" s="404"/>
      <c r="AO36" s="403" t="str">
        <f>IF('各会計、関係団体の財政状況及び健全化判断比率'!B33="","",'各会計、関係団体の財政状況及び健全化判断比率'!B33)</f>
        <v>倉敷市児島モーターボート競走事業会計</v>
      </c>
      <c r="AP36" s="403"/>
      <c r="AQ36" s="403"/>
      <c r="AR36" s="403"/>
      <c r="AS36" s="403"/>
      <c r="AT36" s="403"/>
      <c r="AU36" s="403"/>
      <c r="AV36" s="403"/>
      <c r="AW36" s="403"/>
      <c r="AX36" s="403"/>
      <c r="AY36" s="403"/>
      <c r="AZ36" s="403"/>
      <c r="BA36" s="403"/>
      <c r="BB36" s="403"/>
      <c r="BC36" s="403"/>
      <c r="BD36" s="191"/>
      <c r="BE36" s="404" t="str">
        <f t="shared" si="1"/>
        <v/>
      </c>
      <c r="BF36" s="404"/>
      <c r="BG36" s="403"/>
      <c r="BH36" s="403"/>
      <c r="BI36" s="403"/>
      <c r="BJ36" s="403"/>
      <c r="BK36" s="403"/>
      <c r="BL36" s="403"/>
      <c r="BM36" s="403"/>
      <c r="BN36" s="403"/>
      <c r="BO36" s="403"/>
      <c r="BP36" s="403"/>
      <c r="BQ36" s="403"/>
      <c r="BR36" s="403"/>
      <c r="BS36" s="403"/>
      <c r="BT36" s="403"/>
      <c r="BU36" s="403"/>
      <c r="BV36" s="191"/>
      <c r="BW36" s="404">
        <f t="shared" si="2"/>
        <v>14</v>
      </c>
      <c r="BX36" s="404"/>
      <c r="BY36" s="403" t="str">
        <f>IF('各会計、関係団体の財政状況及び健全化判断比率'!B70="","",'各会計、関係団体の財政状況及び健全化判断比率'!B70)</f>
        <v>岡山県南部水道企業団</v>
      </c>
      <c r="BZ36" s="403"/>
      <c r="CA36" s="403"/>
      <c r="CB36" s="403"/>
      <c r="CC36" s="403"/>
      <c r="CD36" s="403"/>
      <c r="CE36" s="403"/>
      <c r="CF36" s="403"/>
      <c r="CG36" s="403"/>
      <c r="CH36" s="403"/>
      <c r="CI36" s="403"/>
      <c r="CJ36" s="403"/>
      <c r="CK36" s="403"/>
      <c r="CL36" s="403"/>
      <c r="CM36" s="403"/>
      <c r="CN36" s="191"/>
      <c r="CO36" s="404">
        <f t="shared" si="3"/>
        <v>24</v>
      </c>
      <c r="CP36" s="404"/>
      <c r="CQ36" s="403" t="str">
        <f>IF('各会計、関係団体の財政状況及び健全化判断比率'!BS9="","",'各会計、関係団体の財政状況及び健全化判断比率'!BS9)</f>
        <v>倉敷市保健医療センター</v>
      </c>
      <c r="CR36" s="403"/>
      <c r="CS36" s="403"/>
      <c r="CT36" s="403"/>
      <c r="CU36" s="403"/>
      <c r="CV36" s="403"/>
      <c r="CW36" s="403"/>
      <c r="CX36" s="403"/>
      <c r="CY36" s="403"/>
      <c r="CZ36" s="403"/>
      <c r="DA36" s="403"/>
      <c r="DB36" s="403"/>
      <c r="DC36" s="403"/>
      <c r="DD36" s="403"/>
      <c r="DE36" s="403"/>
      <c r="DF36" s="188"/>
      <c r="DG36" s="405" t="str">
        <f>IF('各会計、関係団体の財政状況及び健全化判断比率'!BR9="","",'各会計、関係団体の財政状況及び健全化判断比率'!BR9)</f>
        <v/>
      </c>
      <c r="DH36" s="405"/>
      <c r="DI36" s="195"/>
      <c r="DJ36" s="163"/>
      <c r="DK36" s="163"/>
      <c r="DL36" s="163"/>
      <c r="DM36" s="163"/>
      <c r="DN36" s="163"/>
      <c r="DO36" s="163"/>
    </row>
    <row r="37" spans="1:119" ht="32.25" customHeight="1" x14ac:dyDescent="0.15">
      <c r="A37" s="164"/>
      <c r="B37" s="190"/>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1"/>
      <c r="U37" s="404" t="str">
        <f t="shared" si="4"/>
        <v/>
      </c>
      <c r="V37" s="404"/>
      <c r="W37" s="403"/>
      <c r="X37" s="403"/>
      <c r="Y37" s="403"/>
      <c r="Z37" s="403"/>
      <c r="AA37" s="403"/>
      <c r="AB37" s="403"/>
      <c r="AC37" s="403"/>
      <c r="AD37" s="403"/>
      <c r="AE37" s="403"/>
      <c r="AF37" s="403"/>
      <c r="AG37" s="403"/>
      <c r="AH37" s="403"/>
      <c r="AI37" s="403"/>
      <c r="AJ37" s="403"/>
      <c r="AK37" s="403"/>
      <c r="AL37" s="191"/>
      <c r="AM37" s="404" t="str">
        <f t="shared" si="0"/>
        <v/>
      </c>
      <c r="AN37" s="404"/>
      <c r="AO37" s="403"/>
      <c r="AP37" s="403"/>
      <c r="AQ37" s="403"/>
      <c r="AR37" s="403"/>
      <c r="AS37" s="403"/>
      <c r="AT37" s="403"/>
      <c r="AU37" s="403"/>
      <c r="AV37" s="403"/>
      <c r="AW37" s="403"/>
      <c r="AX37" s="403"/>
      <c r="AY37" s="403"/>
      <c r="AZ37" s="403"/>
      <c r="BA37" s="403"/>
      <c r="BB37" s="403"/>
      <c r="BC37" s="403"/>
      <c r="BD37" s="191"/>
      <c r="BE37" s="404" t="str">
        <f t="shared" si="1"/>
        <v/>
      </c>
      <c r="BF37" s="404"/>
      <c r="BG37" s="403"/>
      <c r="BH37" s="403"/>
      <c r="BI37" s="403"/>
      <c r="BJ37" s="403"/>
      <c r="BK37" s="403"/>
      <c r="BL37" s="403"/>
      <c r="BM37" s="403"/>
      <c r="BN37" s="403"/>
      <c r="BO37" s="403"/>
      <c r="BP37" s="403"/>
      <c r="BQ37" s="403"/>
      <c r="BR37" s="403"/>
      <c r="BS37" s="403"/>
      <c r="BT37" s="403"/>
      <c r="BU37" s="403"/>
      <c r="BV37" s="191"/>
      <c r="BW37" s="404">
        <f t="shared" si="2"/>
        <v>15</v>
      </c>
      <c r="BX37" s="404"/>
      <c r="BY37" s="403" t="str">
        <f>IF('各会計、関係団体の財政状況及び健全化判断比率'!B71="","",'各会計、関係団体の財政状況及び健全化判断比率'!B71)</f>
        <v>岡山県広域水道企業団</v>
      </c>
      <c r="BZ37" s="403"/>
      <c r="CA37" s="403"/>
      <c r="CB37" s="403"/>
      <c r="CC37" s="403"/>
      <c r="CD37" s="403"/>
      <c r="CE37" s="403"/>
      <c r="CF37" s="403"/>
      <c r="CG37" s="403"/>
      <c r="CH37" s="403"/>
      <c r="CI37" s="403"/>
      <c r="CJ37" s="403"/>
      <c r="CK37" s="403"/>
      <c r="CL37" s="403"/>
      <c r="CM37" s="403"/>
      <c r="CN37" s="191"/>
      <c r="CO37" s="404">
        <f t="shared" si="3"/>
        <v>25</v>
      </c>
      <c r="CP37" s="404"/>
      <c r="CQ37" s="403" t="str">
        <f>IF('各会計、関係団体の財政状況及び健全化判断比率'!BS10="","",'各会計、関係団体の財政状況及び健全化判断比率'!BS10)</f>
        <v>倉敷市スポーツ振興事業団</v>
      </c>
      <c r="CR37" s="403"/>
      <c r="CS37" s="403"/>
      <c r="CT37" s="403"/>
      <c r="CU37" s="403"/>
      <c r="CV37" s="403"/>
      <c r="CW37" s="403"/>
      <c r="CX37" s="403"/>
      <c r="CY37" s="403"/>
      <c r="CZ37" s="403"/>
      <c r="DA37" s="403"/>
      <c r="DB37" s="403"/>
      <c r="DC37" s="403"/>
      <c r="DD37" s="403"/>
      <c r="DE37" s="403"/>
      <c r="DF37" s="188"/>
      <c r="DG37" s="405" t="str">
        <f>IF('各会計、関係団体の財政状況及び健全化判断比率'!BR10="","",'各会計、関係団体の財政状況及び健全化判断比率'!BR10)</f>
        <v/>
      </c>
      <c r="DH37" s="405"/>
      <c r="DI37" s="195"/>
      <c r="DJ37" s="163"/>
      <c r="DK37" s="163"/>
      <c r="DL37" s="163"/>
      <c r="DM37" s="163"/>
      <c r="DN37" s="163"/>
      <c r="DO37" s="163"/>
    </row>
    <row r="38" spans="1:119" ht="32.25" customHeight="1" x14ac:dyDescent="0.15">
      <c r="A38" s="164"/>
      <c r="B38" s="190"/>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1"/>
      <c r="U38" s="404" t="str">
        <f t="shared" si="4"/>
        <v/>
      </c>
      <c r="V38" s="404"/>
      <c r="W38" s="403"/>
      <c r="X38" s="403"/>
      <c r="Y38" s="403"/>
      <c r="Z38" s="403"/>
      <c r="AA38" s="403"/>
      <c r="AB38" s="403"/>
      <c r="AC38" s="403"/>
      <c r="AD38" s="403"/>
      <c r="AE38" s="403"/>
      <c r="AF38" s="403"/>
      <c r="AG38" s="403"/>
      <c r="AH38" s="403"/>
      <c r="AI38" s="403"/>
      <c r="AJ38" s="403"/>
      <c r="AK38" s="403"/>
      <c r="AL38" s="191"/>
      <c r="AM38" s="404" t="str">
        <f t="shared" si="0"/>
        <v/>
      </c>
      <c r="AN38" s="404"/>
      <c r="AO38" s="403"/>
      <c r="AP38" s="403"/>
      <c r="AQ38" s="403"/>
      <c r="AR38" s="403"/>
      <c r="AS38" s="403"/>
      <c r="AT38" s="403"/>
      <c r="AU38" s="403"/>
      <c r="AV38" s="403"/>
      <c r="AW38" s="403"/>
      <c r="AX38" s="403"/>
      <c r="AY38" s="403"/>
      <c r="AZ38" s="403"/>
      <c r="BA38" s="403"/>
      <c r="BB38" s="403"/>
      <c r="BC38" s="403"/>
      <c r="BD38" s="191"/>
      <c r="BE38" s="404" t="str">
        <f t="shared" si="1"/>
        <v/>
      </c>
      <c r="BF38" s="404"/>
      <c r="BG38" s="403"/>
      <c r="BH38" s="403"/>
      <c r="BI38" s="403"/>
      <c r="BJ38" s="403"/>
      <c r="BK38" s="403"/>
      <c r="BL38" s="403"/>
      <c r="BM38" s="403"/>
      <c r="BN38" s="403"/>
      <c r="BO38" s="403"/>
      <c r="BP38" s="403"/>
      <c r="BQ38" s="403"/>
      <c r="BR38" s="403"/>
      <c r="BS38" s="403"/>
      <c r="BT38" s="403"/>
      <c r="BU38" s="403"/>
      <c r="BV38" s="191"/>
      <c r="BW38" s="404">
        <f t="shared" si="2"/>
        <v>16</v>
      </c>
      <c r="BX38" s="404"/>
      <c r="BY38" s="403" t="str">
        <f>IF('各会計、関係団体の財政状況及び健全化判断比率'!B72="","",'各会計、関係団体の財政状況及び健全化判断比率'!B72)</f>
        <v>倉敷西部清掃施設組合</v>
      </c>
      <c r="BZ38" s="403"/>
      <c r="CA38" s="403"/>
      <c r="CB38" s="403"/>
      <c r="CC38" s="403"/>
      <c r="CD38" s="403"/>
      <c r="CE38" s="403"/>
      <c r="CF38" s="403"/>
      <c r="CG38" s="403"/>
      <c r="CH38" s="403"/>
      <c r="CI38" s="403"/>
      <c r="CJ38" s="403"/>
      <c r="CK38" s="403"/>
      <c r="CL38" s="403"/>
      <c r="CM38" s="403"/>
      <c r="CN38" s="191"/>
      <c r="CO38" s="404">
        <f t="shared" si="3"/>
        <v>26</v>
      </c>
      <c r="CP38" s="404"/>
      <c r="CQ38" s="403" t="str">
        <f>IF('各会計、関係団体の財政状況及び健全化判断比率'!BS11="","",'各会計、関係団体の財政状況及び健全化判断比率'!BS11)</f>
        <v>倉敷市文化振興財団</v>
      </c>
      <c r="CR38" s="403"/>
      <c r="CS38" s="403"/>
      <c r="CT38" s="403"/>
      <c r="CU38" s="403"/>
      <c r="CV38" s="403"/>
      <c r="CW38" s="403"/>
      <c r="CX38" s="403"/>
      <c r="CY38" s="403"/>
      <c r="CZ38" s="403"/>
      <c r="DA38" s="403"/>
      <c r="DB38" s="403"/>
      <c r="DC38" s="403"/>
      <c r="DD38" s="403"/>
      <c r="DE38" s="403"/>
      <c r="DF38" s="188"/>
      <c r="DG38" s="405" t="str">
        <f>IF('各会計、関係団体の財政状況及び健全化判断比率'!BR11="","",'各会計、関係団体の財政状況及び健全化判断比率'!BR11)</f>
        <v/>
      </c>
      <c r="DH38" s="405"/>
      <c r="DI38" s="195"/>
      <c r="DJ38" s="163"/>
      <c r="DK38" s="163"/>
      <c r="DL38" s="163"/>
      <c r="DM38" s="163"/>
      <c r="DN38" s="163"/>
      <c r="DO38" s="163"/>
    </row>
    <row r="39" spans="1:119" ht="32.25" customHeight="1" x14ac:dyDescent="0.15">
      <c r="A39" s="164"/>
      <c r="B39" s="190"/>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1"/>
      <c r="U39" s="404" t="str">
        <f t="shared" si="4"/>
        <v/>
      </c>
      <c r="V39" s="404"/>
      <c r="W39" s="403"/>
      <c r="X39" s="403"/>
      <c r="Y39" s="403"/>
      <c r="Z39" s="403"/>
      <c r="AA39" s="403"/>
      <c r="AB39" s="403"/>
      <c r="AC39" s="403"/>
      <c r="AD39" s="403"/>
      <c r="AE39" s="403"/>
      <c r="AF39" s="403"/>
      <c r="AG39" s="403"/>
      <c r="AH39" s="403"/>
      <c r="AI39" s="403"/>
      <c r="AJ39" s="403"/>
      <c r="AK39" s="403"/>
      <c r="AL39" s="191"/>
      <c r="AM39" s="404" t="str">
        <f t="shared" si="0"/>
        <v/>
      </c>
      <c r="AN39" s="404"/>
      <c r="AO39" s="403"/>
      <c r="AP39" s="403"/>
      <c r="AQ39" s="403"/>
      <c r="AR39" s="403"/>
      <c r="AS39" s="403"/>
      <c r="AT39" s="403"/>
      <c r="AU39" s="403"/>
      <c r="AV39" s="403"/>
      <c r="AW39" s="403"/>
      <c r="AX39" s="403"/>
      <c r="AY39" s="403"/>
      <c r="AZ39" s="403"/>
      <c r="BA39" s="403"/>
      <c r="BB39" s="403"/>
      <c r="BC39" s="403"/>
      <c r="BD39" s="191"/>
      <c r="BE39" s="404" t="str">
        <f t="shared" si="1"/>
        <v/>
      </c>
      <c r="BF39" s="404"/>
      <c r="BG39" s="403"/>
      <c r="BH39" s="403"/>
      <c r="BI39" s="403"/>
      <c r="BJ39" s="403"/>
      <c r="BK39" s="403"/>
      <c r="BL39" s="403"/>
      <c r="BM39" s="403"/>
      <c r="BN39" s="403"/>
      <c r="BO39" s="403"/>
      <c r="BP39" s="403"/>
      <c r="BQ39" s="403"/>
      <c r="BR39" s="403"/>
      <c r="BS39" s="403"/>
      <c r="BT39" s="403"/>
      <c r="BU39" s="403"/>
      <c r="BV39" s="191"/>
      <c r="BW39" s="404">
        <f t="shared" si="2"/>
        <v>17</v>
      </c>
      <c r="BX39" s="404"/>
      <c r="BY39" s="403" t="str">
        <f>IF('各会計、関係団体の財政状況及び健全化判断比率'!B73="","",'各会計、関係団体の財政状況及び健全化判断比率'!B73)</f>
        <v>備南衛生施設組合</v>
      </c>
      <c r="BZ39" s="403"/>
      <c r="CA39" s="403"/>
      <c r="CB39" s="403"/>
      <c r="CC39" s="403"/>
      <c r="CD39" s="403"/>
      <c r="CE39" s="403"/>
      <c r="CF39" s="403"/>
      <c r="CG39" s="403"/>
      <c r="CH39" s="403"/>
      <c r="CI39" s="403"/>
      <c r="CJ39" s="403"/>
      <c r="CK39" s="403"/>
      <c r="CL39" s="403"/>
      <c r="CM39" s="403"/>
      <c r="CN39" s="191"/>
      <c r="CO39" s="404">
        <f t="shared" si="3"/>
        <v>27</v>
      </c>
      <c r="CP39" s="404"/>
      <c r="CQ39" s="403" t="str">
        <f>IF('各会計、関係団体の財政状況及び健全化判断比率'!BS12="","",'各会計、関係団体の財政状況及び健全化判断比率'!BS12)</f>
        <v>くらしきシティプラザ東西ビル管理</v>
      </c>
      <c r="CR39" s="403"/>
      <c r="CS39" s="403"/>
      <c r="CT39" s="403"/>
      <c r="CU39" s="403"/>
      <c r="CV39" s="403"/>
      <c r="CW39" s="403"/>
      <c r="CX39" s="403"/>
      <c r="CY39" s="403"/>
      <c r="CZ39" s="403"/>
      <c r="DA39" s="403"/>
      <c r="DB39" s="403"/>
      <c r="DC39" s="403"/>
      <c r="DD39" s="403"/>
      <c r="DE39" s="403"/>
      <c r="DF39" s="188"/>
      <c r="DG39" s="405" t="str">
        <f>IF('各会計、関係団体の財政状況及び健全化判断比率'!BR12="","",'各会計、関係団体の財政状況及び健全化判断比率'!BR12)</f>
        <v/>
      </c>
      <c r="DH39" s="405"/>
      <c r="DI39" s="195"/>
      <c r="DJ39" s="163"/>
      <c r="DK39" s="163"/>
      <c r="DL39" s="163"/>
      <c r="DM39" s="163"/>
      <c r="DN39" s="163"/>
      <c r="DO39" s="163"/>
    </row>
    <row r="40" spans="1:119" ht="32.25" customHeight="1" x14ac:dyDescent="0.15">
      <c r="A40" s="164"/>
      <c r="B40" s="190"/>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1"/>
      <c r="U40" s="404" t="str">
        <f t="shared" si="4"/>
        <v/>
      </c>
      <c r="V40" s="404"/>
      <c r="W40" s="403"/>
      <c r="X40" s="403"/>
      <c r="Y40" s="403"/>
      <c r="Z40" s="403"/>
      <c r="AA40" s="403"/>
      <c r="AB40" s="403"/>
      <c r="AC40" s="403"/>
      <c r="AD40" s="403"/>
      <c r="AE40" s="403"/>
      <c r="AF40" s="403"/>
      <c r="AG40" s="403"/>
      <c r="AH40" s="403"/>
      <c r="AI40" s="403"/>
      <c r="AJ40" s="403"/>
      <c r="AK40" s="403"/>
      <c r="AL40" s="191"/>
      <c r="AM40" s="404" t="str">
        <f t="shared" si="0"/>
        <v/>
      </c>
      <c r="AN40" s="404"/>
      <c r="AO40" s="403"/>
      <c r="AP40" s="403"/>
      <c r="AQ40" s="403"/>
      <c r="AR40" s="403"/>
      <c r="AS40" s="403"/>
      <c r="AT40" s="403"/>
      <c r="AU40" s="403"/>
      <c r="AV40" s="403"/>
      <c r="AW40" s="403"/>
      <c r="AX40" s="403"/>
      <c r="AY40" s="403"/>
      <c r="AZ40" s="403"/>
      <c r="BA40" s="403"/>
      <c r="BB40" s="403"/>
      <c r="BC40" s="403"/>
      <c r="BD40" s="191"/>
      <c r="BE40" s="404" t="str">
        <f t="shared" si="1"/>
        <v/>
      </c>
      <c r="BF40" s="404"/>
      <c r="BG40" s="403"/>
      <c r="BH40" s="403"/>
      <c r="BI40" s="403"/>
      <c r="BJ40" s="403"/>
      <c r="BK40" s="403"/>
      <c r="BL40" s="403"/>
      <c r="BM40" s="403"/>
      <c r="BN40" s="403"/>
      <c r="BO40" s="403"/>
      <c r="BP40" s="403"/>
      <c r="BQ40" s="403"/>
      <c r="BR40" s="403"/>
      <c r="BS40" s="403"/>
      <c r="BT40" s="403"/>
      <c r="BU40" s="403"/>
      <c r="BV40" s="191"/>
      <c r="BW40" s="404">
        <f t="shared" si="2"/>
        <v>18</v>
      </c>
      <c r="BX40" s="404"/>
      <c r="BY40" s="403" t="str">
        <f>IF('各会計、関係団体の財政状況及び健全化判断比率'!B74="","",'各会計、関係団体の財政状況及び健全化判断比率'!B74)</f>
        <v>倉敷地区農業共済事務組合</v>
      </c>
      <c r="BZ40" s="403"/>
      <c r="CA40" s="403"/>
      <c r="CB40" s="403"/>
      <c r="CC40" s="403"/>
      <c r="CD40" s="403"/>
      <c r="CE40" s="403"/>
      <c r="CF40" s="403"/>
      <c r="CG40" s="403"/>
      <c r="CH40" s="403"/>
      <c r="CI40" s="403"/>
      <c r="CJ40" s="403"/>
      <c r="CK40" s="403"/>
      <c r="CL40" s="403"/>
      <c r="CM40" s="403"/>
      <c r="CN40" s="191"/>
      <c r="CO40" s="404">
        <f t="shared" si="3"/>
        <v>28</v>
      </c>
      <c r="CP40" s="404"/>
      <c r="CQ40" s="403" t="str">
        <f>IF('各会計、関係団体の財政状況及び健全化判断比率'!BS13="","",'各会計、関係団体の財政状況及び健全化判断比率'!BS13)</f>
        <v>倉敷市開発ビル</v>
      </c>
      <c r="CR40" s="403"/>
      <c r="CS40" s="403"/>
      <c r="CT40" s="403"/>
      <c r="CU40" s="403"/>
      <c r="CV40" s="403"/>
      <c r="CW40" s="403"/>
      <c r="CX40" s="403"/>
      <c r="CY40" s="403"/>
      <c r="CZ40" s="403"/>
      <c r="DA40" s="403"/>
      <c r="DB40" s="403"/>
      <c r="DC40" s="403"/>
      <c r="DD40" s="403"/>
      <c r="DE40" s="403"/>
      <c r="DF40" s="188"/>
      <c r="DG40" s="405" t="str">
        <f>IF('各会計、関係団体の財政状況及び健全化判断比率'!BR13="","",'各会計、関係団体の財政状況及び健全化判断比率'!BR13)</f>
        <v/>
      </c>
      <c r="DH40" s="405"/>
      <c r="DI40" s="195"/>
      <c r="DJ40" s="163"/>
      <c r="DK40" s="163"/>
      <c r="DL40" s="163"/>
      <c r="DM40" s="163"/>
      <c r="DN40" s="163"/>
      <c r="DO40" s="163"/>
    </row>
    <row r="41" spans="1:119" ht="32.25" customHeight="1" x14ac:dyDescent="0.15">
      <c r="A41" s="164"/>
      <c r="B41" s="190"/>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1"/>
      <c r="U41" s="404" t="str">
        <f t="shared" si="4"/>
        <v/>
      </c>
      <c r="V41" s="404"/>
      <c r="W41" s="403"/>
      <c r="X41" s="403"/>
      <c r="Y41" s="403"/>
      <c r="Z41" s="403"/>
      <c r="AA41" s="403"/>
      <c r="AB41" s="403"/>
      <c r="AC41" s="403"/>
      <c r="AD41" s="403"/>
      <c r="AE41" s="403"/>
      <c r="AF41" s="403"/>
      <c r="AG41" s="403"/>
      <c r="AH41" s="403"/>
      <c r="AI41" s="403"/>
      <c r="AJ41" s="403"/>
      <c r="AK41" s="403"/>
      <c r="AL41" s="191"/>
      <c r="AM41" s="404" t="str">
        <f t="shared" si="0"/>
        <v/>
      </c>
      <c r="AN41" s="404"/>
      <c r="AO41" s="403"/>
      <c r="AP41" s="403"/>
      <c r="AQ41" s="403"/>
      <c r="AR41" s="403"/>
      <c r="AS41" s="403"/>
      <c r="AT41" s="403"/>
      <c r="AU41" s="403"/>
      <c r="AV41" s="403"/>
      <c r="AW41" s="403"/>
      <c r="AX41" s="403"/>
      <c r="AY41" s="403"/>
      <c r="AZ41" s="403"/>
      <c r="BA41" s="403"/>
      <c r="BB41" s="403"/>
      <c r="BC41" s="403"/>
      <c r="BD41" s="191"/>
      <c r="BE41" s="404" t="str">
        <f t="shared" si="1"/>
        <v/>
      </c>
      <c r="BF41" s="404"/>
      <c r="BG41" s="403"/>
      <c r="BH41" s="403"/>
      <c r="BI41" s="403"/>
      <c r="BJ41" s="403"/>
      <c r="BK41" s="403"/>
      <c r="BL41" s="403"/>
      <c r="BM41" s="403"/>
      <c r="BN41" s="403"/>
      <c r="BO41" s="403"/>
      <c r="BP41" s="403"/>
      <c r="BQ41" s="403"/>
      <c r="BR41" s="403"/>
      <c r="BS41" s="403"/>
      <c r="BT41" s="403"/>
      <c r="BU41" s="403"/>
      <c r="BV41" s="191"/>
      <c r="BW41" s="404">
        <f t="shared" si="2"/>
        <v>19</v>
      </c>
      <c r="BX41" s="404"/>
      <c r="BY41" s="403" t="str">
        <f>IF('各会計、関係団体の財政状況及び健全化判断比率'!B75="","",'各会計、関係団体の財政状況及び健全化判断比率'!B75)</f>
        <v>高梁川東西用水組合</v>
      </c>
      <c r="BZ41" s="403"/>
      <c r="CA41" s="403"/>
      <c r="CB41" s="403"/>
      <c r="CC41" s="403"/>
      <c r="CD41" s="403"/>
      <c r="CE41" s="403"/>
      <c r="CF41" s="403"/>
      <c r="CG41" s="403"/>
      <c r="CH41" s="403"/>
      <c r="CI41" s="403"/>
      <c r="CJ41" s="403"/>
      <c r="CK41" s="403"/>
      <c r="CL41" s="403"/>
      <c r="CM41" s="403"/>
      <c r="CN41" s="191"/>
      <c r="CO41" s="404">
        <f t="shared" si="3"/>
        <v>29</v>
      </c>
      <c r="CP41" s="404"/>
      <c r="CQ41" s="403" t="str">
        <f>IF('各会計、関係団体の財政状況及び健全化判断比率'!BS14="","",'各会計、関係団体の財政状況及び健全化判断比率'!BS14)</f>
        <v>水島臨海鉄道</v>
      </c>
      <c r="CR41" s="403"/>
      <c r="CS41" s="403"/>
      <c r="CT41" s="403"/>
      <c r="CU41" s="403"/>
      <c r="CV41" s="403"/>
      <c r="CW41" s="403"/>
      <c r="CX41" s="403"/>
      <c r="CY41" s="403"/>
      <c r="CZ41" s="403"/>
      <c r="DA41" s="403"/>
      <c r="DB41" s="403"/>
      <c r="DC41" s="403"/>
      <c r="DD41" s="403"/>
      <c r="DE41" s="403"/>
      <c r="DF41" s="188"/>
      <c r="DG41" s="405" t="str">
        <f>IF('各会計、関係団体の財政状況及び健全化判断比率'!BR14="","",'各会計、関係団体の財政状況及び健全化判断比率'!BR14)</f>
        <v/>
      </c>
      <c r="DH41" s="405"/>
      <c r="DI41" s="195"/>
      <c r="DJ41" s="163"/>
      <c r="DK41" s="163"/>
      <c r="DL41" s="163"/>
      <c r="DM41" s="163"/>
      <c r="DN41" s="163"/>
      <c r="DO41" s="163"/>
    </row>
    <row r="42" spans="1:119" ht="32.25" customHeight="1" x14ac:dyDescent="0.15">
      <c r="A42" s="163"/>
      <c r="B42" s="190"/>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1"/>
      <c r="U42" s="404" t="str">
        <f t="shared" si="4"/>
        <v/>
      </c>
      <c r="V42" s="404"/>
      <c r="W42" s="403"/>
      <c r="X42" s="403"/>
      <c r="Y42" s="403"/>
      <c r="Z42" s="403"/>
      <c r="AA42" s="403"/>
      <c r="AB42" s="403"/>
      <c r="AC42" s="403"/>
      <c r="AD42" s="403"/>
      <c r="AE42" s="403"/>
      <c r="AF42" s="403"/>
      <c r="AG42" s="403"/>
      <c r="AH42" s="403"/>
      <c r="AI42" s="403"/>
      <c r="AJ42" s="403"/>
      <c r="AK42" s="403"/>
      <c r="AL42" s="191"/>
      <c r="AM42" s="404" t="str">
        <f t="shared" si="0"/>
        <v/>
      </c>
      <c r="AN42" s="404"/>
      <c r="AO42" s="403"/>
      <c r="AP42" s="403"/>
      <c r="AQ42" s="403"/>
      <c r="AR42" s="403"/>
      <c r="AS42" s="403"/>
      <c r="AT42" s="403"/>
      <c r="AU42" s="403"/>
      <c r="AV42" s="403"/>
      <c r="AW42" s="403"/>
      <c r="AX42" s="403"/>
      <c r="AY42" s="403"/>
      <c r="AZ42" s="403"/>
      <c r="BA42" s="403"/>
      <c r="BB42" s="403"/>
      <c r="BC42" s="403"/>
      <c r="BD42" s="191"/>
      <c r="BE42" s="404" t="str">
        <f t="shared" si="1"/>
        <v/>
      </c>
      <c r="BF42" s="404"/>
      <c r="BG42" s="403"/>
      <c r="BH42" s="403"/>
      <c r="BI42" s="403"/>
      <c r="BJ42" s="403"/>
      <c r="BK42" s="403"/>
      <c r="BL42" s="403"/>
      <c r="BM42" s="403"/>
      <c r="BN42" s="403"/>
      <c r="BO42" s="403"/>
      <c r="BP42" s="403"/>
      <c r="BQ42" s="403"/>
      <c r="BR42" s="403"/>
      <c r="BS42" s="403"/>
      <c r="BT42" s="403"/>
      <c r="BU42" s="403"/>
      <c r="BV42" s="191"/>
      <c r="BW42" s="404">
        <f t="shared" si="2"/>
        <v>20</v>
      </c>
      <c r="BX42" s="404"/>
      <c r="BY42" s="403" t="str">
        <f>IF('各会計、関係団体の財政状況及び健全化判断比率'!B76="","",'各会計、関係団体の財政状況及び健全化判断比率'!B76)</f>
        <v>八ケ郷合同用水組合</v>
      </c>
      <c r="BZ42" s="403"/>
      <c r="CA42" s="403"/>
      <c r="CB42" s="403"/>
      <c r="CC42" s="403"/>
      <c r="CD42" s="403"/>
      <c r="CE42" s="403"/>
      <c r="CF42" s="403"/>
      <c r="CG42" s="403"/>
      <c r="CH42" s="403"/>
      <c r="CI42" s="403"/>
      <c r="CJ42" s="403"/>
      <c r="CK42" s="403"/>
      <c r="CL42" s="403"/>
      <c r="CM42" s="403"/>
      <c r="CN42" s="191"/>
      <c r="CO42" s="404">
        <f t="shared" si="3"/>
        <v>30</v>
      </c>
      <c r="CP42" s="404"/>
      <c r="CQ42" s="403" t="str">
        <f>IF('各会計、関係団体の財政状況及び健全化判断比率'!BS15="","",'各会計、関係団体の財政状況及び健全化判断比率'!BS15)</f>
        <v>倉敷ファッションセンター</v>
      </c>
      <c r="CR42" s="403"/>
      <c r="CS42" s="403"/>
      <c r="CT42" s="403"/>
      <c r="CU42" s="403"/>
      <c r="CV42" s="403"/>
      <c r="CW42" s="403"/>
      <c r="CX42" s="403"/>
      <c r="CY42" s="403"/>
      <c r="CZ42" s="403"/>
      <c r="DA42" s="403"/>
      <c r="DB42" s="403"/>
      <c r="DC42" s="403"/>
      <c r="DD42" s="403"/>
      <c r="DE42" s="403"/>
      <c r="DF42" s="188"/>
      <c r="DG42" s="405" t="str">
        <f>IF('各会計、関係団体の財政状況及び健全化判断比率'!BR15="","",'各会計、関係団体の財政状況及び健全化判断比率'!BR15)</f>
        <v/>
      </c>
      <c r="DH42" s="405"/>
      <c r="DI42" s="195"/>
      <c r="DJ42" s="163"/>
      <c r="DK42" s="163"/>
      <c r="DL42" s="163"/>
      <c r="DM42" s="163"/>
      <c r="DN42" s="163"/>
      <c r="DO42" s="163"/>
    </row>
    <row r="43" spans="1:119" ht="32.25" customHeight="1" x14ac:dyDescent="0.15">
      <c r="A43" s="163"/>
      <c r="B43" s="190"/>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1"/>
      <c r="U43" s="404" t="str">
        <f t="shared" si="4"/>
        <v/>
      </c>
      <c r="V43" s="404"/>
      <c r="W43" s="403"/>
      <c r="X43" s="403"/>
      <c r="Y43" s="403"/>
      <c r="Z43" s="403"/>
      <c r="AA43" s="403"/>
      <c r="AB43" s="403"/>
      <c r="AC43" s="403"/>
      <c r="AD43" s="403"/>
      <c r="AE43" s="403"/>
      <c r="AF43" s="403"/>
      <c r="AG43" s="403"/>
      <c r="AH43" s="403"/>
      <c r="AI43" s="403"/>
      <c r="AJ43" s="403"/>
      <c r="AK43" s="403"/>
      <c r="AL43" s="191"/>
      <c r="AM43" s="404" t="str">
        <f t="shared" si="0"/>
        <v/>
      </c>
      <c r="AN43" s="404"/>
      <c r="AO43" s="403"/>
      <c r="AP43" s="403"/>
      <c r="AQ43" s="403"/>
      <c r="AR43" s="403"/>
      <c r="AS43" s="403"/>
      <c r="AT43" s="403"/>
      <c r="AU43" s="403"/>
      <c r="AV43" s="403"/>
      <c r="AW43" s="403"/>
      <c r="AX43" s="403"/>
      <c r="AY43" s="403"/>
      <c r="AZ43" s="403"/>
      <c r="BA43" s="403"/>
      <c r="BB43" s="403"/>
      <c r="BC43" s="403"/>
      <c r="BD43" s="191"/>
      <c r="BE43" s="404" t="str">
        <f t="shared" si="1"/>
        <v/>
      </c>
      <c r="BF43" s="404"/>
      <c r="BG43" s="403"/>
      <c r="BH43" s="403"/>
      <c r="BI43" s="403"/>
      <c r="BJ43" s="403"/>
      <c r="BK43" s="403"/>
      <c r="BL43" s="403"/>
      <c r="BM43" s="403"/>
      <c r="BN43" s="403"/>
      <c r="BO43" s="403"/>
      <c r="BP43" s="403"/>
      <c r="BQ43" s="403"/>
      <c r="BR43" s="403"/>
      <c r="BS43" s="403"/>
      <c r="BT43" s="403"/>
      <c r="BU43" s="403"/>
      <c r="BV43" s="191"/>
      <c r="BW43" s="404">
        <f t="shared" si="2"/>
        <v>21</v>
      </c>
      <c r="BX43" s="404"/>
      <c r="BY43" s="403" t="str">
        <f>IF('各会計、関係団体の財政状況及び健全化判断比率'!B77="","",'各会計、関係団体の財政状況及び健全化判断比率'!B77)</f>
        <v>湛井十二箇郷組合</v>
      </c>
      <c r="BZ43" s="403"/>
      <c r="CA43" s="403"/>
      <c r="CB43" s="403"/>
      <c r="CC43" s="403"/>
      <c r="CD43" s="403"/>
      <c r="CE43" s="403"/>
      <c r="CF43" s="403"/>
      <c r="CG43" s="403"/>
      <c r="CH43" s="403"/>
      <c r="CI43" s="403"/>
      <c r="CJ43" s="403"/>
      <c r="CK43" s="403"/>
      <c r="CL43" s="403"/>
      <c r="CM43" s="403"/>
      <c r="CN43" s="191"/>
      <c r="CO43" s="404">
        <f t="shared" si="3"/>
        <v>31</v>
      </c>
      <c r="CP43" s="404"/>
      <c r="CQ43" s="403" t="str">
        <f>IF('各会計、関係団体の財政状況及び健全化判断比率'!BS16="","",'各会計、関係団体の財政状況及び健全化判断比率'!BS16)</f>
        <v>水島エコワークス</v>
      </c>
      <c r="CR43" s="403"/>
      <c r="CS43" s="403"/>
      <c r="CT43" s="403"/>
      <c r="CU43" s="403"/>
      <c r="CV43" s="403"/>
      <c r="CW43" s="403"/>
      <c r="CX43" s="403"/>
      <c r="CY43" s="403"/>
      <c r="CZ43" s="403"/>
      <c r="DA43" s="403"/>
      <c r="DB43" s="403"/>
      <c r="DC43" s="403"/>
      <c r="DD43" s="403"/>
      <c r="DE43" s="403"/>
      <c r="DF43" s="188"/>
      <c r="DG43" s="405" t="str">
        <f>IF('各会計、関係団体の財政状況及び健全化判断比率'!BR16="","",'各会計、関係団体の財政状況及び健全化判断比率'!BR16)</f>
        <v/>
      </c>
      <c r="DH43" s="405"/>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200</v>
      </c>
    </row>
    <row r="50" spans="5:5" x14ac:dyDescent="0.15">
      <c r="E50" s="165" t="s">
        <v>201</v>
      </c>
    </row>
    <row r="51" spans="5:5" x14ac:dyDescent="0.15">
      <c r="E51" s="165" t="s">
        <v>202</v>
      </c>
    </row>
    <row r="52" spans="5:5" x14ac:dyDescent="0.15">
      <c r="E52" s="165" t="s">
        <v>203</v>
      </c>
    </row>
    <row r="53" spans="5:5" x14ac:dyDescent="0.15">
      <c r="E53" s="165"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MP5mnq8Rz5A26ClRiRmZfbih5p5DhF0b3dIBggGEbMPZckMC9H7L5je8AGC/b1bGTwtzqYYQpep0LiyUEACKQ==" saltValue="wUIHMb53dEfPvNDGKbrq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562</v>
      </c>
      <c r="D34" s="1224"/>
      <c r="E34" s="1225"/>
      <c r="F34" s="32" t="s">
        <v>563</v>
      </c>
      <c r="G34" s="33" t="s">
        <v>564</v>
      </c>
      <c r="H34" s="33" t="s">
        <v>565</v>
      </c>
      <c r="I34" s="33" t="s">
        <v>565</v>
      </c>
      <c r="J34" s="34" t="s">
        <v>566</v>
      </c>
      <c r="K34" s="22"/>
      <c r="L34" s="22"/>
      <c r="M34" s="22"/>
      <c r="N34" s="22"/>
      <c r="O34" s="22"/>
      <c r="P34" s="22"/>
    </row>
    <row r="35" spans="1:16" ht="39" customHeight="1" x14ac:dyDescent="0.15">
      <c r="A35" s="22"/>
      <c r="B35" s="35"/>
      <c r="C35" s="1218" t="s">
        <v>567</v>
      </c>
      <c r="D35" s="1219"/>
      <c r="E35" s="1220"/>
      <c r="F35" s="36">
        <v>12.02</v>
      </c>
      <c r="G35" s="37">
        <v>11.5</v>
      </c>
      <c r="H35" s="37">
        <v>11.08</v>
      </c>
      <c r="I35" s="37">
        <v>11.92</v>
      </c>
      <c r="J35" s="38">
        <v>12.8</v>
      </c>
      <c r="K35" s="22"/>
      <c r="L35" s="22"/>
      <c r="M35" s="22"/>
      <c r="N35" s="22"/>
      <c r="O35" s="22"/>
      <c r="P35" s="22"/>
    </row>
    <row r="36" spans="1:16" ht="39" customHeight="1" x14ac:dyDescent="0.15">
      <c r="A36" s="22"/>
      <c r="B36" s="35"/>
      <c r="C36" s="1218" t="s">
        <v>568</v>
      </c>
      <c r="D36" s="1219"/>
      <c r="E36" s="1220"/>
      <c r="F36" s="36">
        <v>5.01</v>
      </c>
      <c r="G36" s="37">
        <v>3.57</v>
      </c>
      <c r="H36" s="37">
        <v>6.13</v>
      </c>
      <c r="I36" s="37">
        <v>4.62</v>
      </c>
      <c r="J36" s="38">
        <v>4.92</v>
      </c>
      <c r="K36" s="22"/>
      <c r="L36" s="22"/>
      <c r="M36" s="22"/>
      <c r="N36" s="22"/>
      <c r="O36" s="22"/>
      <c r="P36" s="22"/>
    </row>
    <row r="37" spans="1:16" ht="39" customHeight="1" x14ac:dyDescent="0.15">
      <c r="A37" s="22"/>
      <c r="B37" s="35"/>
      <c r="C37" s="1218" t="s">
        <v>569</v>
      </c>
      <c r="D37" s="1219"/>
      <c r="E37" s="1220"/>
      <c r="F37" s="36">
        <v>4.5199999999999996</v>
      </c>
      <c r="G37" s="37">
        <v>4.38</v>
      </c>
      <c r="H37" s="37">
        <v>4.46</v>
      </c>
      <c r="I37" s="37">
        <v>4.95</v>
      </c>
      <c r="J37" s="38">
        <v>4.91</v>
      </c>
      <c r="K37" s="22"/>
      <c r="L37" s="22"/>
      <c r="M37" s="22"/>
      <c r="N37" s="22"/>
      <c r="O37" s="22"/>
      <c r="P37" s="22"/>
    </row>
    <row r="38" spans="1:16" ht="39" customHeight="1" x14ac:dyDescent="0.15">
      <c r="A38" s="22"/>
      <c r="B38" s="35"/>
      <c r="C38" s="1218" t="s">
        <v>570</v>
      </c>
      <c r="D38" s="1219"/>
      <c r="E38" s="1220"/>
      <c r="F38" s="36">
        <v>0.91</v>
      </c>
      <c r="G38" s="37">
        <v>1.68</v>
      </c>
      <c r="H38" s="37">
        <v>0.76</v>
      </c>
      <c r="I38" s="37">
        <v>1.59</v>
      </c>
      <c r="J38" s="38">
        <v>1.89</v>
      </c>
      <c r="K38" s="22"/>
      <c r="L38" s="22"/>
      <c r="M38" s="22"/>
      <c r="N38" s="22"/>
      <c r="O38" s="22"/>
      <c r="P38" s="22"/>
    </row>
    <row r="39" spans="1:16" ht="39" customHeight="1" x14ac:dyDescent="0.15">
      <c r="A39" s="22"/>
      <c r="B39" s="35"/>
      <c r="C39" s="1218" t="s">
        <v>571</v>
      </c>
      <c r="D39" s="1219"/>
      <c r="E39" s="1220"/>
      <c r="F39" s="36">
        <v>0.72</v>
      </c>
      <c r="G39" s="37">
        <v>0.79</v>
      </c>
      <c r="H39" s="37">
        <v>0.78</v>
      </c>
      <c r="I39" s="37">
        <v>0.72</v>
      </c>
      <c r="J39" s="38">
        <v>0.45</v>
      </c>
      <c r="K39" s="22"/>
      <c r="L39" s="22"/>
      <c r="M39" s="22"/>
      <c r="N39" s="22"/>
      <c r="O39" s="22"/>
      <c r="P39" s="22"/>
    </row>
    <row r="40" spans="1:16" ht="39" customHeight="1" x14ac:dyDescent="0.15">
      <c r="A40" s="22"/>
      <c r="B40" s="35"/>
      <c r="C40" s="1218" t="s">
        <v>572</v>
      </c>
      <c r="D40" s="1219"/>
      <c r="E40" s="1220"/>
      <c r="F40" s="36">
        <v>0.15</v>
      </c>
      <c r="G40" s="37">
        <v>0.42</v>
      </c>
      <c r="H40" s="37">
        <v>0.14000000000000001</v>
      </c>
      <c r="I40" s="37">
        <v>0.59</v>
      </c>
      <c r="J40" s="38">
        <v>0.44</v>
      </c>
      <c r="K40" s="22"/>
      <c r="L40" s="22"/>
      <c r="M40" s="22"/>
      <c r="N40" s="22"/>
      <c r="O40" s="22"/>
      <c r="P40" s="22"/>
    </row>
    <row r="41" spans="1:16" ht="39" customHeight="1" x14ac:dyDescent="0.15">
      <c r="A41" s="22"/>
      <c r="B41" s="35"/>
      <c r="C41" s="1218" t="s">
        <v>573</v>
      </c>
      <c r="D41" s="1219"/>
      <c r="E41" s="1220"/>
      <c r="F41" s="36">
        <v>0</v>
      </c>
      <c r="G41" s="37">
        <v>0</v>
      </c>
      <c r="H41" s="37">
        <v>0</v>
      </c>
      <c r="I41" s="37">
        <v>0.01</v>
      </c>
      <c r="J41" s="38">
        <v>0.17</v>
      </c>
      <c r="K41" s="22"/>
      <c r="L41" s="22"/>
      <c r="M41" s="22"/>
      <c r="N41" s="22"/>
      <c r="O41" s="22"/>
      <c r="P41" s="22"/>
    </row>
    <row r="42" spans="1:16" ht="39" customHeight="1" x14ac:dyDescent="0.15">
      <c r="A42" s="22"/>
      <c r="B42" s="39"/>
      <c r="C42" s="1218" t="s">
        <v>574</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575</v>
      </c>
      <c r="D43" s="1222"/>
      <c r="E43" s="1223"/>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gC6c/Ago2uHrZqNI+fLhawEREWwB8MuyCi6d+G1prA9CHTJCcl/jDoUc8Eju1YZhmrbu+WkkqPYI5vtJhJhcg==" saltValue="r9h9xqBByKsuTZYNUk7h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14999</v>
      </c>
      <c r="L45" s="60">
        <v>15237</v>
      </c>
      <c r="M45" s="60">
        <v>14521</v>
      </c>
      <c r="N45" s="60">
        <v>14763</v>
      </c>
      <c r="O45" s="61">
        <v>15320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v>317</v>
      </c>
      <c r="L47" s="64">
        <v>350</v>
      </c>
      <c r="M47" s="64">
        <v>383</v>
      </c>
      <c r="N47" s="64">
        <v>417</v>
      </c>
      <c r="O47" s="65">
        <v>450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10240</v>
      </c>
      <c r="L48" s="64">
        <v>9795</v>
      </c>
      <c r="M48" s="64">
        <v>10268</v>
      </c>
      <c r="N48" s="64">
        <v>9943</v>
      </c>
      <c r="O48" s="65">
        <v>10859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147</v>
      </c>
      <c r="L49" s="64">
        <v>147</v>
      </c>
      <c r="M49" s="64">
        <v>147</v>
      </c>
      <c r="N49" s="64">
        <v>109</v>
      </c>
      <c r="O49" s="65">
        <v>61</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1614</v>
      </c>
      <c r="L50" s="64">
        <v>1560</v>
      </c>
      <c r="M50" s="64">
        <v>1938</v>
      </c>
      <c r="N50" s="64">
        <v>1402</v>
      </c>
      <c r="O50" s="65">
        <v>629</v>
      </c>
      <c r="P50" s="48"/>
      <c r="Q50" s="48"/>
      <c r="R50" s="48"/>
      <c r="S50" s="48"/>
      <c r="T50" s="48"/>
      <c r="U50" s="48"/>
    </row>
    <row r="51" spans="1:21" ht="30.75" customHeight="1" x14ac:dyDescent="0.15">
      <c r="A51" s="48"/>
      <c r="B51" s="1238"/>
      <c r="C51" s="1239"/>
      <c r="D51" s="66"/>
      <c r="E51" s="1228" t="s">
        <v>18</v>
      </c>
      <c r="F51" s="1228"/>
      <c r="G51" s="1228"/>
      <c r="H51" s="1228"/>
      <c r="I51" s="1228"/>
      <c r="J51" s="1229"/>
      <c r="K51" s="63">
        <v>3</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20530</v>
      </c>
      <c r="L52" s="64">
        <v>21588</v>
      </c>
      <c r="M52" s="64">
        <v>21108</v>
      </c>
      <c r="N52" s="64">
        <v>21272</v>
      </c>
      <c r="O52" s="65">
        <v>22986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6790</v>
      </c>
      <c r="L53" s="69">
        <v>5501</v>
      </c>
      <c r="M53" s="69">
        <v>6149</v>
      </c>
      <c r="N53" s="69">
        <v>5362</v>
      </c>
      <c r="O53" s="70">
        <v>4333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cMkXbyuBvyng/6TKJGvTdu91Or1G1lciYm1ODvTRnaGTm60khMCI4uqivWOS22ucXRU+gbri5bXxI1OdwGxoQ==" saltValue="Qy17gNTUeCdBgzoId/L0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165011</v>
      </c>
      <c r="J41" s="83">
        <v>168454</v>
      </c>
      <c r="K41" s="83">
        <v>173312</v>
      </c>
      <c r="L41" s="83">
        <v>173414</v>
      </c>
      <c r="M41" s="84">
        <v>172857</v>
      </c>
    </row>
    <row r="42" spans="2:13" ht="27.75" customHeight="1" x14ac:dyDescent="0.15">
      <c r="B42" s="1244"/>
      <c r="C42" s="1245"/>
      <c r="D42" s="85"/>
      <c r="E42" s="1248" t="s">
        <v>26</v>
      </c>
      <c r="F42" s="1248"/>
      <c r="G42" s="1248"/>
      <c r="H42" s="1249"/>
      <c r="I42" s="86">
        <v>8613</v>
      </c>
      <c r="J42" s="87">
        <v>7088</v>
      </c>
      <c r="K42" s="87">
        <v>5687</v>
      </c>
      <c r="L42" s="87">
        <v>3555</v>
      </c>
      <c r="M42" s="88">
        <v>2733</v>
      </c>
    </row>
    <row r="43" spans="2:13" ht="27.75" customHeight="1" x14ac:dyDescent="0.15">
      <c r="B43" s="1244"/>
      <c r="C43" s="1245"/>
      <c r="D43" s="85"/>
      <c r="E43" s="1248" t="s">
        <v>27</v>
      </c>
      <c r="F43" s="1248"/>
      <c r="G43" s="1248"/>
      <c r="H43" s="1249"/>
      <c r="I43" s="86">
        <v>124319</v>
      </c>
      <c r="J43" s="87">
        <v>118208</v>
      </c>
      <c r="K43" s="87">
        <v>114069</v>
      </c>
      <c r="L43" s="87">
        <v>108758</v>
      </c>
      <c r="M43" s="88">
        <v>109812</v>
      </c>
    </row>
    <row r="44" spans="2:13" ht="27.75" customHeight="1" x14ac:dyDescent="0.15">
      <c r="B44" s="1244"/>
      <c r="C44" s="1245"/>
      <c r="D44" s="85"/>
      <c r="E44" s="1248" t="s">
        <v>28</v>
      </c>
      <c r="F44" s="1248"/>
      <c r="G44" s="1248"/>
      <c r="H44" s="1249"/>
      <c r="I44" s="86">
        <v>825</v>
      </c>
      <c r="J44" s="87">
        <v>692</v>
      </c>
      <c r="K44" s="87">
        <v>543</v>
      </c>
      <c r="L44" s="87">
        <v>422</v>
      </c>
      <c r="M44" s="88">
        <v>280</v>
      </c>
    </row>
    <row r="45" spans="2:13" ht="27.75" customHeight="1" x14ac:dyDescent="0.15">
      <c r="B45" s="1244"/>
      <c r="C45" s="1245"/>
      <c r="D45" s="85"/>
      <c r="E45" s="1248" t="s">
        <v>29</v>
      </c>
      <c r="F45" s="1248"/>
      <c r="G45" s="1248"/>
      <c r="H45" s="1249"/>
      <c r="I45" s="86">
        <v>23162</v>
      </c>
      <c r="J45" s="87">
        <v>21122</v>
      </c>
      <c r="K45" s="87">
        <v>19498</v>
      </c>
      <c r="L45" s="87">
        <v>19727</v>
      </c>
      <c r="M45" s="88">
        <v>20344</v>
      </c>
    </row>
    <row r="46" spans="2:13" ht="27.75" customHeight="1" x14ac:dyDescent="0.15">
      <c r="B46" s="1244"/>
      <c r="C46" s="1245"/>
      <c r="D46" s="89"/>
      <c r="E46" s="1248" t="s">
        <v>30</v>
      </c>
      <c r="F46" s="1248"/>
      <c r="G46" s="1248"/>
      <c r="H46" s="1249"/>
      <c r="I46" s="86">
        <v>752</v>
      </c>
      <c r="J46" s="87">
        <v>616</v>
      </c>
      <c r="K46" s="87">
        <v>506</v>
      </c>
      <c r="L46" s="87">
        <v>604</v>
      </c>
      <c r="M46" s="88">
        <v>325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21997</v>
      </c>
      <c r="J50" s="87">
        <v>24363</v>
      </c>
      <c r="K50" s="87">
        <v>28561</v>
      </c>
      <c r="L50" s="87">
        <v>31571</v>
      </c>
      <c r="M50" s="88">
        <v>33845</v>
      </c>
    </row>
    <row r="51" spans="2:13" ht="27.75" customHeight="1" x14ac:dyDescent="0.15">
      <c r="B51" s="1244"/>
      <c r="C51" s="1245"/>
      <c r="D51" s="85"/>
      <c r="E51" s="1248" t="s">
        <v>36</v>
      </c>
      <c r="F51" s="1248"/>
      <c r="G51" s="1248"/>
      <c r="H51" s="1249"/>
      <c r="I51" s="86">
        <v>46914</v>
      </c>
      <c r="J51" s="87">
        <v>44717</v>
      </c>
      <c r="K51" s="87">
        <v>41203</v>
      </c>
      <c r="L51" s="87">
        <v>39780</v>
      </c>
      <c r="M51" s="88">
        <v>40647</v>
      </c>
    </row>
    <row r="52" spans="2:13" ht="27.75" customHeight="1" x14ac:dyDescent="0.15">
      <c r="B52" s="1246"/>
      <c r="C52" s="1247"/>
      <c r="D52" s="85"/>
      <c r="E52" s="1248" t="s">
        <v>37</v>
      </c>
      <c r="F52" s="1248"/>
      <c r="G52" s="1248"/>
      <c r="H52" s="1249"/>
      <c r="I52" s="86">
        <v>196394</v>
      </c>
      <c r="J52" s="87">
        <v>196985</v>
      </c>
      <c r="K52" s="87">
        <v>199124</v>
      </c>
      <c r="L52" s="87">
        <v>196934</v>
      </c>
      <c r="M52" s="88">
        <v>193640</v>
      </c>
    </row>
    <row r="53" spans="2:13" ht="27.75" customHeight="1" thickBot="1" x14ac:dyDescent="0.2">
      <c r="B53" s="1250" t="s">
        <v>38</v>
      </c>
      <c r="C53" s="1251"/>
      <c r="D53" s="92"/>
      <c r="E53" s="1252" t="s">
        <v>39</v>
      </c>
      <c r="F53" s="1252"/>
      <c r="G53" s="1252"/>
      <c r="H53" s="1253"/>
      <c r="I53" s="93">
        <v>57376</v>
      </c>
      <c r="J53" s="94">
        <v>50116</v>
      </c>
      <c r="K53" s="94">
        <v>44729</v>
      </c>
      <c r="L53" s="94">
        <v>38196</v>
      </c>
      <c r="M53" s="95">
        <v>38219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SZzoQMK0AElZ59dKy/bmjDK8RM1KR3uJc3aTVOYkWwLdZRZcQ+wFww00BIeU5RwK3K93oC0gDkh+XjxnDoXQ==" saltValue="V+mied9DltydCrRVQoHv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10329</v>
      </c>
      <c r="G55" s="107">
        <v>10911</v>
      </c>
      <c r="H55" s="108">
        <v>11070</v>
      </c>
    </row>
    <row r="56" spans="2:8" ht="52.5" customHeight="1" x14ac:dyDescent="0.15">
      <c r="B56" s="109"/>
      <c r="C56" s="1271" t="s">
        <v>43</v>
      </c>
      <c r="D56" s="1271"/>
      <c r="E56" s="1272"/>
      <c r="F56" s="110">
        <v>3318</v>
      </c>
      <c r="G56" s="110">
        <v>3697</v>
      </c>
      <c r="H56" s="111">
        <v>4074</v>
      </c>
    </row>
    <row r="57" spans="2:8" ht="53.25" customHeight="1" x14ac:dyDescent="0.15">
      <c r="B57" s="109"/>
      <c r="C57" s="1273" t="s">
        <v>44</v>
      </c>
      <c r="D57" s="1273"/>
      <c r="E57" s="1274"/>
      <c r="F57" s="112">
        <v>14044</v>
      </c>
      <c r="G57" s="112">
        <v>16011</v>
      </c>
      <c r="H57" s="113">
        <v>17116</v>
      </c>
    </row>
    <row r="58" spans="2:8" ht="45.75" customHeight="1" x14ac:dyDescent="0.15">
      <c r="B58" s="114"/>
      <c r="C58" s="1261" t="s">
        <v>622</v>
      </c>
      <c r="D58" s="1262"/>
      <c r="E58" s="1263"/>
      <c r="F58" s="115">
        <v>4000</v>
      </c>
      <c r="G58" s="115">
        <v>4000</v>
      </c>
      <c r="H58" s="363">
        <v>4000</v>
      </c>
    </row>
    <row r="59" spans="2:8" ht="45.75" customHeight="1" x14ac:dyDescent="0.15">
      <c r="B59" s="114"/>
      <c r="C59" s="1261" t="s">
        <v>623</v>
      </c>
      <c r="D59" s="1262"/>
      <c r="E59" s="1263"/>
      <c r="F59" s="115">
        <v>1551</v>
      </c>
      <c r="G59" s="115">
        <v>2852</v>
      </c>
      <c r="H59" s="363">
        <v>3452</v>
      </c>
    </row>
    <row r="60" spans="2:8" ht="45.75" customHeight="1" x14ac:dyDescent="0.15">
      <c r="B60" s="114"/>
      <c r="C60" s="1261" t="s">
        <v>624</v>
      </c>
      <c r="D60" s="1262"/>
      <c r="E60" s="1263"/>
      <c r="F60" s="115">
        <v>1815</v>
      </c>
      <c r="G60" s="115">
        <v>2016</v>
      </c>
      <c r="H60" s="363">
        <v>2217</v>
      </c>
    </row>
    <row r="61" spans="2:8" ht="45.75" customHeight="1" x14ac:dyDescent="0.15">
      <c r="B61" s="114"/>
      <c r="C61" s="1261" t="s">
        <v>625</v>
      </c>
      <c r="D61" s="1262"/>
      <c r="E61" s="1263"/>
      <c r="F61" s="115">
        <v>1563</v>
      </c>
      <c r="G61" s="115">
        <v>1764</v>
      </c>
      <c r="H61" s="363">
        <v>2066</v>
      </c>
    </row>
    <row r="62" spans="2:8" ht="45.75" customHeight="1" thickBot="1" x14ac:dyDescent="0.2">
      <c r="B62" s="116"/>
      <c r="C62" s="1264" t="s">
        <v>626</v>
      </c>
      <c r="D62" s="1265"/>
      <c r="E62" s="1266"/>
      <c r="F62" s="117">
        <v>1324</v>
      </c>
      <c r="G62" s="117">
        <v>1325</v>
      </c>
      <c r="H62" s="364">
        <v>1326</v>
      </c>
    </row>
    <row r="63" spans="2:8" ht="52.5" customHeight="1" thickBot="1" x14ac:dyDescent="0.2">
      <c r="B63" s="118"/>
      <c r="C63" s="1267" t="s">
        <v>45</v>
      </c>
      <c r="D63" s="1267"/>
      <c r="E63" s="1268"/>
      <c r="F63" s="119">
        <v>27691</v>
      </c>
      <c r="G63" s="119">
        <v>30619</v>
      </c>
      <c r="H63" s="120">
        <v>32260</v>
      </c>
    </row>
    <row r="64" spans="2:8" ht="15" customHeight="1" x14ac:dyDescent="0.15"/>
    <row r="65" ht="0" hidden="1" customHeight="1" x14ac:dyDescent="0.15"/>
    <row r="66" ht="0" hidden="1" customHeight="1" x14ac:dyDescent="0.15"/>
  </sheetData>
  <sheetProtection algorithmName="SHA-512" hashValue="L5qqj0rOBde/5pmv0Q6/NYgKyQNcwC90IzoVy6jcRprJ8eSHoW5WYYD+DTHHrohwRmcMzVCEw2D//Pb26WO6LA==" saltValue="12YObQQMWkP07GrDJ7A3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8"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9"/>
      <c r="DG10" s="269"/>
      <c r="DH10" s="269"/>
      <c r="DI10" s="269"/>
      <c r="DJ10" s="269"/>
      <c r="DK10" s="269"/>
      <c r="DL10" s="269"/>
      <c r="DM10" s="269"/>
      <c r="DN10" s="269"/>
      <c r="DO10" s="269"/>
      <c r="DP10" s="269"/>
      <c r="DQ10" s="269"/>
      <c r="DR10" s="269"/>
      <c r="DS10" s="269"/>
      <c r="DT10" s="269"/>
      <c r="DU10" s="269"/>
      <c r="DV10" s="269"/>
      <c r="DW10" s="269"/>
      <c r="EM10" s="268" t="s">
        <v>627</v>
      </c>
    </row>
    <row r="11" spans="1:143" s="268"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9"/>
      <c r="DG12" s="269"/>
      <c r="DH12" s="269"/>
      <c r="DI12" s="269"/>
      <c r="DJ12" s="269"/>
      <c r="DK12" s="269"/>
      <c r="DL12" s="269"/>
      <c r="DM12" s="269"/>
      <c r="DN12" s="269"/>
      <c r="DO12" s="269"/>
      <c r="DP12" s="269"/>
      <c r="DQ12" s="269"/>
      <c r="DR12" s="269"/>
      <c r="DS12" s="269"/>
      <c r="DT12" s="269"/>
      <c r="DU12" s="269"/>
      <c r="DV12" s="269"/>
      <c r="DW12" s="269"/>
      <c r="EM12" s="268" t="s">
        <v>627</v>
      </c>
    </row>
    <row r="13" spans="1:143" s="268"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630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631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632</v>
      </c>
      <c r="AO51" s="1278"/>
      <c r="AP51" s="1278"/>
      <c r="AQ51" s="1278"/>
      <c r="AR51" s="1278"/>
      <c r="AS51" s="1278"/>
      <c r="AT51" s="1278"/>
      <c r="AU51" s="1278"/>
      <c r="AV51" s="1278"/>
      <c r="AW51" s="1278"/>
      <c r="AX51" s="1278"/>
      <c r="AY51" s="1278"/>
      <c r="AZ51" s="1278"/>
      <c r="BA51" s="1278"/>
      <c r="BB51" s="1278" t="s">
        <v>633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49.5</v>
      </c>
      <c r="CG51" s="1275"/>
      <c r="CH51" s="1275"/>
      <c r="CI51" s="1275"/>
      <c r="CJ51" s="1275"/>
      <c r="CK51" s="1275"/>
      <c r="CL51" s="1275"/>
      <c r="CM51" s="1275"/>
      <c r="CN51" s="1275">
        <v>42.6</v>
      </c>
      <c r="CO51" s="1275"/>
      <c r="CP51" s="1275"/>
      <c r="CQ51" s="1275"/>
      <c r="CR51" s="1275"/>
      <c r="CS51" s="1275"/>
      <c r="CT51" s="1275"/>
      <c r="CU51" s="1275"/>
      <c r="CV51" s="1275">
        <v>42.7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634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73</v>
      </c>
      <c r="CG53" s="1275"/>
      <c r="CH53" s="1275"/>
      <c r="CI53" s="1275"/>
      <c r="CJ53" s="1275"/>
      <c r="CK53" s="1275"/>
      <c r="CL53" s="1275"/>
      <c r="CM53" s="1275"/>
      <c r="CN53" s="1275">
        <v>74</v>
      </c>
      <c r="CO53" s="1275"/>
      <c r="CP53" s="1275"/>
      <c r="CQ53" s="1275"/>
      <c r="CR53" s="1275"/>
      <c r="CS53" s="1275"/>
      <c r="CT53" s="1275"/>
      <c r="CU53" s="1275"/>
      <c r="CV53" s="1275">
        <v>75.599999999999994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635</v>
      </c>
      <c r="AO55" s="1280"/>
      <c r="AP55" s="1280"/>
      <c r="AQ55" s="1280"/>
      <c r="AR55" s="1280"/>
      <c r="AS55" s="1280"/>
      <c r="AT55" s="1280"/>
      <c r="AU55" s="1280"/>
      <c r="AV55" s="1280"/>
      <c r="AW55" s="1280"/>
      <c r="AX55" s="1280"/>
      <c r="AY55" s="1280"/>
      <c r="AZ55" s="1280"/>
      <c r="BA55" s="1280"/>
      <c r="BB55" s="1278" t="s">
        <v>633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41.4</v>
      </c>
      <c r="CG55" s="1275"/>
      <c r="CH55" s="1275"/>
      <c r="CI55" s="1275"/>
      <c r="CJ55" s="1275"/>
      <c r="CK55" s="1275"/>
      <c r="CL55" s="1275"/>
      <c r="CM55" s="1275"/>
      <c r="CN55" s="1275">
        <v>38.9</v>
      </c>
      <c r="CO55" s="1275"/>
      <c r="CP55" s="1275"/>
      <c r="CQ55" s="1275"/>
      <c r="CR55" s="1275"/>
      <c r="CS55" s="1275"/>
      <c r="CT55" s="1275"/>
      <c r="CU55" s="1275"/>
      <c r="CV55" s="1275">
        <v>37.6</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634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60.2</v>
      </c>
      <c r="CG57" s="1275"/>
      <c r="CH57" s="1275"/>
      <c r="CI57" s="1275"/>
      <c r="CJ57" s="1275"/>
      <c r="CK57" s="1275"/>
      <c r="CL57" s="1275"/>
      <c r="CM57" s="1275"/>
      <c r="CN57" s="1275">
        <v>59.3</v>
      </c>
      <c r="CO57" s="1275"/>
      <c r="CP57" s="1275"/>
      <c r="CQ57" s="1275"/>
      <c r="CR57" s="1275"/>
      <c r="CS57" s="1275"/>
      <c r="CT57" s="1275"/>
      <c r="CU57" s="1275"/>
      <c r="CV57" s="1275">
        <v>60</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636</v>
      </c>
    </row>
    <row r="64" spans="1:109" x14ac:dyDescent="0.15">
      <c r="B64" s="374"/>
      <c r="G64" s="381"/>
      <c r="I64" s="394"/>
      <c r="J64" s="394"/>
      <c r="K64" s="394"/>
      <c r="L64" s="394"/>
      <c r="M64" s="394"/>
      <c r="N64" s="395"/>
      <c r="AM64" s="381"/>
      <c r="AN64" s="381" t="s">
        <v>629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637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631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632</v>
      </c>
      <c r="AO73" s="1278"/>
      <c r="AP73" s="1278"/>
      <c r="AQ73" s="1278"/>
      <c r="AR73" s="1278"/>
      <c r="AS73" s="1278"/>
      <c r="AT73" s="1278"/>
      <c r="AU73" s="1278"/>
      <c r="AV73" s="1278"/>
      <c r="AW73" s="1278"/>
      <c r="AX73" s="1278"/>
      <c r="AY73" s="1278"/>
      <c r="AZ73" s="1278"/>
      <c r="BA73" s="1278"/>
      <c r="BB73" s="1278" t="s">
        <v>633</v>
      </c>
      <c r="BC73" s="1278"/>
      <c r="BD73" s="1278"/>
      <c r="BE73" s="1278"/>
      <c r="BF73" s="1278"/>
      <c r="BG73" s="1278"/>
      <c r="BH73" s="1278"/>
      <c r="BI73" s="1278"/>
      <c r="BJ73" s="1278"/>
      <c r="BK73" s="1278"/>
      <c r="BL73" s="1278"/>
      <c r="BM73" s="1278"/>
      <c r="BN73" s="1278"/>
      <c r="BO73" s="1278"/>
      <c r="BP73" s="1275">
        <v>64.400000000000006</v>
      </c>
      <c r="BQ73" s="1275"/>
      <c r="BR73" s="1275"/>
      <c r="BS73" s="1275"/>
      <c r="BT73" s="1275"/>
      <c r="BU73" s="1275"/>
      <c r="BV73" s="1275"/>
      <c r="BW73" s="1275"/>
      <c r="BX73" s="1275">
        <v>57</v>
      </c>
      <c r="BY73" s="1275"/>
      <c r="BZ73" s="1275"/>
      <c r="CA73" s="1275"/>
      <c r="CB73" s="1275"/>
      <c r="CC73" s="1275"/>
      <c r="CD73" s="1275"/>
      <c r="CE73" s="1275"/>
      <c r="CF73" s="1275">
        <v>49.5</v>
      </c>
      <c r="CG73" s="1275"/>
      <c r="CH73" s="1275"/>
      <c r="CI73" s="1275"/>
      <c r="CJ73" s="1275"/>
      <c r="CK73" s="1275"/>
      <c r="CL73" s="1275"/>
      <c r="CM73" s="1275"/>
      <c r="CN73" s="1275">
        <v>42.6</v>
      </c>
      <c r="CO73" s="1275"/>
      <c r="CP73" s="1275"/>
      <c r="CQ73" s="1275"/>
      <c r="CR73" s="1275"/>
      <c r="CS73" s="1275"/>
      <c r="CT73" s="1275"/>
      <c r="CU73" s="1275"/>
      <c r="CV73" s="1275">
        <v>42.7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638</v>
      </c>
      <c r="BC75" s="1278"/>
      <c r="BD75" s="1278"/>
      <c r="BE75" s="1278"/>
      <c r="BF75" s="1278"/>
      <c r="BG75" s="1278"/>
      <c r="BH75" s="1278"/>
      <c r="BI75" s="1278"/>
      <c r="BJ75" s="1278"/>
      <c r="BK75" s="1278"/>
      <c r="BL75" s="1278"/>
      <c r="BM75" s="1278"/>
      <c r="BN75" s="1278"/>
      <c r="BO75" s="1278"/>
      <c r="BP75" s="1275">
        <v>9.1999999999999993</v>
      </c>
      <c r="BQ75" s="1275"/>
      <c r="BR75" s="1275"/>
      <c r="BS75" s="1275"/>
      <c r="BT75" s="1275"/>
      <c r="BU75" s="1275"/>
      <c r="BV75" s="1275"/>
      <c r="BW75" s="1275"/>
      <c r="BX75" s="1275">
        <v>7.2</v>
      </c>
      <c r="BY75" s="1275"/>
      <c r="BZ75" s="1275"/>
      <c r="CA75" s="1275"/>
      <c r="CB75" s="1275"/>
      <c r="CC75" s="1275"/>
      <c r="CD75" s="1275"/>
      <c r="CE75" s="1275"/>
      <c r="CF75" s="1275">
        <v>6.9</v>
      </c>
      <c r="CG75" s="1275"/>
      <c r="CH75" s="1275"/>
      <c r="CI75" s="1275"/>
      <c r="CJ75" s="1275"/>
      <c r="CK75" s="1275"/>
      <c r="CL75" s="1275"/>
      <c r="CM75" s="1275"/>
      <c r="CN75" s="1275">
        <v>6.3</v>
      </c>
      <c r="CO75" s="1275"/>
      <c r="CP75" s="1275"/>
      <c r="CQ75" s="1275"/>
      <c r="CR75" s="1275"/>
      <c r="CS75" s="1275"/>
      <c r="CT75" s="1275"/>
      <c r="CU75" s="1275"/>
      <c r="CV75" s="1275">
        <v>5.8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635</v>
      </c>
      <c r="AO77" s="1280"/>
      <c r="AP77" s="1280"/>
      <c r="AQ77" s="1280"/>
      <c r="AR77" s="1280"/>
      <c r="AS77" s="1280"/>
      <c r="AT77" s="1280"/>
      <c r="AU77" s="1280"/>
      <c r="AV77" s="1280"/>
      <c r="AW77" s="1280"/>
      <c r="AX77" s="1280"/>
      <c r="AY77" s="1280"/>
      <c r="AZ77" s="1280"/>
      <c r="BA77" s="1280"/>
      <c r="BB77" s="1278" t="s">
        <v>633</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638</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YjiPCQDLVJiLNTJ1bh2J/TIY0RAGy8G2DYZN7n69nLS7pkitjSqtuX3OIQh/CFwwO9vAq6bbGGAnjox5eDqA==" saltValue="JHwPgSimZeS3Te0ztUw5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gA70N1MNbnDUS7YlDwnyo/xKhikYL2fqEvwfeUFDtv8U/2taoI4yHg3L989UMObYQ9P3lrqSnVRDQNCOlBa0A==" saltValue="EP2+vo8Pi25AYrY/gfHU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CXoZfatkprvJ729p6K/MgncLJLhuK8nGOHf/LqyD3xVJrkWgVeqeNss8NQdNTK61O5Xb7Hldm3sPrh5YAUdvw==" saltValue="8Z7vEr25UpTm2ik5yRTu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554</v>
      </c>
      <c r="G2" s="134"/>
      <c r="H2" s="135"/>
    </row>
    <row r="3" spans="1:8" x14ac:dyDescent="0.15">
      <c r="A3" s="131" t="s">
        <v>547</v>
      </c>
      <c r="B3" s="136"/>
      <c r="C3" s="137"/>
      <c r="D3" s="138">
        <v>35463</v>
      </c>
      <c r="E3" s="139"/>
      <c r="F3" s="140">
        <v>47677</v>
      </c>
      <c r="G3" s="141"/>
      <c r="H3" s="142"/>
    </row>
    <row r="4" spans="1:8" x14ac:dyDescent="0.15">
      <c r="A4" s="143"/>
      <c r="B4" s="144"/>
      <c r="C4" s="145"/>
      <c r="D4" s="146">
        <v>20581</v>
      </c>
      <c r="E4" s="147"/>
      <c r="F4" s="148">
        <v>23360</v>
      </c>
      <c r="G4" s="149"/>
      <c r="H4" s="150"/>
    </row>
    <row r="5" spans="1:8" x14ac:dyDescent="0.15">
      <c r="A5" s="131" t="s">
        <v>549</v>
      </c>
      <c r="B5" s="136"/>
      <c r="C5" s="137"/>
      <c r="D5" s="138">
        <v>44815</v>
      </c>
      <c r="E5" s="139"/>
      <c r="F5" s="140">
        <v>51613</v>
      </c>
      <c r="G5" s="141"/>
      <c r="H5" s="142"/>
    </row>
    <row r="6" spans="1:8" x14ac:dyDescent="0.15">
      <c r="A6" s="143"/>
      <c r="B6" s="144"/>
      <c r="C6" s="145"/>
      <c r="D6" s="146">
        <v>23501</v>
      </c>
      <c r="E6" s="147"/>
      <c r="F6" s="148">
        <v>25872</v>
      </c>
      <c r="G6" s="149"/>
      <c r="H6" s="150"/>
    </row>
    <row r="7" spans="1:8" x14ac:dyDescent="0.15">
      <c r="A7" s="131" t="s">
        <v>550</v>
      </c>
      <c r="B7" s="136"/>
      <c r="C7" s="137"/>
      <c r="D7" s="138">
        <v>47073</v>
      </c>
      <c r="E7" s="139"/>
      <c r="F7" s="140">
        <v>50880</v>
      </c>
      <c r="G7" s="141"/>
      <c r="H7" s="142"/>
    </row>
    <row r="8" spans="1:8" x14ac:dyDescent="0.15">
      <c r="A8" s="143"/>
      <c r="B8" s="144"/>
      <c r="C8" s="145"/>
      <c r="D8" s="146">
        <v>27567</v>
      </c>
      <c r="E8" s="147"/>
      <c r="F8" s="148">
        <v>27819</v>
      </c>
      <c r="G8" s="149"/>
      <c r="H8" s="150"/>
    </row>
    <row r="9" spans="1:8" x14ac:dyDescent="0.15">
      <c r="A9" s="131" t="s">
        <v>551</v>
      </c>
      <c r="B9" s="136"/>
      <c r="C9" s="137"/>
      <c r="D9" s="138">
        <v>34729</v>
      </c>
      <c r="E9" s="139"/>
      <c r="F9" s="140">
        <v>46395</v>
      </c>
      <c r="G9" s="141"/>
      <c r="H9" s="142"/>
    </row>
    <row r="10" spans="1:8" x14ac:dyDescent="0.15">
      <c r="A10" s="143"/>
      <c r="B10" s="144"/>
      <c r="C10" s="145"/>
      <c r="D10" s="146">
        <v>21833</v>
      </c>
      <c r="E10" s="147"/>
      <c r="F10" s="148">
        <v>26304</v>
      </c>
      <c r="G10" s="149"/>
      <c r="H10" s="150"/>
    </row>
    <row r="11" spans="1:8" x14ac:dyDescent="0.15">
      <c r="A11" s="131" t="s">
        <v>552</v>
      </c>
      <c r="B11" s="136"/>
      <c r="C11" s="137"/>
      <c r="D11" s="138">
        <v>30614</v>
      </c>
      <c r="E11" s="139"/>
      <c r="F11" s="140">
        <v>48088</v>
      </c>
      <c r="G11" s="141"/>
      <c r="H11" s="142"/>
    </row>
    <row r="12" spans="1:8" x14ac:dyDescent="0.15">
      <c r="A12" s="143"/>
      <c r="B12" s="144"/>
      <c r="C12" s="151"/>
      <c r="D12" s="146">
        <v>17928</v>
      </c>
      <c r="E12" s="147"/>
      <c r="F12" s="148">
        <v>25183</v>
      </c>
      <c r="G12" s="149"/>
      <c r="H12" s="150"/>
    </row>
    <row r="13" spans="1:8" x14ac:dyDescent="0.15">
      <c r="A13" s="131"/>
      <c r="B13" s="136"/>
      <c r="C13" s="152"/>
      <c r="D13" s="153">
        <v>38539</v>
      </c>
      <c r="E13" s="154"/>
      <c r="F13" s="155">
        <v>48931</v>
      </c>
      <c r="G13" s="156"/>
      <c r="H13" s="142"/>
    </row>
    <row r="14" spans="1:8" x14ac:dyDescent="0.15">
      <c r="A14" s="143"/>
      <c r="B14" s="144"/>
      <c r="C14" s="145"/>
      <c r="D14" s="146">
        <v>22282</v>
      </c>
      <c r="E14" s="147"/>
      <c r="F14" s="148">
        <v>25708</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3.95</v>
      </c>
      <c r="C19" s="157">
        <f>ROUND(VALUE(SUBSTITUTE(実質収支比率等に係る経年分析!G$48,"▲","-")),2)</f>
        <v>2.54</v>
      </c>
      <c r="D19" s="157">
        <f>ROUND(VALUE(SUBSTITUTE(実質収支比率等に係る経年分析!H$48,"▲","-")),2)</f>
        <v>5.13</v>
      </c>
      <c r="E19" s="157">
        <f>ROUND(VALUE(SUBSTITUTE(実質収支比率等に係る経年分析!I$48,"▲","-")),2)</f>
        <v>3.62</v>
      </c>
      <c r="F19" s="157">
        <f>ROUND(VALUE(SUBSTITUTE(実質収支比率等に係る経年分析!J$48,"▲","-")),2)</f>
        <v>3.93</v>
      </c>
    </row>
    <row r="20" spans="1:11" x14ac:dyDescent="0.15">
      <c r="A20" s="157" t="s">
        <v>49</v>
      </c>
      <c r="B20" s="157">
        <f>ROUND(VALUE(SUBSTITUTE(実質収支比率等に係る経年分析!F$47,"▲","-")),2)</f>
        <v>8.6</v>
      </c>
      <c r="C20" s="157">
        <f>ROUND(VALUE(SUBSTITUTE(実質収支比率等に係る経年分析!G$47,"▲","-")),2)</f>
        <v>9.1</v>
      </c>
      <c r="D20" s="157">
        <f>ROUND(VALUE(SUBSTITUTE(実質収支比率等に係る経年分析!H$47,"▲","-")),2)</f>
        <v>9.65</v>
      </c>
      <c r="E20" s="157">
        <f>ROUND(VALUE(SUBSTITUTE(実質収支比率等に係る経年分析!I$47,"▲","-")),2)</f>
        <v>10.25</v>
      </c>
      <c r="F20" s="157">
        <f>ROUND(VALUE(SUBSTITUTE(実質収支比率等に係る経年分析!J$47,"▲","-")),2)</f>
        <v>10.33</v>
      </c>
    </row>
    <row r="21" spans="1:11" x14ac:dyDescent="0.15">
      <c r="A21" s="157" t="s">
        <v>50</v>
      </c>
      <c r="B21" s="157">
        <f>IF(ISNUMBER(VALUE(SUBSTITUTE(実質収支比率等に係る経年分析!F$49,"▲","-"))),ROUND(VALUE(SUBSTITUTE(実質収支比率等に係る経年分析!F$49,"▲","-")),2),NA())</f>
        <v>2.2400000000000002</v>
      </c>
      <c r="C21" s="157">
        <f>IF(ISNUMBER(VALUE(SUBSTITUTE(実質収支比率等に係る経年分析!G$49,"▲","-"))),ROUND(VALUE(SUBSTITUTE(実質収支比率等に係る経年分析!G$49,"▲","-")),2),NA())</f>
        <v>0.14000000000000001</v>
      </c>
      <c r="D21" s="157">
        <f>IF(ISNUMBER(VALUE(SUBSTITUTE(実質収支比率等に係る経年分析!H$49,"▲","-"))),ROUND(VALUE(SUBSTITUTE(実質収支比率等に係る経年分析!H$49,"▲","-")),2),NA())</f>
        <v>4.42</v>
      </c>
      <c r="E21" s="157">
        <f>IF(ISNUMBER(VALUE(SUBSTITUTE(実質収支比率等に係る経年分析!I$49,"▲","-"))),ROUND(VALUE(SUBSTITUTE(実質収支比率等に係る経年分析!I$49,"▲","-")),2),NA())</f>
        <v>0.06</v>
      </c>
      <c r="F21" s="157">
        <f>IF(ISNUMBER(VALUE(SUBSTITUTE(実質収支比率等に係る経年分析!J$49,"▲","-"))),ROUND(VALUE(SUBSTITUTE(実質収支比率等に係る経年分析!J$49,"▲","-")),2),NA())</f>
        <v>1.54</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0.01</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倉敷市後期高齢者医療事業特別会計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0.01</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0.17</v>
      </c>
    </row>
    <row r="30" spans="1:11" x14ac:dyDescent="0.15">
      <c r="A30" s="158" t="str">
        <f>IF(連結実質赤字比率に係る赤字・黒字の構成分析!C$40="",NA(),連結実質赤字比率に係る赤字・黒字の構成分析!C$40)</f>
        <v>倉敷市介護保険事業特別会計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0.15</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0.42</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0.14000000000000001</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0.59</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0.44</v>
      </c>
    </row>
    <row r="31" spans="1:11" x14ac:dyDescent="0.15">
      <c r="A31" s="158" t="str">
        <f>IF(連結実質赤字比率に係る赤字・黒字の構成分析!C$39="",NA(),連結実質赤字比率に係る赤字・黒字の構成分析!C$39)</f>
        <v>倉敷市立児島市民病院事業会計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0.72</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0.79</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0.78</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0.72</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0.45</v>
      </c>
    </row>
    <row r="32" spans="1:11" x14ac:dyDescent="0.15">
      <c r="A32" s="158" t="str">
        <f>IF(連結実質赤字比率に係る赤字・黒字の構成分析!C$38="",NA(),連結実質赤字比率に係る赤字・黒字の構成分析!C$38)</f>
        <v>倉敷市国民健康保険事業特別会計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0.91</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1.68</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0.76</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1.59</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1.89</v>
      </c>
    </row>
    <row r="33" spans="1:16" x14ac:dyDescent="0.15">
      <c r="A33" s="158" t="str">
        <f>IF(連結実質赤字比率に係る赤字・黒字の構成分析!C$37="",NA(),連結実質赤字比率に係る赤字・黒字の構成分析!C$37)</f>
        <v>倉敷市水道事業会計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4.5199999999999996</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4.38</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4.46</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4.95</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4.91</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5.01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3.57</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6.13</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4.62</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4.92</v>
      </c>
    </row>
    <row r="35" spans="1:16" x14ac:dyDescent="0.15">
      <c r="A35" s="158" t="str">
        <f>IF(連結実質赤字比率に係る赤字・黒字の構成分析!C$35="",NA(),連結実質赤字比率に係る赤字・黒字の構成分析!C$35)</f>
        <v>倉敷市児島モーターボート競走事業会計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12.02</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11.5</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11.08</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11.92</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12.8</v>
      </c>
    </row>
    <row r="36" spans="1:16" x14ac:dyDescent="0.15">
      <c r="A36" s="158" t="str">
        <f>IF(連結実質赤字比率に係る赤字・黒字の構成分析!C$34="",NA(),連結実質赤字比率に係る赤字・黒字の構成分析!C$34)</f>
        <v>倉敷市住宅新築資金等貸付特別会計</v>
      </c>
      <c r="B36" s="158">
        <f>IF(ROUND(VALUE(SUBSTITUTE(連結実質赤字比率に係る赤字・黒字の構成分析!F$34,"▲", "-")), 2) &lt; 0, ABS(ROUND(VALUE(SUBSTITUTE(連結実質赤字比率に係る赤字・黒字の構成分析!F$34,"▲", "-")), 2)), NA())</f>
        <v>1.06</v>
      </c>
      <c r="C36" s="158" t="e">
        <f>IF(ROUND(VALUE(SUBSTITUTE(連結実質赤字比率に係る赤字・黒字の構成分析!F$34,"▲", "-")), 2) &gt;= 0, ABS(ROUND(VALUE(SUBSTITUTE(連結実質赤字比率に係る赤字・黒字の構成分析!F$34,"▲", "-")), 2)), NA())</f>
        <v>#N/A</v>
      </c>
      <c r="D36" s="158">
        <f>IF(ROUND(VALUE(SUBSTITUTE(連結実質赤字比率に係る赤字・黒字の構成分析!G$34,"▲", "-")), 2) &lt; 0, ABS(ROUND(VALUE(SUBSTITUTE(連結実質赤字比率に係る赤字・黒字の構成分析!G$34,"▲", "-")), 2)), NA())</f>
        <v>1.04</v>
      </c>
      <c r="E36" s="158" t="e">
        <f>IF(ROUND(VALUE(SUBSTITUTE(連結実質赤字比率に係る赤字・黒字の構成分析!G$34,"▲", "-")), 2) &gt;= 0, ABS(ROUND(VALUE(SUBSTITUTE(連結実質赤字比率に係る赤字・黒字の構成分析!G$34,"▲", "-")), 2)), NA())</f>
        <v>#N/A</v>
      </c>
      <c r="F36" s="158">
        <f>IF(ROUND(VALUE(SUBSTITUTE(連結実質赤字比率に係る赤字・黒字の構成分析!H$34,"▲", "-")), 2) &lt; 0, ABS(ROUND(VALUE(SUBSTITUTE(連結実質赤字比率に係る赤字・黒字の構成分析!H$34,"▲", "-")), 2)), NA())</f>
        <v>1</v>
      </c>
      <c r="G36" s="158" t="e">
        <f>IF(ROUND(VALUE(SUBSTITUTE(連結実質赤字比率に係る赤字・黒字の構成分析!H$34,"▲", "-")), 2) &gt;= 0, ABS(ROUND(VALUE(SUBSTITUTE(連結実質赤字比率に係る赤字・黒字の構成分析!H$34,"▲", "-")), 2)), NA())</f>
        <v>#N/A</v>
      </c>
      <c r="H36" s="158">
        <f>IF(ROUND(VALUE(SUBSTITUTE(連結実質赤字比率に係る赤字・黒字の構成分析!I$34,"▲", "-")), 2) &lt; 0, ABS(ROUND(VALUE(SUBSTITUTE(連結実質赤字比率に係る赤字・黒字の構成分析!I$34,"▲", "-")), 2)), NA())</f>
        <v>1</v>
      </c>
      <c r="I36" s="158" t="e">
        <f>IF(ROUND(VALUE(SUBSTITUTE(連結実質赤字比率に係る赤字・黒字の構成分析!I$34,"▲", "-")), 2) &gt;= 0, ABS(ROUND(VALUE(SUBSTITUTE(連結実質赤字比率に係る赤字・黒字の構成分析!I$34,"▲", "-")), 2)), NA())</f>
        <v>#N/A</v>
      </c>
      <c r="J36" s="158">
        <f>IF(ROUND(VALUE(SUBSTITUTE(連結実質赤字比率に係る赤字・黒字の構成分析!J$34,"▲", "-")), 2) &lt; 0, ABS(ROUND(VALUE(SUBSTITUTE(連結実質赤字比率に係る赤字・黒字の構成分析!J$34,"▲", "-")), 2)), NA())</f>
        <v>0.99</v>
      </c>
      <c r="K36" s="158" t="e">
        <f>IF(ROUND(VALUE(SUBSTITUTE(連結実質赤字比率に係る赤字・黒字の構成分析!J$34,"▲", "-")), 2) &gt;= 0, ABS(ROUND(VALUE(SUBSTITUTE(連結実質赤字比率に係る赤字・黒字の構成分析!J$34,"▲", "-")), 2)), NA())</f>
        <v>#N/A</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20530</v>
      </c>
      <c r="E42" s="159"/>
      <c r="F42" s="159"/>
      <c r="G42" s="159">
        <f>'実質公債費比率（分子）の構造'!L$52</f>
        <v>21588</v>
      </c>
      <c r="H42" s="159"/>
      <c r="I42" s="159"/>
      <c r="J42" s="159">
        <f>'実質公債費比率（分子）の構造'!M$52</f>
        <v>21108</v>
      </c>
      <c r="K42" s="159"/>
      <c r="L42" s="159"/>
      <c r="M42" s="159">
        <f>'実質公債費比率（分子）の構造'!N$52</f>
        <v>21272</v>
      </c>
      <c r="N42" s="159"/>
      <c r="O42" s="159"/>
      <c r="P42" s="159">
        <f>'実質公債費比率（分子）の構造'!O$52</f>
        <v>22986</v>
      </c>
    </row>
    <row r="43" spans="1:16" x14ac:dyDescent="0.15">
      <c r="A43" s="159" t="s">
        <v>58</v>
      </c>
      <c r="B43" s="159">
        <f>'実質公債費比率（分子）の構造'!K$51</f>
        <v>3</v>
      </c>
      <c r="C43" s="159"/>
      <c r="D43" s="159"/>
      <c r="E43" s="159">
        <f>'実質公債費比率（分子）の構造'!L$51</f>
        <v>0</v>
      </c>
      <c r="F43" s="159"/>
      <c r="G43" s="159"/>
      <c r="H43" s="159">
        <f>'実質公債費比率（分子）の構造'!M$51</f>
        <v>0</v>
      </c>
      <c r="I43" s="159"/>
      <c r="J43" s="159"/>
      <c r="K43" s="159">
        <f>'実質公債費比率（分子）の構造'!N$51</f>
        <v>0</v>
      </c>
      <c r="L43" s="159"/>
      <c r="M43" s="159"/>
      <c r="N43" s="159">
        <f>'実質公債費比率（分子）の構造'!O$51</f>
        <v>0</v>
      </c>
      <c r="O43" s="159"/>
      <c r="P43" s="159"/>
    </row>
    <row r="44" spans="1:16" x14ac:dyDescent="0.15">
      <c r="A44" s="159" t="s">
        <v>59</v>
      </c>
      <c r="B44" s="159">
        <f>'実質公債費比率（分子）の構造'!K$50</f>
        <v>1614</v>
      </c>
      <c r="C44" s="159"/>
      <c r="D44" s="159"/>
      <c r="E44" s="159">
        <f>'実質公債費比率（分子）の構造'!L$50</f>
        <v>1560</v>
      </c>
      <c r="F44" s="159"/>
      <c r="G44" s="159"/>
      <c r="H44" s="159">
        <f>'実質公債費比率（分子）の構造'!M$50</f>
        <v>1938</v>
      </c>
      <c r="I44" s="159"/>
      <c r="J44" s="159"/>
      <c r="K44" s="159">
        <f>'実質公債費比率（分子）の構造'!N$50</f>
        <v>1402</v>
      </c>
      <c r="L44" s="159"/>
      <c r="M44" s="159"/>
      <c r="N44" s="159">
        <f>'実質公債費比率（分子）の構造'!O$50</f>
        <v>629</v>
      </c>
      <c r="O44" s="159"/>
      <c r="P44" s="159"/>
    </row>
    <row r="45" spans="1:16" x14ac:dyDescent="0.15">
      <c r="A45" s="159" t="s">
        <v>60</v>
      </c>
      <c r="B45" s="159">
        <f>'実質公債費比率（分子）の構造'!K$49</f>
        <v>147</v>
      </c>
      <c r="C45" s="159"/>
      <c r="D45" s="159"/>
      <c r="E45" s="159">
        <f>'実質公債費比率（分子）の構造'!L$49</f>
        <v>147</v>
      </c>
      <c r="F45" s="159"/>
      <c r="G45" s="159"/>
      <c r="H45" s="159">
        <f>'実質公債費比率（分子）の構造'!M$49</f>
        <v>147</v>
      </c>
      <c r="I45" s="159"/>
      <c r="J45" s="159"/>
      <c r="K45" s="159">
        <f>'実質公債費比率（分子）の構造'!N$49</f>
        <v>109</v>
      </c>
      <c r="L45" s="159"/>
      <c r="M45" s="159"/>
      <c r="N45" s="159">
        <f>'実質公債費比率（分子）の構造'!O$49</f>
        <v>61</v>
      </c>
      <c r="O45" s="159"/>
      <c r="P45" s="159"/>
    </row>
    <row r="46" spans="1:16" x14ac:dyDescent="0.15">
      <c r="A46" s="159" t="s">
        <v>61</v>
      </c>
      <c r="B46" s="159">
        <f>'実質公債費比率（分子）の構造'!K$48</f>
        <v>10240</v>
      </c>
      <c r="C46" s="159"/>
      <c r="D46" s="159"/>
      <c r="E46" s="159">
        <f>'実質公債費比率（分子）の構造'!L$48</f>
        <v>9795</v>
      </c>
      <c r="F46" s="159"/>
      <c r="G46" s="159"/>
      <c r="H46" s="159">
        <f>'実質公債費比率（分子）の構造'!M$48</f>
        <v>10268</v>
      </c>
      <c r="I46" s="159"/>
      <c r="J46" s="159"/>
      <c r="K46" s="159">
        <f>'実質公債費比率（分子）の構造'!N$48</f>
        <v>9943</v>
      </c>
      <c r="L46" s="159"/>
      <c r="M46" s="159"/>
      <c r="N46" s="159">
        <f>'実質公債費比率（分子）の構造'!O$48</f>
        <v>10859</v>
      </c>
      <c r="O46" s="159"/>
      <c r="P46" s="159"/>
    </row>
    <row r="47" spans="1:16" x14ac:dyDescent="0.15">
      <c r="A47" s="159" t="s">
        <v>62</v>
      </c>
      <c r="B47" s="159">
        <f>'実質公債費比率（分子）の構造'!K$47</f>
        <v>317</v>
      </c>
      <c r="C47" s="159"/>
      <c r="D47" s="159"/>
      <c r="E47" s="159">
        <f>'実質公債費比率（分子）の構造'!L$47</f>
        <v>350</v>
      </c>
      <c r="F47" s="159"/>
      <c r="G47" s="159"/>
      <c r="H47" s="159">
        <f>'実質公債費比率（分子）の構造'!M$47</f>
        <v>383</v>
      </c>
      <c r="I47" s="159"/>
      <c r="J47" s="159"/>
      <c r="K47" s="159">
        <f>'実質公債費比率（分子）の構造'!N$47</f>
        <v>417</v>
      </c>
      <c r="L47" s="159"/>
      <c r="M47" s="159"/>
      <c r="N47" s="159">
        <f>'実質公債費比率（分子）の構造'!O$47</f>
        <v>450</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14999</v>
      </c>
      <c r="C49" s="159"/>
      <c r="D49" s="159"/>
      <c r="E49" s="159">
        <f>'実質公債費比率（分子）の構造'!L$45</f>
        <v>15237</v>
      </c>
      <c r="F49" s="159"/>
      <c r="G49" s="159"/>
      <c r="H49" s="159">
        <f>'実質公債費比率（分子）の構造'!M$45</f>
        <v>14521</v>
      </c>
      <c r="I49" s="159"/>
      <c r="J49" s="159"/>
      <c r="K49" s="159">
        <f>'実質公債費比率（分子）の構造'!N$45</f>
        <v>14763</v>
      </c>
      <c r="L49" s="159"/>
      <c r="M49" s="159"/>
      <c r="N49" s="159">
        <f>'実質公債費比率（分子）の構造'!O$45</f>
        <v>15320</v>
      </c>
      <c r="O49" s="159"/>
      <c r="P49" s="159"/>
    </row>
    <row r="50" spans="1:16" x14ac:dyDescent="0.15">
      <c r="A50" s="159" t="s">
        <v>65</v>
      </c>
      <c r="B50" s="159" t="e">
        <f>NA()</f>
        <v>#N/A</v>
      </c>
      <c r="C50" s="159">
        <f>IF(ISNUMBER('実質公債費比率（分子）の構造'!K$53),'実質公債費比率（分子）の構造'!K$53,NA())</f>
        <v>6790</v>
      </c>
      <c r="D50" s="159" t="e">
        <f>NA()</f>
        <v>#N/A</v>
      </c>
      <c r="E50" s="159" t="e">
        <f>NA()</f>
        <v>#N/A</v>
      </c>
      <c r="F50" s="159">
        <f>IF(ISNUMBER('実質公債費比率（分子）の構造'!L$53),'実質公債費比率（分子）の構造'!L$53,NA())</f>
        <v>5501</v>
      </c>
      <c r="G50" s="159" t="e">
        <f>NA()</f>
        <v>#N/A</v>
      </c>
      <c r="H50" s="159" t="e">
        <f>NA()</f>
        <v>#N/A</v>
      </c>
      <c r="I50" s="159">
        <f>IF(ISNUMBER('実質公債費比率（分子）の構造'!M$53),'実質公債費比率（分子）の構造'!M$53,NA())</f>
        <v>6149</v>
      </c>
      <c r="J50" s="159" t="e">
        <f>NA()</f>
        <v>#N/A</v>
      </c>
      <c r="K50" s="159" t="e">
        <f>NA()</f>
        <v>#N/A</v>
      </c>
      <c r="L50" s="159">
        <f>IF(ISNUMBER('実質公債費比率（分子）の構造'!N$53),'実質公債費比率（分子）の構造'!N$53,NA())</f>
        <v>5362</v>
      </c>
      <c r="M50" s="159" t="e">
        <f>NA()</f>
        <v>#N/A</v>
      </c>
      <c r="N50" s="159" t="e">
        <f>NA()</f>
        <v>#N/A</v>
      </c>
      <c r="O50" s="159">
        <f>IF(ISNUMBER('実質公債費比率（分子）の構造'!O$53),'実質公債費比率（分子）の構造'!O$53,NA())</f>
        <v>4333</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196394</v>
      </c>
      <c r="E56" s="158"/>
      <c r="F56" s="158"/>
      <c r="G56" s="158">
        <f>'将来負担比率（分子）の構造'!J$52</f>
        <v>196985</v>
      </c>
      <c r="H56" s="158"/>
      <c r="I56" s="158"/>
      <c r="J56" s="158">
        <f>'将来負担比率（分子）の構造'!K$52</f>
        <v>199124</v>
      </c>
      <c r="K56" s="158"/>
      <c r="L56" s="158"/>
      <c r="M56" s="158">
        <f>'将来負担比率（分子）の構造'!L$52</f>
        <v>196934</v>
      </c>
      <c r="N56" s="158"/>
      <c r="O56" s="158"/>
      <c r="P56" s="158">
        <f>'将来負担比率（分子）の構造'!M$52</f>
        <v>193640</v>
      </c>
    </row>
    <row r="57" spans="1:16" x14ac:dyDescent="0.15">
      <c r="A57" s="158" t="s">
        <v>36</v>
      </c>
      <c r="B57" s="158"/>
      <c r="C57" s="158"/>
      <c r="D57" s="158">
        <f>'将来負担比率（分子）の構造'!I$51</f>
        <v>46914</v>
      </c>
      <c r="E57" s="158"/>
      <c r="F57" s="158"/>
      <c r="G57" s="158">
        <f>'将来負担比率（分子）の構造'!J$51</f>
        <v>44717</v>
      </c>
      <c r="H57" s="158"/>
      <c r="I57" s="158"/>
      <c r="J57" s="158">
        <f>'将来負担比率（分子）の構造'!K$51</f>
        <v>41203</v>
      </c>
      <c r="K57" s="158"/>
      <c r="L57" s="158"/>
      <c r="M57" s="158">
        <f>'将来負担比率（分子）の構造'!L$51</f>
        <v>39780</v>
      </c>
      <c r="N57" s="158"/>
      <c r="O57" s="158"/>
      <c r="P57" s="158">
        <f>'将来負担比率（分子）の構造'!M$51</f>
        <v>40647</v>
      </c>
    </row>
    <row r="58" spans="1:16" x14ac:dyDescent="0.15">
      <c r="A58" s="158" t="s">
        <v>35</v>
      </c>
      <c r="B58" s="158"/>
      <c r="C58" s="158"/>
      <c r="D58" s="158">
        <f>'将来負担比率（分子）の構造'!I$50</f>
        <v>21997</v>
      </c>
      <c r="E58" s="158"/>
      <c r="F58" s="158"/>
      <c r="G58" s="158">
        <f>'将来負担比率（分子）の構造'!J$50</f>
        <v>24363</v>
      </c>
      <c r="H58" s="158"/>
      <c r="I58" s="158"/>
      <c r="J58" s="158">
        <f>'将来負担比率（分子）の構造'!K$50</f>
        <v>28561</v>
      </c>
      <c r="K58" s="158"/>
      <c r="L58" s="158"/>
      <c r="M58" s="158">
        <f>'将来負担比率（分子）の構造'!L$50</f>
        <v>31571</v>
      </c>
      <c r="N58" s="158"/>
      <c r="O58" s="158"/>
      <c r="P58" s="158">
        <f>'将来負担比率（分子）の構造'!M$50</f>
        <v>33845</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f>'将来負担比率（分子）の構造'!I$46</f>
        <v>752</v>
      </c>
      <c r="C61" s="158"/>
      <c r="D61" s="158"/>
      <c r="E61" s="158">
        <f>'将来負担比率（分子）の構造'!J$46</f>
        <v>616</v>
      </c>
      <c r="F61" s="158"/>
      <c r="G61" s="158"/>
      <c r="H61" s="158">
        <f>'将来負担比率（分子）の構造'!K$46</f>
        <v>506</v>
      </c>
      <c r="I61" s="158"/>
      <c r="J61" s="158"/>
      <c r="K61" s="158">
        <f>'将来負担比率（分子）の構造'!L$46</f>
        <v>604</v>
      </c>
      <c r="L61" s="158"/>
      <c r="M61" s="158"/>
      <c r="N61" s="158">
        <f>'将来負担比率（分子）の構造'!M$46</f>
        <v>325</v>
      </c>
      <c r="O61" s="158"/>
      <c r="P61" s="158"/>
    </row>
    <row r="62" spans="1:16" x14ac:dyDescent="0.15">
      <c r="A62" s="158" t="s">
        <v>29</v>
      </c>
      <c r="B62" s="158">
        <f>'将来負担比率（分子）の構造'!I$45</f>
        <v>23162</v>
      </c>
      <c r="C62" s="158"/>
      <c r="D62" s="158"/>
      <c r="E62" s="158">
        <f>'将来負担比率（分子）の構造'!J$45</f>
        <v>21122</v>
      </c>
      <c r="F62" s="158"/>
      <c r="G62" s="158"/>
      <c r="H62" s="158">
        <f>'将来負担比率（分子）の構造'!K$45</f>
        <v>19498</v>
      </c>
      <c r="I62" s="158"/>
      <c r="J62" s="158"/>
      <c r="K62" s="158">
        <f>'将来負担比率（分子）の構造'!L$45</f>
        <v>19727</v>
      </c>
      <c r="L62" s="158"/>
      <c r="M62" s="158"/>
      <c r="N62" s="158">
        <f>'将来負担比率（分子）の構造'!M$45</f>
        <v>20344</v>
      </c>
      <c r="O62" s="158"/>
      <c r="P62" s="158"/>
    </row>
    <row r="63" spans="1:16" x14ac:dyDescent="0.15">
      <c r="A63" s="158" t="s">
        <v>28</v>
      </c>
      <c r="B63" s="158">
        <f>'将来負担比率（分子）の構造'!I$44</f>
        <v>825</v>
      </c>
      <c r="C63" s="158"/>
      <c r="D63" s="158"/>
      <c r="E63" s="158">
        <f>'将来負担比率（分子）の構造'!J$44</f>
        <v>692</v>
      </c>
      <c r="F63" s="158"/>
      <c r="G63" s="158"/>
      <c r="H63" s="158">
        <f>'将来負担比率（分子）の構造'!K$44</f>
        <v>543</v>
      </c>
      <c r="I63" s="158"/>
      <c r="J63" s="158"/>
      <c r="K63" s="158">
        <f>'将来負担比率（分子）の構造'!L$44</f>
        <v>422</v>
      </c>
      <c r="L63" s="158"/>
      <c r="M63" s="158"/>
      <c r="N63" s="158">
        <f>'将来負担比率（分子）の構造'!M$44</f>
        <v>280</v>
      </c>
      <c r="O63" s="158"/>
      <c r="P63" s="158"/>
    </row>
    <row r="64" spans="1:16" x14ac:dyDescent="0.15">
      <c r="A64" s="158" t="s">
        <v>27</v>
      </c>
      <c r="B64" s="158">
        <f>'将来負担比率（分子）の構造'!I$43</f>
        <v>124319</v>
      </c>
      <c r="C64" s="158"/>
      <c r="D64" s="158"/>
      <c r="E64" s="158">
        <f>'将来負担比率（分子）の構造'!J$43</f>
        <v>118208</v>
      </c>
      <c r="F64" s="158"/>
      <c r="G64" s="158"/>
      <c r="H64" s="158">
        <f>'将来負担比率（分子）の構造'!K$43</f>
        <v>114069</v>
      </c>
      <c r="I64" s="158"/>
      <c r="J64" s="158"/>
      <c r="K64" s="158">
        <f>'将来負担比率（分子）の構造'!L$43</f>
        <v>108758</v>
      </c>
      <c r="L64" s="158"/>
      <c r="M64" s="158"/>
      <c r="N64" s="158">
        <f>'将来負担比率（分子）の構造'!M$43</f>
        <v>109812</v>
      </c>
      <c r="O64" s="158"/>
      <c r="P64" s="158"/>
    </row>
    <row r="65" spans="1:16" x14ac:dyDescent="0.15">
      <c r="A65" s="158" t="s">
        <v>26</v>
      </c>
      <c r="B65" s="158">
        <f>'将来負担比率（分子）の構造'!I$42</f>
        <v>8613</v>
      </c>
      <c r="C65" s="158"/>
      <c r="D65" s="158"/>
      <c r="E65" s="158">
        <f>'将来負担比率（分子）の構造'!J$42</f>
        <v>7088</v>
      </c>
      <c r="F65" s="158"/>
      <c r="G65" s="158"/>
      <c r="H65" s="158">
        <f>'将来負担比率（分子）の構造'!K$42</f>
        <v>5687</v>
      </c>
      <c r="I65" s="158"/>
      <c r="J65" s="158"/>
      <c r="K65" s="158">
        <f>'将来負担比率（分子）の構造'!L$42</f>
        <v>3555</v>
      </c>
      <c r="L65" s="158"/>
      <c r="M65" s="158"/>
      <c r="N65" s="158">
        <f>'将来負担比率（分子）の構造'!M$42</f>
        <v>2733</v>
      </c>
      <c r="O65" s="158"/>
      <c r="P65" s="158"/>
    </row>
    <row r="66" spans="1:16" x14ac:dyDescent="0.15">
      <c r="A66" s="158" t="s">
        <v>25</v>
      </c>
      <c r="B66" s="158">
        <f>'将来負担比率（分子）の構造'!I$41</f>
        <v>165011</v>
      </c>
      <c r="C66" s="158"/>
      <c r="D66" s="158"/>
      <c r="E66" s="158">
        <f>'将来負担比率（分子）の構造'!J$41</f>
        <v>168454</v>
      </c>
      <c r="F66" s="158"/>
      <c r="G66" s="158"/>
      <c r="H66" s="158">
        <f>'将来負担比率（分子）の構造'!K$41</f>
        <v>173312</v>
      </c>
      <c r="I66" s="158"/>
      <c r="J66" s="158"/>
      <c r="K66" s="158">
        <f>'将来負担比率（分子）の構造'!L$41</f>
        <v>173414</v>
      </c>
      <c r="L66" s="158"/>
      <c r="M66" s="158"/>
      <c r="N66" s="158">
        <f>'将来負担比率（分子）の構造'!M$41</f>
        <v>172857</v>
      </c>
      <c r="O66" s="158"/>
      <c r="P66" s="158"/>
    </row>
    <row r="67" spans="1:16" x14ac:dyDescent="0.15">
      <c r="A67" s="158" t="s">
        <v>69</v>
      </c>
      <c r="B67" s="158" t="e">
        <f>NA()</f>
        <v>#N/A</v>
      </c>
      <c r="C67" s="158">
        <f>IF(ISNUMBER('将来負担比率（分子）の構造'!I$53), IF('将来負担比率（分子）の構造'!I$53 &lt; 0, 0, '将来負担比率（分子）の構造'!I$53), NA())</f>
        <v>57376</v>
      </c>
      <c r="D67" s="158" t="e">
        <f>NA()</f>
        <v>#N/A</v>
      </c>
      <c r="E67" s="158" t="e">
        <f>NA()</f>
        <v>#N/A</v>
      </c>
      <c r="F67" s="158">
        <f>IF(ISNUMBER('将来負担比率（分子）の構造'!J$53), IF('将来負担比率（分子）の構造'!J$53 &lt; 0, 0, '将来負担比率（分子）の構造'!J$53), NA())</f>
        <v>50116</v>
      </c>
      <c r="G67" s="158" t="e">
        <f>NA()</f>
        <v>#N/A</v>
      </c>
      <c r="H67" s="158" t="e">
        <f>NA()</f>
        <v>#N/A</v>
      </c>
      <c r="I67" s="158">
        <f>IF(ISNUMBER('将来負担比率（分子）の構造'!K$53), IF('将来負担比率（分子）の構造'!K$53 &lt; 0, 0, '将来負担比率（分子）の構造'!K$53), NA())</f>
        <v>44729</v>
      </c>
      <c r="J67" s="158" t="e">
        <f>NA()</f>
        <v>#N/A</v>
      </c>
      <c r="K67" s="158" t="e">
        <f>NA()</f>
        <v>#N/A</v>
      </c>
      <c r="L67" s="158">
        <f>IF(ISNUMBER('将来負担比率（分子）の構造'!L$53), IF('将来負担比率（分子）の構造'!L$53 &lt; 0, 0, '将来負担比率（分子）の構造'!L$53), NA())</f>
        <v>38196</v>
      </c>
      <c r="M67" s="158" t="e">
        <f>NA()</f>
        <v>#N/A</v>
      </c>
      <c r="N67" s="158" t="e">
        <f>NA()</f>
        <v>#N/A</v>
      </c>
      <c r="O67" s="158">
        <f>IF(ISNUMBER('将来負担比率（分子）の構造'!M$53), IF('将来負担比率（分子）の構造'!M$53 &lt; 0, 0, '将来負担比率（分子）の構造'!M$53), NA())</f>
        <v>38219</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10329</v>
      </c>
      <c r="C72" s="162">
        <f>基金残高に係る経年分析!G55</f>
        <v>10911</v>
      </c>
      <c r="D72" s="162">
        <f>基金残高に係る経年分析!H55</f>
        <v>11070</v>
      </c>
    </row>
    <row r="73" spans="1:16" x14ac:dyDescent="0.15">
      <c r="A73" s="161" t="s">
        <v>72</v>
      </c>
      <c r="B73" s="162">
        <f>基金残高に係る経年分析!F56</f>
        <v>3318</v>
      </c>
      <c r="C73" s="162">
        <f>基金残高に係る経年分析!G56</f>
        <v>3697</v>
      </c>
      <c r="D73" s="162">
        <f>基金残高に係る経年分析!H56</f>
        <v>4074</v>
      </c>
    </row>
    <row r="74" spans="1:16" x14ac:dyDescent="0.15">
      <c r="A74" s="161" t="s">
        <v>73</v>
      </c>
      <c r="B74" s="162">
        <f>基金残高に係る経年分析!F57</f>
        <v>14044</v>
      </c>
      <c r="C74" s="162">
        <f>基金残高に係る経年分析!G57</f>
        <v>16011</v>
      </c>
      <c r="D74" s="162">
        <f>基金残高に係る経年分析!H57</f>
        <v>17116</v>
      </c>
    </row>
  </sheetData>
  <sheetProtection algorithmName="SHA-512" hashValue="RkyZoKzxr91TAohauUrUl8k5JbKQb3cOtGhFVHaMpcqNdFpYT6Ogb8WRsdqDslhQ32GvwXH2t8dwSf4LLRdYjA==" saltValue="BSL5lorJ+hZ/Jl4seHkXl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3" t="s">
        <v>205</v>
      </c>
      <c r="DI1" s="774"/>
      <c r="DJ1" s="774"/>
      <c r="DK1" s="774"/>
      <c r="DL1" s="774"/>
      <c r="DM1" s="774"/>
      <c r="DN1" s="775"/>
      <c r="DO1" s="203"/>
      <c r="DP1" s="773" t="s">
        <v>206</v>
      </c>
      <c r="DQ1" s="774"/>
      <c r="DR1" s="774"/>
      <c r="DS1" s="774"/>
      <c r="DT1" s="774"/>
      <c r="DU1" s="774"/>
      <c r="DV1" s="774"/>
      <c r="DW1" s="774"/>
      <c r="DX1" s="774"/>
      <c r="DY1" s="774"/>
      <c r="DZ1" s="774"/>
      <c r="EA1" s="774"/>
      <c r="EB1" s="774"/>
      <c r="EC1" s="775"/>
      <c r="ED1" s="201"/>
      <c r="EE1" s="201"/>
      <c r="EF1" s="201"/>
      <c r="EG1" s="201"/>
      <c r="EH1" s="201"/>
      <c r="EI1" s="201"/>
      <c r="EJ1" s="201"/>
      <c r="EK1" s="201"/>
      <c r="EL1" s="201"/>
      <c r="EM1" s="201"/>
    </row>
    <row r="2" spans="2:143" ht="22.5" customHeight="1" x14ac:dyDescent="0.15">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7" customFormat="1" ht="11.25" customHeight="1" x14ac:dyDescent="0.15">
      <c r="B5" s="740" t="s">
        <v>218</v>
      </c>
      <c r="C5" s="741"/>
      <c r="D5" s="741"/>
      <c r="E5" s="741"/>
      <c r="F5" s="741"/>
      <c r="G5" s="741"/>
      <c r="H5" s="741"/>
      <c r="I5" s="741"/>
      <c r="J5" s="741"/>
      <c r="K5" s="741"/>
      <c r="L5" s="741"/>
      <c r="M5" s="741"/>
      <c r="N5" s="741"/>
      <c r="O5" s="741"/>
      <c r="P5" s="741"/>
      <c r="Q5" s="742"/>
      <c r="R5" s="706">
        <v>81856186</v>
      </c>
      <c r="S5" s="707"/>
      <c r="T5" s="707"/>
      <c r="U5" s="707"/>
      <c r="V5" s="707"/>
      <c r="W5" s="707"/>
      <c r="X5" s="707"/>
      <c r="Y5" s="753"/>
      <c r="Z5" s="771">
        <v>44.6</v>
      </c>
      <c r="AA5" s="771"/>
      <c r="AB5" s="771"/>
      <c r="AC5" s="771"/>
      <c r="AD5" s="772">
        <v>76566637</v>
      </c>
      <c r="AE5" s="772"/>
      <c r="AF5" s="772"/>
      <c r="AG5" s="772"/>
      <c r="AH5" s="772"/>
      <c r="AI5" s="772"/>
      <c r="AJ5" s="772"/>
      <c r="AK5" s="772"/>
      <c r="AL5" s="754">
        <v>75.8</v>
      </c>
      <c r="AM5" s="723"/>
      <c r="AN5" s="723"/>
      <c r="AO5" s="755"/>
      <c r="AP5" s="740" t="s">
        <v>219</v>
      </c>
      <c r="AQ5" s="741"/>
      <c r="AR5" s="741"/>
      <c r="AS5" s="741"/>
      <c r="AT5" s="741"/>
      <c r="AU5" s="741"/>
      <c r="AV5" s="741"/>
      <c r="AW5" s="741"/>
      <c r="AX5" s="741"/>
      <c r="AY5" s="741"/>
      <c r="AZ5" s="741"/>
      <c r="BA5" s="741"/>
      <c r="BB5" s="741"/>
      <c r="BC5" s="741"/>
      <c r="BD5" s="741"/>
      <c r="BE5" s="741"/>
      <c r="BF5" s="742"/>
      <c r="BG5" s="641">
        <v>72198685</v>
      </c>
      <c r="BH5" s="644"/>
      <c r="BI5" s="644"/>
      <c r="BJ5" s="644"/>
      <c r="BK5" s="644"/>
      <c r="BL5" s="644"/>
      <c r="BM5" s="644"/>
      <c r="BN5" s="645"/>
      <c r="BO5" s="703">
        <v>88.2</v>
      </c>
      <c r="BP5" s="703"/>
      <c r="BQ5" s="703"/>
      <c r="BR5" s="703"/>
      <c r="BS5" s="704">
        <v>802260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1840786</v>
      </c>
      <c r="S6" s="644"/>
      <c r="T6" s="644"/>
      <c r="U6" s="644"/>
      <c r="V6" s="644"/>
      <c r="W6" s="644"/>
      <c r="X6" s="644"/>
      <c r="Y6" s="645"/>
      <c r="Z6" s="703">
        <v>1</v>
      </c>
      <c r="AA6" s="703"/>
      <c r="AB6" s="703"/>
      <c r="AC6" s="703"/>
      <c r="AD6" s="704">
        <v>1840786</v>
      </c>
      <c r="AE6" s="704"/>
      <c r="AF6" s="704"/>
      <c r="AG6" s="704"/>
      <c r="AH6" s="704"/>
      <c r="AI6" s="704"/>
      <c r="AJ6" s="704"/>
      <c r="AK6" s="704"/>
      <c r="AL6" s="646">
        <v>1.8</v>
      </c>
      <c r="AM6" s="647"/>
      <c r="AN6" s="647"/>
      <c r="AO6" s="705"/>
      <c r="AP6" s="638" t="s">
        <v>224</v>
      </c>
      <c r="AQ6" s="639"/>
      <c r="AR6" s="639"/>
      <c r="AS6" s="639"/>
      <c r="AT6" s="639"/>
      <c r="AU6" s="639"/>
      <c r="AV6" s="639"/>
      <c r="AW6" s="639"/>
      <c r="AX6" s="639"/>
      <c r="AY6" s="639"/>
      <c r="AZ6" s="639"/>
      <c r="BA6" s="639"/>
      <c r="BB6" s="639"/>
      <c r="BC6" s="639"/>
      <c r="BD6" s="639"/>
      <c r="BE6" s="639"/>
      <c r="BF6" s="640"/>
      <c r="BG6" s="641">
        <v>72198685</v>
      </c>
      <c r="BH6" s="644"/>
      <c r="BI6" s="644"/>
      <c r="BJ6" s="644"/>
      <c r="BK6" s="644"/>
      <c r="BL6" s="644"/>
      <c r="BM6" s="644"/>
      <c r="BN6" s="645"/>
      <c r="BO6" s="703">
        <v>88.2</v>
      </c>
      <c r="BP6" s="703"/>
      <c r="BQ6" s="703"/>
      <c r="BR6" s="703"/>
      <c r="BS6" s="704">
        <v>802260</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884348</v>
      </c>
      <c r="CS6" s="644"/>
      <c r="CT6" s="644"/>
      <c r="CU6" s="644"/>
      <c r="CV6" s="644"/>
      <c r="CW6" s="644"/>
      <c r="CX6" s="644"/>
      <c r="CY6" s="645"/>
      <c r="CZ6" s="754">
        <v>0.5</v>
      </c>
      <c r="DA6" s="723"/>
      <c r="DB6" s="723"/>
      <c r="DC6" s="757"/>
      <c r="DD6" s="649" t="s">
        <v>176</v>
      </c>
      <c r="DE6" s="644"/>
      <c r="DF6" s="644"/>
      <c r="DG6" s="644"/>
      <c r="DH6" s="644"/>
      <c r="DI6" s="644"/>
      <c r="DJ6" s="644"/>
      <c r="DK6" s="644"/>
      <c r="DL6" s="644"/>
      <c r="DM6" s="644"/>
      <c r="DN6" s="644"/>
      <c r="DO6" s="644"/>
      <c r="DP6" s="645"/>
      <c r="DQ6" s="649">
        <v>884348</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146934</v>
      </c>
      <c r="S7" s="644"/>
      <c r="T7" s="644"/>
      <c r="U7" s="644"/>
      <c r="V7" s="644"/>
      <c r="W7" s="644"/>
      <c r="X7" s="644"/>
      <c r="Y7" s="645"/>
      <c r="Z7" s="703">
        <v>0.1</v>
      </c>
      <c r="AA7" s="703"/>
      <c r="AB7" s="703"/>
      <c r="AC7" s="703"/>
      <c r="AD7" s="704">
        <v>146934</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29880783</v>
      </c>
      <c r="BH7" s="644"/>
      <c r="BI7" s="644"/>
      <c r="BJ7" s="644"/>
      <c r="BK7" s="644"/>
      <c r="BL7" s="644"/>
      <c r="BM7" s="644"/>
      <c r="BN7" s="645"/>
      <c r="BO7" s="703">
        <v>36.5</v>
      </c>
      <c r="BP7" s="703"/>
      <c r="BQ7" s="703"/>
      <c r="BR7" s="703"/>
      <c r="BS7" s="704">
        <v>802260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14572434</v>
      </c>
      <c r="CS7" s="644"/>
      <c r="CT7" s="644"/>
      <c r="CU7" s="644"/>
      <c r="CV7" s="644"/>
      <c r="CW7" s="644"/>
      <c r="CX7" s="644"/>
      <c r="CY7" s="645"/>
      <c r="CZ7" s="703">
        <v>8.1999999999999993</v>
      </c>
      <c r="DA7" s="703"/>
      <c r="DB7" s="703"/>
      <c r="DC7" s="703"/>
      <c r="DD7" s="649">
        <v>321438</v>
      </c>
      <c r="DE7" s="644"/>
      <c r="DF7" s="644"/>
      <c r="DG7" s="644"/>
      <c r="DH7" s="644"/>
      <c r="DI7" s="644"/>
      <c r="DJ7" s="644"/>
      <c r="DK7" s="644"/>
      <c r="DL7" s="644"/>
      <c r="DM7" s="644"/>
      <c r="DN7" s="644"/>
      <c r="DO7" s="644"/>
      <c r="DP7" s="645"/>
      <c r="DQ7" s="649">
        <v>12912790</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381956</v>
      </c>
      <c r="S8" s="644"/>
      <c r="T8" s="644"/>
      <c r="U8" s="644"/>
      <c r="V8" s="644"/>
      <c r="W8" s="644"/>
      <c r="X8" s="644"/>
      <c r="Y8" s="645"/>
      <c r="Z8" s="703">
        <v>0.2</v>
      </c>
      <c r="AA8" s="703"/>
      <c r="AB8" s="703"/>
      <c r="AC8" s="703"/>
      <c r="AD8" s="704">
        <v>381956</v>
      </c>
      <c r="AE8" s="704"/>
      <c r="AF8" s="704"/>
      <c r="AG8" s="704"/>
      <c r="AH8" s="704"/>
      <c r="AI8" s="704"/>
      <c r="AJ8" s="704"/>
      <c r="AK8" s="704"/>
      <c r="AL8" s="646">
        <v>0.4</v>
      </c>
      <c r="AM8" s="647"/>
      <c r="AN8" s="647"/>
      <c r="AO8" s="705"/>
      <c r="AP8" s="638" t="s">
        <v>230</v>
      </c>
      <c r="AQ8" s="639"/>
      <c r="AR8" s="639"/>
      <c r="AS8" s="639"/>
      <c r="AT8" s="639"/>
      <c r="AU8" s="639"/>
      <c r="AV8" s="639"/>
      <c r="AW8" s="639"/>
      <c r="AX8" s="639"/>
      <c r="AY8" s="639"/>
      <c r="AZ8" s="639"/>
      <c r="BA8" s="639"/>
      <c r="BB8" s="639"/>
      <c r="BC8" s="639"/>
      <c r="BD8" s="639"/>
      <c r="BE8" s="639"/>
      <c r="BF8" s="640"/>
      <c r="BG8" s="641">
        <v>808755</v>
      </c>
      <c r="BH8" s="644"/>
      <c r="BI8" s="644"/>
      <c r="BJ8" s="644"/>
      <c r="BK8" s="644"/>
      <c r="BL8" s="644"/>
      <c r="BM8" s="644"/>
      <c r="BN8" s="645"/>
      <c r="BO8" s="703">
        <v>1</v>
      </c>
      <c r="BP8" s="703"/>
      <c r="BQ8" s="703"/>
      <c r="BR8" s="703"/>
      <c r="BS8" s="649" t="s">
        <v>123</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74173291</v>
      </c>
      <c r="CS8" s="644"/>
      <c r="CT8" s="644"/>
      <c r="CU8" s="644"/>
      <c r="CV8" s="644"/>
      <c r="CW8" s="644"/>
      <c r="CX8" s="644"/>
      <c r="CY8" s="645"/>
      <c r="CZ8" s="703">
        <v>41.8</v>
      </c>
      <c r="DA8" s="703"/>
      <c r="DB8" s="703"/>
      <c r="DC8" s="703"/>
      <c r="DD8" s="649">
        <v>1495204</v>
      </c>
      <c r="DE8" s="644"/>
      <c r="DF8" s="644"/>
      <c r="DG8" s="644"/>
      <c r="DH8" s="644"/>
      <c r="DI8" s="644"/>
      <c r="DJ8" s="644"/>
      <c r="DK8" s="644"/>
      <c r="DL8" s="644"/>
      <c r="DM8" s="644"/>
      <c r="DN8" s="644"/>
      <c r="DO8" s="644"/>
      <c r="DP8" s="645"/>
      <c r="DQ8" s="649">
        <v>33550944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367638</v>
      </c>
      <c r="S9" s="644"/>
      <c r="T9" s="644"/>
      <c r="U9" s="644"/>
      <c r="V9" s="644"/>
      <c r="W9" s="644"/>
      <c r="X9" s="644"/>
      <c r="Y9" s="645"/>
      <c r="Z9" s="703">
        <v>0.2</v>
      </c>
      <c r="AA9" s="703"/>
      <c r="AB9" s="703"/>
      <c r="AC9" s="703"/>
      <c r="AD9" s="704">
        <v>367638</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23726936</v>
      </c>
      <c r="BH9" s="644"/>
      <c r="BI9" s="644"/>
      <c r="BJ9" s="644"/>
      <c r="BK9" s="644"/>
      <c r="BL9" s="644"/>
      <c r="BM9" s="644"/>
      <c r="BN9" s="645"/>
      <c r="BO9" s="703">
        <v>29</v>
      </c>
      <c r="BP9" s="703"/>
      <c r="BQ9" s="703"/>
      <c r="BR9" s="703"/>
      <c r="BS9" s="649" t="s">
        <v>123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18743405</v>
      </c>
      <c r="CS9" s="644"/>
      <c r="CT9" s="644"/>
      <c r="CU9" s="644"/>
      <c r="CV9" s="644"/>
      <c r="CW9" s="644"/>
      <c r="CX9" s="644"/>
      <c r="CY9" s="645"/>
      <c r="CZ9" s="703">
        <v>10.6</v>
      </c>
      <c r="DA9" s="703"/>
      <c r="DB9" s="703"/>
      <c r="DC9" s="703"/>
      <c r="DD9" s="649">
        <v>878466</v>
      </c>
      <c r="DE9" s="644"/>
      <c r="DF9" s="644"/>
      <c r="DG9" s="644"/>
      <c r="DH9" s="644"/>
      <c r="DI9" s="644"/>
      <c r="DJ9" s="644"/>
      <c r="DK9" s="644"/>
      <c r="DL9" s="644"/>
      <c r="DM9" s="644"/>
      <c r="DN9" s="644"/>
      <c r="DO9" s="644"/>
      <c r="DP9" s="645"/>
      <c r="DQ9" s="649">
        <v>14302228</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1286896</v>
      </c>
      <c r="BH10" s="644"/>
      <c r="BI10" s="644"/>
      <c r="BJ10" s="644"/>
      <c r="BK10" s="644"/>
      <c r="BL10" s="644"/>
      <c r="BM10" s="644"/>
      <c r="BN10" s="645"/>
      <c r="BO10" s="703">
        <v>1.6</v>
      </c>
      <c r="BP10" s="703"/>
      <c r="BQ10" s="703"/>
      <c r="BR10" s="703"/>
      <c r="BS10" s="649" t="s">
        <v>123</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428189</v>
      </c>
      <c r="CS10" s="644"/>
      <c r="CT10" s="644"/>
      <c r="CU10" s="644"/>
      <c r="CV10" s="644"/>
      <c r="CW10" s="644"/>
      <c r="CX10" s="644"/>
      <c r="CY10" s="645"/>
      <c r="CZ10" s="703">
        <v>0.2</v>
      </c>
      <c r="DA10" s="703"/>
      <c r="DB10" s="703"/>
      <c r="DC10" s="703"/>
      <c r="DD10" s="649">
        <v>3434</v>
      </c>
      <c r="DE10" s="644"/>
      <c r="DF10" s="644"/>
      <c r="DG10" s="644"/>
      <c r="DH10" s="644"/>
      <c r="DI10" s="644"/>
      <c r="DJ10" s="644"/>
      <c r="DK10" s="644"/>
      <c r="DL10" s="644"/>
      <c r="DM10" s="644"/>
      <c r="DN10" s="644"/>
      <c r="DO10" s="644"/>
      <c r="DP10" s="645"/>
      <c r="DQ10" s="649">
        <v>160762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4058196</v>
      </c>
      <c r="BH11" s="644"/>
      <c r="BI11" s="644"/>
      <c r="BJ11" s="644"/>
      <c r="BK11" s="644"/>
      <c r="BL11" s="644"/>
      <c r="BM11" s="644"/>
      <c r="BN11" s="645"/>
      <c r="BO11" s="703">
        <v>5</v>
      </c>
      <c r="BP11" s="703"/>
      <c r="BQ11" s="703"/>
      <c r="BR11" s="703"/>
      <c r="BS11" s="649">
        <v>802260</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3973473</v>
      </c>
      <c r="CS11" s="644"/>
      <c r="CT11" s="644"/>
      <c r="CU11" s="644"/>
      <c r="CV11" s="644"/>
      <c r="CW11" s="644"/>
      <c r="CX11" s="644"/>
      <c r="CY11" s="645"/>
      <c r="CZ11" s="703">
        <v>2.2000000000000002</v>
      </c>
      <c r="DA11" s="703"/>
      <c r="DB11" s="703"/>
      <c r="DC11" s="703"/>
      <c r="DD11" s="649">
        <v>1897242</v>
      </c>
      <c r="DE11" s="644"/>
      <c r="DF11" s="644"/>
      <c r="DG11" s="644"/>
      <c r="DH11" s="644"/>
      <c r="DI11" s="644"/>
      <c r="DJ11" s="644"/>
      <c r="DK11" s="644"/>
      <c r="DL11" s="644"/>
      <c r="DM11" s="644"/>
      <c r="DN11" s="644"/>
      <c r="DO11" s="644"/>
      <c r="DP11" s="645"/>
      <c r="DQ11" s="649">
        <v>2348382</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8628131</v>
      </c>
      <c r="S12" s="644"/>
      <c r="T12" s="644"/>
      <c r="U12" s="644"/>
      <c r="V12" s="644"/>
      <c r="W12" s="644"/>
      <c r="X12" s="644"/>
      <c r="Y12" s="645"/>
      <c r="Z12" s="703">
        <v>4.7</v>
      </c>
      <c r="AA12" s="703"/>
      <c r="AB12" s="703"/>
      <c r="AC12" s="703"/>
      <c r="AD12" s="704">
        <v>8628131</v>
      </c>
      <c r="AE12" s="704"/>
      <c r="AF12" s="704"/>
      <c r="AG12" s="704"/>
      <c r="AH12" s="704"/>
      <c r="AI12" s="704"/>
      <c r="AJ12" s="704"/>
      <c r="AK12" s="704"/>
      <c r="AL12" s="646">
        <v>8.5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37707548</v>
      </c>
      <c r="BH12" s="644"/>
      <c r="BI12" s="644"/>
      <c r="BJ12" s="644"/>
      <c r="BK12" s="644"/>
      <c r="BL12" s="644"/>
      <c r="BM12" s="644"/>
      <c r="BN12" s="645"/>
      <c r="BO12" s="703">
        <v>46.1</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1945026</v>
      </c>
      <c r="CS12" s="644"/>
      <c r="CT12" s="644"/>
      <c r="CU12" s="644"/>
      <c r="CV12" s="644"/>
      <c r="CW12" s="644"/>
      <c r="CX12" s="644"/>
      <c r="CY12" s="645"/>
      <c r="CZ12" s="703">
        <v>1.1000000000000001</v>
      </c>
      <c r="DA12" s="703"/>
      <c r="DB12" s="703"/>
      <c r="DC12" s="703"/>
      <c r="DD12" s="649">
        <v>256837</v>
      </c>
      <c r="DE12" s="644"/>
      <c r="DF12" s="644"/>
      <c r="DG12" s="644"/>
      <c r="DH12" s="644"/>
      <c r="DI12" s="644"/>
      <c r="DJ12" s="644"/>
      <c r="DK12" s="644"/>
      <c r="DL12" s="644"/>
      <c r="DM12" s="644"/>
      <c r="DN12" s="644"/>
      <c r="DO12" s="644"/>
      <c r="DP12" s="645"/>
      <c r="DQ12" s="649">
        <v>1711998</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45306</v>
      </c>
      <c r="S13" s="644"/>
      <c r="T13" s="644"/>
      <c r="U13" s="644"/>
      <c r="V13" s="644"/>
      <c r="W13" s="644"/>
      <c r="X13" s="644"/>
      <c r="Y13" s="645"/>
      <c r="Z13" s="703">
        <v>0</v>
      </c>
      <c r="AA13" s="703"/>
      <c r="AB13" s="703"/>
      <c r="AC13" s="703"/>
      <c r="AD13" s="704">
        <v>45306</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36050084</v>
      </c>
      <c r="BH13" s="644"/>
      <c r="BI13" s="644"/>
      <c r="BJ13" s="644"/>
      <c r="BK13" s="644"/>
      <c r="BL13" s="644"/>
      <c r="BM13" s="644"/>
      <c r="BN13" s="645"/>
      <c r="BO13" s="703">
        <v>44</v>
      </c>
      <c r="BP13" s="703"/>
      <c r="BQ13" s="703"/>
      <c r="BR13" s="703"/>
      <c r="BS13" s="649" t="s">
        <v>176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22149746</v>
      </c>
      <c r="CS13" s="644"/>
      <c r="CT13" s="644"/>
      <c r="CU13" s="644"/>
      <c r="CV13" s="644"/>
      <c r="CW13" s="644"/>
      <c r="CX13" s="644"/>
      <c r="CY13" s="645"/>
      <c r="CZ13" s="703">
        <v>12.5</v>
      </c>
      <c r="DA13" s="703"/>
      <c r="DB13" s="703"/>
      <c r="DC13" s="703"/>
      <c r="DD13" s="649">
        <v>4375942</v>
      </c>
      <c r="DE13" s="644"/>
      <c r="DF13" s="644"/>
      <c r="DG13" s="644"/>
      <c r="DH13" s="644"/>
      <c r="DI13" s="644"/>
      <c r="DJ13" s="644"/>
      <c r="DK13" s="644"/>
      <c r="DL13" s="644"/>
      <c r="DM13" s="644"/>
      <c r="DN13" s="644"/>
      <c r="DO13" s="644"/>
      <c r="DP13" s="645"/>
      <c r="DQ13" s="649">
        <v>18156449</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176</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1370587</v>
      </c>
      <c r="BH14" s="644"/>
      <c r="BI14" s="644"/>
      <c r="BJ14" s="644"/>
      <c r="BK14" s="644"/>
      <c r="BL14" s="644"/>
      <c r="BM14" s="644"/>
      <c r="BN14" s="645"/>
      <c r="BO14" s="703">
        <v>1.7</v>
      </c>
      <c r="BP14" s="703"/>
      <c r="BQ14" s="703"/>
      <c r="BR14" s="703"/>
      <c r="BS14" s="649" t="s">
        <v>123</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4521254</v>
      </c>
      <c r="CS14" s="644"/>
      <c r="CT14" s="644"/>
      <c r="CU14" s="644"/>
      <c r="CV14" s="644"/>
      <c r="CW14" s="644"/>
      <c r="CX14" s="644"/>
      <c r="CY14" s="645"/>
      <c r="CZ14" s="703">
        <v>2.5</v>
      </c>
      <c r="DA14" s="703"/>
      <c r="DB14" s="703"/>
      <c r="DC14" s="703"/>
      <c r="DD14" s="649">
        <v>424248</v>
      </c>
      <c r="DE14" s="644"/>
      <c r="DF14" s="644"/>
      <c r="DG14" s="644"/>
      <c r="DH14" s="644"/>
      <c r="DI14" s="644"/>
      <c r="DJ14" s="644"/>
      <c r="DK14" s="644"/>
      <c r="DL14" s="644"/>
      <c r="DM14" s="644"/>
      <c r="DN14" s="644"/>
      <c r="DO14" s="644"/>
      <c r="DP14" s="645"/>
      <c r="DQ14" s="649">
        <v>3770445</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329278</v>
      </c>
      <c r="S15" s="644"/>
      <c r="T15" s="644"/>
      <c r="U15" s="644"/>
      <c r="V15" s="644"/>
      <c r="W15" s="644"/>
      <c r="X15" s="644"/>
      <c r="Y15" s="645"/>
      <c r="Z15" s="703">
        <v>0.2</v>
      </c>
      <c r="AA15" s="703"/>
      <c r="AB15" s="703"/>
      <c r="AC15" s="703"/>
      <c r="AD15" s="704">
        <v>329278</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3239767</v>
      </c>
      <c r="BH15" s="644"/>
      <c r="BI15" s="644"/>
      <c r="BJ15" s="644"/>
      <c r="BK15" s="644"/>
      <c r="BL15" s="644"/>
      <c r="BM15" s="644"/>
      <c r="BN15" s="645"/>
      <c r="BO15" s="703">
        <v>4</v>
      </c>
      <c r="BP15" s="703"/>
      <c r="BQ15" s="703"/>
      <c r="BR15" s="703"/>
      <c r="BS15" s="649" t="s">
        <v>123</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18786630</v>
      </c>
      <c r="CS15" s="644"/>
      <c r="CT15" s="644"/>
      <c r="CU15" s="644"/>
      <c r="CV15" s="644"/>
      <c r="CW15" s="644"/>
      <c r="CX15" s="644"/>
      <c r="CY15" s="645"/>
      <c r="CZ15" s="703">
        <v>10.6</v>
      </c>
      <c r="DA15" s="703"/>
      <c r="DB15" s="703"/>
      <c r="DC15" s="703"/>
      <c r="DD15" s="649">
        <v>5161343</v>
      </c>
      <c r="DE15" s="644"/>
      <c r="DF15" s="644"/>
      <c r="DG15" s="644"/>
      <c r="DH15" s="644"/>
      <c r="DI15" s="644"/>
      <c r="DJ15" s="644"/>
      <c r="DK15" s="644"/>
      <c r="DL15" s="644"/>
      <c r="DM15" s="644"/>
      <c r="DN15" s="644"/>
      <c r="DO15" s="644"/>
      <c r="DP15" s="645"/>
      <c r="DQ15" s="649">
        <v>12987182</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123</v>
      </c>
      <c r="AE16" s="704"/>
      <c r="AF16" s="704"/>
      <c r="AG16" s="704"/>
      <c r="AH16" s="704"/>
      <c r="AI16" s="704"/>
      <c r="AJ16" s="704"/>
      <c r="AK16" s="704"/>
      <c r="AL16" s="646" t="s">
        <v>123</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187187</v>
      </c>
      <c r="CS16" s="644"/>
      <c r="CT16" s="644"/>
      <c r="CU16" s="644"/>
      <c r="CV16" s="644"/>
      <c r="CW16" s="644"/>
      <c r="CX16" s="644"/>
      <c r="CY16" s="645"/>
      <c r="CZ16" s="703">
        <v>0.1</v>
      </c>
      <c r="DA16" s="703"/>
      <c r="DB16" s="703"/>
      <c r="DC16" s="703"/>
      <c r="DD16" s="649" t="s">
        <v>123</v>
      </c>
      <c r="DE16" s="644"/>
      <c r="DF16" s="644"/>
      <c r="DG16" s="644"/>
      <c r="DH16" s="644"/>
      <c r="DI16" s="644"/>
      <c r="DJ16" s="644"/>
      <c r="DK16" s="644"/>
      <c r="DL16" s="644"/>
      <c r="DM16" s="644"/>
      <c r="DN16" s="644"/>
      <c r="DO16" s="644"/>
      <c r="DP16" s="645"/>
      <c r="DQ16" s="649">
        <v>46697</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406449</v>
      </c>
      <c r="S17" s="644"/>
      <c r="T17" s="644"/>
      <c r="U17" s="644"/>
      <c r="V17" s="644"/>
      <c r="W17" s="644"/>
      <c r="X17" s="644"/>
      <c r="Y17" s="645"/>
      <c r="Z17" s="703">
        <v>0.2</v>
      </c>
      <c r="AA17" s="703"/>
      <c r="AB17" s="703"/>
      <c r="AC17" s="703"/>
      <c r="AD17" s="704">
        <v>406449</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176</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17101087</v>
      </c>
      <c r="CS17" s="644"/>
      <c r="CT17" s="644"/>
      <c r="CU17" s="644"/>
      <c r="CV17" s="644"/>
      <c r="CW17" s="644"/>
      <c r="CX17" s="644"/>
      <c r="CY17" s="645"/>
      <c r="CZ17" s="703">
        <v>9.6</v>
      </c>
      <c r="DA17" s="703"/>
      <c r="DB17" s="703"/>
      <c r="DC17" s="703"/>
      <c r="DD17" s="649" t="s">
        <v>123</v>
      </c>
      <c r="DE17" s="644"/>
      <c r="DF17" s="644"/>
      <c r="DG17" s="644"/>
      <c r="DH17" s="644"/>
      <c r="DI17" s="644"/>
      <c r="DJ17" s="644"/>
      <c r="DK17" s="644"/>
      <c r="DL17" s="644"/>
      <c r="DM17" s="644"/>
      <c r="DN17" s="644"/>
      <c r="DO17" s="644"/>
      <c r="DP17" s="645"/>
      <c r="DQ17" s="649">
        <v>16709779</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13192641</v>
      </c>
      <c r="S18" s="644"/>
      <c r="T18" s="644"/>
      <c r="U18" s="644"/>
      <c r="V18" s="644"/>
      <c r="W18" s="644"/>
      <c r="X18" s="644"/>
      <c r="Y18" s="645"/>
      <c r="Z18" s="703">
        <v>7.2</v>
      </c>
      <c r="AA18" s="703"/>
      <c r="AB18" s="703"/>
      <c r="AC18" s="703"/>
      <c r="AD18" s="704">
        <v>11940836</v>
      </c>
      <c r="AE18" s="704"/>
      <c r="AF18" s="704"/>
      <c r="AG18" s="704"/>
      <c r="AH18" s="704"/>
      <c r="AI18" s="704"/>
      <c r="AJ18" s="704"/>
      <c r="AK18" s="704"/>
      <c r="AL18" s="646">
        <v>11.8</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11940836</v>
      </c>
      <c r="S19" s="644"/>
      <c r="T19" s="644"/>
      <c r="U19" s="644"/>
      <c r="V19" s="644"/>
      <c r="W19" s="644"/>
      <c r="X19" s="644"/>
      <c r="Y19" s="645"/>
      <c r="Z19" s="703">
        <v>6.5</v>
      </c>
      <c r="AA19" s="703"/>
      <c r="AB19" s="703"/>
      <c r="AC19" s="703"/>
      <c r="AD19" s="704">
        <v>11940836</v>
      </c>
      <c r="AE19" s="704"/>
      <c r="AF19" s="704"/>
      <c r="AG19" s="704"/>
      <c r="AH19" s="704"/>
      <c r="AI19" s="704"/>
      <c r="AJ19" s="704"/>
      <c r="AK19" s="704"/>
      <c r="AL19" s="646">
        <v>11.8</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9657501</v>
      </c>
      <c r="BH19" s="644"/>
      <c r="BI19" s="644"/>
      <c r="BJ19" s="644"/>
      <c r="BK19" s="644"/>
      <c r="BL19" s="644"/>
      <c r="BM19" s="644"/>
      <c r="BN19" s="645"/>
      <c r="BO19" s="703">
        <v>11.8</v>
      </c>
      <c r="BP19" s="703"/>
      <c r="BQ19" s="703"/>
      <c r="BR19" s="703"/>
      <c r="BS19" s="649" t="s">
        <v>123</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1251768</v>
      </c>
      <c r="S20" s="644"/>
      <c r="T20" s="644"/>
      <c r="U20" s="644"/>
      <c r="V20" s="644"/>
      <c r="W20" s="644"/>
      <c r="X20" s="644"/>
      <c r="Y20" s="645"/>
      <c r="Z20" s="703">
        <v>0.7</v>
      </c>
      <c r="AA20" s="703"/>
      <c r="AB20" s="703"/>
      <c r="AC20" s="703"/>
      <c r="AD20" s="704" t="s">
        <v>123</v>
      </c>
      <c r="AE20" s="704"/>
      <c r="AF20" s="704"/>
      <c r="AG20" s="704"/>
      <c r="AH20" s="704"/>
      <c r="AI20" s="704"/>
      <c r="AJ20" s="704"/>
      <c r="AK20" s="704"/>
      <c r="AL20" s="646" t="s">
        <v>123</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9657501</v>
      </c>
      <c r="BH20" s="644"/>
      <c r="BI20" s="644"/>
      <c r="BJ20" s="644"/>
      <c r="BK20" s="644"/>
      <c r="BL20" s="644"/>
      <c r="BM20" s="644"/>
      <c r="BN20" s="645"/>
      <c r="BO20" s="703">
        <v>11.8</v>
      </c>
      <c r="BP20" s="703"/>
      <c r="BQ20" s="703"/>
      <c r="BR20" s="703"/>
      <c r="BS20" s="649" t="s">
        <v>123</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177466070</v>
      </c>
      <c r="CS20" s="644"/>
      <c r="CT20" s="644"/>
      <c r="CU20" s="644"/>
      <c r="CV20" s="644"/>
      <c r="CW20" s="644"/>
      <c r="CX20" s="644"/>
      <c r="CY20" s="645"/>
      <c r="CZ20" s="703">
        <v>100</v>
      </c>
      <c r="DA20" s="703"/>
      <c r="DB20" s="703"/>
      <c r="DC20" s="703"/>
      <c r="DD20" s="649">
        <v>14814154</v>
      </c>
      <c r="DE20" s="644"/>
      <c r="DF20" s="644"/>
      <c r="DG20" s="644"/>
      <c r="DH20" s="644"/>
      <c r="DI20" s="644"/>
      <c r="DJ20" s="644"/>
      <c r="DK20" s="644"/>
      <c r="DL20" s="644"/>
      <c r="DM20" s="644"/>
      <c r="DN20" s="644"/>
      <c r="DO20" s="644"/>
      <c r="DP20" s="645"/>
      <c r="DQ20" s="649">
        <v>117542004</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37</v>
      </c>
      <c r="S21" s="644"/>
      <c r="T21" s="644"/>
      <c r="U21" s="644"/>
      <c r="V21" s="644"/>
      <c r="W21" s="644"/>
      <c r="X21" s="644"/>
      <c r="Y21" s="645"/>
      <c r="Z21" s="703">
        <v>0</v>
      </c>
      <c r="AA21" s="703"/>
      <c r="AB21" s="703"/>
      <c r="AC21" s="703"/>
      <c r="AD21" s="704" t="s">
        <v>123</v>
      </c>
      <c r="AE21" s="704"/>
      <c r="AF21" s="704"/>
      <c r="AG21" s="704"/>
      <c r="AH21" s="704"/>
      <c r="AI21" s="704"/>
      <c r="AJ21" s="704"/>
      <c r="AK21" s="704"/>
      <c r="AL21" s="646" t="s">
        <v>123</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25971</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107195305</v>
      </c>
      <c r="S22" s="644"/>
      <c r="T22" s="644"/>
      <c r="U22" s="644"/>
      <c r="V22" s="644"/>
      <c r="W22" s="644"/>
      <c r="X22" s="644"/>
      <c r="Y22" s="645"/>
      <c r="Z22" s="703">
        <v>58.5</v>
      </c>
      <c r="AA22" s="703"/>
      <c r="AB22" s="703"/>
      <c r="AC22" s="703"/>
      <c r="AD22" s="704">
        <v>100653951</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v>4341981</v>
      </c>
      <c r="BH22" s="644"/>
      <c r="BI22" s="644"/>
      <c r="BJ22" s="644"/>
      <c r="BK22" s="644"/>
      <c r="BL22" s="644"/>
      <c r="BM22" s="644"/>
      <c r="BN22" s="645"/>
      <c r="BO22" s="703">
        <v>5.3</v>
      </c>
      <c r="BP22" s="703"/>
      <c r="BQ22" s="703"/>
      <c r="BR22" s="703"/>
      <c r="BS22" s="649" t="s">
        <v>123</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90837</v>
      </c>
      <c r="S23" s="644"/>
      <c r="T23" s="644"/>
      <c r="U23" s="644"/>
      <c r="V23" s="644"/>
      <c r="W23" s="644"/>
      <c r="X23" s="644"/>
      <c r="Y23" s="645"/>
      <c r="Z23" s="703">
        <v>0</v>
      </c>
      <c r="AA23" s="703"/>
      <c r="AB23" s="703"/>
      <c r="AC23" s="703"/>
      <c r="AD23" s="704">
        <v>90837</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5289549</v>
      </c>
      <c r="BH23" s="644"/>
      <c r="BI23" s="644"/>
      <c r="BJ23" s="644"/>
      <c r="BK23" s="644"/>
      <c r="BL23" s="644"/>
      <c r="BM23" s="644"/>
      <c r="BN23" s="645"/>
      <c r="BO23" s="703">
        <v>6.5</v>
      </c>
      <c r="BP23" s="703"/>
      <c r="BQ23" s="703"/>
      <c r="BR23" s="703"/>
      <c r="BS23" s="649" t="s">
        <v>123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2803886</v>
      </c>
      <c r="S24" s="644"/>
      <c r="T24" s="644"/>
      <c r="U24" s="644"/>
      <c r="V24" s="644"/>
      <c r="W24" s="644"/>
      <c r="X24" s="644"/>
      <c r="Y24" s="645"/>
      <c r="Z24" s="703">
        <v>1.5</v>
      </c>
      <c r="AA24" s="703"/>
      <c r="AB24" s="703"/>
      <c r="AC24" s="703"/>
      <c r="AD24" s="704" t="s">
        <v>236</v>
      </c>
      <c r="AE24" s="704"/>
      <c r="AF24" s="704"/>
      <c r="AG24" s="704"/>
      <c r="AH24" s="704"/>
      <c r="AI24" s="704"/>
      <c r="AJ24" s="704"/>
      <c r="AK24" s="704"/>
      <c r="AL24" s="646" t="s">
        <v>123</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176</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95565256</v>
      </c>
      <c r="CS24" s="707"/>
      <c r="CT24" s="707"/>
      <c r="CU24" s="707"/>
      <c r="CV24" s="707"/>
      <c r="CW24" s="707"/>
      <c r="CX24" s="707"/>
      <c r="CY24" s="753"/>
      <c r="CZ24" s="754">
        <v>53.8</v>
      </c>
      <c r="DA24" s="723"/>
      <c r="DB24" s="723"/>
      <c r="DC24" s="757"/>
      <c r="DD24" s="752">
        <v>58045558</v>
      </c>
      <c r="DE24" s="707"/>
      <c r="DF24" s="707"/>
      <c r="DG24" s="707"/>
      <c r="DH24" s="707"/>
      <c r="DI24" s="707"/>
      <c r="DJ24" s="707"/>
      <c r="DK24" s="753"/>
      <c r="DL24" s="752">
        <v>56706994</v>
      </c>
      <c r="DM24" s="707"/>
      <c r="DN24" s="707"/>
      <c r="DO24" s="707"/>
      <c r="DP24" s="707"/>
      <c r="DQ24" s="707"/>
      <c r="DR24" s="707"/>
      <c r="DS24" s="707"/>
      <c r="DT24" s="707"/>
      <c r="DU24" s="707"/>
      <c r="DV24" s="753"/>
      <c r="DW24" s="754">
        <v>52.1</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2092508</v>
      </c>
      <c r="S25" s="644"/>
      <c r="T25" s="644"/>
      <c r="U25" s="644"/>
      <c r="V25" s="644"/>
      <c r="W25" s="644"/>
      <c r="X25" s="644"/>
      <c r="Y25" s="645"/>
      <c r="Z25" s="703">
        <v>1.1000000000000001</v>
      </c>
      <c r="AA25" s="703"/>
      <c r="AB25" s="703"/>
      <c r="AC25" s="703"/>
      <c r="AD25" s="704">
        <v>223353</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27224116</v>
      </c>
      <c r="CS25" s="642"/>
      <c r="CT25" s="642"/>
      <c r="CU25" s="642"/>
      <c r="CV25" s="642"/>
      <c r="CW25" s="642"/>
      <c r="CX25" s="642"/>
      <c r="CY25" s="643"/>
      <c r="CZ25" s="646">
        <v>15.3</v>
      </c>
      <c r="DA25" s="675"/>
      <c r="DB25" s="675"/>
      <c r="DC25" s="676"/>
      <c r="DD25" s="649">
        <v>25204966</v>
      </c>
      <c r="DE25" s="642"/>
      <c r="DF25" s="642"/>
      <c r="DG25" s="642"/>
      <c r="DH25" s="642"/>
      <c r="DI25" s="642"/>
      <c r="DJ25" s="642"/>
      <c r="DK25" s="643"/>
      <c r="DL25" s="649">
        <v>24992247</v>
      </c>
      <c r="DM25" s="642"/>
      <c r="DN25" s="642"/>
      <c r="DO25" s="642"/>
      <c r="DP25" s="642"/>
      <c r="DQ25" s="642"/>
      <c r="DR25" s="642"/>
      <c r="DS25" s="642"/>
      <c r="DT25" s="642"/>
      <c r="DU25" s="642"/>
      <c r="DV25" s="643"/>
      <c r="DW25" s="646">
        <v>23</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1112737</v>
      </c>
      <c r="S26" s="644"/>
      <c r="T26" s="644"/>
      <c r="U26" s="644"/>
      <c r="V26" s="644"/>
      <c r="W26" s="644"/>
      <c r="X26" s="644"/>
      <c r="Y26" s="645"/>
      <c r="Z26" s="703">
        <v>0.6</v>
      </c>
      <c r="AA26" s="703"/>
      <c r="AB26" s="703"/>
      <c r="AC26" s="703"/>
      <c r="AD26" s="704" t="s">
        <v>123</v>
      </c>
      <c r="AE26" s="704"/>
      <c r="AF26" s="704"/>
      <c r="AG26" s="704"/>
      <c r="AH26" s="704"/>
      <c r="AI26" s="704"/>
      <c r="AJ26" s="704"/>
      <c r="AK26" s="704"/>
      <c r="AL26" s="646" t="s">
        <v>123</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17241865</v>
      </c>
      <c r="CS26" s="644"/>
      <c r="CT26" s="644"/>
      <c r="CU26" s="644"/>
      <c r="CV26" s="644"/>
      <c r="CW26" s="644"/>
      <c r="CX26" s="644"/>
      <c r="CY26" s="645"/>
      <c r="CZ26" s="646">
        <v>9.6999999999999993</v>
      </c>
      <c r="DA26" s="675"/>
      <c r="DB26" s="675"/>
      <c r="DC26" s="676"/>
      <c r="DD26" s="649">
        <v>15764560</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31210897</v>
      </c>
      <c r="S27" s="644"/>
      <c r="T27" s="644"/>
      <c r="U27" s="644"/>
      <c r="V27" s="644"/>
      <c r="W27" s="644"/>
      <c r="X27" s="644"/>
      <c r="Y27" s="645"/>
      <c r="Z27" s="703">
        <v>17</v>
      </c>
      <c r="AA27" s="703"/>
      <c r="AB27" s="703"/>
      <c r="AC27" s="703"/>
      <c r="AD27" s="704" t="s">
        <v>236</v>
      </c>
      <c r="AE27" s="704"/>
      <c r="AF27" s="704"/>
      <c r="AG27" s="704"/>
      <c r="AH27" s="704"/>
      <c r="AI27" s="704"/>
      <c r="AJ27" s="704"/>
      <c r="AK27" s="704"/>
      <c r="AL27" s="646" t="s">
        <v>176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81856186</v>
      </c>
      <c r="BH27" s="644"/>
      <c r="BI27" s="644"/>
      <c r="BJ27" s="644"/>
      <c r="BK27" s="644"/>
      <c r="BL27" s="644"/>
      <c r="BM27" s="644"/>
      <c r="BN27" s="645"/>
      <c r="BO27" s="703">
        <v>100</v>
      </c>
      <c r="BP27" s="703"/>
      <c r="BQ27" s="703"/>
      <c r="BR27" s="703"/>
      <c r="BS27" s="649">
        <v>802260</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51245982</v>
      </c>
      <c r="CS27" s="642"/>
      <c r="CT27" s="642"/>
      <c r="CU27" s="642"/>
      <c r="CV27" s="642"/>
      <c r="CW27" s="642"/>
      <c r="CX27" s="642"/>
      <c r="CY27" s="643"/>
      <c r="CZ27" s="646">
        <v>28.9</v>
      </c>
      <c r="DA27" s="675"/>
      <c r="DB27" s="675"/>
      <c r="DC27" s="676"/>
      <c r="DD27" s="649">
        <v>16136742</v>
      </c>
      <c r="DE27" s="642"/>
      <c r="DF27" s="642"/>
      <c r="DG27" s="642"/>
      <c r="DH27" s="642"/>
      <c r="DI27" s="642"/>
      <c r="DJ27" s="642"/>
      <c r="DK27" s="643"/>
      <c r="DL27" s="649">
        <v>16135897</v>
      </c>
      <c r="DM27" s="642"/>
      <c r="DN27" s="642"/>
      <c r="DO27" s="642"/>
      <c r="DP27" s="642"/>
      <c r="DQ27" s="642"/>
      <c r="DR27" s="642"/>
      <c r="DS27" s="642"/>
      <c r="DT27" s="642"/>
      <c r="DU27" s="642"/>
      <c r="DV27" s="643"/>
      <c r="DW27" s="646">
        <v>14.8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17095158</v>
      </c>
      <c r="CS28" s="644"/>
      <c r="CT28" s="644"/>
      <c r="CU28" s="644"/>
      <c r="CV28" s="644"/>
      <c r="CW28" s="644"/>
      <c r="CX28" s="644"/>
      <c r="CY28" s="645"/>
      <c r="CZ28" s="646">
        <v>9.6</v>
      </c>
      <c r="DA28" s="675"/>
      <c r="DB28" s="675"/>
      <c r="DC28" s="676"/>
      <c r="DD28" s="649">
        <v>16703850</v>
      </c>
      <c r="DE28" s="644"/>
      <c r="DF28" s="644"/>
      <c r="DG28" s="644"/>
      <c r="DH28" s="644"/>
      <c r="DI28" s="644"/>
      <c r="DJ28" s="644"/>
      <c r="DK28" s="645"/>
      <c r="DL28" s="649">
        <v>15578850</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11345670</v>
      </c>
      <c r="S29" s="644"/>
      <c r="T29" s="644"/>
      <c r="U29" s="644"/>
      <c r="V29" s="644"/>
      <c r="W29" s="644"/>
      <c r="X29" s="644"/>
      <c r="Y29" s="645"/>
      <c r="Z29" s="703">
        <v>6.2</v>
      </c>
      <c r="AA29" s="703"/>
      <c r="AB29" s="703"/>
      <c r="AC29" s="703"/>
      <c r="AD29" s="704" t="s">
        <v>176</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17095060</v>
      </c>
      <c r="CS29" s="642"/>
      <c r="CT29" s="642"/>
      <c r="CU29" s="642"/>
      <c r="CV29" s="642"/>
      <c r="CW29" s="642"/>
      <c r="CX29" s="642"/>
      <c r="CY29" s="643"/>
      <c r="CZ29" s="646">
        <v>9.6</v>
      </c>
      <c r="DA29" s="675"/>
      <c r="DB29" s="675"/>
      <c r="DC29" s="676"/>
      <c r="DD29" s="649">
        <v>16703752</v>
      </c>
      <c r="DE29" s="642"/>
      <c r="DF29" s="642"/>
      <c r="DG29" s="642"/>
      <c r="DH29" s="642"/>
      <c r="DI29" s="642"/>
      <c r="DJ29" s="642"/>
      <c r="DK29" s="643"/>
      <c r="DL29" s="649">
        <v>15578752</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656780</v>
      </c>
      <c r="S30" s="644"/>
      <c r="T30" s="644"/>
      <c r="U30" s="644"/>
      <c r="V30" s="644"/>
      <c r="W30" s="644"/>
      <c r="X30" s="644"/>
      <c r="Y30" s="645"/>
      <c r="Z30" s="703">
        <v>0.4</v>
      </c>
      <c r="AA30" s="703"/>
      <c r="AB30" s="703"/>
      <c r="AC30" s="703"/>
      <c r="AD30" s="704">
        <v>2700</v>
      </c>
      <c r="AE30" s="704"/>
      <c r="AF30" s="704"/>
      <c r="AG30" s="704"/>
      <c r="AH30" s="704"/>
      <c r="AI30" s="704"/>
      <c r="AJ30" s="704"/>
      <c r="AK30" s="704"/>
      <c r="AL30" s="646">
        <v>0</v>
      </c>
      <c r="AM30" s="647"/>
      <c r="AN30" s="647"/>
      <c r="AO30" s="705"/>
      <c r="AP30" s="731" t="s">
        <v>301</v>
      </c>
      <c r="AQ30" s="732"/>
      <c r="AR30" s="732"/>
      <c r="AS30" s="732"/>
      <c r="AT30" s="737" t="s">
        <v>302</v>
      </c>
      <c r="AU30" s="208"/>
      <c r="AV30" s="208"/>
      <c r="AW30" s="208"/>
      <c r="AX30" s="740" t="s">
        <v>179</v>
      </c>
      <c r="AY30" s="741"/>
      <c r="AZ30" s="741"/>
      <c r="BA30" s="741"/>
      <c r="BB30" s="741"/>
      <c r="BC30" s="741"/>
      <c r="BD30" s="741"/>
      <c r="BE30" s="741"/>
      <c r="BF30" s="742"/>
      <c r="BG30" s="721">
        <v>99.4</v>
      </c>
      <c r="BH30" s="722"/>
      <c r="BI30" s="722"/>
      <c r="BJ30" s="722"/>
      <c r="BK30" s="722"/>
      <c r="BL30" s="722"/>
      <c r="BM30" s="723">
        <v>97.8</v>
      </c>
      <c r="BN30" s="722"/>
      <c r="BO30" s="722"/>
      <c r="BP30" s="722"/>
      <c r="BQ30" s="724"/>
      <c r="BR30" s="721">
        <v>99.4</v>
      </c>
      <c r="BS30" s="722"/>
      <c r="BT30" s="722"/>
      <c r="BU30" s="722"/>
      <c r="BV30" s="722"/>
      <c r="BW30" s="722"/>
      <c r="BX30" s="723">
        <v>97.3</v>
      </c>
      <c r="BY30" s="722"/>
      <c r="BZ30" s="722"/>
      <c r="CA30" s="722"/>
      <c r="CB30" s="724"/>
      <c r="CD30" s="727"/>
      <c r="CE30" s="728"/>
      <c r="CF30" s="685" t="s">
        <v>303</v>
      </c>
      <c r="CG30" s="682"/>
      <c r="CH30" s="682"/>
      <c r="CI30" s="682"/>
      <c r="CJ30" s="682"/>
      <c r="CK30" s="682"/>
      <c r="CL30" s="682"/>
      <c r="CM30" s="682"/>
      <c r="CN30" s="682"/>
      <c r="CO30" s="682"/>
      <c r="CP30" s="682"/>
      <c r="CQ30" s="683"/>
      <c r="CR30" s="641">
        <v>15891966</v>
      </c>
      <c r="CS30" s="644"/>
      <c r="CT30" s="644"/>
      <c r="CU30" s="644"/>
      <c r="CV30" s="644"/>
      <c r="CW30" s="644"/>
      <c r="CX30" s="644"/>
      <c r="CY30" s="645"/>
      <c r="CZ30" s="646">
        <v>9</v>
      </c>
      <c r="DA30" s="675"/>
      <c r="DB30" s="675"/>
      <c r="DC30" s="676"/>
      <c r="DD30" s="649">
        <v>15507651</v>
      </c>
      <c r="DE30" s="644"/>
      <c r="DF30" s="644"/>
      <c r="DG30" s="644"/>
      <c r="DH30" s="644"/>
      <c r="DI30" s="644"/>
      <c r="DJ30" s="644"/>
      <c r="DK30" s="645"/>
      <c r="DL30" s="649">
        <v>14382651</v>
      </c>
      <c r="DM30" s="644"/>
      <c r="DN30" s="644"/>
      <c r="DO30" s="644"/>
      <c r="DP30" s="644"/>
      <c r="DQ30" s="644"/>
      <c r="DR30" s="644"/>
      <c r="DS30" s="644"/>
      <c r="DT30" s="644"/>
      <c r="DU30" s="644"/>
      <c r="DV30" s="645"/>
      <c r="DW30" s="646">
        <v>13.2</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101535</v>
      </c>
      <c r="S31" s="644"/>
      <c r="T31" s="644"/>
      <c r="U31" s="644"/>
      <c r="V31" s="644"/>
      <c r="W31" s="644"/>
      <c r="X31" s="644"/>
      <c r="Y31" s="645"/>
      <c r="Z31" s="703">
        <v>0.1</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7" t="s">
        <v>305</v>
      </c>
      <c r="AV31" s="207"/>
      <c r="AW31" s="207"/>
      <c r="AX31" s="638" t="s">
        <v>306</v>
      </c>
      <c r="AY31" s="639"/>
      <c r="AZ31" s="639"/>
      <c r="BA31" s="639"/>
      <c r="BB31" s="639"/>
      <c r="BC31" s="639"/>
      <c r="BD31" s="639"/>
      <c r="BE31" s="639"/>
      <c r="BF31" s="640"/>
      <c r="BG31" s="719">
        <v>99.2</v>
      </c>
      <c r="BH31" s="642"/>
      <c r="BI31" s="642"/>
      <c r="BJ31" s="642"/>
      <c r="BK31" s="642"/>
      <c r="BL31" s="642"/>
      <c r="BM31" s="647">
        <v>96.7</v>
      </c>
      <c r="BN31" s="720"/>
      <c r="BO31" s="720"/>
      <c r="BP31" s="720"/>
      <c r="BQ31" s="681"/>
      <c r="BR31" s="719">
        <v>99.1</v>
      </c>
      <c r="BS31" s="642"/>
      <c r="BT31" s="642"/>
      <c r="BU31" s="642"/>
      <c r="BV31" s="642"/>
      <c r="BW31" s="642"/>
      <c r="BX31" s="647">
        <v>96.1</v>
      </c>
      <c r="BY31" s="720"/>
      <c r="BZ31" s="720"/>
      <c r="CA31" s="720"/>
      <c r="CB31" s="681"/>
      <c r="CD31" s="727"/>
      <c r="CE31" s="728"/>
      <c r="CF31" s="685" t="s">
        <v>307</v>
      </c>
      <c r="CG31" s="682"/>
      <c r="CH31" s="682"/>
      <c r="CI31" s="682"/>
      <c r="CJ31" s="682"/>
      <c r="CK31" s="682"/>
      <c r="CL31" s="682"/>
      <c r="CM31" s="682"/>
      <c r="CN31" s="682"/>
      <c r="CO31" s="682"/>
      <c r="CP31" s="682"/>
      <c r="CQ31" s="683"/>
      <c r="CR31" s="641">
        <v>1203094</v>
      </c>
      <c r="CS31" s="642"/>
      <c r="CT31" s="642"/>
      <c r="CU31" s="642"/>
      <c r="CV31" s="642"/>
      <c r="CW31" s="642"/>
      <c r="CX31" s="642"/>
      <c r="CY31" s="643"/>
      <c r="CZ31" s="646">
        <v>0.7</v>
      </c>
      <c r="DA31" s="675"/>
      <c r="DB31" s="675"/>
      <c r="DC31" s="676"/>
      <c r="DD31" s="649">
        <v>1196101</v>
      </c>
      <c r="DE31" s="642"/>
      <c r="DF31" s="642"/>
      <c r="DG31" s="642"/>
      <c r="DH31" s="642"/>
      <c r="DI31" s="642"/>
      <c r="DJ31" s="642"/>
      <c r="DK31" s="643"/>
      <c r="DL31" s="649">
        <v>1196101</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2458572</v>
      </c>
      <c r="S32" s="644"/>
      <c r="T32" s="644"/>
      <c r="U32" s="644"/>
      <c r="V32" s="644"/>
      <c r="W32" s="644"/>
      <c r="X32" s="644"/>
      <c r="Y32" s="645"/>
      <c r="Z32" s="703">
        <v>1.3</v>
      </c>
      <c r="AA32" s="703"/>
      <c r="AB32" s="703"/>
      <c r="AC32" s="703"/>
      <c r="AD32" s="704" t="s">
        <v>123</v>
      </c>
      <c r="AE32" s="704"/>
      <c r="AF32" s="704"/>
      <c r="AG32" s="704"/>
      <c r="AH32" s="704"/>
      <c r="AI32" s="704"/>
      <c r="AJ32" s="704"/>
      <c r="AK32" s="704"/>
      <c r="AL32" s="646" t="s">
        <v>176</v>
      </c>
      <c r="AM32" s="647"/>
      <c r="AN32" s="647"/>
      <c r="AO32" s="705"/>
      <c r="AP32" s="735"/>
      <c r="AQ32" s="736"/>
      <c r="AR32" s="736"/>
      <c r="AS32" s="736"/>
      <c r="AT32" s="739"/>
      <c r="AU32" s="209"/>
      <c r="AV32" s="209"/>
      <c r="AW32" s="209"/>
      <c r="AX32" s="653" t="s">
        <v>309</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99.5</v>
      </c>
      <c r="BS32" s="657"/>
      <c r="BT32" s="657"/>
      <c r="BU32" s="657"/>
      <c r="BV32" s="657"/>
      <c r="BW32" s="657"/>
      <c r="BX32" s="701">
        <v>97.7</v>
      </c>
      <c r="BY32" s="657"/>
      <c r="BZ32" s="657"/>
      <c r="CA32" s="657"/>
      <c r="CB32" s="694"/>
      <c r="CD32" s="729"/>
      <c r="CE32" s="730"/>
      <c r="CF32" s="685" t="s">
        <v>310</v>
      </c>
      <c r="CG32" s="682"/>
      <c r="CH32" s="682"/>
      <c r="CI32" s="682"/>
      <c r="CJ32" s="682"/>
      <c r="CK32" s="682"/>
      <c r="CL32" s="682"/>
      <c r="CM32" s="682"/>
      <c r="CN32" s="682"/>
      <c r="CO32" s="682"/>
      <c r="CP32" s="682"/>
      <c r="CQ32" s="683"/>
      <c r="CR32" s="641">
        <v>98</v>
      </c>
      <c r="CS32" s="644"/>
      <c r="CT32" s="644"/>
      <c r="CU32" s="644"/>
      <c r="CV32" s="644"/>
      <c r="CW32" s="644"/>
      <c r="CX32" s="644"/>
      <c r="CY32" s="645"/>
      <c r="CZ32" s="646">
        <v>0</v>
      </c>
      <c r="DA32" s="675"/>
      <c r="DB32" s="675"/>
      <c r="DC32" s="676"/>
      <c r="DD32" s="649">
        <v>98</v>
      </c>
      <c r="DE32" s="644"/>
      <c r="DF32" s="644"/>
      <c r="DG32" s="644"/>
      <c r="DH32" s="644"/>
      <c r="DI32" s="644"/>
      <c r="DJ32" s="644"/>
      <c r="DK32" s="645"/>
      <c r="DL32" s="649">
        <v>98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4744562</v>
      </c>
      <c r="S33" s="644"/>
      <c r="T33" s="644"/>
      <c r="U33" s="644"/>
      <c r="V33" s="644"/>
      <c r="W33" s="644"/>
      <c r="X33" s="644"/>
      <c r="Y33" s="645"/>
      <c r="Z33" s="703">
        <v>2.6</v>
      </c>
      <c r="AA33" s="703"/>
      <c r="AB33" s="703"/>
      <c r="AC33" s="703"/>
      <c r="AD33" s="704" t="s">
        <v>123</v>
      </c>
      <c r="AE33" s="704"/>
      <c r="AF33" s="704"/>
      <c r="AG33" s="704"/>
      <c r="AH33" s="704"/>
      <c r="AI33" s="704"/>
      <c r="AJ33" s="704"/>
      <c r="AK33" s="704"/>
      <c r="AL33" s="646" t="s">
        <v>123</v>
      </c>
      <c r="AM33" s="647"/>
      <c r="AN33" s="647"/>
      <c r="AO33" s="705"/>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5" t="s">
        <v>312</v>
      </c>
      <c r="CE33" s="682"/>
      <c r="CF33" s="682"/>
      <c r="CG33" s="682"/>
      <c r="CH33" s="682"/>
      <c r="CI33" s="682"/>
      <c r="CJ33" s="682"/>
      <c r="CK33" s="682"/>
      <c r="CL33" s="682"/>
      <c r="CM33" s="682"/>
      <c r="CN33" s="682"/>
      <c r="CO33" s="682"/>
      <c r="CP33" s="682"/>
      <c r="CQ33" s="683"/>
      <c r="CR33" s="641">
        <v>66899473</v>
      </c>
      <c r="CS33" s="642"/>
      <c r="CT33" s="642"/>
      <c r="CU33" s="642"/>
      <c r="CV33" s="642"/>
      <c r="CW33" s="642"/>
      <c r="CX33" s="642"/>
      <c r="CY33" s="643"/>
      <c r="CZ33" s="646">
        <v>37.700000000000003</v>
      </c>
      <c r="DA33" s="675"/>
      <c r="DB33" s="675"/>
      <c r="DC33" s="676"/>
      <c r="DD33" s="649">
        <v>55411804</v>
      </c>
      <c r="DE33" s="642"/>
      <c r="DF33" s="642"/>
      <c r="DG33" s="642"/>
      <c r="DH33" s="642"/>
      <c r="DI33" s="642"/>
      <c r="DJ33" s="642"/>
      <c r="DK33" s="643"/>
      <c r="DL33" s="649">
        <v>44736237</v>
      </c>
      <c r="DM33" s="642"/>
      <c r="DN33" s="642"/>
      <c r="DO33" s="642"/>
      <c r="DP33" s="642"/>
      <c r="DQ33" s="642"/>
      <c r="DR33" s="642"/>
      <c r="DS33" s="642"/>
      <c r="DT33" s="642"/>
      <c r="DU33" s="642"/>
      <c r="DV33" s="643"/>
      <c r="DW33" s="646">
        <v>41.1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4132615</v>
      </c>
      <c r="S34" s="644"/>
      <c r="T34" s="644"/>
      <c r="U34" s="644"/>
      <c r="V34" s="644"/>
      <c r="W34" s="644"/>
      <c r="X34" s="644"/>
      <c r="Y34" s="645"/>
      <c r="Z34" s="703">
        <v>2.2999999999999998</v>
      </c>
      <c r="AA34" s="703"/>
      <c r="AB34" s="703"/>
      <c r="AC34" s="703"/>
      <c r="AD34" s="704">
        <v>11613</v>
      </c>
      <c r="AE34" s="704"/>
      <c r="AF34" s="704"/>
      <c r="AG34" s="704"/>
      <c r="AH34" s="704"/>
      <c r="AI34" s="704"/>
      <c r="AJ34" s="704"/>
      <c r="AK34" s="704"/>
      <c r="AL34" s="646">
        <v>0</v>
      </c>
      <c r="AM34" s="647"/>
      <c r="AN34" s="647"/>
      <c r="AO34" s="705"/>
      <c r="AP34" s="212"/>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21287472</v>
      </c>
      <c r="CS34" s="644"/>
      <c r="CT34" s="644"/>
      <c r="CU34" s="644"/>
      <c r="CV34" s="644"/>
      <c r="CW34" s="644"/>
      <c r="CX34" s="644"/>
      <c r="CY34" s="645"/>
      <c r="CZ34" s="646">
        <v>12</v>
      </c>
      <c r="DA34" s="675"/>
      <c r="DB34" s="675"/>
      <c r="DC34" s="676"/>
      <c r="DD34" s="649">
        <v>16860755</v>
      </c>
      <c r="DE34" s="644"/>
      <c r="DF34" s="644"/>
      <c r="DG34" s="644"/>
      <c r="DH34" s="644"/>
      <c r="DI34" s="644"/>
      <c r="DJ34" s="644"/>
      <c r="DK34" s="645"/>
      <c r="DL34" s="649">
        <v>15635812</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15434471</v>
      </c>
      <c r="S35" s="644"/>
      <c r="T35" s="644"/>
      <c r="U35" s="644"/>
      <c r="V35" s="644"/>
      <c r="W35" s="644"/>
      <c r="X35" s="644"/>
      <c r="Y35" s="645"/>
      <c r="Z35" s="703">
        <v>8.4</v>
      </c>
      <c r="AA35" s="703"/>
      <c r="AB35" s="703"/>
      <c r="AC35" s="703"/>
      <c r="AD35" s="704" t="s">
        <v>123</v>
      </c>
      <c r="AE35" s="704"/>
      <c r="AF35" s="704"/>
      <c r="AG35" s="704"/>
      <c r="AH35" s="704"/>
      <c r="AI35" s="704"/>
      <c r="AJ35" s="704"/>
      <c r="AK35" s="704"/>
      <c r="AL35" s="646" t="s">
        <v>123</v>
      </c>
      <c r="AM35" s="647"/>
      <c r="AN35" s="647"/>
      <c r="AO35" s="705"/>
      <c r="AP35" s="212"/>
      <c r="AQ35" s="709" t="s">
        <v>318</v>
      </c>
      <c r="AR35" s="710"/>
      <c r="AS35" s="710"/>
      <c r="AT35" s="710"/>
      <c r="AU35" s="710"/>
      <c r="AV35" s="710"/>
      <c r="AW35" s="710"/>
      <c r="AX35" s="710"/>
      <c r="AY35" s="711"/>
      <c r="AZ35" s="706">
        <v>29182373</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2031218</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2655684</v>
      </c>
      <c r="CS35" s="642"/>
      <c r="CT35" s="642"/>
      <c r="CU35" s="642"/>
      <c r="CV35" s="642"/>
      <c r="CW35" s="642"/>
      <c r="CX35" s="642"/>
      <c r="CY35" s="643"/>
      <c r="CZ35" s="646">
        <v>1.5</v>
      </c>
      <c r="DA35" s="675"/>
      <c r="DB35" s="675"/>
      <c r="DC35" s="676"/>
      <c r="DD35" s="649">
        <v>2434083</v>
      </c>
      <c r="DE35" s="642"/>
      <c r="DF35" s="642"/>
      <c r="DG35" s="642"/>
      <c r="DH35" s="642"/>
      <c r="DI35" s="642"/>
      <c r="DJ35" s="642"/>
      <c r="DK35" s="643"/>
      <c r="DL35" s="649">
        <v>2434083</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176</v>
      </c>
      <c r="AA36" s="703"/>
      <c r="AB36" s="703"/>
      <c r="AC36" s="703"/>
      <c r="AD36" s="704" t="s">
        <v>236</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11729395</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1210915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9928720</v>
      </c>
      <c r="CS36" s="644"/>
      <c r="CT36" s="644"/>
      <c r="CU36" s="644"/>
      <c r="CV36" s="644"/>
      <c r="CW36" s="644"/>
      <c r="CX36" s="644"/>
      <c r="CY36" s="645"/>
      <c r="CZ36" s="646">
        <v>5.6</v>
      </c>
      <c r="DA36" s="675"/>
      <c r="DB36" s="675"/>
      <c r="DC36" s="676"/>
      <c r="DD36" s="649">
        <v>6432976</v>
      </c>
      <c r="DE36" s="644"/>
      <c r="DF36" s="644"/>
      <c r="DG36" s="644"/>
      <c r="DH36" s="644"/>
      <c r="DI36" s="644"/>
      <c r="DJ36" s="644"/>
      <c r="DK36" s="645"/>
      <c r="DL36" s="649">
        <v>3939706</v>
      </c>
      <c r="DM36" s="644"/>
      <c r="DN36" s="644"/>
      <c r="DO36" s="644"/>
      <c r="DP36" s="644"/>
      <c r="DQ36" s="644"/>
      <c r="DR36" s="644"/>
      <c r="DS36" s="644"/>
      <c r="DT36" s="644"/>
      <c r="DU36" s="644"/>
      <c r="DV36" s="645"/>
      <c r="DW36" s="646">
        <v>3.6</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7764371</v>
      </c>
      <c r="S37" s="644"/>
      <c r="T37" s="644"/>
      <c r="U37" s="644"/>
      <c r="V37" s="644"/>
      <c r="W37" s="644"/>
      <c r="X37" s="644"/>
      <c r="Y37" s="645"/>
      <c r="Z37" s="703">
        <v>4.2</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1356025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62250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917398</v>
      </c>
      <c r="CS37" s="642"/>
      <c r="CT37" s="642"/>
      <c r="CU37" s="642"/>
      <c r="CV37" s="642"/>
      <c r="CW37" s="642"/>
      <c r="CX37" s="642"/>
      <c r="CY37" s="643"/>
      <c r="CZ37" s="646">
        <v>0.5</v>
      </c>
      <c r="DA37" s="675"/>
      <c r="DB37" s="675"/>
      <c r="DC37" s="676"/>
      <c r="DD37" s="649">
        <v>604585</v>
      </c>
      <c r="DE37" s="642"/>
      <c r="DF37" s="642"/>
      <c r="DG37" s="642"/>
      <c r="DH37" s="642"/>
      <c r="DI37" s="642"/>
      <c r="DJ37" s="642"/>
      <c r="DK37" s="643"/>
      <c r="DL37" s="649">
        <v>587013</v>
      </c>
      <c r="DM37" s="642"/>
      <c r="DN37" s="642"/>
      <c r="DO37" s="642"/>
      <c r="DP37" s="642"/>
      <c r="DQ37" s="642"/>
      <c r="DR37" s="642"/>
      <c r="DS37" s="642"/>
      <c r="DT37" s="642"/>
      <c r="DU37" s="642"/>
      <c r="DV37" s="643"/>
      <c r="DW37" s="646">
        <v>0.5</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183380375</v>
      </c>
      <c r="S38" s="693"/>
      <c r="T38" s="693"/>
      <c r="U38" s="693"/>
      <c r="V38" s="693"/>
      <c r="W38" s="693"/>
      <c r="X38" s="693"/>
      <c r="Y38" s="698"/>
      <c r="Z38" s="699">
        <v>100</v>
      </c>
      <c r="AA38" s="699"/>
      <c r="AB38" s="699"/>
      <c r="AC38" s="699"/>
      <c r="AD38" s="700">
        <v>100982454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79713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99899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27686084</v>
      </c>
      <c r="CS38" s="644"/>
      <c r="CT38" s="644"/>
      <c r="CU38" s="644"/>
      <c r="CV38" s="644"/>
      <c r="CW38" s="644"/>
      <c r="CX38" s="644"/>
      <c r="CY38" s="645"/>
      <c r="CZ38" s="646">
        <v>15.6</v>
      </c>
      <c r="DA38" s="675"/>
      <c r="DB38" s="675"/>
      <c r="DC38" s="676"/>
      <c r="DD38" s="649">
        <v>24844268</v>
      </c>
      <c r="DE38" s="644"/>
      <c r="DF38" s="644"/>
      <c r="DG38" s="644"/>
      <c r="DH38" s="644"/>
      <c r="DI38" s="644"/>
      <c r="DJ38" s="644"/>
      <c r="DK38" s="645"/>
      <c r="DL38" s="649">
        <v>22726636</v>
      </c>
      <c r="DM38" s="644"/>
      <c r="DN38" s="644"/>
      <c r="DO38" s="644"/>
      <c r="DP38" s="644"/>
      <c r="DQ38" s="644"/>
      <c r="DR38" s="644"/>
      <c r="DS38" s="644"/>
      <c r="DT38" s="644"/>
      <c r="DU38" s="644"/>
      <c r="DV38" s="645"/>
      <c r="DW38" s="646">
        <v>20.9</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123</v>
      </c>
      <c r="BA39" s="644"/>
      <c r="BB39" s="644"/>
      <c r="BC39" s="644"/>
      <c r="BD39" s="642"/>
      <c r="BE39" s="642"/>
      <c r="BF39" s="681"/>
      <c r="BG39" s="686" t="s">
        <v>334</v>
      </c>
      <c r="BH39" s="687"/>
      <c r="BI39" s="687"/>
      <c r="BJ39" s="687"/>
      <c r="BK39" s="687"/>
      <c r="BL39" s="213"/>
      <c r="BM39" s="682" t="s">
        <v>335</v>
      </c>
      <c r="BN39" s="682"/>
      <c r="BO39" s="682"/>
      <c r="BP39" s="682"/>
      <c r="BQ39" s="682"/>
      <c r="BR39" s="682"/>
      <c r="BS39" s="682"/>
      <c r="BT39" s="682"/>
      <c r="BU39" s="683"/>
      <c r="BV39" s="641">
        <v>93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4100046</v>
      </c>
      <c r="CS39" s="642"/>
      <c r="CT39" s="642"/>
      <c r="CU39" s="642"/>
      <c r="CV39" s="642"/>
      <c r="CW39" s="642"/>
      <c r="CX39" s="642"/>
      <c r="CY39" s="643"/>
      <c r="CZ39" s="646">
        <v>2.2999999999999998</v>
      </c>
      <c r="DA39" s="675"/>
      <c r="DB39" s="675"/>
      <c r="DC39" s="676"/>
      <c r="DD39" s="649">
        <v>3991972</v>
      </c>
      <c r="DE39" s="642"/>
      <c r="DF39" s="642"/>
      <c r="DG39" s="642"/>
      <c r="DH39" s="642"/>
      <c r="DI39" s="642"/>
      <c r="DJ39" s="642"/>
      <c r="DK39" s="643"/>
      <c r="DL39" s="649" t="s">
        <v>123</v>
      </c>
      <c r="DM39" s="642"/>
      <c r="DN39" s="642"/>
      <c r="DO39" s="642"/>
      <c r="DP39" s="642"/>
      <c r="DQ39" s="642"/>
      <c r="DR39" s="642"/>
      <c r="DS39" s="642"/>
      <c r="DT39" s="642"/>
      <c r="DU39" s="642"/>
      <c r="DV39" s="643"/>
      <c r="DW39" s="646" t="s">
        <v>176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4196955</v>
      </c>
      <c r="BA40" s="644"/>
      <c r="BB40" s="644"/>
      <c r="BC40" s="644"/>
      <c r="BD40" s="642"/>
      <c r="BE40" s="642"/>
      <c r="BF40" s="681"/>
      <c r="BG40" s="686"/>
      <c r="BH40" s="687"/>
      <c r="BI40" s="687"/>
      <c r="BJ40" s="687"/>
      <c r="BK40" s="687"/>
      <c r="BL40" s="213"/>
      <c r="BM40" s="682" t="s">
        <v>338</v>
      </c>
      <c r="BN40" s="682"/>
      <c r="BO40" s="682"/>
      <c r="BP40" s="682"/>
      <c r="BQ40" s="682"/>
      <c r="BR40" s="682"/>
      <c r="BS40" s="682"/>
      <c r="BT40" s="682"/>
      <c r="BU40" s="683"/>
      <c r="BV40" s="641">
        <v>117</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1241467</v>
      </c>
      <c r="CS40" s="644"/>
      <c r="CT40" s="644"/>
      <c r="CU40" s="644"/>
      <c r="CV40" s="644"/>
      <c r="CW40" s="644"/>
      <c r="CX40" s="644"/>
      <c r="CY40" s="645"/>
      <c r="CZ40" s="646">
        <v>0.7</v>
      </c>
      <c r="DA40" s="675"/>
      <c r="DB40" s="675"/>
      <c r="DC40" s="676"/>
      <c r="DD40" s="649">
        <v>847750</v>
      </c>
      <c r="DE40" s="644"/>
      <c r="DF40" s="644"/>
      <c r="DG40" s="644"/>
      <c r="DH40" s="644"/>
      <c r="DI40" s="644"/>
      <c r="DJ40" s="644"/>
      <c r="DK40" s="645"/>
      <c r="DL40" s="649" t="s">
        <v>176</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11820285</v>
      </c>
      <c r="BA41" s="693"/>
      <c r="BB41" s="693"/>
      <c r="BC41" s="693"/>
      <c r="BD41" s="657"/>
      <c r="BE41" s="657"/>
      <c r="BF41" s="694"/>
      <c r="BG41" s="688"/>
      <c r="BH41" s="689"/>
      <c r="BI41" s="689"/>
      <c r="BJ41" s="689"/>
      <c r="BK41" s="689"/>
      <c r="BL41" s="214"/>
      <c r="BM41" s="695" t="s">
        <v>341</v>
      </c>
      <c r="BN41" s="695"/>
      <c r="BO41" s="695"/>
      <c r="BP41" s="695"/>
      <c r="BQ41" s="695"/>
      <c r="BR41" s="695"/>
      <c r="BS41" s="695"/>
      <c r="BT41" s="695"/>
      <c r="BU41" s="696"/>
      <c r="BV41" s="656">
        <v>353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176</v>
      </c>
      <c r="CS41" s="642"/>
      <c r="CT41" s="642"/>
      <c r="CU41" s="642"/>
      <c r="CV41" s="642"/>
      <c r="CW41" s="642"/>
      <c r="CX41" s="642"/>
      <c r="CY41" s="643"/>
      <c r="CZ41" s="646" t="s">
        <v>176</v>
      </c>
      <c r="DA41" s="675"/>
      <c r="DB41" s="675"/>
      <c r="DC41" s="676"/>
      <c r="DD41" s="649" t="s">
        <v>176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8" t="s">
        <v>344</v>
      </c>
      <c r="CE42" s="639"/>
      <c r="CF42" s="639"/>
      <c r="CG42" s="639"/>
      <c r="CH42" s="639"/>
      <c r="CI42" s="639"/>
      <c r="CJ42" s="639"/>
      <c r="CK42" s="639"/>
      <c r="CL42" s="639"/>
      <c r="CM42" s="639"/>
      <c r="CN42" s="639"/>
      <c r="CO42" s="639"/>
      <c r="CP42" s="639"/>
      <c r="CQ42" s="640"/>
      <c r="CR42" s="641">
        <v>15001341</v>
      </c>
      <c r="CS42" s="644"/>
      <c r="CT42" s="644"/>
      <c r="CU42" s="644"/>
      <c r="CV42" s="644"/>
      <c r="CW42" s="644"/>
      <c r="CX42" s="644"/>
      <c r="CY42" s="645"/>
      <c r="CZ42" s="646">
        <v>8.5</v>
      </c>
      <c r="DA42" s="647"/>
      <c r="DB42" s="647"/>
      <c r="DC42" s="648"/>
      <c r="DD42" s="649">
        <v>4084642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8" t="s">
        <v>346</v>
      </c>
      <c r="CE43" s="639"/>
      <c r="CF43" s="639"/>
      <c r="CG43" s="639"/>
      <c r="CH43" s="639"/>
      <c r="CI43" s="639"/>
      <c r="CJ43" s="639"/>
      <c r="CK43" s="639"/>
      <c r="CL43" s="639"/>
      <c r="CM43" s="639"/>
      <c r="CN43" s="639"/>
      <c r="CO43" s="639"/>
      <c r="CP43" s="639"/>
      <c r="CQ43" s="640"/>
      <c r="CR43" s="641">
        <v>348082</v>
      </c>
      <c r="CS43" s="642"/>
      <c r="CT43" s="642"/>
      <c r="CU43" s="642"/>
      <c r="CV43" s="642"/>
      <c r="CW43" s="642"/>
      <c r="CX43" s="642"/>
      <c r="CY43" s="643"/>
      <c r="CZ43" s="646">
        <v>0.2</v>
      </c>
      <c r="DA43" s="675"/>
      <c r="DB43" s="675"/>
      <c r="DC43" s="676"/>
      <c r="DD43" s="649">
        <v>348082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18" t="s">
        <v>347</v>
      </c>
      <c r="CD44" s="669" t="s">
        <v>298</v>
      </c>
      <c r="CE44" s="670"/>
      <c r="CF44" s="638" t="s">
        <v>348</v>
      </c>
      <c r="CG44" s="639"/>
      <c r="CH44" s="639"/>
      <c r="CI44" s="639"/>
      <c r="CJ44" s="639"/>
      <c r="CK44" s="639"/>
      <c r="CL44" s="639"/>
      <c r="CM44" s="639"/>
      <c r="CN44" s="639"/>
      <c r="CO44" s="639"/>
      <c r="CP44" s="639"/>
      <c r="CQ44" s="640"/>
      <c r="CR44" s="641">
        <v>14814154</v>
      </c>
      <c r="CS44" s="644"/>
      <c r="CT44" s="644"/>
      <c r="CU44" s="644"/>
      <c r="CV44" s="644"/>
      <c r="CW44" s="644"/>
      <c r="CX44" s="644"/>
      <c r="CY44" s="645"/>
      <c r="CZ44" s="646">
        <v>8.3000000000000007</v>
      </c>
      <c r="DA44" s="647"/>
      <c r="DB44" s="647"/>
      <c r="DC44" s="648"/>
      <c r="DD44" s="649">
        <v>4037945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5542931</v>
      </c>
      <c r="CS45" s="642"/>
      <c r="CT45" s="642"/>
      <c r="CU45" s="642"/>
      <c r="CV45" s="642"/>
      <c r="CW45" s="642"/>
      <c r="CX45" s="642"/>
      <c r="CY45" s="643"/>
      <c r="CZ45" s="646">
        <v>3.1</v>
      </c>
      <c r="DA45" s="675"/>
      <c r="DB45" s="675"/>
      <c r="DC45" s="676"/>
      <c r="DD45" s="649">
        <v>405832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8675543</v>
      </c>
      <c r="CS46" s="644"/>
      <c r="CT46" s="644"/>
      <c r="CU46" s="644"/>
      <c r="CV46" s="644"/>
      <c r="CW46" s="644"/>
      <c r="CX46" s="644"/>
      <c r="CY46" s="645"/>
      <c r="CZ46" s="646">
        <v>4.9000000000000004</v>
      </c>
      <c r="DA46" s="647"/>
      <c r="DB46" s="647"/>
      <c r="DC46" s="648"/>
      <c r="DD46" s="649">
        <v>3161033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187187</v>
      </c>
      <c r="CS47" s="642"/>
      <c r="CT47" s="642"/>
      <c r="CU47" s="642"/>
      <c r="CV47" s="642"/>
      <c r="CW47" s="642"/>
      <c r="CX47" s="642"/>
      <c r="CY47" s="643"/>
      <c r="CZ47" s="646">
        <v>0.1</v>
      </c>
      <c r="DA47" s="675"/>
      <c r="DB47" s="675"/>
      <c r="DC47" s="676"/>
      <c r="DD47" s="649">
        <v>46697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176</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177466070</v>
      </c>
      <c r="CS49" s="657"/>
      <c r="CT49" s="657"/>
      <c r="CU49" s="657"/>
      <c r="CV49" s="657"/>
      <c r="CW49" s="657"/>
      <c r="CX49" s="657"/>
      <c r="CY49" s="658"/>
      <c r="CZ49" s="659">
        <v>100</v>
      </c>
      <c r="DA49" s="660"/>
      <c r="DB49" s="660"/>
      <c r="DC49" s="661"/>
      <c r="DD49" s="662">
        <v>117542004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TWfWAu5OJhTiM89GTy/7ZlWP5QlIsOSKngJW2oanLLyNBNZpGHEmmc+UuBLb/nMVJ60LybZT0AgjW0oYQE3Tzg==" saltValue="rJb0tICIelDyEyljoYw26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79" t="s">
        <v>355</v>
      </c>
      <c r="DK2" s="1180"/>
      <c r="DL2" s="1180"/>
      <c r="DM2" s="1180"/>
      <c r="DN2" s="1180"/>
      <c r="DO2" s="1181"/>
      <c r="DP2" s="227"/>
      <c r="DQ2" s="1179" t="s">
        <v>356</v>
      </c>
      <c r="DR2" s="1180"/>
      <c r="DS2" s="1180"/>
      <c r="DT2" s="1180"/>
      <c r="DU2" s="1180"/>
      <c r="DV2" s="1180"/>
      <c r="DW2" s="1180"/>
      <c r="DX2" s="1180"/>
      <c r="DY2" s="1180"/>
      <c r="DZ2" s="1181"/>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4"/>
      <c r="BA5" s="234"/>
      <c r="BB5" s="234"/>
      <c r="BC5" s="234"/>
      <c r="BD5" s="234"/>
      <c r="BE5" s="235"/>
      <c r="BF5" s="235"/>
      <c r="BG5" s="235"/>
      <c r="BH5" s="235"/>
      <c r="BI5" s="235"/>
      <c r="BJ5" s="235"/>
      <c r="BK5" s="235"/>
      <c r="BL5" s="235"/>
      <c r="BM5" s="235"/>
      <c r="BN5" s="235"/>
      <c r="BO5" s="235"/>
      <c r="BP5" s="235"/>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2"/>
    </row>
    <row r="6" spans="1:131" s="233"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0"/>
      <c r="BA6" s="230"/>
      <c r="BB6" s="230"/>
      <c r="BC6" s="230"/>
      <c r="BD6" s="230"/>
      <c r="BE6" s="231"/>
      <c r="BF6" s="231"/>
      <c r="BG6" s="231"/>
      <c r="BH6" s="231"/>
      <c r="BI6" s="231"/>
      <c r="BJ6" s="231"/>
      <c r="BK6" s="231"/>
      <c r="BL6" s="231"/>
      <c r="BM6" s="231"/>
      <c r="BN6" s="231"/>
      <c r="BO6" s="231"/>
      <c r="BP6" s="231"/>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2"/>
    </row>
    <row r="7" spans="1:131" s="233" customFormat="1" ht="26.25" customHeight="1" thickTop="1" x14ac:dyDescent="0.15">
      <c r="A7" s="236">
        <v>1</v>
      </c>
      <c r="B7" s="1119" t="s">
        <v>376</v>
      </c>
      <c r="C7" s="1120"/>
      <c r="D7" s="1120"/>
      <c r="E7" s="1120"/>
      <c r="F7" s="1120"/>
      <c r="G7" s="1120"/>
      <c r="H7" s="1120"/>
      <c r="I7" s="1120"/>
      <c r="J7" s="1120"/>
      <c r="K7" s="1120"/>
      <c r="L7" s="1120"/>
      <c r="M7" s="1120"/>
      <c r="N7" s="1120"/>
      <c r="O7" s="1120"/>
      <c r="P7" s="1121"/>
      <c r="Q7" s="1173">
        <v>184385</v>
      </c>
      <c r="R7" s="1174"/>
      <c r="S7" s="1174"/>
      <c r="T7" s="1174"/>
      <c r="U7" s="1174"/>
      <c r="V7" s="1174">
        <v>177491</v>
      </c>
      <c r="W7" s="1174"/>
      <c r="X7" s="1174"/>
      <c r="Y7" s="1174"/>
      <c r="Z7" s="1174"/>
      <c r="AA7" s="1174">
        <v>6894</v>
      </c>
      <c r="AB7" s="1174"/>
      <c r="AC7" s="1174"/>
      <c r="AD7" s="1174"/>
      <c r="AE7" s="1175"/>
      <c r="AF7" s="1176">
        <v>5277</v>
      </c>
      <c r="AG7" s="1177"/>
      <c r="AH7" s="1177"/>
      <c r="AI7" s="1177"/>
      <c r="AJ7" s="1178"/>
      <c r="AK7" s="1160">
        <v>2459</v>
      </c>
      <c r="AL7" s="1161"/>
      <c r="AM7" s="1161"/>
      <c r="AN7" s="1161"/>
      <c r="AO7" s="1161"/>
      <c r="AP7" s="1161">
        <v>172843</v>
      </c>
      <c r="AQ7" s="1161"/>
      <c r="AR7" s="1161"/>
      <c r="AS7" s="1161"/>
      <c r="AT7" s="1161"/>
      <c r="AU7" s="1162"/>
      <c r="AV7" s="1162"/>
      <c r="AW7" s="1162"/>
      <c r="AX7" s="1162"/>
      <c r="AY7" s="1163"/>
      <c r="AZ7" s="230"/>
      <c r="BA7" s="230"/>
      <c r="BB7" s="230"/>
      <c r="BC7" s="230"/>
      <c r="BD7" s="230"/>
      <c r="BE7" s="231"/>
      <c r="BF7" s="231"/>
      <c r="BG7" s="231"/>
      <c r="BH7" s="231"/>
      <c r="BI7" s="231"/>
      <c r="BJ7" s="231"/>
      <c r="BK7" s="231"/>
      <c r="BL7" s="231"/>
      <c r="BM7" s="231"/>
      <c r="BN7" s="231"/>
      <c r="BO7" s="231"/>
      <c r="BP7" s="231"/>
      <c r="BQ7" s="237">
        <v>1</v>
      </c>
      <c r="BR7" s="238" t="s">
        <v>589</v>
      </c>
      <c r="BS7" s="1164" t="s">
        <v>577</v>
      </c>
      <c r="BT7" s="1165"/>
      <c r="BU7" s="1165"/>
      <c r="BV7" s="1165"/>
      <c r="BW7" s="1165"/>
      <c r="BX7" s="1165"/>
      <c r="BY7" s="1165"/>
      <c r="BZ7" s="1165"/>
      <c r="CA7" s="1165"/>
      <c r="CB7" s="1165"/>
      <c r="CC7" s="1165"/>
      <c r="CD7" s="1165"/>
      <c r="CE7" s="1165"/>
      <c r="CF7" s="1165"/>
      <c r="CG7" s="1166"/>
      <c r="CH7" s="1157" t="s">
        <v>576</v>
      </c>
      <c r="CI7" s="1158"/>
      <c r="CJ7" s="1158"/>
      <c r="CK7" s="1158"/>
      <c r="CL7" s="1159"/>
      <c r="CM7" s="1157">
        <v>3</v>
      </c>
      <c r="CN7" s="1158"/>
      <c r="CO7" s="1158"/>
      <c r="CP7" s="1158"/>
      <c r="CQ7" s="1159"/>
      <c r="CR7" s="1157">
        <v>3</v>
      </c>
      <c r="CS7" s="1158"/>
      <c r="CT7" s="1158"/>
      <c r="CU7" s="1158"/>
      <c r="CV7" s="1159"/>
      <c r="CW7" s="1157">
        <v>8</v>
      </c>
      <c r="CX7" s="1158"/>
      <c r="CY7" s="1158"/>
      <c r="CZ7" s="1158"/>
      <c r="DA7" s="1159"/>
      <c r="DB7" s="1157" t="s">
        <v>576</v>
      </c>
      <c r="DC7" s="1158"/>
      <c r="DD7" s="1158"/>
      <c r="DE7" s="1158"/>
      <c r="DF7" s="1159"/>
      <c r="DG7" s="1157" t="s">
        <v>576</v>
      </c>
      <c r="DH7" s="1158"/>
      <c r="DI7" s="1158"/>
      <c r="DJ7" s="1158"/>
      <c r="DK7" s="1159"/>
      <c r="DL7" s="1157">
        <v>101</v>
      </c>
      <c r="DM7" s="1158"/>
      <c r="DN7" s="1158"/>
      <c r="DO7" s="1158"/>
      <c r="DP7" s="1159"/>
      <c r="DQ7" s="1157">
        <v>101</v>
      </c>
      <c r="DR7" s="1158"/>
      <c r="DS7" s="1158"/>
      <c r="DT7" s="1158"/>
      <c r="DU7" s="1159"/>
      <c r="DV7" s="1184"/>
      <c r="DW7" s="1185"/>
      <c r="DX7" s="1185"/>
      <c r="DY7" s="1185"/>
      <c r="DZ7" s="1186"/>
      <c r="EA7" s="232"/>
    </row>
    <row r="8" spans="1:131" s="233" customFormat="1" ht="26.25" customHeight="1" x14ac:dyDescent="0.15">
      <c r="A8" s="239">
        <v>2</v>
      </c>
      <c r="B8" s="1106" t="s">
        <v>377</v>
      </c>
      <c r="C8" s="1107"/>
      <c r="D8" s="1107"/>
      <c r="E8" s="1107"/>
      <c r="F8" s="1107"/>
      <c r="G8" s="1107"/>
      <c r="H8" s="1107"/>
      <c r="I8" s="1107"/>
      <c r="J8" s="1107"/>
      <c r="K8" s="1107"/>
      <c r="L8" s="1107"/>
      <c r="M8" s="1107"/>
      <c r="N8" s="1107"/>
      <c r="O8" s="1107"/>
      <c r="P8" s="1108"/>
      <c r="Q8" s="1112">
        <v>125</v>
      </c>
      <c r="R8" s="1113"/>
      <c r="S8" s="1113"/>
      <c r="T8" s="1113"/>
      <c r="U8" s="1113"/>
      <c r="V8" s="1113">
        <v>40</v>
      </c>
      <c r="W8" s="1113"/>
      <c r="X8" s="1113"/>
      <c r="Y8" s="1113"/>
      <c r="Z8" s="1113"/>
      <c r="AA8" s="1113">
        <v>85</v>
      </c>
      <c r="AB8" s="1113"/>
      <c r="AC8" s="1113"/>
      <c r="AD8" s="1113"/>
      <c r="AE8" s="1114"/>
      <c r="AF8" s="1088">
        <v>5</v>
      </c>
      <c r="AG8" s="1089"/>
      <c r="AH8" s="1089"/>
      <c r="AI8" s="1089"/>
      <c r="AJ8" s="1090"/>
      <c r="AK8" s="1155">
        <v>5</v>
      </c>
      <c r="AL8" s="1156"/>
      <c r="AM8" s="1156"/>
      <c r="AN8" s="1156"/>
      <c r="AO8" s="1156"/>
      <c r="AP8" s="1156" t="s">
        <v>576</v>
      </c>
      <c r="AQ8" s="1156"/>
      <c r="AR8" s="1156"/>
      <c r="AS8" s="1156"/>
      <c r="AT8" s="1156"/>
      <c r="AU8" s="1153"/>
      <c r="AV8" s="1153"/>
      <c r="AW8" s="1153"/>
      <c r="AX8" s="1153"/>
      <c r="AY8" s="1154"/>
      <c r="AZ8" s="230"/>
      <c r="BA8" s="230"/>
      <c r="BB8" s="230"/>
      <c r="BC8" s="230"/>
      <c r="BD8" s="230"/>
      <c r="BE8" s="231"/>
      <c r="BF8" s="231"/>
      <c r="BG8" s="231"/>
      <c r="BH8" s="231"/>
      <c r="BI8" s="231"/>
      <c r="BJ8" s="231"/>
      <c r="BK8" s="231"/>
      <c r="BL8" s="231"/>
      <c r="BM8" s="231"/>
      <c r="BN8" s="231"/>
      <c r="BO8" s="231"/>
      <c r="BP8" s="231"/>
      <c r="BQ8" s="240">
        <v>2</v>
      </c>
      <c r="BR8" s="241" t="s">
        <v>590</v>
      </c>
      <c r="BS8" s="1083" t="s">
        <v>578</v>
      </c>
      <c r="BT8" s="1084"/>
      <c r="BU8" s="1084"/>
      <c r="BV8" s="1084"/>
      <c r="BW8" s="1084"/>
      <c r="BX8" s="1084"/>
      <c r="BY8" s="1084"/>
      <c r="BZ8" s="1084"/>
      <c r="CA8" s="1084"/>
      <c r="CB8" s="1084"/>
      <c r="CC8" s="1084"/>
      <c r="CD8" s="1084"/>
      <c r="CE8" s="1084"/>
      <c r="CF8" s="1084"/>
      <c r="CG8" s="1085"/>
      <c r="CH8" s="1058" t="s">
        <v>576</v>
      </c>
      <c r="CI8" s="1059"/>
      <c r="CJ8" s="1059"/>
      <c r="CK8" s="1059"/>
      <c r="CL8" s="1060"/>
      <c r="CM8" s="1058">
        <v>27</v>
      </c>
      <c r="CN8" s="1059"/>
      <c r="CO8" s="1059"/>
      <c r="CP8" s="1059"/>
      <c r="CQ8" s="1060"/>
      <c r="CR8" s="1058">
        <v>10</v>
      </c>
      <c r="CS8" s="1059"/>
      <c r="CT8" s="1059"/>
      <c r="CU8" s="1059"/>
      <c r="CV8" s="1060"/>
      <c r="CW8" s="1058" t="s">
        <v>576</v>
      </c>
      <c r="CX8" s="1059"/>
      <c r="CY8" s="1059"/>
      <c r="CZ8" s="1059"/>
      <c r="DA8" s="1060"/>
      <c r="DB8" s="1058">
        <v>600</v>
      </c>
      <c r="DC8" s="1059"/>
      <c r="DD8" s="1059"/>
      <c r="DE8" s="1059"/>
      <c r="DF8" s="1060"/>
      <c r="DG8" s="1058">
        <v>962</v>
      </c>
      <c r="DH8" s="1059"/>
      <c r="DI8" s="1059"/>
      <c r="DJ8" s="1059"/>
      <c r="DK8" s="1060"/>
      <c r="DL8" s="1058" t="s">
        <v>576</v>
      </c>
      <c r="DM8" s="1059"/>
      <c r="DN8" s="1059"/>
      <c r="DO8" s="1059"/>
      <c r="DP8" s="1060"/>
      <c r="DQ8" s="1058" t="s">
        <v>576</v>
      </c>
      <c r="DR8" s="1059"/>
      <c r="DS8" s="1059"/>
      <c r="DT8" s="1059"/>
      <c r="DU8" s="1060"/>
      <c r="DV8" s="1061"/>
      <c r="DW8" s="1062"/>
      <c r="DX8" s="1062"/>
      <c r="DY8" s="1062"/>
      <c r="DZ8" s="1063"/>
      <c r="EA8" s="232"/>
    </row>
    <row r="9" spans="1:131" s="233" customFormat="1" ht="26.25" customHeight="1" x14ac:dyDescent="0.15">
      <c r="A9" s="239">
        <v>3</v>
      </c>
      <c r="B9" s="1106" t="s">
        <v>378</v>
      </c>
      <c r="C9" s="1107"/>
      <c r="D9" s="1107"/>
      <c r="E9" s="1107"/>
      <c r="F9" s="1107"/>
      <c r="G9" s="1107"/>
      <c r="H9" s="1107"/>
      <c r="I9" s="1107"/>
      <c r="J9" s="1107"/>
      <c r="K9" s="1107"/>
      <c r="L9" s="1107"/>
      <c r="M9" s="1107"/>
      <c r="N9" s="1107"/>
      <c r="O9" s="1107"/>
      <c r="P9" s="1108"/>
      <c r="Q9" s="1112">
        <v>19</v>
      </c>
      <c r="R9" s="1113"/>
      <c r="S9" s="1113"/>
      <c r="T9" s="1113"/>
      <c r="U9" s="1113"/>
      <c r="V9" s="1113">
        <v>1084</v>
      </c>
      <c r="W9" s="1113"/>
      <c r="X9" s="1113"/>
      <c r="Y9" s="1113"/>
      <c r="Z9" s="1113"/>
      <c r="AA9" s="1113">
        <v>-1065</v>
      </c>
      <c r="AB9" s="1113"/>
      <c r="AC9" s="1113"/>
      <c r="AD9" s="1113"/>
      <c r="AE9" s="1114"/>
      <c r="AF9" s="1088">
        <v>-1065</v>
      </c>
      <c r="AG9" s="1089"/>
      <c r="AH9" s="1089"/>
      <c r="AI9" s="1089"/>
      <c r="AJ9" s="1090"/>
      <c r="AK9" s="1155">
        <v>0</v>
      </c>
      <c r="AL9" s="1156"/>
      <c r="AM9" s="1156"/>
      <c r="AN9" s="1156"/>
      <c r="AO9" s="1156"/>
      <c r="AP9" s="1156">
        <v>14</v>
      </c>
      <c r="AQ9" s="1156"/>
      <c r="AR9" s="1156"/>
      <c r="AS9" s="1156"/>
      <c r="AT9" s="1156"/>
      <c r="AU9" s="1153"/>
      <c r="AV9" s="1153"/>
      <c r="AW9" s="1153"/>
      <c r="AX9" s="1153"/>
      <c r="AY9" s="1154"/>
      <c r="AZ9" s="230"/>
      <c r="BA9" s="230"/>
      <c r="BB9" s="230"/>
      <c r="BC9" s="230"/>
      <c r="BD9" s="230"/>
      <c r="BE9" s="231"/>
      <c r="BF9" s="231"/>
      <c r="BG9" s="231"/>
      <c r="BH9" s="231"/>
      <c r="BI9" s="231"/>
      <c r="BJ9" s="231"/>
      <c r="BK9" s="231"/>
      <c r="BL9" s="231"/>
      <c r="BM9" s="231"/>
      <c r="BN9" s="231"/>
      <c r="BO9" s="231"/>
      <c r="BP9" s="231"/>
      <c r="BQ9" s="240">
        <v>3</v>
      </c>
      <c r="BR9" s="241"/>
      <c r="BS9" s="1083" t="s">
        <v>579</v>
      </c>
      <c r="BT9" s="1084"/>
      <c r="BU9" s="1084"/>
      <c r="BV9" s="1084"/>
      <c r="BW9" s="1084"/>
      <c r="BX9" s="1084"/>
      <c r="BY9" s="1084"/>
      <c r="BZ9" s="1084"/>
      <c r="CA9" s="1084"/>
      <c r="CB9" s="1084"/>
      <c r="CC9" s="1084"/>
      <c r="CD9" s="1084"/>
      <c r="CE9" s="1084"/>
      <c r="CF9" s="1084"/>
      <c r="CG9" s="1085"/>
      <c r="CH9" s="1058">
        <v>4</v>
      </c>
      <c r="CI9" s="1059"/>
      <c r="CJ9" s="1059"/>
      <c r="CK9" s="1059"/>
      <c r="CL9" s="1060"/>
      <c r="CM9" s="1058">
        <v>770</v>
      </c>
      <c r="CN9" s="1059"/>
      <c r="CO9" s="1059"/>
      <c r="CP9" s="1059"/>
      <c r="CQ9" s="1060"/>
      <c r="CR9" s="1058">
        <v>10</v>
      </c>
      <c r="CS9" s="1059"/>
      <c r="CT9" s="1059"/>
      <c r="CU9" s="1059"/>
      <c r="CV9" s="1060"/>
      <c r="CW9" s="1058">
        <v>81</v>
      </c>
      <c r="CX9" s="1059"/>
      <c r="CY9" s="1059"/>
      <c r="CZ9" s="1059"/>
      <c r="DA9" s="1060"/>
      <c r="DB9" s="1058" t="s">
        <v>576</v>
      </c>
      <c r="DC9" s="1059"/>
      <c r="DD9" s="1059"/>
      <c r="DE9" s="1059"/>
      <c r="DF9" s="1060"/>
      <c r="DG9" s="1058" t="s">
        <v>594</v>
      </c>
      <c r="DH9" s="1059"/>
      <c r="DI9" s="1059"/>
      <c r="DJ9" s="1059"/>
      <c r="DK9" s="1060"/>
      <c r="DL9" s="1058" t="s">
        <v>576</v>
      </c>
      <c r="DM9" s="1059"/>
      <c r="DN9" s="1059"/>
      <c r="DO9" s="1059"/>
      <c r="DP9" s="1060"/>
      <c r="DQ9" s="1058" t="s">
        <v>596</v>
      </c>
      <c r="DR9" s="1059"/>
      <c r="DS9" s="1059"/>
      <c r="DT9" s="1059"/>
      <c r="DU9" s="1060"/>
      <c r="DV9" s="1061"/>
      <c r="DW9" s="1062"/>
      <c r="DX9" s="1062"/>
      <c r="DY9" s="1062"/>
      <c r="DZ9" s="1063"/>
      <c r="EA9" s="232"/>
    </row>
    <row r="10" spans="1:131" s="233" customFormat="1" ht="26.25" customHeight="1" x14ac:dyDescent="0.15">
      <c r="A10" s="239">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0"/>
      <c r="BA10" s="230"/>
      <c r="BB10" s="230"/>
      <c r="BC10" s="230"/>
      <c r="BD10" s="230"/>
      <c r="BE10" s="231"/>
      <c r="BF10" s="231"/>
      <c r="BG10" s="231"/>
      <c r="BH10" s="231"/>
      <c r="BI10" s="231"/>
      <c r="BJ10" s="231"/>
      <c r="BK10" s="231"/>
      <c r="BL10" s="231"/>
      <c r="BM10" s="231"/>
      <c r="BN10" s="231"/>
      <c r="BO10" s="231"/>
      <c r="BP10" s="231"/>
      <c r="BQ10" s="240">
        <v>4</v>
      </c>
      <c r="BR10" s="241"/>
      <c r="BS10" s="1083" t="s">
        <v>580</v>
      </c>
      <c r="BT10" s="1084"/>
      <c r="BU10" s="1084"/>
      <c r="BV10" s="1084"/>
      <c r="BW10" s="1084"/>
      <c r="BX10" s="1084"/>
      <c r="BY10" s="1084"/>
      <c r="BZ10" s="1084"/>
      <c r="CA10" s="1084"/>
      <c r="CB10" s="1084"/>
      <c r="CC10" s="1084"/>
      <c r="CD10" s="1084"/>
      <c r="CE10" s="1084"/>
      <c r="CF10" s="1084"/>
      <c r="CG10" s="1085"/>
      <c r="CH10" s="1058">
        <v>4</v>
      </c>
      <c r="CI10" s="1059"/>
      <c r="CJ10" s="1059"/>
      <c r="CK10" s="1059"/>
      <c r="CL10" s="1060"/>
      <c r="CM10" s="1058">
        <v>190</v>
      </c>
      <c r="CN10" s="1059"/>
      <c r="CO10" s="1059"/>
      <c r="CP10" s="1059"/>
      <c r="CQ10" s="1060"/>
      <c r="CR10" s="1058">
        <v>30</v>
      </c>
      <c r="CS10" s="1059"/>
      <c r="CT10" s="1059"/>
      <c r="CU10" s="1059"/>
      <c r="CV10" s="1060"/>
      <c r="CW10" s="1058">
        <v>19</v>
      </c>
      <c r="CX10" s="1059"/>
      <c r="CY10" s="1059"/>
      <c r="CZ10" s="1059"/>
      <c r="DA10" s="1060"/>
      <c r="DB10" s="1058" t="s">
        <v>593</v>
      </c>
      <c r="DC10" s="1059"/>
      <c r="DD10" s="1059"/>
      <c r="DE10" s="1059"/>
      <c r="DF10" s="1060"/>
      <c r="DG10" s="1058" t="s">
        <v>576</v>
      </c>
      <c r="DH10" s="1059"/>
      <c r="DI10" s="1059"/>
      <c r="DJ10" s="1059"/>
      <c r="DK10" s="1060"/>
      <c r="DL10" s="1058" t="s">
        <v>576</v>
      </c>
      <c r="DM10" s="1059"/>
      <c r="DN10" s="1059"/>
      <c r="DO10" s="1059"/>
      <c r="DP10" s="1060"/>
      <c r="DQ10" s="1058" t="s">
        <v>576</v>
      </c>
      <c r="DR10" s="1059"/>
      <c r="DS10" s="1059"/>
      <c r="DT10" s="1059"/>
      <c r="DU10" s="1060"/>
      <c r="DV10" s="1061"/>
      <c r="DW10" s="1062"/>
      <c r="DX10" s="1062"/>
      <c r="DY10" s="1062"/>
      <c r="DZ10" s="1063"/>
      <c r="EA10" s="232"/>
    </row>
    <row r="11" spans="1:131" s="233" customFormat="1" ht="26.25" customHeight="1" x14ac:dyDescent="0.15">
      <c r="A11" s="239">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0"/>
      <c r="BA11" s="230"/>
      <c r="BB11" s="230"/>
      <c r="BC11" s="230"/>
      <c r="BD11" s="230"/>
      <c r="BE11" s="231"/>
      <c r="BF11" s="231"/>
      <c r="BG11" s="231"/>
      <c r="BH11" s="231"/>
      <c r="BI11" s="231"/>
      <c r="BJ11" s="231"/>
      <c r="BK11" s="231"/>
      <c r="BL11" s="231"/>
      <c r="BM11" s="231"/>
      <c r="BN11" s="231"/>
      <c r="BO11" s="231"/>
      <c r="BP11" s="231"/>
      <c r="BQ11" s="240">
        <v>5</v>
      </c>
      <c r="BR11" s="241"/>
      <c r="BS11" s="1083" t="s">
        <v>581</v>
      </c>
      <c r="BT11" s="1084"/>
      <c r="BU11" s="1084"/>
      <c r="BV11" s="1084"/>
      <c r="BW11" s="1084"/>
      <c r="BX11" s="1084"/>
      <c r="BY11" s="1084"/>
      <c r="BZ11" s="1084"/>
      <c r="CA11" s="1084"/>
      <c r="CB11" s="1084"/>
      <c r="CC11" s="1084"/>
      <c r="CD11" s="1084"/>
      <c r="CE11" s="1084"/>
      <c r="CF11" s="1084"/>
      <c r="CG11" s="1085"/>
      <c r="CH11" s="1058">
        <v>-13</v>
      </c>
      <c r="CI11" s="1059"/>
      <c r="CJ11" s="1059"/>
      <c r="CK11" s="1059"/>
      <c r="CL11" s="1060"/>
      <c r="CM11" s="1058">
        <v>450</v>
      </c>
      <c r="CN11" s="1059"/>
      <c r="CO11" s="1059"/>
      <c r="CP11" s="1059"/>
      <c r="CQ11" s="1060"/>
      <c r="CR11" s="1058">
        <v>300</v>
      </c>
      <c r="CS11" s="1059"/>
      <c r="CT11" s="1059"/>
      <c r="CU11" s="1059"/>
      <c r="CV11" s="1060"/>
      <c r="CW11" s="1058">
        <v>248</v>
      </c>
      <c r="CX11" s="1059"/>
      <c r="CY11" s="1059"/>
      <c r="CZ11" s="1059"/>
      <c r="DA11" s="1060"/>
      <c r="DB11" s="1058" t="s">
        <v>576</v>
      </c>
      <c r="DC11" s="1059"/>
      <c r="DD11" s="1059"/>
      <c r="DE11" s="1059"/>
      <c r="DF11" s="1060"/>
      <c r="DG11" s="1058" t="s">
        <v>594</v>
      </c>
      <c r="DH11" s="1059"/>
      <c r="DI11" s="1059"/>
      <c r="DJ11" s="1059"/>
      <c r="DK11" s="1060"/>
      <c r="DL11" s="1058" t="s">
        <v>576</v>
      </c>
      <c r="DM11" s="1059"/>
      <c r="DN11" s="1059"/>
      <c r="DO11" s="1059"/>
      <c r="DP11" s="1060"/>
      <c r="DQ11" s="1058" t="s">
        <v>576</v>
      </c>
      <c r="DR11" s="1059"/>
      <c r="DS11" s="1059"/>
      <c r="DT11" s="1059"/>
      <c r="DU11" s="1060"/>
      <c r="DV11" s="1061"/>
      <c r="DW11" s="1062"/>
      <c r="DX11" s="1062"/>
      <c r="DY11" s="1062"/>
      <c r="DZ11" s="1063"/>
      <c r="EA11" s="232"/>
    </row>
    <row r="12" spans="1:131" s="233" customFormat="1" ht="26.25" customHeight="1" x14ac:dyDescent="0.15">
      <c r="A12" s="239">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0"/>
      <c r="BA12" s="230"/>
      <c r="BB12" s="230"/>
      <c r="BC12" s="230"/>
      <c r="BD12" s="230"/>
      <c r="BE12" s="231"/>
      <c r="BF12" s="231"/>
      <c r="BG12" s="231"/>
      <c r="BH12" s="231"/>
      <c r="BI12" s="231"/>
      <c r="BJ12" s="231"/>
      <c r="BK12" s="231"/>
      <c r="BL12" s="231"/>
      <c r="BM12" s="231"/>
      <c r="BN12" s="231"/>
      <c r="BO12" s="231"/>
      <c r="BP12" s="231"/>
      <c r="BQ12" s="240">
        <v>6</v>
      </c>
      <c r="BR12" s="241"/>
      <c r="BS12" s="1083" t="s">
        <v>582</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132</v>
      </c>
      <c r="CN12" s="1059"/>
      <c r="CO12" s="1059"/>
      <c r="CP12" s="1059"/>
      <c r="CQ12" s="1060"/>
      <c r="CR12" s="1058">
        <v>40</v>
      </c>
      <c r="CS12" s="1059"/>
      <c r="CT12" s="1059"/>
      <c r="CU12" s="1059"/>
      <c r="CV12" s="1060"/>
      <c r="CW12" s="1058" t="s">
        <v>576</v>
      </c>
      <c r="CX12" s="1059"/>
      <c r="CY12" s="1059"/>
      <c r="CZ12" s="1059"/>
      <c r="DA12" s="1060"/>
      <c r="DB12" s="1058" t="s">
        <v>576</v>
      </c>
      <c r="DC12" s="1059"/>
      <c r="DD12" s="1059"/>
      <c r="DE12" s="1059"/>
      <c r="DF12" s="1060"/>
      <c r="DG12" s="1058" t="s">
        <v>594</v>
      </c>
      <c r="DH12" s="1059"/>
      <c r="DI12" s="1059"/>
      <c r="DJ12" s="1059"/>
      <c r="DK12" s="1060"/>
      <c r="DL12" s="1058" t="s">
        <v>576</v>
      </c>
      <c r="DM12" s="1059"/>
      <c r="DN12" s="1059"/>
      <c r="DO12" s="1059"/>
      <c r="DP12" s="1060"/>
      <c r="DQ12" s="1058" t="s">
        <v>576</v>
      </c>
      <c r="DR12" s="1059"/>
      <c r="DS12" s="1059"/>
      <c r="DT12" s="1059"/>
      <c r="DU12" s="1060"/>
      <c r="DV12" s="1061"/>
      <c r="DW12" s="1062"/>
      <c r="DX12" s="1062"/>
      <c r="DY12" s="1062"/>
      <c r="DZ12" s="1063"/>
      <c r="EA12" s="232"/>
    </row>
    <row r="13" spans="1:131" s="233" customFormat="1" ht="26.25" customHeight="1" x14ac:dyDescent="0.15">
      <c r="A13" s="239">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0"/>
      <c r="BA13" s="230"/>
      <c r="BB13" s="230"/>
      <c r="BC13" s="230"/>
      <c r="BD13" s="230"/>
      <c r="BE13" s="231"/>
      <c r="BF13" s="231"/>
      <c r="BG13" s="231"/>
      <c r="BH13" s="231"/>
      <c r="BI13" s="231"/>
      <c r="BJ13" s="231"/>
      <c r="BK13" s="231"/>
      <c r="BL13" s="231"/>
      <c r="BM13" s="231"/>
      <c r="BN13" s="231"/>
      <c r="BO13" s="231"/>
      <c r="BP13" s="231"/>
      <c r="BQ13" s="240">
        <v>7</v>
      </c>
      <c r="BR13" s="241"/>
      <c r="BS13" s="1083" t="s">
        <v>583</v>
      </c>
      <c r="BT13" s="1084"/>
      <c r="BU13" s="1084"/>
      <c r="BV13" s="1084"/>
      <c r="BW13" s="1084"/>
      <c r="BX13" s="1084"/>
      <c r="BY13" s="1084"/>
      <c r="BZ13" s="1084"/>
      <c r="CA13" s="1084"/>
      <c r="CB13" s="1084"/>
      <c r="CC13" s="1084"/>
      <c r="CD13" s="1084"/>
      <c r="CE13" s="1084"/>
      <c r="CF13" s="1084"/>
      <c r="CG13" s="1085"/>
      <c r="CH13" s="1058">
        <v>41</v>
      </c>
      <c r="CI13" s="1059"/>
      <c r="CJ13" s="1059"/>
      <c r="CK13" s="1059"/>
      <c r="CL13" s="1060"/>
      <c r="CM13" s="1058">
        <v>1975</v>
      </c>
      <c r="CN13" s="1059"/>
      <c r="CO13" s="1059"/>
      <c r="CP13" s="1059"/>
      <c r="CQ13" s="1060"/>
      <c r="CR13" s="1058">
        <v>90</v>
      </c>
      <c r="CS13" s="1059"/>
      <c r="CT13" s="1059"/>
      <c r="CU13" s="1059"/>
      <c r="CV13" s="1060"/>
      <c r="CW13" s="1058" t="s">
        <v>591</v>
      </c>
      <c r="CX13" s="1059"/>
      <c r="CY13" s="1059"/>
      <c r="CZ13" s="1059"/>
      <c r="DA13" s="1060"/>
      <c r="DB13" s="1058" t="s">
        <v>576</v>
      </c>
      <c r="DC13" s="1059"/>
      <c r="DD13" s="1059"/>
      <c r="DE13" s="1059"/>
      <c r="DF13" s="1060"/>
      <c r="DG13" s="1058" t="s">
        <v>594</v>
      </c>
      <c r="DH13" s="1059"/>
      <c r="DI13" s="1059"/>
      <c r="DJ13" s="1059"/>
      <c r="DK13" s="1060"/>
      <c r="DL13" s="1058" t="s">
        <v>576</v>
      </c>
      <c r="DM13" s="1059"/>
      <c r="DN13" s="1059"/>
      <c r="DO13" s="1059"/>
      <c r="DP13" s="1060"/>
      <c r="DQ13" s="1058" t="s">
        <v>576</v>
      </c>
      <c r="DR13" s="1059"/>
      <c r="DS13" s="1059"/>
      <c r="DT13" s="1059"/>
      <c r="DU13" s="1060"/>
      <c r="DV13" s="1061"/>
      <c r="DW13" s="1062"/>
      <c r="DX13" s="1062"/>
      <c r="DY13" s="1062"/>
      <c r="DZ13" s="1063"/>
      <c r="EA13" s="232"/>
    </row>
    <row r="14" spans="1:131" s="233" customFormat="1" ht="26.25" customHeight="1" x14ac:dyDescent="0.15">
      <c r="A14" s="239">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0"/>
      <c r="BA14" s="230"/>
      <c r="BB14" s="230"/>
      <c r="BC14" s="230"/>
      <c r="BD14" s="230"/>
      <c r="BE14" s="231"/>
      <c r="BF14" s="231"/>
      <c r="BG14" s="231"/>
      <c r="BH14" s="231"/>
      <c r="BI14" s="231"/>
      <c r="BJ14" s="231"/>
      <c r="BK14" s="231"/>
      <c r="BL14" s="231"/>
      <c r="BM14" s="231"/>
      <c r="BN14" s="231"/>
      <c r="BO14" s="231"/>
      <c r="BP14" s="231"/>
      <c r="BQ14" s="240">
        <v>8</v>
      </c>
      <c r="BR14" s="241"/>
      <c r="BS14" s="1083" t="s">
        <v>584</v>
      </c>
      <c r="BT14" s="1084"/>
      <c r="BU14" s="1084"/>
      <c r="BV14" s="1084"/>
      <c r="BW14" s="1084"/>
      <c r="BX14" s="1084"/>
      <c r="BY14" s="1084"/>
      <c r="BZ14" s="1084"/>
      <c r="CA14" s="1084"/>
      <c r="CB14" s="1084"/>
      <c r="CC14" s="1084"/>
      <c r="CD14" s="1084"/>
      <c r="CE14" s="1084"/>
      <c r="CF14" s="1084"/>
      <c r="CG14" s="1085"/>
      <c r="CH14" s="1058">
        <v>19</v>
      </c>
      <c r="CI14" s="1059"/>
      <c r="CJ14" s="1059"/>
      <c r="CK14" s="1059"/>
      <c r="CL14" s="1060"/>
      <c r="CM14" s="1058">
        <v>1851</v>
      </c>
      <c r="CN14" s="1059"/>
      <c r="CO14" s="1059"/>
      <c r="CP14" s="1059"/>
      <c r="CQ14" s="1060"/>
      <c r="CR14" s="1058">
        <v>300</v>
      </c>
      <c r="CS14" s="1059"/>
      <c r="CT14" s="1059"/>
      <c r="CU14" s="1059"/>
      <c r="CV14" s="1060"/>
      <c r="CW14" s="1058">
        <v>1</v>
      </c>
      <c r="CX14" s="1059"/>
      <c r="CY14" s="1059"/>
      <c r="CZ14" s="1059"/>
      <c r="DA14" s="1060"/>
      <c r="DB14" s="1058" t="s">
        <v>576</v>
      </c>
      <c r="DC14" s="1059"/>
      <c r="DD14" s="1059"/>
      <c r="DE14" s="1059"/>
      <c r="DF14" s="1060"/>
      <c r="DG14" s="1058" t="s">
        <v>576</v>
      </c>
      <c r="DH14" s="1059"/>
      <c r="DI14" s="1059"/>
      <c r="DJ14" s="1059"/>
      <c r="DK14" s="1060"/>
      <c r="DL14" s="1058" t="s">
        <v>576</v>
      </c>
      <c r="DM14" s="1059"/>
      <c r="DN14" s="1059"/>
      <c r="DO14" s="1059"/>
      <c r="DP14" s="1060"/>
      <c r="DQ14" s="1058" t="s">
        <v>596</v>
      </c>
      <c r="DR14" s="1059"/>
      <c r="DS14" s="1059"/>
      <c r="DT14" s="1059"/>
      <c r="DU14" s="1060"/>
      <c r="DV14" s="1061"/>
      <c r="DW14" s="1062"/>
      <c r="DX14" s="1062"/>
      <c r="DY14" s="1062"/>
      <c r="DZ14" s="1063"/>
      <c r="EA14" s="232"/>
    </row>
    <row r="15" spans="1:131" s="233" customFormat="1" ht="26.25" customHeight="1" x14ac:dyDescent="0.15">
      <c r="A15" s="239">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0"/>
      <c r="BA15" s="230"/>
      <c r="BB15" s="230"/>
      <c r="BC15" s="230"/>
      <c r="BD15" s="230"/>
      <c r="BE15" s="231"/>
      <c r="BF15" s="231"/>
      <c r="BG15" s="231"/>
      <c r="BH15" s="231"/>
      <c r="BI15" s="231"/>
      <c r="BJ15" s="231"/>
      <c r="BK15" s="231"/>
      <c r="BL15" s="231"/>
      <c r="BM15" s="231"/>
      <c r="BN15" s="231"/>
      <c r="BO15" s="231"/>
      <c r="BP15" s="231"/>
      <c r="BQ15" s="240">
        <v>9</v>
      </c>
      <c r="BR15" s="241"/>
      <c r="BS15" s="1083" t="s">
        <v>585</v>
      </c>
      <c r="BT15" s="1084"/>
      <c r="BU15" s="1084"/>
      <c r="BV15" s="1084"/>
      <c r="BW15" s="1084"/>
      <c r="BX15" s="1084"/>
      <c r="BY15" s="1084"/>
      <c r="BZ15" s="1084"/>
      <c r="CA15" s="1084"/>
      <c r="CB15" s="1084"/>
      <c r="CC15" s="1084"/>
      <c r="CD15" s="1084"/>
      <c r="CE15" s="1084"/>
      <c r="CF15" s="1084"/>
      <c r="CG15" s="1085"/>
      <c r="CH15" s="1058">
        <v>11</v>
      </c>
      <c r="CI15" s="1059"/>
      <c r="CJ15" s="1059"/>
      <c r="CK15" s="1059"/>
      <c r="CL15" s="1060"/>
      <c r="CM15" s="1058">
        <v>643</v>
      </c>
      <c r="CN15" s="1059"/>
      <c r="CO15" s="1059"/>
      <c r="CP15" s="1059"/>
      <c r="CQ15" s="1060"/>
      <c r="CR15" s="1058">
        <v>27</v>
      </c>
      <c r="CS15" s="1059"/>
      <c r="CT15" s="1059"/>
      <c r="CU15" s="1059"/>
      <c r="CV15" s="1060"/>
      <c r="CW15" s="1058">
        <v>8</v>
      </c>
      <c r="CX15" s="1059"/>
      <c r="CY15" s="1059"/>
      <c r="CZ15" s="1059"/>
      <c r="DA15" s="1060"/>
      <c r="DB15" s="1058" t="s">
        <v>593</v>
      </c>
      <c r="DC15" s="1059"/>
      <c r="DD15" s="1059"/>
      <c r="DE15" s="1059"/>
      <c r="DF15" s="1060"/>
      <c r="DG15" s="1058" t="s">
        <v>594</v>
      </c>
      <c r="DH15" s="1059"/>
      <c r="DI15" s="1059"/>
      <c r="DJ15" s="1059"/>
      <c r="DK15" s="1060"/>
      <c r="DL15" s="1058" t="s">
        <v>576</v>
      </c>
      <c r="DM15" s="1059"/>
      <c r="DN15" s="1059"/>
      <c r="DO15" s="1059"/>
      <c r="DP15" s="1060"/>
      <c r="DQ15" s="1058" t="s">
        <v>576</v>
      </c>
      <c r="DR15" s="1059"/>
      <c r="DS15" s="1059"/>
      <c r="DT15" s="1059"/>
      <c r="DU15" s="1060"/>
      <c r="DV15" s="1061"/>
      <c r="DW15" s="1062"/>
      <c r="DX15" s="1062"/>
      <c r="DY15" s="1062"/>
      <c r="DZ15" s="1063"/>
      <c r="EA15" s="232"/>
    </row>
    <row r="16" spans="1:131" s="233" customFormat="1" ht="26.25" customHeight="1" x14ac:dyDescent="0.15">
      <c r="A16" s="239">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0"/>
      <c r="BA16" s="230"/>
      <c r="BB16" s="230"/>
      <c r="BC16" s="230"/>
      <c r="BD16" s="230"/>
      <c r="BE16" s="231"/>
      <c r="BF16" s="231"/>
      <c r="BG16" s="231"/>
      <c r="BH16" s="231"/>
      <c r="BI16" s="231"/>
      <c r="BJ16" s="231"/>
      <c r="BK16" s="231"/>
      <c r="BL16" s="231"/>
      <c r="BM16" s="231"/>
      <c r="BN16" s="231"/>
      <c r="BO16" s="231"/>
      <c r="BP16" s="231"/>
      <c r="BQ16" s="240">
        <v>10</v>
      </c>
      <c r="BR16" s="241"/>
      <c r="BS16" s="1083" t="s">
        <v>586</v>
      </c>
      <c r="BT16" s="1084"/>
      <c r="BU16" s="1084"/>
      <c r="BV16" s="1084"/>
      <c r="BW16" s="1084"/>
      <c r="BX16" s="1084"/>
      <c r="BY16" s="1084"/>
      <c r="BZ16" s="1084"/>
      <c r="CA16" s="1084"/>
      <c r="CB16" s="1084"/>
      <c r="CC16" s="1084"/>
      <c r="CD16" s="1084"/>
      <c r="CE16" s="1084"/>
      <c r="CF16" s="1084"/>
      <c r="CG16" s="1085"/>
      <c r="CH16" s="1058">
        <v>532</v>
      </c>
      <c r="CI16" s="1059"/>
      <c r="CJ16" s="1059"/>
      <c r="CK16" s="1059"/>
      <c r="CL16" s="1060"/>
      <c r="CM16" s="1058">
        <v>5344</v>
      </c>
      <c r="CN16" s="1059"/>
      <c r="CO16" s="1059"/>
      <c r="CP16" s="1059"/>
      <c r="CQ16" s="1060"/>
      <c r="CR16" s="1058">
        <v>460</v>
      </c>
      <c r="CS16" s="1059"/>
      <c r="CT16" s="1059"/>
      <c r="CU16" s="1059"/>
      <c r="CV16" s="1060"/>
      <c r="CW16" s="1058" t="s">
        <v>576</v>
      </c>
      <c r="CX16" s="1059"/>
      <c r="CY16" s="1059"/>
      <c r="CZ16" s="1059"/>
      <c r="DA16" s="1060"/>
      <c r="DB16" s="1058" t="s">
        <v>593</v>
      </c>
      <c r="DC16" s="1059"/>
      <c r="DD16" s="1059"/>
      <c r="DE16" s="1059"/>
      <c r="DF16" s="1060"/>
      <c r="DG16" s="1058" t="s">
        <v>576</v>
      </c>
      <c r="DH16" s="1059"/>
      <c r="DI16" s="1059"/>
      <c r="DJ16" s="1059"/>
      <c r="DK16" s="1060"/>
      <c r="DL16" s="1058" t="s">
        <v>576</v>
      </c>
      <c r="DM16" s="1059"/>
      <c r="DN16" s="1059"/>
      <c r="DO16" s="1059"/>
      <c r="DP16" s="1060"/>
      <c r="DQ16" s="1058" t="s">
        <v>596</v>
      </c>
      <c r="DR16" s="1059"/>
      <c r="DS16" s="1059"/>
      <c r="DT16" s="1059"/>
      <c r="DU16" s="1060"/>
      <c r="DV16" s="1061"/>
      <c r="DW16" s="1062"/>
      <c r="DX16" s="1062"/>
      <c r="DY16" s="1062"/>
      <c r="DZ16" s="1063"/>
      <c r="EA16" s="232"/>
    </row>
    <row r="17" spans="1:131" s="233" customFormat="1" ht="26.25" customHeight="1" x14ac:dyDescent="0.15">
      <c r="A17" s="239">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0"/>
      <c r="BA17" s="230"/>
      <c r="BB17" s="230"/>
      <c r="BC17" s="230"/>
      <c r="BD17" s="230"/>
      <c r="BE17" s="231"/>
      <c r="BF17" s="231"/>
      <c r="BG17" s="231"/>
      <c r="BH17" s="231"/>
      <c r="BI17" s="231"/>
      <c r="BJ17" s="231"/>
      <c r="BK17" s="231"/>
      <c r="BL17" s="231"/>
      <c r="BM17" s="231"/>
      <c r="BN17" s="231"/>
      <c r="BO17" s="231"/>
      <c r="BP17" s="231"/>
      <c r="BQ17" s="240">
        <v>11</v>
      </c>
      <c r="BR17" s="241"/>
      <c r="BS17" s="1083" t="s">
        <v>587</v>
      </c>
      <c r="BT17" s="1084"/>
      <c r="BU17" s="1084"/>
      <c r="BV17" s="1084"/>
      <c r="BW17" s="1084"/>
      <c r="BX17" s="1084"/>
      <c r="BY17" s="1084"/>
      <c r="BZ17" s="1084"/>
      <c r="CA17" s="1084"/>
      <c r="CB17" s="1084"/>
      <c r="CC17" s="1084"/>
      <c r="CD17" s="1084"/>
      <c r="CE17" s="1084"/>
      <c r="CF17" s="1084"/>
      <c r="CG17" s="1085"/>
      <c r="CH17" s="1058">
        <v>-2</v>
      </c>
      <c r="CI17" s="1059"/>
      <c r="CJ17" s="1059"/>
      <c r="CK17" s="1059"/>
      <c r="CL17" s="1060"/>
      <c r="CM17" s="1058">
        <v>124</v>
      </c>
      <c r="CN17" s="1059"/>
      <c r="CO17" s="1059"/>
      <c r="CP17" s="1059"/>
      <c r="CQ17" s="1060"/>
      <c r="CR17" s="1058">
        <v>50</v>
      </c>
      <c r="CS17" s="1059"/>
      <c r="CT17" s="1059"/>
      <c r="CU17" s="1059"/>
      <c r="CV17" s="1060"/>
      <c r="CW17" s="1058">
        <v>1</v>
      </c>
      <c r="CX17" s="1059"/>
      <c r="CY17" s="1059"/>
      <c r="CZ17" s="1059"/>
      <c r="DA17" s="1060"/>
      <c r="DB17" s="1058">
        <v>102</v>
      </c>
      <c r="DC17" s="1059"/>
      <c r="DD17" s="1059"/>
      <c r="DE17" s="1059"/>
      <c r="DF17" s="1060"/>
      <c r="DG17" s="1058" t="s">
        <v>594</v>
      </c>
      <c r="DH17" s="1059"/>
      <c r="DI17" s="1059"/>
      <c r="DJ17" s="1059"/>
      <c r="DK17" s="1060"/>
      <c r="DL17" s="1058">
        <v>132</v>
      </c>
      <c r="DM17" s="1059"/>
      <c r="DN17" s="1059"/>
      <c r="DO17" s="1059"/>
      <c r="DP17" s="1060"/>
      <c r="DQ17" s="1058">
        <v>118</v>
      </c>
      <c r="DR17" s="1059"/>
      <c r="DS17" s="1059"/>
      <c r="DT17" s="1059"/>
      <c r="DU17" s="1060"/>
      <c r="DV17" s="1061"/>
      <c r="DW17" s="1062"/>
      <c r="DX17" s="1062"/>
      <c r="DY17" s="1062"/>
      <c r="DZ17" s="1063"/>
      <c r="EA17" s="232"/>
    </row>
    <row r="18" spans="1:131" s="233" customFormat="1" ht="26.25" customHeight="1" x14ac:dyDescent="0.15">
      <c r="A18" s="239">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0"/>
      <c r="BA18" s="230"/>
      <c r="BB18" s="230"/>
      <c r="BC18" s="230"/>
      <c r="BD18" s="230"/>
      <c r="BE18" s="231"/>
      <c r="BF18" s="231"/>
      <c r="BG18" s="231"/>
      <c r="BH18" s="231"/>
      <c r="BI18" s="231"/>
      <c r="BJ18" s="231"/>
      <c r="BK18" s="231"/>
      <c r="BL18" s="231"/>
      <c r="BM18" s="231"/>
      <c r="BN18" s="231"/>
      <c r="BO18" s="231"/>
      <c r="BP18" s="231"/>
      <c r="BQ18" s="240">
        <v>12</v>
      </c>
      <c r="BR18" s="241"/>
      <c r="BS18" s="1083" t="s">
        <v>588</v>
      </c>
      <c r="BT18" s="1084"/>
      <c r="BU18" s="1084"/>
      <c r="BV18" s="1084"/>
      <c r="BW18" s="1084"/>
      <c r="BX18" s="1084"/>
      <c r="BY18" s="1084"/>
      <c r="BZ18" s="1084"/>
      <c r="CA18" s="1084"/>
      <c r="CB18" s="1084"/>
      <c r="CC18" s="1084"/>
      <c r="CD18" s="1084"/>
      <c r="CE18" s="1084"/>
      <c r="CF18" s="1084"/>
      <c r="CG18" s="1085"/>
      <c r="CH18" s="1058">
        <v>-4</v>
      </c>
      <c r="CI18" s="1059"/>
      <c r="CJ18" s="1059"/>
      <c r="CK18" s="1059"/>
      <c r="CL18" s="1060"/>
      <c r="CM18" s="1058">
        <v>20</v>
      </c>
      <c r="CN18" s="1059"/>
      <c r="CO18" s="1059"/>
      <c r="CP18" s="1059"/>
      <c r="CQ18" s="1060"/>
      <c r="CR18" s="1058">
        <v>3</v>
      </c>
      <c r="CS18" s="1059"/>
      <c r="CT18" s="1059"/>
      <c r="CU18" s="1059"/>
      <c r="CV18" s="1060"/>
      <c r="CW18" s="1058" t="s">
        <v>592</v>
      </c>
      <c r="CX18" s="1059"/>
      <c r="CY18" s="1059"/>
      <c r="CZ18" s="1059"/>
      <c r="DA18" s="1060"/>
      <c r="DB18" s="1058">
        <v>23</v>
      </c>
      <c r="DC18" s="1059"/>
      <c r="DD18" s="1059"/>
      <c r="DE18" s="1059"/>
      <c r="DF18" s="1060"/>
      <c r="DG18" s="1058" t="s">
        <v>576</v>
      </c>
      <c r="DH18" s="1059"/>
      <c r="DI18" s="1059"/>
      <c r="DJ18" s="1059"/>
      <c r="DK18" s="1060"/>
      <c r="DL18" s="1058">
        <v>14</v>
      </c>
      <c r="DM18" s="1059"/>
      <c r="DN18" s="1059"/>
      <c r="DO18" s="1059"/>
      <c r="DP18" s="1060"/>
      <c r="DQ18" s="1058">
        <v>11</v>
      </c>
      <c r="DR18" s="1059"/>
      <c r="DS18" s="1059"/>
      <c r="DT18" s="1059"/>
      <c r="DU18" s="1060"/>
      <c r="DV18" s="1061"/>
      <c r="DW18" s="1062"/>
      <c r="DX18" s="1062"/>
      <c r="DY18" s="1062"/>
      <c r="DZ18" s="1063"/>
      <c r="EA18" s="232"/>
    </row>
    <row r="19" spans="1:131" s="233" customFormat="1" ht="26.25" customHeight="1" x14ac:dyDescent="0.15">
      <c r="A19" s="239">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0"/>
      <c r="BA19" s="230"/>
      <c r="BB19" s="230"/>
      <c r="BC19" s="230"/>
      <c r="BD19" s="230"/>
      <c r="BE19" s="231"/>
      <c r="BF19" s="231"/>
      <c r="BG19" s="231"/>
      <c r="BH19" s="231"/>
      <c r="BI19" s="231"/>
      <c r="BJ19" s="231"/>
      <c r="BK19" s="231"/>
      <c r="BL19" s="231"/>
      <c r="BM19" s="231"/>
      <c r="BN19" s="231"/>
      <c r="BO19" s="231"/>
      <c r="BP19" s="231"/>
      <c r="BQ19" s="240">
        <v>13</v>
      </c>
      <c r="BR19" s="241"/>
      <c r="BS19" s="1083" t="s">
        <v>595</v>
      </c>
      <c r="BT19" s="1084"/>
      <c r="BU19" s="1084"/>
      <c r="BV19" s="1084"/>
      <c r="BW19" s="1084"/>
      <c r="BX19" s="1084"/>
      <c r="BY19" s="1084"/>
      <c r="BZ19" s="1084"/>
      <c r="CA19" s="1084"/>
      <c r="CB19" s="1084"/>
      <c r="CC19" s="1084"/>
      <c r="CD19" s="1084"/>
      <c r="CE19" s="1084"/>
      <c r="CF19" s="1084"/>
      <c r="CG19" s="1085"/>
      <c r="CH19" s="1058">
        <v>-171</v>
      </c>
      <c r="CI19" s="1059"/>
      <c r="CJ19" s="1059"/>
      <c r="CK19" s="1059"/>
      <c r="CL19" s="1060"/>
      <c r="CM19" s="1058">
        <v>601</v>
      </c>
      <c r="CN19" s="1059"/>
      <c r="CO19" s="1059"/>
      <c r="CP19" s="1059"/>
      <c r="CQ19" s="1060"/>
      <c r="CR19" s="1058">
        <v>43</v>
      </c>
      <c r="CS19" s="1059"/>
      <c r="CT19" s="1059"/>
      <c r="CU19" s="1059"/>
      <c r="CV19" s="1060"/>
      <c r="CW19" s="1058">
        <v>18</v>
      </c>
      <c r="CX19" s="1059"/>
      <c r="CY19" s="1059"/>
      <c r="CZ19" s="1059"/>
      <c r="DA19" s="1060"/>
      <c r="DB19" s="1058" t="s">
        <v>576</v>
      </c>
      <c r="DC19" s="1059"/>
      <c r="DD19" s="1059"/>
      <c r="DE19" s="1059"/>
      <c r="DF19" s="1060"/>
      <c r="DG19" s="1058" t="s">
        <v>576</v>
      </c>
      <c r="DH19" s="1059"/>
      <c r="DI19" s="1059"/>
      <c r="DJ19" s="1059"/>
      <c r="DK19" s="1060"/>
      <c r="DL19" s="1058" t="s">
        <v>576</v>
      </c>
      <c r="DM19" s="1059"/>
      <c r="DN19" s="1059"/>
      <c r="DO19" s="1059"/>
      <c r="DP19" s="1060"/>
      <c r="DQ19" s="1058" t="s">
        <v>576</v>
      </c>
      <c r="DR19" s="1059"/>
      <c r="DS19" s="1059"/>
      <c r="DT19" s="1059"/>
      <c r="DU19" s="1060"/>
      <c r="DV19" s="1061"/>
      <c r="DW19" s="1062"/>
      <c r="DX19" s="1062"/>
      <c r="DY19" s="1062"/>
      <c r="DZ19" s="1063"/>
      <c r="EA19" s="232"/>
    </row>
    <row r="20" spans="1:131" s="233" customFormat="1" ht="26.25" customHeight="1" x14ac:dyDescent="0.15">
      <c r="A20" s="239">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0"/>
      <c r="BA20" s="230"/>
      <c r="BB20" s="230"/>
      <c r="BC20" s="230"/>
      <c r="BD20" s="230"/>
      <c r="BE20" s="231"/>
      <c r="BF20" s="231"/>
      <c r="BG20" s="231"/>
      <c r="BH20" s="231"/>
      <c r="BI20" s="231"/>
      <c r="BJ20" s="231"/>
      <c r="BK20" s="231"/>
      <c r="BL20" s="231"/>
      <c r="BM20" s="231"/>
      <c r="BN20" s="231"/>
      <c r="BO20" s="231"/>
      <c r="BP20" s="231"/>
      <c r="BQ20" s="240">
        <v>14</v>
      </c>
      <c r="BR20" s="241"/>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2"/>
    </row>
    <row r="21" spans="1:131" s="233" customFormat="1" ht="26.25" customHeight="1" thickBot="1" x14ac:dyDescent="0.2">
      <c r="A21" s="239">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0"/>
      <c r="BA21" s="230"/>
      <c r="BB21" s="230"/>
      <c r="BC21" s="230"/>
      <c r="BD21" s="230"/>
      <c r="BE21" s="231"/>
      <c r="BF21" s="231"/>
      <c r="BG21" s="231"/>
      <c r="BH21" s="231"/>
      <c r="BI21" s="231"/>
      <c r="BJ21" s="231"/>
      <c r="BK21" s="231"/>
      <c r="BL21" s="231"/>
      <c r="BM21" s="231"/>
      <c r="BN21" s="231"/>
      <c r="BO21" s="231"/>
      <c r="BP21" s="231"/>
      <c r="BQ21" s="240">
        <v>15</v>
      </c>
      <c r="BR21" s="241"/>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2"/>
    </row>
    <row r="22" spans="1:131" s="233" customFormat="1" ht="26.25" customHeight="1" x14ac:dyDescent="0.15">
      <c r="A22" s="239">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1"/>
      <c r="BF22" s="231"/>
      <c r="BG22" s="231"/>
      <c r="BH22" s="231"/>
      <c r="BI22" s="231"/>
      <c r="BJ22" s="231"/>
      <c r="BK22" s="231"/>
      <c r="BL22" s="231"/>
      <c r="BM22" s="231"/>
      <c r="BN22" s="231"/>
      <c r="BO22" s="231"/>
      <c r="BP22" s="231"/>
      <c r="BQ22" s="240">
        <v>16</v>
      </c>
      <c r="BR22" s="241"/>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2"/>
    </row>
    <row r="23" spans="1:131" s="233" customFormat="1" ht="26.25" customHeight="1" thickBot="1" x14ac:dyDescent="0.2">
      <c r="A23" s="242" t="s">
        <v>380</v>
      </c>
      <c r="B23" s="1013" t="s">
        <v>381</v>
      </c>
      <c r="C23" s="1014"/>
      <c r="D23" s="1014"/>
      <c r="E23" s="1014"/>
      <c r="F23" s="1014"/>
      <c r="G23" s="1014"/>
      <c r="H23" s="1014"/>
      <c r="I23" s="1014"/>
      <c r="J23" s="1014"/>
      <c r="K23" s="1014"/>
      <c r="L23" s="1014"/>
      <c r="M23" s="1014"/>
      <c r="N23" s="1014"/>
      <c r="O23" s="1014"/>
      <c r="P23" s="1015"/>
      <c r="Q23" s="1137">
        <v>184524</v>
      </c>
      <c r="R23" s="1138"/>
      <c r="S23" s="1138"/>
      <c r="T23" s="1138"/>
      <c r="U23" s="1138"/>
      <c r="V23" s="1138">
        <v>178609</v>
      </c>
      <c r="W23" s="1138"/>
      <c r="X23" s="1138"/>
      <c r="Y23" s="1138"/>
      <c r="Z23" s="1138"/>
      <c r="AA23" s="1138">
        <v>5914</v>
      </c>
      <c r="AB23" s="1138"/>
      <c r="AC23" s="1138"/>
      <c r="AD23" s="1138"/>
      <c r="AE23" s="1139"/>
      <c r="AF23" s="1140">
        <v>4217</v>
      </c>
      <c r="AG23" s="1138"/>
      <c r="AH23" s="1138"/>
      <c r="AI23" s="1138"/>
      <c r="AJ23" s="1141"/>
      <c r="AK23" s="1142"/>
      <c r="AL23" s="1143"/>
      <c r="AM23" s="1143"/>
      <c r="AN23" s="1143"/>
      <c r="AO23" s="1143"/>
      <c r="AP23" s="1138">
        <v>172857</v>
      </c>
      <c r="AQ23" s="1138"/>
      <c r="AR23" s="1138"/>
      <c r="AS23" s="1138"/>
      <c r="AT23" s="1138"/>
      <c r="AU23" s="1144"/>
      <c r="AV23" s="1144"/>
      <c r="AW23" s="1144"/>
      <c r="AX23" s="1144"/>
      <c r="AY23" s="1145"/>
      <c r="AZ23" s="1134" t="s">
        <v>123</v>
      </c>
      <c r="BA23" s="1135"/>
      <c r="BB23" s="1135"/>
      <c r="BC23" s="1135"/>
      <c r="BD23" s="1136"/>
      <c r="BE23" s="231"/>
      <c r="BF23" s="231"/>
      <c r="BG23" s="231"/>
      <c r="BH23" s="231"/>
      <c r="BI23" s="231"/>
      <c r="BJ23" s="231"/>
      <c r="BK23" s="231"/>
      <c r="BL23" s="231"/>
      <c r="BM23" s="231"/>
      <c r="BN23" s="231"/>
      <c r="BO23" s="231"/>
      <c r="BP23" s="231"/>
      <c r="BQ23" s="240">
        <v>17</v>
      </c>
      <c r="BR23" s="241"/>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2"/>
    </row>
    <row r="24" spans="1:131" s="233"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0"/>
      <c r="BA24" s="230"/>
      <c r="BB24" s="230"/>
      <c r="BC24" s="230"/>
      <c r="BD24" s="230"/>
      <c r="BE24" s="231"/>
      <c r="BF24" s="231"/>
      <c r="BG24" s="231"/>
      <c r="BH24" s="231"/>
      <c r="BI24" s="231"/>
      <c r="BJ24" s="231"/>
      <c r="BK24" s="231"/>
      <c r="BL24" s="231"/>
      <c r="BM24" s="231"/>
      <c r="BN24" s="231"/>
      <c r="BO24" s="231"/>
      <c r="BP24" s="231"/>
      <c r="BQ24" s="240">
        <v>18</v>
      </c>
      <c r="BR24" s="241"/>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2"/>
    </row>
    <row r="25" spans="1:131" s="225"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0"/>
      <c r="BK25" s="230"/>
      <c r="BL25" s="230"/>
      <c r="BM25" s="230"/>
      <c r="BN25" s="230"/>
      <c r="BO25" s="243"/>
      <c r="BP25" s="243"/>
      <c r="BQ25" s="240">
        <v>19</v>
      </c>
      <c r="BR25" s="241"/>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4"/>
    </row>
    <row r="26" spans="1:131" s="225"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0"/>
      <c r="BK26" s="230"/>
      <c r="BL26" s="230"/>
      <c r="BM26" s="230"/>
      <c r="BN26" s="230"/>
      <c r="BO26" s="243"/>
      <c r="BP26" s="243"/>
      <c r="BQ26" s="240">
        <v>20</v>
      </c>
      <c r="BR26" s="241"/>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4"/>
    </row>
    <row r="27" spans="1:131" s="225"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0"/>
      <c r="BK27" s="230"/>
      <c r="BL27" s="230"/>
      <c r="BM27" s="230"/>
      <c r="BN27" s="230"/>
      <c r="BO27" s="243"/>
      <c r="BP27" s="243"/>
      <c r="BQ27" s="240">
        <v>21</v>
      </c>
      <c r="BR27" s="241"/>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4"/>
    </row>
    <row r="28" spans="1:131" s="225" customFormat="1" ht="26.25" customHeight="1" thickTop="1" x14ac:dyDescent="0.15">
      <c r="A28" s="244">
        <v>1</v>
      </c>
      <c r="B28" s="1119" t="s">
        <v>392</v>
      </c>
      <c r="C28" s="1120"/>
      <c r="D28" s="1120"/>
      <c r="E28" s="1120"/>
      <c r="F28" s="1120"/>
      <c r="G28" s="1120"/>
      <c r="H28" s="1120"/>
      <c r="I28" s="1120"/>
      <c r="J28" s="1120"/>
      <c r="K28" s="1120"/>
      <c r="L28" s="1120"/>
      <c r="M28" s="1120"/>
      <c r="N28" s="1120"/>
      <c r="O28" s="1120"/>
      <c r="P28" s="1121"/>
      <c r="Q28" s="1122">
        <v>59201</v>
      </c>
      <c r="R28" s="1123"/>
      <c r="S28" s="1123"/>
      <c r="T28" s="1123"/>
      <c r="U28" s="1123"/>
      <c r="V28" s="1123">
        <v>57170</v>
      </c>
      <c r="W28" s="1123"/>
      <c r="X28" s="1123"/>
      <c r="Y28" s="1123"/>
      <c r="Z28" s="1123"/>
      <c r="AA28" s="1123">
        <v>2031</v>
      </c>
      <c r="AB28" s="1123"/>
      <c r="AC28" s="1123"/>
      <c r="AD28" s="1123"/>
      <c r="AE28" s="1124"/>
      <c r="AF28" s="1125">
        <v>2031</v>
      </c>
      <c r="AG28" s="1123"/>
      <c r="AH28" s="1123"/>
      <c r="AI28" s="1123"/>
      <c r="AJ28" s="1126"/>
      <c r="AK28" s="1127">
        <v>4197</v>
      </c>
      <c r="AL28" s="1115"/>
      <c r="AM28" s="1115"/>
      <c r="AN28" s="1115"/>
      <c r="AO28" s="1115"/>
      <c r="AP28" s="1115" t="s">
        <v>615</v>
      </c>
      <c r="AQ28" s="1115"/>
      <c r="AR28" s="1115"/>
      <c r="AS28" s="1115"/>
      <c r="AT28" s="1115"/>
      <c r="AU28" s="1115" t="s">
        <v>618</v>
      </c>
      <c r="AV28" s="1115"/>
      <c r="AW28" s="1115"/>
      <c r="AX28" s="1115"/>
      <c r="AY28" s="1115"/>
      <c r="AZ28" s="1116"/>
      <c r="BA28" s="1116"/>
      <c r="BB28" s="1116"/>
      <c r="BC28" s="1116"/>
      <c r="BD28" s="1116"/>
      <c r="BE28" s="1117"/>
      <c r="BF28" s="1117"/>
      <c r="BG28" s="1117"/>
      <c r="BH28" s="1117"/>
      <c r="BI28" s="1118"/>
      <c r="BJ28" s="230"/>
      <c r="BK28" s="230"/>
      <c r="BL28" s="230"/>
      <c r="BM28" s="230"/>
      <c r="BN28" s="230"/>
      <c r="BO28" s="243"/>
      <c r="BP28" s="243"/>
      <c r="BQ28" s="240">
        <v>22</v>
      </c>
      <c r="BR28" s="241"/>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4"/>
    </row>
    <row r="29" spans="1:131" s="225" customFormat="1" ht="26.25" customHeight="1" x14ac:dyDescent="0.15">
      <c r="A29" s="244">
        <v>2</v>
      </c>
      <c r="B29" s="1106" t="s">
        <v>393</v>
      </c>
      <c r="C29" s="1107"/>
      <c r="D29" s="1107"/>
      <c r="E29" s="1107"/>
      <c r="F29" s="1107"/>
      <c r="G29" s="1107"/>
      <c r="H29" s="1107"/>
      <c r="I29" s="1107"/>
      <c r="J29" s="1107"/>
      <c r="K29" s="1107"/>
      <c r="L29" s="1107"/>
      <c r="M29" s="1107"/>
      <c r="N29" s="1107"/>
      <c r="O29" s="1107"/>
      <c r="P29" s="1108"/>
      <c r="Q29" s="1112">
        <v>40339</v>
      </c>
      <c r="R29" s="1113"/>
      <c r="S29" s="1113"/>
      <c r="T29" s="1113"/>
      <c r="U29" s="1113"/>
      <c r="V29" s="1113">
        <v>39859</v>
      </c>
      <c r="W29" s="1113"/>
      <c r="X29" s="1113"/>
      <c r="Y29" s="1113"/>
      <c r="Z29" s="1113"/>
      <c r="AA29" s="1113">
        <v>480</v>
      </c>
      <c r="AB29" s="1113"/>
      <c r="AC29" s="1113"/>
      <c r="AD29" s="1113"/>
      <c r="AE29" s="1114"/>
      <c r="AF29" s="1088">
        <v>480</v>
      </c>
      <c r="AG29" s="1089"/>
      <c r="AH29" s="1089"/>
      <c r="AI29" s="1089"/>
      <c r="AJ29" s="1090"/>
      <c r="AK29" s="1049">
        <v>5602</v>
      </c>
      <c r="AL29" s="1040"/>
      <c r="AM29" s="1040"/>
      <c r="AN29" s="1040"/>
      <c r="AO29" s="1040"/>
      <c r="AP29" s="1040" t="s">
        <v>615</v>
      </c>
      <c r="AQ29" s="1040"/>
      <c r="AR29" s="1040"/>
      <c r="AS29" s="1040"/>
      <c r="AT29" s="1040"/>
      <c r="AU29" s="1040" t="s">
        <v>615</v>
      </c>
      <c r="AV29" s="1040"/>
      <c r="AW29" s="1040"/>
      <c r="AX29" s="1040"/>
      <c r="AY29" s="1040"/>
      <c r="AZ29" s="1111"/>
      <c r="BA29" s="1111"/>
      <c r="BB29" s="1111"/>
      <c r="BC29" s="1111"/>
      <c r="BD29" s="1111"/>
      <c r="BE29" s="1101"/>
      <c r="BF29" s="1101"/>
      <c r="BG29" s="1101"/>
      <c r="BH29" s="1101"/>
      <c r="BI29" s="1102"/>
      <c r="BJ29" s="230"/>
      <c r="BK29" s="230"/>
      <c r="BL29" s="230"/>
      <c r="BM29" s="230"/>
      <c r="BN29" s="230"/>
      <c r="BO29" s="243"/>
      <c r="BP29" s="243"/>
      <c r="BQ29" s="240">
        <v>23</v>
      </c>
      <c r="BR29" s="241"/>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4"/>
    </row>
    <row r="30" spans="1:131" s="225" customFormat="1" ht="26.25" customHeight="1" x14ac:dyDescent="0.15">
      <c r="A30" s="244">
        <v>3</v>
      </c>
      <c r="B30" s="1106" t="s">
        <v>394</v>
      </c>
      <c r="C30" s="1107"/>
      <c r="D30" s="1107"/>
      <c r="E30" s="1107"/>
      <c r="F30" s="1107"/>
      <c r="G30" s="1107"/>
      <c r="H30" s="1107"/>
      <c r="I30" s="1107"/>
      <c r="J30" s="1107"/>
      <c r="K30" s="1107"/>
      <c r="L30" s="1107"/>
      <c r="M30" s="1107"/>
      <c r="N30" s="1107"/>
      <c r="O30" s="1107"/>
      <c r="P30" s="1108"/>
      <c r="Q30" s="1112">
        <v>5950</v>
      </c>
      <c r="R30" s="1113"/>
      <c r="S30" s="1113"/>
      <c r="T30" s="1113"/>
      <c r="U30" s="1113"/>
      <c r="V30" s="1113">
        <v>5764</v>
      </c>
      <c r="W30" s="1113"/>
      <c r="X30" s="1113"/>
      <c r="Y30" s="1113"/>
      <c r="Z30" s="1113"/>
      <c r="AA30" s="1113">
        <v>186</v>
      </c>
      <c r="AB30" s="1113"/>
      <c r="AC30" s="1113"/>
      <c r="AD30" s="1113"/>
      <c r="AE30" s="1114"/>
      <c r="AF30" s="1088">
        <v>186</v>
      </c>
      <c r="AG30" s="1089"/>
      <c r="AH30" s="1089"/>
      <c r="AI30" s="1089"/>
      <c r="AJ30" s="1090"/>
      <c r="AK30" s="1049">
        <v>1219</v>
      </c>
      <c r="AL30" s="1040"/>
      <c r="AM30" s="1040"/>
      <c r="AN30" s="1040"/>
      <c r="AO30" s="1040"/>
      <c r="AP30" s="1040" t="s">
        <v>615</v>
      </c>
      <c r="AQ30" s="1040"/>
      <c r="AR30" s="1040"/>
      <c r="AS30" s="1040"/>
      <c r="AT30" s="1040"/>
      <c r="AU30" s="1040" t="s">
        <v>615</v>
      </c>
      <c r="AV30" s="1040"/>
      <c r="AW30" s="1040"/>
      <c r="AX30" s="1040"/>
      <c r="AY30" s="1040"/>
      <c r="AZ30" s="1111"/>
      <c r="BA30" s="1111"/>
      <c r="BB30" s="1111"/>
      <c r="BC30" s="1111"/>
      <c r="BD30" s="1111"/>
      <c r="BE30" s="1101"/>
      <c r="BF30" s="1101"/>
      <c r="BG30" s="1101"/>
      <c r="BH30" s="1101"/>
      <c r="BI30" s="1102"/>
      <c r="BJ30" s="230"/>
      <c r="BK30" s="230"/>
      <c r="BL30" s="230"/>
      <c r="BM30" s="230"/>
      <c r="BN30" s="230"/>
      <c r="BO30" s="243"/>
      <c r="BP30" s="243"/>
      <c r="BQ30" s="240">
        <v>24</v>
      </c>
      <c r="BR30" s="241"/>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4"/>
    </row>
    <row r="31" spans="1:131" s="225" customFormat="1" ht="26.25" customHeight="1" x14ac:dyDescent="0.15">
      <c r="A31" s="244">
        <v>4</v>
      </c>
      <c r="B31" s="1106" t="s">
        <v>395</v>
      </c>
      <c r="C31" s="1107"/>
      <c r="D31" s="1107"/>
      <c r="E31" s="1107"/>
      <c r="F31" s="1107"/>
      <c r="G31" s="1107"/>
      <c r="H31" s="1107"/>
      <c r="I31" s="1107"/>
      <c r="J31" s="1107"/>
      <c r="K31" s="1107"/>
      <c r="L31" s="1107"/>
      <c r="M31" s="1107"/>
      <c r="N31" s="1107"/>
      <c r="O31" s="1107"/>
      <c r="P31" s="1108"/>
      <c r="Q31" s="1112">
        <v>8049</v>
      </c>
      <c r="R31" s="1113"/>
      <c r="S31" s="1113"/>
      <c r="T31" s="1113"/>
      <c r="U31" s="1113"/>
      <c r="V31" s="1113">
        <v>6948</v>
      </c>
      <c r="W31" s="1113"/>
      <c r="X31" s="1113"/>
      <c r="Y31" s="1113"/>
      <c r="Z31" s="1113"/>
      <c r="AA31" s="1113">
        <v>1101</v>
      </c>
      <c r="AB31" s="1113"/>
      <c r="AC31" s="1113"/>
      <c r="AD31" s="1113"/>
      <c r="AE31" s="1114"/>
      <c r="AF31" s="1088">
        <v>5263</v>
      </c>
      <c r="AG31" s="1089"/>
      <c r="AH31" s="1089"/>
      <c r="AI31" s="1089"/>
      <c r="AJ31" s="1090"/>
      <c r="AK31" s="1049">
        <v>77</v>
      </c>
      <c r="AL31" s="1040"/>
      <c r="AM31" s="1040"/>
      <c r="AN31" s="1040"/>
      <c r="AO31" s="1040"/>
      <c r="AP31" s="1040">
        <v>16213</v>
      </c>
      <c r="AQ31" s="1040"/>
      <c r="AR31" s="1040"/>
      <c r="AS31" s="1040"/>
      <c r="AT31" s="1040"/>
      <c r="AU31" s="1040">
        <v>65</v>
      </c>
      <c r="AV31" s="1040"/>
      <c r="AW31" s="1040"/>
      <c r="AX31" s="1040"/>
      <c r="AY31" s="1040"/>
      <c r="AZ31" s="1111" t="s">
        <v>615</v>
      </c>
      <c r="BA31" s="1111"/>
      <c r="BB31" s="1111"/>
      <c r="BC31" s="1111"/>
      <c r="BD31" s="1111"/>
      <c r="BE31" s="1101" t="s">
        <v>396</v>
      </c>
      <c r="BF31" s="1101"/>
      <c r="BG31" s="1101"/>
      <c r="BH31" s="1101"/>
      <c r="BI31" s="1102"/>
      <c r="BJ31" s="230"/>
      <c r="BK31" s="230"/>
      <c r="BL31" s="230"/>
      <c r="BM31" s="230"/>
      <c r="BN31" s="230"/>
      <c r="BO31" s="243"/>
      <c r="BP31" s="243"/>
      <c r="BQ31" s="240">
        <v>25</v>
      </c>
      <c r="BR31" s="241"/>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4"/>
    </row>
    <row r="32" spans="1:131" s="225" customFormat="1" ht="26.25" customHeight="1" x14ac:dyDescent="0.15">
      <c r="A32" s="244">
        <v>5</v>
      </c>
      <c r="B32" s="1106" t="s">
        <v>397</v>
      </c>
      <c r="C32" s="1107"/>
      <c r="D32" s="1107"/>
      <c r="E32" s="1107"/>
      <c r="F32" s="1107"/>
      <c r="G32" s="1107"/>
      <c r="H32" s="1107"/>
      <c r="I32" s="1107"/>
      <c r="J32" s="1107"/>
      <c r="K32" s="1107"/>
      <c r="L32" s="1107"/>
      <c r="M32" s="1107"/>
      <c r="N32" s="1107"/>
      <c r="O32" s="1107"/>
      <c r="P32" s="1108"/>
      <c r="Q32" s="1112">
        <v>2814</v>
      </c>
      <c r="R32" s="1113"/>
      <c r="S32" s="1113"/>
      <c r="T32" s="1113"/>
      <c r="U32" s="1113"/>
      <c r="V32" s="1113">
        <v>3525</v>
      </c>
      <c r="W32" s="1113"/>
      <c r="X32" s="1113"/>
      <c r="Y32" s="1113"/>
      <c r="Z32" s="1113"/>
      <c r="AA32" s="1113">
        <v>711</v>
      </c>
      <c r="AB32" s="1113"/>
      <c r="AC32" s="1113"/>
      <c r="AD32" s="1113"/>
      <c r="AE32" s="1114"/>
      <c r="AF32" s="1088">
        <v>485</v>
      </c>
      <c r="AG32" s="1089"/>
      <c r="AH32" s="1089"/>
      <c r="AI32" s="1089"/>
      <c r="AJ32" s="1090"/>
      <c r="AK32" s="1049">
        <v>1356</v>
      </c>
      <c r="AL32" s="1040"/>
      <c r="AM32" s="1040"/>
      <c r="AN32" s="1040"/>
      <c r="AO32" s="1040"/>
      <c r="AP32" s="1040">
        <v>6654</v>
      </c>
      <c r="AQ32" s="1040"/>
      <c r="AR32" s="1040"/>
      <c r="AS32" s="1040"/>
      <c r="AT32" s="1040"/>
      <c r="AU32" s="1040">
        <v>4791</v>
      </c>
      <c r="AV32" s="1040"/>
      <c r="AW32" s="1040"/>
      <c r="AX32" s="1040"/>
      <c r="AY32" s="1040"/>
      <c r="AZ32" s="1111" t="s">
        <v>615</v>
      </c>
      <c r="BA32" s="1111"/>
      <c r="BB32" s="1111"/>
      <c r="BC32" s="1111"/>
      <c r="BD32" s="1111"/>
      <c r="BE32" s="1101" t="s">
        <v>396</v>
      </c>
      <c r="BF32" s="1101"/>
      <c r="BG32" s="1101"/>
      <c r="BH32" s="1101"/>
      <c r="BI32" s="1102"/>
      <c r="BJ32" s="230"/>
      <c r="BK32" s="230"/>
      <c r="BL32" s="230"/>
      <c r="BM32" s="230"/>
      <c r="BN32" s="230"/>
      <c r="BO32" s="243"/>
      <c r="BP32" s="243"/>
      <c r="BQ32" s="240">
        <v>26</v>
      </c>
      <c r="BR32" s="241"/>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4"/>
    </row>
    <row r="33" spans="1:131" s="225" customFormat="1" ht="26.25" customHeight="1" x14ac:dyDescent="0.15">
      <c r="A33" s="244">
        <v>6</v>
      </c>
      <c r="B33" s="1106" t="s">
        <v>398</v>
      </c>
      <c r="C33" s="1107"/>
      <c r="D33" s="1107"/>
      <c r="E33" s="1107"/>
      <c r="F33" s="1107"/>
      <c r="G33" s="1107"/>
      <c r="H33" s="1107"/>
      <c r="I33" s="1107"/>
      <c r="J33" s="1107"/>
      <c r="K33" s="1107"/>
      <c r="L33" s="1107"/>
      <c r="M33" s="1107"/>
      <c r="N33" s="1107"/>
      <c r="O33" s="1107"/>
      <c r="P33" s="1108"/>
      <c r="Q33" s="1112">
        <v>35075</v>
      </c>
      <c r="R33" s="1113"/>
      <c r="S33" s="1113"/>
      <c r="T33" s="1113"/>
      <c r="U33" s="1113"/>
      <c r="V33" s="1113">
        <v>33246</v>
      </c>
      <c r="W33" s="1113"/>
      <c r="X33" s="1113"/>
      <c r="Y33" s="1113"/>
      <c r="Z33" s="1113"/>
      <c r="AA33" s="1113">
        <v>1828</v>
      </c>
      <c r="AB33" s="1113"/>
      <c r="AC33" s="1113"/>
      <c r="AD33" s="1113"/>
      <c r="AE33" s="1114"/>
      <c r="AF33" s="1088">
        <v>13717</v>
      </c>
      <c r="AG33" s="1089"/>
      <c r="AH33" s="1089"/>
      <c r="AI33" s="1089"/>
      <c r="AJ33" s="1090"/>
      <c r="AK33" s="1049" t="s">
        <v>615</v>
      </c>
      <c r="AL33" s="1040"/>
      <c r="AM33" s="1040"/>
      <c r="AN33" s="1040"/>
      <c r="AO33" s="1040"/>
      <c r="AP33" s="1040" t="s">
        <v>615</v>
      </c>
      <c r="AQ33" s="1040"/>
      <c r="AR33" s="1040"/>
      <c r="AS33" s="1040"/>
      <c r="AT33" s="1040"/>
      <c r="AU33" s="1040" t="s">
        <v>617</v>
      </c>
      <c r="AV33" s="1040"/>
      <c r="AW33" s="1040"/>
      <c r="AX33" s="1040"/>
      <c r="AY33" s="1040"/>
      <c r="AZ33" s="1111" t="s">
        <v>615</v>
      </c>
      <c r="BA33" s="1111"/>
      <c r="BB33" s="1111"/>
      <c r="BC33" s="1111"/>
      <c r="BD33" s="1111"/>
      <c r="BE33" s="1101" t="s">
        <v>396</v>
      </c>
      <c r="BF33" s="1101"/>
      <c r="BG33" s="1101"/>
      <c r="BH33" s="1101"/>
      <c r="BI33" s="1102"/>
      <c r="BJ33" s="230"/>
      <c r="BK33" s="230"/>
      <c r="BL33" s="230"/>
      <c r="BM33" s="230"/>
      <c r="BN33" s="230"/>
      <c r="BO33" s="243"/>
      <c r="BP33" s="243"/>
      <c r="BQ33" s="240">
        <v>27</v>
      </c>
      <c r="BR33" s="241"/>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4"/>
    </row>
    <row r="34" spans="1:131" s="225" customFormat="1" ht="26.25" customHeight="1" x14ac:dyDescent="0.15">
      <c r="A34" s="244">
        <v>7</v>
      </c>
      <c r="B34" s="1106" t="s">
        <v>399</v>
      </c>
      <c r="C34" s="1107"/>
      <c r="D34" s="1107"/>
      <c r="E34" s="1107"/>
      <c r="F34" s="1107"/>
      <c r="G34" s="1107"/>
      <c r="H34" s="1107"/>
      <c r="I34" s="1107"/>
      <c r="J34" s="1107"/>
      <c r="K34" s="1107"/>
      <c r="L34" s="1107"/>
      <c r="M34" s="1107"/>
      <c r="N34" s="1107"/>
      <c r="O34" s="1107"/>
      <c r="P34" s="1108"/>
      <c r="Q34" s="1112">
        <v>23842</v>
      </c>
      <c r="R34" s="1113"/>
      <c r="S34" s="1113"/>
      <c r="T34" s="1113"/>
      <c r="U34" s="1113"/>
      <c r="V34" s="1113">
        <v>23810</v>
      </c>
      <c r="W34" s="1113"/>
      <c r="X34" s="1113"/>
      <c r="Y34" s="1113"/>
      <c r="Z34" s="1113"/>
      <c r="AA34" s="1113">
        <v>33</v>
      </c>
      <c r="AB34" s="1113"/>
      <c r="AC34" s="1113"/>
      <c r="AD34" s="1113"/>
      <c r="AE34" s="1114"/>
      <c r="AF34" s="1088" t="s">
        <v>400</v>
      </c>
      <c r="AG34" s="1089"/>
      <c r="AH34" s="1089"/>
      <c r="AI34" s="1089"/>
      <c r="AJ34" s="1090"/>
      <c r="AK34" s="1049">
        <v>11652</v>
      </c>
      <c r="AL34" s="1040"/>
      <c r="AM34" s="1040"/>
      <c r="AN34" s="1040"/>
      <c r="AO34" s="1040"/>
      <c r="AP34" s="1040">
        <v>153102</v>
      </c>
      <c r="AQ34" s="1040"/>
      <c r="AR34" s="1040"/>
      <c r="AS34" s="1040"/>
      <c r="AT34" s="1040"/>
      <c r="AU34" s="1040">
        <v>104415</v>
      </c>
      <c r="AV34" s="1040"/>
      <c r="AW34" s="1040"/>
      <c r="AX34" s="1040"/>
      <c r="AY34" s="1040"/>
      <c r="AZ34" s="1111" t="s">
        <v>615</v>
      </c>
      <c r="BA34" s="1111"/>
      <c r="BB34" s="1111"/>
      <c r="BC34" s="1111"/>
      <c r="BD34" s="1111"/>
      <c r="BE34" s="1101" t="s">
        <v>401</v>
      </c>
      <c r="BF34" s="1101"/>
      <c r="BG34" s="1101"/>
      <c r="BH34" s="1101"/>
      <c r="BI34" s="1102"/>
      <c r="BJ34" s="230"/>
      <c r="BK34" s="230"/>
      <c r="BL34" s="230"/>
      <c r="BM34" s="230"/>
      <c r="BN34" s="230"/>
      <c r="BO34" s="243"/>
      <c r="BP34" s="243"/>
      <c r="BQ34" s="240">
        <v>28</v>
      </c>
      <c r="BR34" s="241"/>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4"/>
    </row>
    <row r="35" spans="1:131" s="225" customFormat="1" ht="26.25" customHeight="1" x14ac:dyDescent="0.15">
      <c r="A35" s="244">
        <v>8</v>
      </c>
      <c r="B35" s="1106" t="s">
        <v>402</v>
      </c>
      <c r="C35" s="1107"/>
      <c r="D35" s="1107"/>
      <c r="E35" s="1107"/>
      <c r="F35" s="1107"/>
      <c r="G35" s="1107"/>
      <c r="H35" s="1107"/>
      <c r="I35" s="1107"/>
      <c r="J35" s="1107"/>
      <c r="K35" s="1107"/>
      <c r="L35" s="1107"/>
      <c r="M35" s="1107"/>
      <c r="N35" s="1107"/>
      <c r="O35" s="1107"/>
      <c r="P35" s="1108"/>
      <c r="Q35" s="1112">
        <v>101</v>
      </c>
      <c r="R35" s="1113"/>
      <c r="S35" s="1113"/>
      <c r="T35" s="1113"/>
      <c r="U35" s="1113"/>
      <c r="V35" s="1113">
        <v>101</v>
      </c>
      <c r="W35" s="1113"/>
      <c r="X35" s="1113"/>
      <c r="Y35" s="1113"/>
      <c r="Z35" s="1113"/>
      <c r="AA35" s="1113">
        <v>0</v>
      </c>
      <c r="AB35" s="1113"/>
      <c r="AC35" s="1113"/>
      <c r="AD35" s="1113"/>
      <c r="AE35" s="1114"/>
      <c r="AF35" s="1088" t="s">
        <v>403</v>
      </c>
      <c r="AG35" s="1089"/>
      <c r="AH35" s="1089"/>
      <c r="AI35" s="1089"/>
      <c r="AJ35" s="1090"/>
      <c r="AK35" s="1049">
        <v>77</v>
      </c>
      <c r="AL35" s="1040"/>
      <c r="AM35" s="1040"/>
      <c r="AN35" s="1040"/>
      <c r="AO35" s="1040"/>
      <c r="AP35" s="1040">
        <v>572</v>
      </c>
      <c r="AQ35" s="1040"/>
      <c r="AR35" s="1040"/>
      <c r="AS35" s="1040"/>
      <c r="AT35" s="1040"/>
      <c r="AU35" s="1040">
        <v>541</v>
      </c>
      <c r="AV35" s="1040"/>
      <c r="AW35" s="1040"/>
      <c r="AX35" s="1040"/>
      <c r="AY35" s="1040"/>
      <c r="AZ35" s="1111" t="s">
        <v>615</v>
      </c>
      <c r="BA35" s="1111"/>
      <c r="BB35" s="1111"/>
      <c r="BC35" s="1111"/>
      <c r="BD35" s="1111"/>
      <c r="BE35" s="1101" t="s">
        <v>401</v>
      </c>
      <c r="BF35" s="1101"/>
      <c r="BG35" s="1101"/>
      <c r="BH35" s="1101"/>
      <c r="BI35" s="1102"/>
      <c r="BJ35" s="230"/>
      <c r="BK35" s="230"/>
      <c r="BL35" s="230"/>
      <c r="BM35" s="230"/>
      <c r="BN35" s="230"/>
      <c r="BO35" s="243"/>
      <c r="BP35" s="243"/>
      <c r="BQ35" s="240">
        <v>29</v>
      </c>
      <c r="BR35" s="241"/>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4"/>
    </row>
    <row r="36" spans="1:131" s="225" customFormat="1" ht="26.25" customHeight="1" x14ac:dyDescent="0.15">
      <c r="A36" s="244">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0"/>
      <c r="BK36" s="230"/>
      <c r="BL36" s="230"/>
      <c r="BM36" s="230"/>
      <c r="BN36" s="230"/>
      <c r="BO36" s="243"/>
      <c r="BP36" s="243"/>
      <c r="BQ36" s="240">
        <v>30</v>
      </c>
      <c r="BR36" s="241"/>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4"/>
    </row>
    <row r="37" spans="1:131" s="225" customFormat="1" ht="26.25" customHeight="1" x14ac:dyDescent="0.15">
      <c r="A37" s="244">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0"/>
      <c r="BK37" s="230"/>
      <c r="BL37" s="230"/>
      <c r="BM37" s="230"/>
      <c r="BN37" s="230"/>
      <c r="BO37" s="243"/>
      <c r="BP37" s="243"/>
      <c r="BQ37" s="240">
        <v>31</v>
      </c>
      <c r="BR37" s="241"/>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4"/>
    </row>
    <row r="38" spans="1:131" s="225" customFormat="1" ht="26.25" customHeight="1" x14ac:dyDescent="0.15">
      <c r="A38" s="244">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0"/>
      <c r="BK38" s="230"/>
      <c r="BL38" s="230"/>
      <c r="BM38" s="230"/>
      <c r="BN38" s="230"/>
      <c r="BO38" s="243"/>
      <c r="BP38" s="243"/>
      <c r="BQ38" s="240">
        <v>32</v>
      </c>
      <c r="BR38" s="241"/>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4"/>
    </row>
    <row r="39" spans="1:131" s="225" customFormat="1" ht="26.25" customHeight="1" x14ac:dyDescent="0.15">
      <c r="A39" s="244">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0"/>
      <c r="BK39" s="230"/>
      <c r="BL39" s="230"/>
      <c r="BM39" s="230"/>
      <c r="BN39" s="230"/>
      <c r="BO39" s="243"/>
      <c r="BP39" s="243"/>
      <c r="BQ39" s="240">
        <v>33</v>
      </c>
      <c r="BR39" s="241"/>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4"/>
    </row>
    <row r="40" spans="1:131" s="225" customFormat="1" ht="26.25" customHeight="1" x14ac:dyDescent="0.15">
      <c r="A40" s="239">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0"/>
      <c r="BK40" s="230"/>
      <c r="BL40" s="230"/>
      <c r="BM40" s="230"/>
      <c r="BN40" s="230"/>
      <c r="BO40" s="243"/>
      <c r="BP40" s="243"/>
      <c r="BQ40" s="240">
        <v>34</v>
      </c>
      <c r="BR40" s="241"/>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4"/>
    </row>
    <row r="41" spans="1:131" s="225" customFormat="1" ht="26.25" customHeight="1" x14ac:dyDescent="0.15">
      <c r="A41" s="239">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0"/>
      <c r="BK41" s="230"/>
      <c r="BL41" s="230"/>
      <c r="BM41" s="230"/>
      <c r="BN41" s="230"/>
      <c r="BO41" s="243"/>
      <c r="BP41" s="243"/>
      <c r="BQ41" s="240">
        <v>35</v>
      </c>
      <c r="BR41" s="241"/>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4"/>
    </row>
    <row r="42" spans="1:131" s="225" customFormat="1" ht="26.25" customHeight="1" x14ac:dyDescent="0.15">
      <c r="A42" s="239">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0"/>
      <c r="BK42" s="230"/>
      <c r="BL42" s="230"/>
      <c r="BM42" s="230"/>
      <c r="BN42" s="230"/>
      <c r="BO42" s="243"/>
      <c r="BP42" s="243"/>
      <c r="BQ42" s="240">
        <v>36</v>
      </c>
      <c r="BR42" s="241"/>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4"/>
    </row>
    <row r="43" spans="1:131" s="225" customFormat="1" ht="26.25" customHeight="1" x14ac:dyDescent="0.15">
      <c r="A43" s="239">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0"/>
      <c r="BK43" s="230"/>
      <c r="BL43" s="230"/>
      <c r="BM43" s="230"/>
      <c r="BN43" s="230"/>
      <c r="BO43" s="243"/>
      <c r="BP43" s="243"/>
      <c r="BQ43" s="240">
        <v>37</v>
      </c>
      <c r="BR43" s="241"/>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4"/>
    </row>
    <row r="44" spans="1:131" s="225" customFormat="1" ht="26.25" customHeight="1" x14ac:dyDescent="0.15">
      <c r="A44" s="239">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0"/>
      <c r="BK44" s="230"/>
      <c r="BL44" s="230"/>
      <c r="BM44" s="230"/>
      <c r="BN44" s="230"/>
      <c r="BO44" s="243"/>
      <c r="BP44" s="243"/>
      <c r="BQ44" s="240">
        <v>38</v>
      </c>
      <c r="BR44" s="241"/>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4"/>
    </row>
    <row r="45" spans="1:131" s="225" customFormat="1" ht="26.25" customHeight="1" x14ac:dyDescent="0.15">
      <c r="A45" s="239">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0"/>
      <c r="BK45" s="230"/>
      <c r="BL45" s="230"/>
      <c r="BM45" s="230"/>
      <c r="BN45" s="230"/>
      <c r="BO45" s="243"/>
      <c r="BP45" s="243"/>
      <c r="BQ45" s="240">
        <v>39</v>
      </c>
      <c r="BR45" s="241"/>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4"/>
    </row>
    <row r="46" spans="1:131" s="225" customFormat="1" ht="26.25" customHeight="1" x14ac:dyDescent="0.15">
      <c r="A46" s="239">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0"/>
      <c r="BK46" s="230"/>
      <c r="BL46" s="230"/>
      <c r="BM46" s="230"/>
      <c r="BN46" s="230"/>
      <c r="BO46" s="243"/>
      <c r="BP46" s="243"/>
      <c r="BQ46" s="240">
        <v>40</v>
      </c>
      <c r="BR46" s="241"/>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4"/>
    </row>
    <row r="47" spans="1:131" s="225" customFormat="1" ht="26.25" customHeight="1" x14ac:dyDescent="0.15">
      <c r="A47" s="239">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0"/>
      <c r="BK47" s="230"/>
      <c r="BL47" s="230"/>
      <c r="BM47" s="230"/>
      <c r="BN47" s="230"/>
      <c r="BO47" s="243"/>
      <c r="BP47" s="243"/>
      <c r="BQ47" s="240">
        <v>41</v>
      </c>
      <c r="BR47" s="241"/>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4"/>
    </row>
    <row r="48" spans="1:131" s="225" customFormat="1" ht="26.25" customHeight="1" x14ac:dyDescent="0.15">
      <c r="A48" s="239">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0"/>
      <c r="BK48" s="230"/>
      <c r="BL48" s="230"/>
      <c r="BM48" s="230"/>
      <c r="BN48" s="230"/>
      <c r="BO48" s="243"/>
      <c r="BP48" s="243"/>
      <c r="BQ48" s="240">
        <v>42</v>
      </c>
      <c r="BR48" s="241"/>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4"/>
    </row>
    <row r="49" spans="1:131" s="225" customFormat="1" ht="26.25" customHeight="1" x14ac:dyDescent="0.15">
      <c r="A49" s="239">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0"/>
      <c r="BK49" s="230"/>
      <c r="BL49" s="230"/>
      <c r="BM49" s="230"/>
      <c r="BN49" s="230"/>
      <c r="BO49" s="243"/>
      <c r="BP49" s="243"/>
      <c r="BQ49" s="240">
        <v>43</v>
      </c>
      <c r="BR49" s="241"/>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4"/>
    </row>
    <row r="50" spans="1:131" s="225" customFormat="1" ht="26.25" customHeight="1" x14ac:dyDescent="0.15">
      <c r="A50" s="239">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0"/>
      <c r="BK50" s="230"/>
      <c r="BL50" s="230"/>
      <c r="BM50" s="230"/>
      <c r="BN50" s="230"/>
      <c r="BO50" s="243"/>
      <c r="BP50" s="243"/>
      <c r="BQ50" s="240">
        <v>44</v>
      </c>
      <c r="BR50" s="241"/>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4"/>
    </row>
    <row r="51" spans="1:131" s="225" customFormat="1" ht="26.25" customHeight="1" x14ac:dyDescent="0.15">
      <c r="A51" s="239">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0"/>
      <c r="BK51" s="230"/>
      <c r="BL51" s="230"/>
      <c r="BM51" s="230"/>
      <c r="BN51" s="230"/>
      <c r="BO51" s="243"/>
      <c r="BP51" s="243"/>
      <c r="BQ51" s="240">
        <v>45</v>
      </c>
      <c r="BR51" s="241"/>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4"/>
    </row>
    <row r="52" spans="1:131" s="225" customFormat="1" ht="26.25" customHeight="1" x14ac:dyDescent="0.15">
      <c r="A52" s="239">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0"/>
      <c r="BK52" s="230"/>
      <c r="BL52" s="230"/>
      <c r="BM52" s="230"/>
      <c r="BN52" s="230"/>
      <c r="BO52" s="243"/>
      <c r="BP52" s="243"/>
      <c r="BQ52" s="240">
        <v>46</v>
      </c>
      <c r="BR52" s="241"/>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4"/>
    </row>
    <row r="53" spans="1:131" s="225" customFormat="1" ht="26.25" customHeight="1" x14ac:dyDescent="0.15">
      <c r="A53" s="239">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0"/>
      <c r="BK53" s="230"/>
      <c r="BL53" s="230"/>
      <c r="BM53" s="230"/>
      <c r="BN53" s="230"/>
      <c r="BO53" s="243"/>
      <c r="BP53" s="243"/>
      <c r="BQ53" s="240">
        <v>47</v>
      </c>
      <c r="BR53" s="241"/>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4"/>
    </row>
    <row r="54" spans="1:131" s="225" customFormat="1" ht="26.25" customHeight="1" x14ac:dyDescent="0.15">
      <c r="A54" s="239">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0"/>
      <c r="BK54" s="230"/>
      <c r="BL54" s="230"/>
      <c r="BM54" s="230"/>
      <c r="BN54" s="230"/>
      <c r="BO54" s="243"/>
      <c r="BP54" s="243"/>
      <c r="BQ54" s="240">
        <v>48</v>
      </c>
      <c r="BR54" s="241"/>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4"/>
    </row>
    <row r="55" spans="1:131" s="225" customFormat="1" ht="26.25" customHeight="1" x14ac:dyDescent="0.15">
      <c r="A55" s="239">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0"/>
      <c r="BK55" s="230"/>
      <c r="BL55" s="230"/>
      <c r="BM55" s="230"/>
      <c r="BN55" s="230"/>
      <c r="BO55" s="243"/>
      <c r="BP55" s="243"/>
      <c r="BQ55" s="240">
        <v>49</v>
      </c>
      <c r="BR55" s="241"/>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4"/>
    </row>
    <row r="56" spans="1:131" s="225" customFormat="1" ht="26.25" customHeight="1" x14ac:dyDescent="0.15">
      <c r="A56" s="239">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0"/>
      <c r="BK56" s="230"/>
      <c r="BL56" s="230"/>
      <c r="BM56" s="230"/>
      <c r="BN56" s="230"/>
      <c r="BO56" s="243"/>
      <c r="BP56" s="243"/>
      <c r="BQ56" s="240">
        <v>50</v>
      </c>
      <c r="BR56" s="241"/>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4"/>
    </row>
    <row r="57" spans="1:131" s="225" customFormat="1" ht="26.25" customHeight="1" x14ac:dyDescent="0.15">
      <c r="A57" s="239">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0"/>
      <c r="BK57" s="230"/>
      <c r="BL57" s="230"/>
      <c r="BM57" s="230"/>
      <c r="BN57" s="230"/>
      <c r="BO57" s="243"/>
      <c r="BP57" s="243"/>
      <c r="BQ57" s="240">
        <v>51</v>
      </c>
      <c r="BR57" s="241"/>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4"/>
    </row>
    <row r="58" spans="1:131" s="225" customFormat="1" ht="26.25" customHeight="1" x14ac:dyDescent="0.15">
      <c r="A58" s="239">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0"/>
      <c r="BK58" s="230"/>
      <c r="BL58" s="230"/>
      <c r="BM58" s="230"/>
      <c r="BN58" s="230"/>
      <c r="BO58" s="243"/>
      <c r="BP58" s="243"/>
      <c r="BQ58" s="240">
        <v>52</v>
      </c>
      <c r="BR58" s="241"/>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4"/>
    </row>
    <row r="59" spans="1:131" s="225" customFormat="1" ht="26.25" customHeight="1" x14ac:dyDescent="0.15">
      <c r="A59" s="239">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0"/>
      <c r="BK59" s="230"/>
      <c r="BL59" s="230"/>
      <c r="BM59" s="230"/>
      <c r="BN59" s="230"/>
      <c r="BO59" s="243"/>
      <c r="BP59" s="243"/>
      <c r="BQ59" s="240">
        <v>53</v>
      </c>
      <c r="BR59" s="241"/>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4"/>
    </row>
    <row r="60" spans="1:131" s="225" customFormat="1" ht="26.25" customHeight="1" x14ac:dyDescent="0.15">
      <c r="A60" s="239">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0"/>
      <c r="BK60" s="230"/>
      <c r="BL60" s="230"/>
      <c r="BM60" s="230"/>
      <c r="BN60" s="230"/>
      <c r="BO60" s="243"/>
      <c r="BP60" s="243"/>
      <c r="BQ60" s="240">
        <v>54</v>
      </c>
      <c r="BR60" s="241"/>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4"/>
    </row>
    <row r="61" spans="1:131" s="225" customFormat="1" ht="26.25" customHeight="1" thickBot="1" x14ac:dyDescent="0.2">
      <c r="A61" s="239">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0"/>
      <c r="BK61" s="230"/>
      <c r="BL61" s="230"/>
      <c r="BM61" s="230"/>
      <c r="BN61" s="230"/>
      <c r="BO61" s="243"/>
      <c r="BP61" s="243"/>
      <c r="BQ61" s="240">
        <v>55</v>
      </c>
      <c r="BR61" s="241"/>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4"/>
    </row>
    <row r="62" spans="1:131" s="225" customFormat="1" ht="26.25" customHeight="1" x14ac:dyDescent="0.15">
      <c r="A62" s="239">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3"/>
      <c r="BP62" s="243"/>
      <c r="BQ62" s="240">
        <v>56</v>
      </c>
      <c r="BR62" s="241"/>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4"/>
    </row>
    <row r="63" spans="1:131" s="225" customFormat="1" ht="26.25" customHeight="1" thickBot="1" x14ac:dyDescent="0.2">
      <c r="A63" s="242" t="s">
        <v>380</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22163</v>
      </c>
      <c r="AG63" s="1028"/>
      <c r="AH63" s="1028"/>
      <c r="AI63" s="1028"/>
      <c r="AJ63" s="1099"/>
      <c r="AK63" s="1100"/>
      <c r="AL63" s="1032"/>
      <c r="AM63" s="1032"/>
      <c r="AN63" s="1032"/>
      <c r="AO63" s="1032"/>
      <c r="AP63" s="1028">
        <v>176540</v>
      </c>
      <c r="AQ63" s="1028"/>
      <c r="AR63" s="1028"/>
      <c r="AS63" s="1028"/>
      <c r="AT63" s="1028"/>
      <c r="AU63" s="1028">
        <v>109812</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3"/>
      <c r="BP63" s="243"/>
      <c r="BQ63" s="240">
        <v>57</v>
      </c>
      <c r="BR63" s="241"/>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4"/>
    </row>
    <row r="65" spans="1:131" s="225" customFormat="1" ht="26.25" customHeight="1" thickBot="1" x14ac:dyDescent="0.2">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4"/>
    </row>
    <row r="66" spans="1:131" s="225"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386</v>
      </c>
      <c r="AB66" s="1071"/>
      <c r="AC66" s="1071"/>
      <c r="AD66" s="1071"/>
      <c r="AE66" s="1072"/>
      <c r="AF66" s="1076" t="s">
        <v>410</v>
      </c>
      <c r="AG66" s="1077"/>
      <c r="AH66" s="1077"/>
      <c r="AI66" s="1077"/>
      <c r="AJ66" s="1078"/>
      <c r="AK66" s="1070" t="s">
        <v>411</v>
      </c>
      <c r="AL66" s="1065"/>
      <c r="AM66" s="1065"/>
      <c r="AN66" s="1065"/>
      <c r="AO66" s="1066"/>
      <c r="AP66" s="1070" t="s">
        <v>389</v>
      </c>
      <c r="AQ66" s="1071"/>
      <c r="AR66" s="1071"/>
      <c r="AS66" s="1071"/>
      <c r="AT66" s="1072"/>
      <c r="AU66" s="1070" t="s">
        <v>412</v>
      </c>
      <c r="AV66" s="1071"/>
      <c r="AW66" s="1071"/>
      <c r="AX66" s="1071"/>
      <c r="AY66" s="1072"/>
      <c r="AZ66" s="1070" t="s">
        <v>366</v>
      </c>
      <c r="BA66" s="1071"/>
      <c r="BB66" s="1071"/>
      <c r="BC66" s="1071"/>
      <c r="BD66" s="1086"/>
      <c r="BE66" s="243"/>
      <c r="BF66" s="243"/>
      <c r="BG66" s="243"/>
      <c r="BH66" s="243"/>
      <c r="BI66" s="243"/>
      <c r="BJ66" s="243"/>
      <c r="BK66" s="243"/>
      <c r="BL66" s="243"/>
      <c r="BM66" s="243"/>
      <c r="BN66" s="243"/>
      <c r="BO66" s="243"/>
      <c r="BP66" s="243"/>
      <c r="BQ66" s="240">
        <v>60</v>
      </c>
      <c r="BR66" s="245"/>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4"/>
    </row>
    <row r="67" spans="1:131" s="225"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3"/>
      <c r="BF67" s="243"/>
      <c r="BG67" s="243"/>
      <c r="BH67" s="243"/>
      <c r="BI67" s="243"/>
      <c r="BJ67" s="243"/>
      <c r="BK67" s="243"/>
      <c r="BL67" s="243"/>
      <c r="BM67" s="243"/>
      <c r="BN67" s="243"/>
      <c r="BO67" s="243"/>
      <c r="BP67" s="243"/>
      <c r="BQ67" s="240">
        <v>61</v>
      </c>
      <c r="BR67" s="245"/>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4"/>
    </row>
    <row r="68" spans="1:131" s="225" customFormat="1" ht="26.25" customHeight="1" thickTop="1" x14ac:dyDescent="0.15">
      <c r="A68" s="236">
        <v>1</v>
      </c>
      <c r="B68" s="1054" t="s">
        <v>597</v>
      </c>
      <c r="C68" s="1055"/>
      <c r="D68" s="1055"/>
      <c r="E68" s="1055"/>
      <c r="F68" s="1055"/>
      <c r="G68" s="1055"/>
      <c r="H68" s="1055"/>
      <c r="I68" s="1055"/>
      <c r="J68" s="1055"/>
      <c r="K68" s="1055"/>
      <c r="L68" s="1055"/>
      <c r="M68" s="1055"/>
      <c r="N68" s="1055"/>
      <c r="O68" s="1055"/>
      <c r="P68" s="1056"/>
      <c r="Q68" s="1057">
        <v>1172</v>
      </c>
      <c r="R68" s="1051"/>
      <c r="S68" s="1051"/>
      <c r="T68" s="1051"/>
      <c r="U68" s="1051"/>
      <c r="V68" s="1051">
        <v>1093</v>
      </c>
      <c r="W68" s="1051"/>
      <c r="X68" s="1051"/>
      <c r="Y68" s="1051"/>
      <c r="Z68" s="1051"/>
      <c r="AA68" s="1051">
        <v>79</v>
      </c>
      <c r="AB68" s="1051"/>
      <c r="AC68" s="1051"/>
      <c r="AD68" s="1051"/>
      <c r="AE68" s="1051"/>
      <c r="AF68" s="1051">
        <v>79</v>
      </c>
      <c r="AG68" s="1051"/>
      <c r="AH68" s="1051"/>
      <c r="AI68" s="1051"/>
      <c r="AJ68" s="1051"/>
      <c r="AK68" s="1051" t="s">
        <v>615</v>
      </c>
      <c r="AL68" s="1051"/>
      <c r="AM68" s="1051"/>
      <c r="AN68" s="1051"/>
      <c r="AO68" s="1051"/>
      <c r="AP68" s="1051">
        <v>673</v>
      </c>
      <c r="AQ68" s="1051"/>
      <c r="AR68" s="1051"/>
      <c r="AS68" s="1051"/>
      <c r="AT68" s="1051"/>
      <c r="AU68" s="1051">
        <v>280</v>
      </c>
      <c r="AV68" s="1051"/>
      <c r="AW68" s="1051"/>
      <c r="AX68" s="1051"/>
      <c r="AY68" s="1051"/>
      <c r="AZ68" s="1052"/>
      <c r="BA68" s="1052"/>
      <c r="BB68" s="1052"/>
      <c r="BC68" s="1052"/>
      <c r="BD68" s="1053"/>
      <c r="BE68" s="243"/>
      <c r="BF68" s="243"/>
      <c r="BG68" s="243"/>
      <c r="BH68" s="243"/>
      <c r="BI68" s="243"/>
      <c r="BJ68" s="243"/>
      <c r="BK68" s="243"/>
      <c r="BL68" s="243"/>
      <c r="BM68" s="243"/>
      <c r="BN68" s="243"/>
      <c r="BO68" s="243"/>
      <c r="BP68" s="243"/>
      <c r="BQ68" s="240">
        <v>62</v>
      </c>
      <c r="BR68" s="245"/>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4"/>
    </row>
    <row r="69" spans="1:131" s="225" customFormat="1" ht="26.25" customHeight="1" x14ac:dyDescent="0.15">
      <c r="A69" s="239">
        <v>2</v>
      </c>
      <c r="B69" s="1043" t="s">
        <v>598</v>
      </c>
      <c r="C69" s="1044"/>
      <c r="D69" s="1044"/>
      <c r="E69" s="1044"/>
      <c r="F69" s="1044"/>
      <c r="G69" s="1044"/>
      <c r="H69" s="1044"/>
      <c r="I69" s="1044"/>
      <c r="J69" s="1044"/>
      <c r="K69" s="1044"/>
      <c r="L69" s="1044"/>
      <c r="M69" s="1044"/>
      <c r="N69" s="1044"/>
      <c r="O69" s="1044"/>
      <c r="P69" s="1045"/>
      <c r="Q69" s="1046">
        <v>716</v>
      </c>
      <c r="R69" s="1040"/>
      <c r="S69" s="1040"/>
      <c r="T69" s="1040"/>
      <c r="U69" s="1040"/>
      <c r="V69" s="1040">
        <v>568</v>
      </c>
      <c r="W69" s="1040"/>
      <c r="X69" s="1040"/>
      <c r="Y69" s="1040"/>
      <c r="Z69" s="1040"/>
      <c r="AA69" s="1040">
        <v>148</v>
      </c>
      <c r="AB69" s="1040"/>
      <c r="AC69" s="1040"/>
      <c r="AD69" s="1040"/>
      <c r="AE69" s="1040"/>
      <c r="AF69" s="1040">
        <v>2078</v>
      </c>
      <c r="AG69" s="1040"/>
      <c r="AH69" s="1040"/>
      <c r="AI69" s="1040"/>
      <c r="AJ69" s="1040"/>
      <c r="AK69" s="1040" t="s">
        <v>619</v>
      </c>
      <c r="AL69" s="1040"/>
      <c r="AM69" s="1040"/>
      <c r="AN69" s="1040"/>
      <c r="AO69" s="1040"/>
      <c r="AP69" s="1040">
        <v>2580</v>
      </c>
      <c r="AQ69" s="1040"/>
      <c r="AR69" s="1040"/>
      <c r="AS69" s="1040"/>
      <c r="AT69" s="1040"/>
      <c r="AU69" s="1040" t="s">
        <v>616</v>
      </c>
      <c r="AV69" s="1040"/>
      <c r="AW69" s="1040"/>
      <c r="AX69" s="1040"/>
      <c r="AY69" s="1040"/>
      <c r="AZ69" s="1041"/>
      <c r="BA69" s="1041"/>
      <c r="BB69" s="1041"/>
      <c r="BC69" s="1041"/>
      <c r="BD69" s="1042"/>
      <c r="BE69" s="243"/>
      <c r="BF69" s="243"/>
      <c r="BG69" s="243"/>
      <c r="BH69" s="243"/>
      <c r="BI69" s="243"/>
      <c r="BJ69" s="243"/>
      <c r="BK69" s="243"/>
      <c r="BL69" s="243"/>
      <c r="BM69" s="243"/>
      <c r="BN69" s="243"/>
      <c r="BO69" s="243"/>
      <c r="BP69" s="243"/>
      <c r="BQ69" s="240">
        <v>63</v>
      </c>
      <c r="BR69" s="245"/>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4"/>
    </row>
    <row r="70" spans="1:131" s="225" customFormat="1" ht="26.25" customHeight="1" x14ac:dyDescent="0.15">
      <c r="A70" s="239">
        <v>3</v>
      </c>
      <c r="B70" s="1043" t="s">
        <v>599</v>
      </c>
      <c r="C70" s="1044"/>
      <c r="D70" s="1044"/>
      <c r="E70" s="1044"/>
      <c r="F70" s="1044"/>
      <c r="G70" s="1044"/>
      <c r="H70" s="1044"/>
      <c r="I70" s="1044"/>
      <c r="J70" s="1044"/>
      <c r="K70" s="1044"/>
      <c r="L70" s="1044"/>
      <c r="M70" s="1044"/>
      <c r="N70" s="1044"/>
      <c r="O70" s="1044"/>
      <c r="P70" s="1045"/>
      <c r="Q70" s="1046">
        <v>1584</v>
      </c>
      <c r="R70" s="1040"/>
      <c r="S70" s="1040"/>
      <c r="T70" s="1040"/>
      <c r="U70" s="1040"/>
      <c r="V70" s="1040">
        <v>1242</v>
      </c>
      <c r="W70" s="1040"/>
      <c r="X70" s="1040"/>
      <c r="Y70" s="1040"/>
      <c r="Z70" s="1040"/>
      <c r="AA70" s="1040">
        <v>342</v>
      </c>
      <c r="AB70" s="1040"/>
      <c r="AC70" s="1040"/>
      <c r="AD70" s="1040"/>
      <c r="AE70" s="1040"/>
      <c r="AF70" s="1040">
        <v>4197</v>
      </c>
      <c r="AG70" s="1040"/>
      <c r="AH70" s="1040"/>
      <c r="AI70" s="1040"/>
      <c r="AJ70" s="1040"/>
      <c r="AK70" s="1040" t="s">
        <v>615</v>
      </c>
      <c r="AL70" s="1040"/>
      <c r="AM70" s="1040"/>
      <c r="AN70" s="1040"/>
      <c r="AO70" s="1040"/>
      <c r="AP70" s="1040">
        <v>3195</v>
      </c>
      <c r="AQ70" s="1040"/>
      <c r="AR70" s="1040"/>
      <c r="AS70" s="1040"/>
      <c r="AT70" s="1040"/>
      <c r="AU70" s="1040" t="s">
        <v>615</v>
      </c>
      <c r="AV70" s="1040"/>
      <c r="AW70" s="1040"/>
      <c r="AX70" s="1040"/>
      <c r="AY70" s="1040"/>
      <c r="AZ70" s="1041"/>
      <c r="BA70" s="1041"/>
      <c r="BB70" s="1041"/>
      <c r="BC70" s="1041"/>
      <c r="BD70" s="1042"/>
      <c r="BE70" s="243"/>
      <c r="BF70" s="243"/>
      <c r="BG70" s="243"/>
      <c r="BH70" s="243"/>
      <c r="BI70" s="243"/>
      <c r="BJ70" s="243"/>
      <c r="BK70" s="243"/>
      <c r="BL70" s="243"/>
      <c r="BM70" s="243"/>
      <c r="BN70" s="243"/>
      <c r="BO70" s="243"/>
      <c r="BP70" s="243"/>
      <c r="BQ70" s="240">
        <v>64</v>
      </c>
      <c r="BR70" s="245"/>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4"/>
    </row>
    <row r="71" spans="1:131" s="225" customFormat="1" ht="26.25" customHeight="1" x14ac:dyDescent="0.15">
      <c r="A71" s="239">
        <v>4</v>
      </c>
      <c r="B71" s="1043" t="s">
        <v>600</v>
      </c>
      <c r="C71" s="1044"/>
      <c r="D71" s="1044"/>
      <c r="E71" s="1044"/>
      <c r="F71" s="1044"/>
      <c r="G71" s="1044"/>
      <c r="H71" s="1044"/>
      <c r="I71" s="1044"/>
      <c r="J71" s="1044"/>
      <c r="K71" s="1044"/>
      <c r="L71" s="1044"/>
      <c r="M71" s="1044"/>
      <c r="N71" s="1044"/>
      <c r="O71" s="1044"/>
      <c r="P71" s="1045"/>
      <c r="Q71" s="1046">
        <v>6551</v>
      </c>
      <c r="R71" s="1040"/>
      <c r="S71" s="1040"/>
      <c r="T71" s="1040"/>
      <c r="U71" s="1040"/>
      <c r="V71" s="1040">
        <v>7258</v>
      </c>
      <c r="W71" s="1040"/>
      <c r="X71" s="1040"/>
      <c r="Y71" s="1040"/>
      <c r="Z71" s="1040"/>
      <c r="AA71" s="1040">
        <v>-707</v>
      </c>
      <c r="AB71" s="1040"/>
      <c r="AC71" s="1040"/>
      <c r="AD71" s="1040"/>
      <c r="AE71" s="1040"/>
      <c r="AF71" s="1040">
        <v>3706</v>
      </c>
      <c r="AG71" s="1040"/>
      <c r="AH71" s="1040"/>
      <c r="AI71" s="1040"/>
      <c r="AJ71" s="1040"/>
      <c r="AK71" s="1040" t="s">
        <v>620</v>
      </c>
      <c r="AL71" s="1040"/>
      <c r="AM71" s="1040"/>
      <c r="AN71" s="1040"/>
      <c r="AO71" s="1040"/>
      <c r="AP71" s="1040">
        <v>27960</v>
      </c>
      <c r="AQ71" s="1040"/>
      <c r="AR71" s="1040"/>
      <c r="AS71" s="1040"/>
      <c r="AT71" s="1040"/>
      <c r="AU71" s="1040" t="s">
        <v>615</v>
      </c>
      <c r="AV71" s="1040"/>
      <c r="AW71" s="1040"/>
      <c r="AX71" s="1040"/>
      <c r="AY71" s="1040"/>
      <c r="AZ71" s="1041"/>
      <c r="BA71" s="1041"/>
      <c r="BB71" s="1041"/>
      <c r="BC71" s="1041"/>
      <c r="BD71" s="1042"/>
      <c r="BE71" s="243"/>
      <c r="BF71" s="243"/>
      <c r="BG71" s="243"/>
      <c r="BH71" s="243"/>
      <c r="BI71" s="243"/>
      <c r="BJ71" s="243"/>
      <c r="BK71" s="243"/>
      <c r="BL71" s="243"/>
      <c r="BM71" s="243"/>
      <c r="BN71" s="243"/>
      <c r="BO71" s="243"/>
      <c r="BP71" s="243"/>
      <c r="BQ71" s="240">
        <v>65</v>
      </c>
      <c r="BR71" s="245"/>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4"/>
    </row>
    <row r="72" spans="1:131" s="225" customFormat="1" ht="26.25" customHeight="1" x14ac:dyDescent="0.15">
      <c r="A72" s="239">
        <v>5</v>
      </c>
      <c r="B72" s="1043" t="s">
        <v>601</v>
      </c>
      <c r="C72" s="1044"/>
      <c r="D72" s="1044"/>
      <c r="E72" s="1044"/>
      <c r="F72" s="1044"/>
      <c r="G72" s="1044"/>
      <c r="H72" s="1044"/>
      <c r="I72" s="1044"/>
      <c r="J72" s="1044"/>
      <c r="K72" s="1044"/>
      <c r="L72" s="1044"/>
      <c r="M72" s="1044"/>
      <c r="N72" s="1044"/>
      <c r="O72" s="1044"/>
      <c r="P72" s="1045"/>
      <c r="Q72" s="1046">
        <v>690</v>
      </c>
      <c r="R72" s="1040"/>
      <c r="S72" s="1040"/>
      <c r="T72" s="1040"/>
      <c r="U72" s="1040"/>
      <c r="V72" s="1040">
        <v>628</v>
      </c>
      <c r="W72" s="1040"/>
      <c r="X72" s="1040"/>
      <c r="Y72" s="1040"/>
      <c r="Z72" s="1040"/>
      <c r="AA72" s="1040">
        <v>62</v>
      </c>
      <c r="AB72" s="1040"/>
      <c r="AC72" s="1040"/>
      <c r="AD72" s="1040"/>
      <c r="AE72" s="1040"/>
      <c r="AF72" s="1040">
        <v>62</v>
      </c>
      <c r="AG72" s="1040"/>
      <c r="AH72" s="1040"/>
      <c r="AI72" s="1040"/>
      <c r="AJ72" s="1040"/>
      <c r="AK72" s="1040" t="s">
        <v>620</v>
      </c>
      <c r="AL72" s="1040"/>
      <c r="AM72" s="1040"/>
      <c r="AN72" s="1040"/>
      <c r="AO72" s="1040"/>
      <c r="AP72" s="1040" t="s">
        <v>615</v>
      </c>
      <c r="AQ72" s="1040"/>
      <c r="AR72" s="1040"/>
      <c r="AS72" s="1040"/>
      <c r="AT72" s="1040"/>
      <c r="AU72" s="1040" t="s">
        <v>615</v>
      </c>
      <c r="AV72" s="1040"/>
      <c r="AW72" s="1040"/>
      <c r="AX72" s="1040"/>
      <c r="AY72" s="1040"/>
      <c r="AZ72" s="1041"/>
      <c r="BA72" s="1041"/>
      <c r="BB72" s="1041"/>
      <c r="BC72" s="1041"/>
      <c r="BD72" s="1042"/>
      <c r="BE72" s="243"/>
      <c r="BF72" s="243"/>
      <c r="BG72" s="243"/>
      <c r="BH72" s="243"/>
      <c r="BI72" s="243"/>
      <c r="BJ72" s="243"/>
      <c r="BK72" s="243"/>
      <c r="BL72" s="243"/>
      <c r="BM72" s="243"/>
      <c r="BN72" s="243"/>
      <c r="BO72" s="243"/>
      <c r="BP72" s="243"/>
      <c r="BQ72" s="240">
        <v>66</v>
      </c>
      <c r="BR72" s="245"/>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4"/>
    </row>
    <row r="73" spans="1:131" s="225" customFormat="1" ht="26.25" customHeight="1" x14ac:dyDescent="0.15">
      <c r="A73" s="239">
        <v>6</v>
      </c>
      <c r="B73" s="1043" t="s">
        <v>602</v>
      </c>
      <c r="C73" s="1044"/>
      <c r="D73" s="1044"/>
      <c r="E73" s="1044"/>
      <c r="F73" s="1044"/>
      <c r="G73" s="1044"/>
      <c r="H73" s="1044"/>
      <c r="I73" s="1044"/>
      <c r="J73" s="1044"/>
      <c r="K73" s="1044"/>
      <c r="L73" s="1044"/>
      <c r="M73" s="1044"/>
      <c r="N73" s="1044"/>
      <c r="O73" s="1044"/>
      <c r="P73" s="1045"/>
      <c r="Q73" s="1046">
        <v>251</v>
      </c>
      <c r="R73" s="1040"/>
      <c r="S73" s="1040"/>
      <c r="T73" s="1040"/>
      <c r="U73" s="1040"/>
      <c r="V73" s="1040">
        <v>225</v>
      </c>
      <c r="W73" s="1040"/>
      <c r="X73" s="1040"/>
      <c r="Y73" s="1040"/>
      <c r="Z73" s="1040"/>
      <c r="AA73" s="1040">
        <v>26</v>
      </c>
      <c r="AB73" s="1040"/>
      <c r="AC73" s="1040"/>
      <c r="AD73" s="1040"/>
      <c r="AE73" s="1040"/>
      <c r="AF73" s="1040">
        <v>26</v>
      </c>
      <c r="AG73" s="1040"/>
      <c r="AH73" s="1040"/>
      <c r="AI73" s="1040"/>
      <c r="AJ73" s="1040"/>
      <c r="AK73" s="1040" t="s">
        <v>620</v>
      </c>
      <c r="AL73" s="1040"/>
      <c r="AM73" s="1040"/>
      <c r="AN73" s="1040"/>
      <c r="AO73" s="1040"/>
      <c r="AP73" s="1040" t="s">
        <v>615</v>
      </c>
      <c r="AQ73" s="1040"/>
      <c r="AR73" s="1040"/>
      <c r="AS73" s="1040"/>
      <c r="AT73" s="1040"/>
      <c r="AU73" s="1040" t="s">
        <v>615</v>
      </c>
      <c r="AV73" s="1040"/>
      <c r="AW73" s="1040"/>
      <c r="AX73" s="1040"/>
      <c r="AY73" s="1040"/>
      <c r="AZ73" s="1041"/>
      <c r="BA73" s="1041"/>
      <c r="BB73" s="1041"/>
      <c r="BC73" s="1041"/>
      <c r="BD73" s="1042"/>
      <c r="BE73" s="243"/>
      <c r="BF73" s="243"/>
      <c r="BG73" s="243"/>
      <c r="BH73" s="243"/>
      <c r="BI73" s="243"/>
      <c r="BJ73" s="243"/>
      <c r="BK73" s="243"/>
      <c r="BL73" s="243"/>
      <c r="BM73" s="243"/>
      <c r="BN73" s="243"/>
      <c r="BO73" s="243"/>
      <c r="BP73" s="243"/>
      <c r="BQ73" s="240">
        <v>67</v>
      </c>
      <c r="BR73" s="245"/>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4"/>
    </row>
    <row r="74" spans="1:131" s="225" customFormat="1" ht="26.25" customHeight="1" x14ac:dyDescent="0.15">
      <c r="A74" s="239">
        <v>7</v>
      </c>
      <c r="B74" s="1043" t="s">
        <v>603</v>
      </c>
      <c r="C74" s="1044"/>
      <c r="D74" s="1044"/>
      <c r="E74" s="1044"/>
      <c r="F74" s="1044"/>
      <c r="G74" s="1044"/>
      <c r="H74" s="1044"/>
      <c r="I74" s="1044"/>
      <c r="J74" s="1044"/>
      <c r="K74" s="1044"/>
      <c r="L74" s="1044"/>
      <c r="M74" s="1044"/>
      <c r="N74" s="1044"/>
      <c r="O74" s="1044"/>
      <c r="P74" s="1045"/>
      <c r="Q74" s="1046">
        <v>166</v>
      </c>
      <c r="R74" s="1040"/>
      <c r="S74" s="1040"/>
      <c r="T74" s="1040"/>
      <c r="U74" s="1040"/>
      <c r="V74" s="1040">
        <v>164</v>
      </c>
      <c r="W74" s="1040"/>
      <c r="X74" s="1040"/>
      <c r="Y74" s="1040"/>
      <c r="Z74" s="1040"/>
      <c r="AA74" s="1040">
        <v>1</v>
      </c>
      <c r="AB74" s="1040"/>
      <c r="AC74" s="1040"/>
      <c r="AD74" s="1040"/>
      <c r="AE74" s="1040"/>
      <c r="AF74" s="1040">
        <v>130</v>
      </c>
      <c r="AG74" s="1040"/>
      <c r="AH74" s="1040"/>
      <c r="AI74" s="1040"/>
      <c r="AJ74" s="1040"/>
      <c r="AK74" s="1040" t="s">
        <v>620</v>
      </c>
      <c r="AL74" s="1040"/>
      <c r="AM74" s="1040"/>
      <c r="AN74" s="1040"/>
      <c r="AO74" s="1040"/>
      <c r="AP74" s="1040" t="s">
        <v>615</v>
      </c>
      <c r="AQ74" s="1040"/>
      <c r="AR74" s="1040"/>
      <c r="AS74" s="1040"/>
      <c r="AT74" s="1040"/>
      <c r="AU74" s="1040" t="s">
        <v>615</v>
      </c>
      <c r="AV74" s="1040"/>
      <c r="AW74" s="1040"/>
      <c r="AX74" s="1040"/>
      <c r="AY74" s="1040"/>
      <c r="AZ74" s="1041"/>
      <c r="BA74" s="1041"/>
      <c r="BB74" s="1041"/>
      <c r="BC74" s="1041"/>
      <c r="BD74" s="1042"/>
      <c r="BE74" s="243"/>
      <c r="BF74" s="243"/>
      <c r="BG74" s="243"/>
      <c r="BH74" s="243"/>
      <c r="BI74" s="243"/>
      <c r="BJ74" s="243"/>
      <c r="BK74" s="243"/>
      <c r="BL74" s="243"/>
      <c r="BM74" s="243"/>
      <c r="BN74" s="243"/>
      <c r="BO74" s="243"/>
      <c r="BP74" s="243"/>
      <c r="BQ74" s="240">
        <v>68</v>
      </c>
      <c r="BR74" s="245"/>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4"/>
    </row>
    <row r="75" spans="1:131" s="225" customFormat="1" ht="26.25" customHeight="1" x14ac:dyDescent="0.15">
      <c r="A75" s="239">
        <v>8</v>
      </c>
      <c r="B75" s="1043" t="s">
        <v>604</v>
      </c>
      <c r="C75" s="1044"/>
      <c r="D75" s="1044"/>
      <c r="E75" s="1044"/>
      <c r="F75" s="1044"/>
      <c r="G75" s="1044"/>
      <c r="H75" s="1044"/>
      <c r="I75" s="1044"/>
      <c r="J75" s="1044"/>
      <c r="K75" s="1044"/>
      <c r="L75" s="1044"/>
      <c r="M75" s="1044"/>
      <c r="N75" s="1044"/>
      <c r="O75" s="1044"/>
      <c r="P75" s="1045"/>
      <c r="Q75" s="1047">
        <v>611</v>
      </c>
      <c r="R75" s="1048"/>
      <c r="S75" s="1048"/>
      <c r="T75" s="1048"/>
      <c r="U75" s="1049"/>
      <c r="V75" s="1050">
        <v>610</v>
      </c>
      <c r="W75" s="1048"/>
      <c r="X75" s="1048"/>
      <c r="Y75" s="1048"/>
      <c r="Z75" s="1049"/>
      <c r="AA75" s="1050">
        <v>1</v>
      </c>
      <c r="AB75" s="1048"/>
      <c r="AC75" s="1048"/>
      <c r="AD75" s="1048"/>
      <c r="AE75" s="1049"/>
      <c r="AF75" s="1050">
        <v>1</v>
      </c>
      <c r="AG75" s="1048"/>
      <c r="AH75" s="1048"/>
      <c r="AI75" s="1048"/>
      <c r="AJ75" s="1049"/>
      <c r="AK75" s="1050">
        <v>437</v>
      </c>
      <c r="AL75" s="1048"/>
      <c r="AM75" s="1048"/>
      <c r="AN75" s="1048"/>
      <c r="AO75" s="1049"/>
      <c r="AP75" s="1050" t="s">
        <v>615</v>
      </c>
      <c r="AQ75" s="1048"/>
      <c r="AR75" s="1048"/>
      <c r="AS75" s="1048"/>
      <c r="AT75" s="1049"/>
      <c r="AU75" s="1050" t="s">
        <v>615</v>
      </c>
      <c r="AV75" s="1048"/>
      <c r="AW75" s="1048"/>
      <c r="AX75" s="1048"/>
      <c r="AY75" s="1049"/>
      <c r="AZ75" s="1041"/>
      <c r="BA75" s="1041"/>
      <c r="BB75" s="1041"/>
      <c r="BC75" s="1041"/>
      <c r="BD75" s="1042"/>
      <c r="BE75" s="243"/>
      <c r="BF75" s="243"/>
      <c r="BG75" s="243"/>
      <c r="BH75" s="243"/>
      <c r="BI75" s="243"/>
      <c r="BJ75" s="243"/>
      <c r="BK75" s="243"/>
      <c r="BL75" s="243"/>
      <c r="BM75" s="243"/>
      <c r="BN75" s="243"/>
      <c r="BO75" s="243"/>
      <c r="BP75" s="243"/>
      <c r="BQ75" s="240">
        <v>69</v>
      </c>
      <c r="BR75" s="245"/>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4"/>
    </row>
    <row r="76" spans="1:131" s="225" customFormat="1" ht="26.25" customHeight="1" x14ac:dyDescent="0.15">
      <c r="A76" s="239">
        <v>9</v>
      </c>
      <c r="B76" s="1043" t="s">
        <v>605</v>
      </c>
      <c r="C76" s="1044"/>
      <c r="D76" s="1044"/>
      <c r="E76" s="1044"/>
      <c r="F76" s="1044"/>
      <c r="G76" s="1044"/>
      <c r="H76" s="1044"/>
      <c r="I76" s="1044"/>
      <c r="J76" s="1044"/>
      <c r="K76" s="1044"/>
      <c r="L76" s="1044"/>
      <c r="M76" s="1044"/>
      <c r="N76" s="1044"/>
      <c r="O76" s="1044"/>
      <c r="P76" s="1045"/>
      <c r="Q76" s="1047">
        <v>33</v>
      </c>
      <c r="R76" s="1048"/>
      <c r="S76" s="1048"/>
      <c r="T76" s="1048"/>
      <c r="U76" s="1049"/>
      <c r="V76" s="1050">
        <v>30</v>
      </c>
      <c r="W76" s="1048"/>
      <c r="X76" s="1048"/>
      <c r="Y76" s="1048"/>
      <c r="Z76" s="1049"/>
      <c r="AA76" s="1050">
        <v>3</v>
      </c>
      <c r="AB76" s="1048"/>
      <c r="AC76" s="1048"/>
      <c r="AD76" s="1048"/>
      <c r="AE76" s="1049"/>
      <c r="AF76" s="1050">
        <v>3</v>
      </c>
      <c r="AG76" s="1048"/>
      <c r="AH76" s="1048"/>
      <c r="AI76" s="1048"/>
      <c r="AJ76" s="1049"/>
      <c r="AK76" s="1050" t="s">
        <v>620</v>
      </c>
      <c r="AL76" s="1048"/>
      <c r="AM76" s="1048"/>
      <c r="AN76" s="1048"/>
      <c r="AO76" s="1049"/>
      <c r="AP76" s="1050" t="s">
        <v>615</v>
      </c>
      <c r="AQ76" s="1048"/>
      <c r="AR76" s="1048"/>
      <c r="AS76" s="1048"/>
      <c r="AT76" s="1049"/>
      <c r="AU76" s="1050" t="s">
        <v>616</v>
      </c>
      <c r="AV76" s="1048"/>
      <c r="AW76" s="1048"/>
      <c r="AX76" s="1048"/>
      <c r="AY76" s="1049"/>
      <c r="AZ76" s="1041"/>
      <c r="BA76" s="1041"/>
      <c r="BB76" s="1041"/>
      <c r="BC76" s="1041"/>
      <c r="BD76" s="1042"/>
      <c r="BE76" s="243"/>
      <c r="BF76" s="243"/>
      <c r="BG76" s="243"/>
      <c r="BH76" s="243"/>
      <c r="BI76" s="243"/>
      <c r="BJ76" s="243"/>
      <c r="BK76" s="243"/>
      <c r="BL76" s="243"/>
      <c r="BM76" s="243"/>
      <c r="BN76" s="243"/>
      <c r="BO76" s="243"/>
      <c r="BP76" s="243"/>
      <c r="BQ76" s="240">
        <v>70</v>
      </c>
      <c r="BR76" s="245"/>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4"/>
    </row>
    <row r="77" spans="1:131" s="225" customFormat="1" ht="26.25" customHeight="1" x14ac:dyDescent="0.15">
      <c r="A77" s="239">
        <v>10</v>
      </c>
      <c r="B77" s="1043" t="s">
        <v>606</v>
      </c>
      <c r="C77" s="1044"/>
      <c r="D77" s="1044"/>
      <c r="E77" s="1044"/>
      <c r="F77" s="1044"/>
      <c r="G77" s="1044"/>
      <c r="H77" s="1044"/>
      <c r="I77" s="1044"/>
      <c r="J77" s="1044"/>
      <c r="K77" s="1044"/>
      <c r="L77" s="1044"/>
      <c r="M77" s="1044"/>
      <c r="N77" s="1044"/>
      <c r="O77" s="1044"/>
      <c r="P77" s="1045"/>
      <c r="Q77" s="1047">
        <v>25</v>
      </c>
      <c r="R77" s="1048"/>
      <c r="S77" s="1048"/>
      <c r="T77" s="1048"/>
      <c r="U77" s="1049"/>
      <c r="V77" s="1050">
        <v>16</v>
      </c>
      <c r="W77" s="1048"/>
      <c r="X77" s="1048"/>
      <c r="Y77" s="1048"/>
      <c r="Z77" s="1049"/>
      <c r="AA77" s="1050">
        <v>9</v>
      </c>
      <c r="AB77" s="1048"/>
      <c r="AC77" s="1048"/>
      <c r="AD77" s="1048"/>
      <c r="AE77" s="1049"/>
      <c r="AF77" s="1050">
        <v>9</v>
      </c>
      <c r="AG77" s="1048"/>
      <c r="AH77" s="1048"/>
      <c r="AI77" s="1048"/>
      <c r="AJ77" s="1049"/>
      <c r="AK77" s="1050" t="s">
        <v>620</v>
      </c>
      <c r="AL77" s="1048"/>
      <c r="AM77" s="1048"/>
      <c r="AN77" s="1048"/>
      <c r="AO77" s="1049"/>
      <c r="AP77" s="1050" t="s">
        <v>615</v>
      </c>
      <c r="AQ77" s="1048"/>
      <c r="AR77" s="1048"/>
      <c r="AS77" s="1048"/>
      <c r="AT77" s="1049"/>
      <c r="AU77" s="1050" t="s">
        <v>615</v>
      </c>
      <c r="AV77" s="1048"/>
      <c r="AW77" s="1048"/>
      <c r="AX77" s="1048"/>
      <c r="AY77" s="1049"/>
      <c r="AZ77" s="1041"/>
      <c r="BA77" s="1041"/>
      <c r="BB77" s="1041"/>
      <c r="BC77" s="1041"/>
      <c r="BD77" s="1042"/>
      <c r="BE77" s="243"/>
      <c r="BF77" s="243"/>
      <c r="BG77" s="243"/>
      <c r="BH77" s="243"/>
      <c r="BI77" s="243"/>
      <c r="BJ77" s="243"/>
      <c r="BK77" s="243"/>
      <c r="BL77" s="243"/>
      <c r="BM77" s="243"/>
      <c r="BN77" s="243"/>
      <c r="BO77" s="243"/>
      <c r="BP77" s="243"/>
      <c r="BQ77" s="240">
        <v>71</v>
      </c>
      <c r="BR77" s="245"/>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4"/>
    </row>
    <row r="78" spans="1:131" s="225" customFormat="1" ht="26.25" customHeight="1" x14ac:dyDescent="0.15">
      <c r="A78" s="239">
        <v>11</v>
      </c>
      <c r="B78" s="1043" t="s">
        <v>607</v>
      </c>
      <c r="C78" s="1044"/>
      <c r="D78" s="1044"/>
      <c r="E78" s="1044"/>
      <c r="F78" s="1044"/>
      <c r="G78" s="1044"/>
      <c r="H78" s="1044"/>
      <c r="I78" s="1044"/>
      <c r="J78" s="1044"/>
      <c r="K78" s="1044"/>
      <c r="L78" s="1044"/>
      <c r="M78" s="1044"/>
      <c r="N78" s="1044"/>
      <c r="O78" s="1044"/>
      <c r="P78" s="1045"/>
      <c r="Q78" s="1046">
        <v>2</v>
      </c>
      <c r="R78" s="1040"/>
      <c r="S78" s="1040"/>
      <c r="T78" s="1040"/>
      <c r="U78" s="1040"/>
      <c r="V78" s="1040">
        <v>1</v>
      </c>
      <c r="W78" s="1040"/>
      <c r="X78" s="1040"/>
      <c r="Y78" s="1040"/>
      <c r="Z78" s="1040"/>
      <c r="AA78" s="1040">
        <v>1</v>
      </c>
      <c r="AB78" s="1040"/>
      <c r="AC78" s="1040"/>
      <c r="AD78" s="1040"/>
      <c r="AE78" s="1040"/>
      <c r="AF78" s="1040">
        <v>1</v>
      </c>
      <c r="AG78" s="1040"/>
      <c r="AH78" s="1040"/>
      <c r="AI78" s="1040"/>
      <c r="AJ78" s="1040"/>
      <c r="AK78" s="1040" t="s">
        <v>621</v>
      </c>
      <c r="AL78" s="1040"/>
      <c r="AM78" s="1040"/>
      <c r="AN78" s="1040"/>
      <c r="AO78" s="1040"/>
      <c r="AP78" s="1040" t="s">
        <v>615</v>
      </c>
      <c r="AQ78" s="1040"/>
      <c r="AR78" s="1040"/>
      <c r="AS78" s="1040"/>
      <c r="AT78" s="1040"/>
      <c r="AU78" s="1040" t="s">
        <v>615</v>
      </c>
      <c r="AV78" s="1040"/>
      <c r="AW78" s="1040"/>
      <c r="AX78" s="1040"/>
      <c r="AY78" s="1040"/>
      <c r="AZ78" s="1041"/>
      <c r="BA78" s="1041"/>
      <c r="BB78" s="1041"/>
      <c r="BC78" s="1041"/>
      <c r="BD78" s="1042"/>
      <c r="BE78" s="243"/>
      <c r="BF78" s="243"/>
      <c r="BG78" s="243"/>
      <c r="BH78" s="243"/>
      <c r="BI78" s="243"/>
      <c r="BJ78" s="246"/>
      <c r="BK78" s="246"/>
      <c r="BL78" s="246"/>
      <c r="BM78" s="246"/>
      <c r="BN78" s="246"/>
      <c r="BO78" s="243"/>
      <c r="BP78" s="243"/>
      <c r="BQ78" s="240">
        <v>72</v>
      </c>
      <c r="BR78" s="245"/>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4"/>
    </row>
    <row r="79" spans="1:131" s="225" customFormat="1" ht="26.25" customHeight="1" x14ac:dyDescent="0.15">
      <c r="A79" s="239">
        <v>12</v>
      </c>
      <c r="B79" s="1043" t="s">
        <v>608</v>
      </c>
      <c r="C79" s="1044"/>
      <c r="D79" s="1044"/>
      <c r="E79" s="1044"/>
      <c r="F79" s="1044"/>
      <c r="G79" s="1044"/>
      <c r="H79" s="1044"/>
      <c r="I79" s="1044"/>
      <c r="J79" s="1044"/>
      <c r="K79" s="1044"/>
      <c r="L79" s="1044"/>
      <c r="M79" s="1044"/>
      <c r="N79" s="1044"/>
      <c r="O79" s="1044"/>
      <c r="P79" s="1045"/>
      <c r="Q79" s="1046">
        <v>1</v>
      </c>
      <c r="R79" s="1040"/>
      <c r="S79" s="1040"/>
      <c r="T79" s="1040"/>
      <c r="U79" s="1040"/>
      <c r="V79" s="1040">
        <v>1</v>
      </c>
      <c r="W79" s="1040"/>
      <c r="X79" s="1040"/>
      <c r="Y79" s="1040"/>
      <c r="Z79" s="1040"/>
      <c r="AA79" s="1040">
        <v>1</v>
      </c>
      <c r="AB79" s="1040"/>
      <c r="AC79" s="1040"/>
      <c r="AD79" s="1040"/>
      <c r="AE79" s="1040"/>
      <c r="AF79" s="1040">
        <v>1</v>
      </c>
      <c r="AG79" s="1040"/>
      <c r="AH79" s="1040"/>
      <c r="AI79" s="1040"/>
      <c r="AJ79" s="1040"/>
      <c r="AK79" s="1040" t="s">
        <v>620</v>
      </c>
      <c r="AL79" s="1040"/>
      <c r="AM79" s="1040"/>
      <c r="AN79" s="1040"/>
      <c r="AO79" s="1040"/>
      <c r="AP79" s="1040" t="s">
        <v>615</v>
      </c>
      <c r="AQ79" s="1040"/>
      <c r="AR79" s="1040"/>
      <c r="AS79" s="1040"/>
      <c r="AT79" s="1040"/>
      <c r="AU79" s="1040" t="s">
        <v>615</v>
      </c>
      <c r="AV79" s="1040"/>
      <c r="AW79" s="1040"/>
      <c r="AX79" s="1040"/>
      <c r="AY79" s="1040"/>
      <c r="AZ79" s="1041"/>
      <c r="BA79" s="1041"/>
      <c r="BB79" s="1041"/>
      <c r="BC79" s="1041"/>
      <c r="BD79" s="1042"/>
      <c r="BE79" s="243"/>
      <c r="BF79" s="243"/>
      <c r="BG79" s="243"/>
      <c r="BH79" s="243"/>
      <c r="BI79" s="243"/>
      <c r="BJ79" s="246"/>
      <c r="BK79" s="246"/>
      <c r="BL79" s="246"/>
      <c r="BM79" s="246"/>
      <c r="BN79" s="246"/>
      <c r="BO79" s="243"/>
      <c r="BP79" s="243"/>
      <c r="BQ79" s="240">
        <v>73</v>
      </c>
      <c r="BR79" s="245"/>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4"/>
    </row>
    <row r="80" spans="1:131" s="225" customFormat="1" ht="26.25" customHeight="1" x14ac:dyDescent="0.15">
      <c r="A80" s="239">
        <v>13</v>
      </c>
      <c r="B80" s="1043" t="s">
        <v>609</v>
      </c>
      <c r="C80" s="1044"/>
      <c r="D80" s="1044"/>
      <c r="E80" s="1044"/>
      <c r="F80" s="1044"/>
      <c r="G80" s="1044"/>
      <c r="H80" s="1044"/>
      <c r="I80" s="1044"/>
      <c r="J80" s="1044"/>
      <c r="K80" s="1044"/>
      <c r="L80" s="1044"/>
      <c r="M80" s="1044"/>
      <c r="N80" s="1044"/>
      <c r="O80" s="1044"/>
      <c r="P80" s="1045"/>
      <c r="Q80" s="1046">
        <v>20</v>
      </c>
      <c r="R80" s="1040"/>
      <c r="S80" s="1040"/>
      <c r="T80" s="1040"/>
      <c r="U80" s="1040"/>
      <c r="V80" s="1040">
        <v>18</v>
      </c>
      <c r="W80" s="1040"/>
      <c r="X80" s="1040"/>
      <c r="Y80" s="1040"/>
      <c r="Z80" s="1040"/>
      <c r="AA80" s="1040">
        <v>2</v>
      </c>
      <c r="AB80" s="1040"/>
      <c r="AC80" s="1040"/>
      <c r="AD80" s="1040"/>
      <c r="AE80" s="1040"/>
      <c r="AF80" s="1040">
        <v>2</v>
      </c>
      <c r="AG80" s="1040"/>
      <c r="AH80" s="1040"/>
      <c r="AI80" s="1040"/>
      <c r="AJ80" s="1040"/>
      <c r="AK80" s="1040" t="s">
        <v>620</v>
      </c>
      <c r="AL80" s="1040"/>
      <c r="AM80" s="1040"/>
      <c r="AN80" s="1040"/>
      <c r="AO80" s="1040"/>
      <c r="AP80" s="1040" t="s">
        <v>615</v>
      </c>
      <c r="AQ80" s="1040"/>
      <c r="AR80" s="1040"/>
      <c r="AS80" s="1040"/>
      <c r="AT80" s="1040"/>
      <c r="AU80" s="1040" t="s">
        <v>615</v>
      </c>
      <c r="AV80" s="1040"/>
      <c r="AW80" s="1040"/>
      <c r="AX80" s="1040"/>
      <c r="AY80" s="1040"/>
      <c r="AZ80" s="1041"/>
      <c r="BA80" s="1041"/>
      <c r="BB80" s="1041"/>
      <c r="BC80" s="1041"/>
      <c r="BD80" s="1042"/>
      <c r="BE80" s="243"/>
      <c r="BF80" s="243"/>
      <c r="BG80" s="243"/>
      <c r="BH80" s="243"/>
      <c r="BI80" s="243"/>
      <c r="BJ80" s="243"/>
      <c r="BK80" s="243"/>
      <c r="BL80" s="243"/>
      <c r="BM80" s="243"/>
      <c r="BN80" s="243"/>
      <c r="BO80" s="243"/>
      <c r="BP80" s="243"/>
      <c r="BQ80" s="240">
        <v>74</v>
      </c>
      <c r="BR80" s="245"/>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4"/>
    </row>
    <row r="81" spans="1:131" s="225" customFormat="1" ht="26.25" customHeight="1" x14ac:dyDescent="0.15">
      <c r="A81" s="239">
        <v>14</v>
      </c>
      <c r="B81" s="1043" t="s">
        <v>610</v>
      </c>
      <c r="C81" s="1044"/>
      <c r="D81" s="1044"/>
      <c r="E81" s="1044"/>
      <c r="F81" s="1044"/>
      <c r="G81" s="1044"/>
      <c r="H81" s="1044"/>
      <c r="I81" s="1044"/>
      <c r="J81" s="1044"/>
      <c r="K81" s="1044"/>
      <c r="L81" s="1044"/>
      <c r="M81" s="1044"/>
      <c r="N81" s="1044"/>
      <c r="O81" s="1044"/>
      <c r="P81" s="1045"/>
      <c r="Q81" s="1046">
        <v>2</v>
      </c>
      <c r="R81" s="1040"/>
      <c r="S81" s="1040"/>
      <c r="T81" s="1040"/>
      <c r="U81" s="1040"/>
      <c r="V81" s="1040">
        <v>1</v>
      </c>
      <c r="W81" s="1040"/>
      <c r="X81" s="1040"/>
      <c r="Y81" s="1040"/>
      <c r="Z81" s="1040"/>
      <c r="AA81" s="1040">
        <v>1</v>
      </c>
      <c r="AB81" s="1040"/>
      <c r="AC81" s="1040"/>
      <c r="AD81" s="1040"/>
      <c r="AE81" s="1040"/>
      <c r="AF81" s="1040">
        <v>1</v>
      </c>
      <c r="AG81" s="1040"/>
      <c r="AH81" s="1040"/>
      <c r="AI81" s="1040"/>
      <c r="AJ81" s="1040"/>
      <c r="AK81" s="1040" t="s">
        <v>620</v>
      </c>
      <c r="AL81" s="1040"/>
      <c r="AM81" s="1040"/>
      <c r="AN81" s="1040"/>
      <c r="AO81" s="1040"/>
      <c r="AP81" s="1040" t="s">
        <v>615</v>
      </c>
      <c r="AQ81" s="1040"/>
      <c r="AR81" s="1040"/>
      <c r="AS81" s="1040"/>
      <c r="AT81" s="1040"/>
      <c r="AU81" s="1040" t="s">
        <v>615</v>
      </c>
      <c r="AV81" s="1040"/>
      <c r="AW81" s="1040"/>
      <c r="AX81" s="1040"/>
      <c r="AY81" s="1040"/>
      <c r="AZ81" s="1041"/>
      <c r="BA81" s="1041"/>
      <c r="BB81" s="1041"/>
      <c r="BC81" s="1041"/>
      <c r="BD81" s="1042"/>
      <c r="BE81" s="243"/>
      <c r="BF81" s="243"/>
      <c r="BG81" s="243"/>
      <c r="BH81" s="243"/>
      <c r="BI81" s="243"/>
      <c r="BJ81" s="243"/>
      <c r="BK81" s="243"/>
      <c r="BL81" s="243"/>
      <c r="BM81" s="243"/>
      <c r="BN81" s="243"/>
      <c r="BO81" s="243"/>
      <c r="BP81" s="243"/>
      <c r="BQ81" s="240">
        <v>75</v>
      </c>
      <c r="BR81" s="245"/>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4"/>
    </row>
    <row r="82" spans="1:131" s="225" customFormat="1" ht="26.25" customHeight="1" x14ac:dyDescent="0.15">
      <c r="A82" s="239">
        <v>15</v>
      </c>
      <c r="B82" s="1043" t="s">
        <v>611</v>
      </c>
      <c r="C82" s="1044"/>
      <c r="D82" s="1044"/>
      <c r="E82" s="1044"/>
      <c r="F82" s="1044"/>
      <c r="G82" s="1044"/>
      <c r="H82" s="1044"/>
      <c r="I82" s="1044"/>
      <c r="J82" s="1044"/>
      <c r="K82" s="1044"/>
      <c r="L82" s="1044"/>
      <c r="M82" s="1044"/>
      <c r="N82" s="1044"/>
      <c r="O82" s="1044"/>
      <c r="P82" s="1045"/>
      <c r="Q82" s="1046">
        <v>3</v>
      </c>
      <c r="R82" s="1040"/>
      <c r="S82" s="1040"/>
      <c r="T82" s="1040"/>
      <c r="U82" s="1040"/>
      <c r="V82" s="1040">
        <v>0</v>
      </c>
      <c r="W82" s="1040"/>
      <c r="X82" s="1040"/>
      <c r="Y82" s="1040"/>
      <c r="Z82" s="1040"/>
      <c r="AA82" s="1040">
        <v>3</v>
      </c>
      <c r="AB82" s="1040"/>
      <c r="AC82" s="1040"/>
      <c r="AD82" s="1040"/>
      <c r="AE82" s="1040"/>
      <c r="AF82" s="1040">
        <v>3</v>
      </c>
      <c r="AG82" s="1040"/>
      <c r="AH82" s="1040"/>
      <c r="AI82" s="1040"/>
      <c r="AJ82" s="1040"/>
      <c r="AK82" s="1040" t="s">
        <v>620</v>
      </c>
      <c r="AL82" s="1040"/>
      <c r="AM82" s="1040"/>
      <c r="AN82" s="1040"/>
      <c r="AO82" s="1040"/>
      <c r="AP82" s="1040" t="s">
        <v>615</v>
      </c>
      <c r="AQ82" s="1040"/>
      <c r="AR82" s="1040"/>
      <c r="AS82" s="1040"/>
      <c r="AT82" s="1040"/>
      <c r="AU82" s="1040" t="s">
        <v>616</v>
      </c>
      <c r="AV82" s="1040"/>
      <c r="AW82" s="1040"/>
      <c r="AX82" s="1040"/>
      <c r="AY82" s="1040"/>
      <c r="AZ82" s="1041"/>
      <c r="BA82" s="1041"/>
      <c r="BB82" s="1041"/>
      <c r="BC82" s="1041"/>
      <c r="BD82" s="1042"/>
      <c r="BE82" s="243"/>
      <c r="BF82" s="243"/>
      <c r="BG82" s="243"/>
      <c r="BH82" s="243"/>
      <c r="BI82" s="243"/>
      <c r="BJ82" s="243"/>
      <c r="BK82" s="243"/>
      <c r="BL82" s="243"/>
      <c r="BM82" s="243"/>
      <c r="BN82" s="243"/>
      <c r="BO82" s="243"/>
      <c r="BP82" s="243"/>
      <c r="BQ82" s="240">
        <v>76</v>
      </c>
      <c r="BR82" s="245"/>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4"/>
    </row>
    <row r="83" spans="1:131" s="225" customFormat="1" ht="26.25" customHeight="1" x14ac:dyDescent="0.15">
      <c r="A83" s="239">
        <v>16</v>
      </c>
      <c r="B83" s="1043" t="s">
        <v>612</v>
      </c>
      <c r="C83" s="1044"/>
      <c r="D83" s="1044"/>
      <c r="E83" s="1044"/>
      <c r="F83" s="1044"/>
      <c r="G83" s="1044"/>
      <c r="H83" s="1044"/>
      <c r="I83" s="1044"/>
      <c r="J83" s="1044"/>
      <c r="K83" s="1044"/>
      <c r="L83" s="1044"/>
      <c r="M83" s="1044"/>
      <c r="N83" s="1044"/>
      <c r="O83" s="1044"/>
      <c r="P83" s="1045"/>
      <c r="Q83" s="1046">
        <v>8724</v>
      </c>
      <c r="R83" s="1040"/>
      <c r="S83" s="1040"/>
      <c r="T83" s="1040"/>
      <c r="U83" s="1040"/>
      <c r="V83" s="1040">
        <v>8305</v>
      </c>
      <c r="W83" s="1040"/>
      <c r="X83" s="1040"/>
      <c r="Y83" s="1040"/>
      <c r="Z83" s="1040"/>
      <c r="AA83" s="1040">
        <v>418</v>
      </c>
      <c r="AB83" s="1040"/>
      <c r="AC83" s="1040"/>
      <c r="AD83" s="1040"/>
      <c r="AE83" s="1040"/>
      <c r="AF83" s="1040">
        <v>418</v>
      </c>
      <c r="AG83" s="1040"/>
      <c r="AH83" s="1040"/>
      <c r="AI83" s="1040"/>
      <c r="AJ83" s="1040"/>
      <c r="AK83" s="1040">
        <v>1074</v>
      </c>
      <c r="AL83" s="1040"/>
      <c r="AM83" s="1040"/>
      <c r="AN83" s="1040"/>
      <c r="AO83" s="1040"/>
      <c r="AP83" s="1040" t="s">
        <v>615</v>
      </c>
      <c r="AQ83" s="1040"/>
      <c r="AR83" s="1040"/>
      <c r="AS83" s="1040"/>
      <c r="AT83" s="1040"/>
      <c r="AU83" s="1040" t="s">
        <v>615</v>
      </c>
      <c r="AV83" s="1040"/>
      <c r="AW83" s="1040"/>
      <c r="AX83" s="1040"/>
      <c r="AY83" s="1040"/>
      <c r="AZ83" s="1041"/>
      <c r="BA83" s="1041"/>
      <c r="BB83" s="1041"/>
      <c r="BC83" s="1041"/>
      <c r="BD83" s="1042"/>
      <c r="BE83" s="243"/>
      <c r="BF83" s="243"/>
      <c r="BG83" s="243"/>
      <c r="BH83" s="243"/>
      <c r="BI83" s="243"/>
      <c r="BJ83" s="243"/>
      <c r="BK83" s="243"/>
      <c r="BL83" s="243"/>
      <c r="BM83" s="243"/>
      <c r="BN83" s="243"/>
      <c r="BO83" s="243"/>
      <c r="BP83" s="243"/>
      <c r="BQ83" s="240">
        <v>77</v>
      </c>
      <c r="BR83" s="245"/>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4"/>
    </row>
    <row r="84" spans="1:131" s="225" customFormat="1" ht="26.25" customHeight="1" x14ac:dyDescent="0.15">
      <c r="A84" s="239">
        <v>17</v>
      </c>
      <c r="B84" s="1043" t="s">
        <v>613</v>
      </c>
      <c r="C84" s="1044"/>
      <c r="D84" s="1044"/>
      <c r="E84" s="1044"/>
      <c r="F84" s="1044"/>
      <c r="G84" s="1044"/>
      <c r="H84" s="1044"/>
      <c r="I84" s="1044"/>
      <c r="J84" s="1044"/>
      <c r="K84" s="1044"/>
      <c r="L84" s="1044"/>
      <c r="M84" s="1044"/>
      <c r="N84" s="1044"/>
      <c r="O84" s="1044"/>
      <c r="P84" s="1045"/>
      <c r="Q84" s="1046">
        <v>75</v>
      </c>
      <c r="R84" s="1040"/>
      <c r="S84" s="1040"/>
      <c r="T84" s="1040"/>
      <c r="U84" s="1040"/>
      <c r="V84" s="1040">
        <v>75</v>
      </c>
      <c r="W84" s="1040"/>
      <c r="X84" s="1040"/>
      <c r="Y84" s="1040"/>
      <c r="Z84" s="1040"/>
      <c r="AA84" s="1040">
        <v>0</v>
      </c>
      <c r="AB84" s="1040"/>
      <c r="AC84" s="1040"/>
      <c r="AD84" s="1040"/>
      <c r="AE84" s="1040"/>
      <c r="AF84" s="1040">
        <v>0</v>
      </c>
      <c r="AG84" s="1040"/>
      <c r="AH84" s="1040"/>
      <c r="AI84" s="1040"/>
      <c r="AJ84" s="1040"/>
      <c r="AK84" s="1040">
        <v>6</v>
      </c>
      <c r="AL84" s="1040"/>
      <c r="AM84" s="1040"/>
      <c r="AN84" s="1040"/>
      <c r="AO84" s="1040"/>
      <c r="AP84" s="1040" t="s">
        <v>615</v>
      </c>
      <c r="AQ84" s="1040"/>
      <c r="AR84" s="1040"/>
      <c r="AS84" s="1040"/>
      <c r="AT84" s="1040"/>
      <c r="AU84" s="1040" t="s">
        <v>615</v>
      </c>
      <c r="AV84" s="1040"/>
      <c r="AW84" s="1040"/>
      <c r="AX84" s="1040"/>
      <c r="AY84" s="1040"/>
      <c r="AZ84" s="1041"/>
      <c r="BA84" s="1041"/>
      <c r="BB84" s="1041"/>
      <c r="BC84" s="1041"/>
      <c r="BD84" s="1042"/>
      <c r="BE84" s="243"/>
      <c r="BF84" s="243"/>
      <c r="BG84" s="243"/>
      <c r="BH84" s="243"/>
      <c r="BI84" s="243"/>
      <c r="BJ84" s="243"/>
      <c r="BK84" s="243"/>
      <c r="BL84" s="243"/>
      <c r="BM84" s="243"/>
      <c r="BN84" s="243"/>
      <c r="BO84" s="243"/>
      <c r="BP84" s="243"/>
      <c r="BQ84" s="240">
        <v>78</v>
      </c>
      <c r="BR84" s="245"/>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4"/>
    </row>
    <row r="85" spans="1:131" s="225" customFormat="1" ht="26.25" customHeight="1" x14ac:dyDescent="0.15">
      <c r="A85" s="239">
        <v>18</v>
      </c>
      <c r="B85" s="1043" t="s">
        <v>614</v>
      </c>
      <c r="C85" s="1044"/>
      <c r="D85" s="1044"/>
      <c r="E85" s="1044"/>
      <c r="F85" s="1044"/>
      <c r="G85" s="1044"/>
      <c r="H85" s="1044"/>
      <c r="I85" s="1044"/>
      <c r="J85" s="1044"/>
      <c r="K85" s="1044"/>
      <c r="L85" s="1044"/>
      <c r="M85" s="1044"/>
      <c r="N85" s="1044"/>
      <c r="O85" s="1044"/>
      <c r="P85" s="1045"/>
      <c r="Q85" s="1046">
        <v>273827</v>
      </c>
      <c r="R85" s="1040"/>
      <c r="S85" s="1040"/>
      <c r="T85" s="1040"/>
      <c r="U85" s="1040"/>
      <c r="V85" s="1040">
        <v>273727</v>
      </c>
      <c r="W85" s="1040"/>
      <c r="X85" s="1040"/>
      <c r="Y85" s="1040"/>
      <c r="Z85" s="1040"/>
      <c r="AA85" s="1040">
        <v>99</v>
      </c>
      <c r="AB85" s="1040"/>
      <c r="AC85" s="1040"/>
      <c r="AD85" s="1040"/>
      <c r="AE85" s="1040"/>
      <c r="AF85" s="1040">
        <v>99</v>
      </c>
      <c r="AG85" s="1040"/>
      <c r="AH85" s="1040"/>
      <c r="AI85" s="1040"/>
      <c r="AJ85" s="1040"/>
      <c r="AK85" s="1040">
        <v>8213</v>
      </c>
      <c r="AL85" s="1040"/>
      <c r="AM85" s="1040"/>
      <c r="AN85" s="1040"/>
      <c r="AO85" s="1040"/>
      <c r="AP85" s="1040" t="s">
        <v>615</v>
      </c>
      <c r="AQ85" s="1040"/>
      <c r="AR85" s="1040"/>
      <c r="AS85" s="1040"/>
      <c r="AT85" s="1040"/>
      <c r="AU85" s="1040" t="s">
        <v>615</v>
      </c>
      <c r="AV85" s="1040"/>
      <c r="AW85" s="1040"/>
      <c r="AX85" s="1040"/>
      <c r="AY85" s="1040"/>
      <c r="AZ85" s="1041"/>
      <c r="BA85" s="1041"/>
      <c r="BB85" s="1041"/>
      <c r="BC85" s="1041"/>
      <c r="BD85" s="1042"/>
      <c r="BE85" s="243"/>
      <c r="BF85" s="243"/>
      <c r="BG85" s="243"/>
      <c r="BH85" s="243"/>
      <c r="BI85" s="243"/>
      <c r="BJ85" s="243"/>
      <c r="BK85" s="243"/>
      <c r="BL85" s="243"/>
      <c r="BM85" s="243"/>
      <c r="BN85" s="243"/>
      <c r="BO85" s="243"/>
      <c r="BP85" s="243"/>
      <c r="BQ85" s="240">
        <v>79</v>
      </c>
      <c r="BR85" s="245"/>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4"/>
    </row>
    <row r="86" spans="1:131" s="225" customFormat="1" ht="26.25" customHeight="1" x14ac:dyDescent="0.15">
      <c r="A86" s="239">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3"/>
      <c r="BF86" s="243"/>
      <c r="BG86" s="243"/>
      <c r="BH86" s="243"/>
      <c r="BI86" s="243"/>
      <c r="BJ86" s="243"/>
      <c r="BK86" s="243"/>
      <c r="BL86" s="243"/>
      <c r="BM86" s="243"/>
      <c r="BN86" s="243"/>
      <c r="BO86" s="243"/>
      <c r="BP86" s="243"/>
      <c r="BQ86" s="240">
        <v>80</v>
      </c>
      <c r="BR86" s="245"/>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4"/>
    </row>
    <row r="87" spans="1:131" s="225" customFormat="1" ht="26.25" customHeight="1" x14ac:dyDescent="0.15">
      <c r="A87" s="247">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3"/>
      <c r="BF87" s="243"/>
      <c r="BG87" s="243"/>
      <c r="BH87" s="243"/>
      <c r="BI87" s="243"/>
      <c r="BJ87" s="243"/>
      <c r="BK87" s="243"/>
      <c r="BL87" s="243"/>
      <c r="BM87" s="243"/>
      <c r="BN87" s="243"/>
      <c r="BO87" s="243"/>
      <c r="BP87" s="243"/>
      <c r="BQ87" s="240">
        <v>81</v>
      </c>
      <c r="BR87" s="245"/>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4"/>
    </row>
    <row r="88" spans="1:131" s="225" customFormat="1" ht="26.25" customHeight="1" thickBot="1" x14ac:dyDescent="0.2">
      <c r="A88" s="242" t="s">
        <v>380</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10815</v>
      </c>
      <c r="AG88" s="1028"/>
      <c r="AH88" s="1028"/>
      <c r="AI88" s="1028"/>
      <c r="AJ88" s="1028"/>
      <c r="AK88" s="1032"/>
      <c r="AL88" s="1032"/>
      <c r="AM88" s="1032"/>
      <c r="AN88" s="1032"/>
      <c r="AO88" s="1032"/>
      <c r="AP88" s="1028">
        <v>34409</v>
      </c>
      <c r="AQ88" s="1028"/>
      <c r="AR88" s="1028"/>
      <c r="AS88" s="1028"/>
      <c r="AT88" s="1028"/>
      <c r="AU88" s="1028">
        <v>280</v>
      </c>
      <c r="AV88" s="1028"/>
      <c r="AW88" s="1028"/>
      <c r="AX88" s="1028"/>
      <c r="AY88" s="1028"/>
      <c r="AZ88" s="1029"/>
      <c r="BA88" s="1029"/>
      <c r="BB88" s="1029"/>
      <c r="BC88" s="1029"/>
      <c r="BD88" s="1030"/>
      <c r="BE88" s="243"/>
      <c r="BF88" s="243"/>
      <c r="BG88" s="243"/>
      <c r="BH88" s="243"/>
      <c r="BI88" s="243"/>
      <c r="BJ88" s="243"/>
      <c r="BK88" s="243"/>
      <c r="BL88" s="243"/>
      <c r="BM88" s="243"/>
      <c r="BN88" s="243"/>
      <c r="BO88" s="243"/>
      <c r="BP88" s="243"/>
      <c r="BQ88" s="240">
        <v>82</v>
      </c>
      <c r="BR88" s="245"/>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380</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1366</v>
      </c>
      <c r="CS102" s="1020"/>
      <c r="CT102" s="1020"/>
      <c r="CU102" s="1020"/>
      <c r="CV102" s="1021"/>
      <c r="CW102" s="1019">
        <v>385</v>
      </c>
      <c r="CX102" s="1020"/>
      <c r="CY102" s="1020"/>
      <c r="CZ102" s="1020"/>
      <c r="DA102" s="1021"/>
      <c r="DB102" s="1019">
        <v>725</v>
      </c>
      <c r="DC102" s="1020"/>
      <c r="DD102" s="1020"/>
      <c r="DE102" s="1020"/>
      <c r="DF102" s="1021"/>
      <c r="DG102" s="1019">
        <v>962</v>
      </c>
      <c r="DH102" s="1020"/>
      <c r="DI102" s="1020"/>
      <c r="DJ102" s="1020"/>
      <c r="DK102" s="1021"/>
      <c r="DL102" s="1019">
        <v>246</v>
      </c>
      <c r="DM102" s="1020"/>
      <c r="DN102" s="1020"/>
      <c r="DO102" s="1020"/>
      <c r="DP102" s="1021"/>
      <c r="DQ102" s="1019">
        <v>230</v>
      </c>
      <c r="DR102" s="1020"/>
      <c r="DS102" s="1020"/>
      <c r="DT102" s="1020"/>
      <c r="DU102" s="1021"/>
      <c r="DV102" s="1002"/>
      <c r="DW102" s="1003"/>
      <c r="DX102" s="1003"/>
      <c r="DY102" s="1003"/>
      <c r="DZ102" s="1004"/>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417</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418</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4"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297</v>
      </c>
      <c r="AG109" s="963"/>
      <c r="AH109" s="963"/>
      <c r="AI109" s="963"/>
      <c r="AJ109" s="964"/>
      <c r="AK109" s="965" t="s">
        <v>296</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297</v>
      </c>
      <c r="BW109" s="963"/>
      <c r="BX109" s="963"/>
      <c r="BY109" s="963"/>
      <c r="BZ109" s="964"/>
      <c r="CA109" s="965" t="s">
        <v>296</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297</v>
      </c>
      <c r="DM109" s="963"/>
      <c r="DN109" s="963"/>
      <c r="DO109" s="963"/>
      <c r="DP109" s="964"/>
      <c r="DQ109" s="965" t="s">
        <v>296</v>
      </c>
      <c r="DR109" s="963"/>
      <c r="DS109" s="963"/>
      <c r="DT109" s="963"/>
      <c r="DU109" s="964"/>
      <c r="DV109" s="965" t="s">
        <v>423</v>
      </c>
      <c r="DW109" s="963"/>
      <c r="DX109" s="963"/>
      <c r="DY109" s="963"/>
      <c r="DZ109" s="994"/>
    </row>
    <row r="110" spans="1:131" s="224"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14521357</v>
      </c>
      <c r="AB110" s="956"/>
      <c r="AC110" s="956"/>
      <c r="AD110" s="956"/>
      <c r="AE110" s="957"/>
      <c r="AF110" s="958">
        <v>14763420</v>
      </c>
      <c r="AG110" s="956"/>
      <c r="AH110" s="956"/>
      <c r="AI110" s="956"/>
      <c r="AJ110" s="957"/>
      <c r="AK110" s="958">
        <v>15320060</v>
      </c>
      <c r="AL110" s="956"/>
      <c r="AM110" s="956"/>
      <c r="AN110" s="956"/>
      <c r="AO110" s="957"/>
      <c r="AP110" s="959">
        <v>17.100000000000001</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173312181</v>
      </c>
      <c r="BR110" s="903"/>
      <c r="BS110" s="903"/>
      <c r="BT110" s="903"/>
      <c r="BU110" s="903"/>
      <c r="BV110" s="903">
        <v>173414479</v>
      </c>
      <c r="BW110" s="903"/>
      <c r="BX110" s="903"/>
      <c r="BY110" s="903"/>
      <c r="BZ110" s="903"/>
      <c r="CA110" s="903">
        <v>172856986</v>
      </c>
      <c r="CB110" s="903"/>
      <c r="CC110" s="903"/>
      <c r="CD110" s="903"/>
      <c r="CE110" s="903"/>
      <c r="CF110" s="927">
        <v>193.4</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2270451</v>
      </c>
      <c r="DH110" s="903"/>
      <c r="DI110" s="903"/>
      <c r="DJ110" s="903"/>
      <c r="DK110" s="903"/>
      <c r="DL110" s="903">
        <v>2001302</v>
      </c>
      <c r="DM110" s="903"/>
      <c r="DN110" s="903"/>
      <c r="DO110" s="903"/>
      <c r="DP110" s="903"/>
      <c r="DQ110" s="903">
        <v>1723265</v>
      </c>
      <c r="DR110" s="903"/>
      <c r="DS110" s="903"/>
      <c r="DT110" s="903"/>
      <c r="DU110" s="903"/>
      <c r="DV110" s="904">
        <v>1.9</v>
      </c>
      <c r="DW110" s="904"/>
      <c r="DX110" s="904"/>
      <c r="DY110" s="904"/>
      <c r="DZ110" s="905"/>
    </row>
    <row r="111" spans="1:131" s="224"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400</v>
      </c>
      <c r="AB111" s="984"/>
      <c r="AC111" s="984"/>
      <c r="AD111" s="984"/>
      <c r="AE111" s="985"/>
      <c r="AF111" s="986" t="s">
        <v>430</v>
      </c>
      <c r="AG111" s="984"/>
      <c r="AH111" s="984"/>
      <c r="AI111" s="984"/>
      <c r="AJ111" s="985"/>
      <c r="AK111" s="986" t="s">
        <v>430</v>
      </c>
      <c r="AL111" s="984"/>
      <c r="AM111" s="984"/>
      <c r="AN111" s="984"/>
      <c r="AO111" s="985"/>
      <c r="AP111" s="987" t="s">
        <v>400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5687027</v>
      </c>
      <c r="BR111" s="875"/>
      <c r="BS111" s="875"/>
      <c r="BT111" s="875"/>
      <c r="BU111" s="875"/>
      <c r="BV111" s="875">
        <v>3554620</v>
      </c>
      <c r="BW111" s="875"/>
      <c r="BX111" s="875"/>
      <c r="BY111" s="875"/>
      <c r="BZ111" s="875"/>
      <c r="CA111" s="875">
        <v>2732746</v>
      </c>
      <c r="CB111" s="875"/>
      <c r="CC111" s="875"/>
      <c r="CD111" s="875"/>
      <c r="CE111" s="875"/>
      <c r="CF111" s="936">
        <v>3.1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430</v>
      </c>
      <c r="DR111" s="875"/>
      <c r="DS111" s="875"/>
      <c r="DT111" s="875"/>
      <c r="DU111" s="875"/>
      <c r="DV111" s="852" t="s">
        <v>433</v>
      </c>
      <c r="DW111" s="852"/>
      <c r="DX111" s="852"/>
      <c r="DY111" s="852"/>
      <c r="DZ111" s="853"/>
    </row>
    <row r="112" spans="1:131" s="224"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383333</v>
      </c>
      <c r="AB112" s="838"/>
      <c r="AC112" s="838"/>
      <c r="AD112" s="838"/>
      <c r="AE112" s="839"/>
      <c r="AF112" s="840">
        <v>416667</v>
      </c>
      <c r="AG112" s="838"/>
      <c r="AH112" s="838"/>
      <c r="AI112" s="838"/>
      <c r="AJ112" s="839"/>
      <c r="AK112" s="840">
        <v>450000</v>
      </c>
      <c r="AL112" s="838"/>
      <c r="AM112" s="838"/>
      <c r="AN112" s="838"/>
      <c r="AO112" s="839"/>
      <c r="AP112" s="885">
        <v>0.5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114069214</v>
      </c>
      <c r="BR112" s="875"/>
      <c r="BS112" s="875"/>
      <c r="BT112" s="875"/>
      <c r="BU112" s="875"/>
      <c r="BV112" s="875">
        <v>108758364</v>
      </c>
      <c r="BW112" s="875"/>
      <c r="BX112" s="875"/>
      <c r="BY112" s="875"/>
      <c r="BZ112" s="875"/>
      <c r="CA112" s="875">
        <v>109811992</v>
      </c>
      <c r="CB112" s="875"/>
      <c r="CC112" s="875"/>
      <c r="CD112" s="875"/>
      <c r="CE112" s="875"/>
      <c r="CF112" s="936">
        <v>122.9</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400</v>
      </c>
      <c r="DR112" s="875"/>
      <c r="DS112" s="875"/>
      <c r="DT112" s="875"/>
      <c r="DU112" s="875"/>
      <c r="DV112" s="852" t="s">
        <v>400</v>
      </c>
      <c r="DW112" s="852"/>
      <c r="DX112" s="852"/>
      <c r="DY112" s="852"/>
      <c r="DZ112" s="853"/>
    </row>
    <row r="113" spans="1:130" s="224"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10268039</v>
      </c>
      <c r="AB113" s="984"/>
      <c r="AC113" s="984"/>
      <c r="AD113" s="984"/>
      <c r="AE113" s="985"/>
      <c r="AF113" s="986">
        <v>9943064</v>
      </c>
      <c r="AG113" s="984"/>
      <c r="AH113" s="984"/>
      <c r="AI113" s="984"/>
      <c r="AJ113" s="985"/>
      <c r="AK113" s="986">
        <v>10859192</v>
      </c>
      <c r="AL113" s="984"/>
      <c r="AM113" s="984"/>
      <c r="AN113" s="984"/>
      <c r="AO113" s="985"/>
      <c r="AP113" s="987">
        <v>12.2</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543152</v>
      </c>
      <c r="BR113" s="875"/>
      <c r="BS113" s="875"/>
      <c r="BT113" s="875"/>
      <c r="BU113" s="875"/>
      <c r="BV113" s="875">
        <v>422181</v>
      </c>
      <c r="BW113" s="875"/>
      <c r="BX113" s="875"/>
      <c r="BY113" s="875"/>
      <c r="BZ113" s="875"/>
      <c r="CA113" s="875">
        <v>280119</v>
      </c>
      <c r="CB113" s="875"/>
      <c r="CC113" s="875"/>
      <c r="CD113" s="875"/>
      <c r="CE113" s="875"/>
      <c r="CF113" s="936">
        <v>0.3</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400</v>
      </c>
      <c r="DH113" s="838"/>
      <c r="DI113" s="838"/>
      <c r="DJ113" s="838"/>
      <c r="DK113" s="839"/>
      <c r="DL113" s="840" t="s">
        <v>400</v>
      </c>
      <c r="DM113" s="838"/>
      <c r="DN113" s="838"/>
      <c r="DO113" s="838"/>
      <c r="DP113" s="839"/>
      <c r="DQ113" s="840" t="s">
        <v>400</v>
      </c>
      <c r="DR113" s="838"/>
      <c r="DS113" s="838"/>
      <c r="DT113" s="838"/>
      <c r="DU113" s="839"/>
      <c r="DV113" s="885" t="s">
        <v>400</v>
      </c>
      <c r="DW113" s="886"/>
      <c r="DX113" s="886"/>
      <c r="DY113" s="886"/>
      <c r="DZ113" s="887"/>
    </row>
    <row r="114" spans="1:130" s="224"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147062</v>
      </c>
      <c r="AB114" s="838"/>
      <c r="AC114" s="838"/>
      <c r="AD114" s="838"/>
      <c r="AE114" s="839"/>
      <c r="AF114" s="840">
        <v>108946</v>
      </c>
      <c r="AG114" s="838"/>
      <c r="AH114" s="838"/>
      <c r="AI114" s="838"/>
      <c r="AJ114" s="839"/>
      <c r="AK114" s="840">
        <v>61284</v>
      </c>
      <c r="AL114" s="838"/>
      <c r="AM114" s="838"/>
      <c r="AN114" s="838"/>
      <c r="AO114" s="839"/>
      <c r="AP114" s="885">
        <v>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19497738</v>
      </c>
      <c r="BR114" s="875"/>
      <c r="BS114" s="875"/>
      <c r="BT114" s="875"/>
      <c r="BU114" s="875"/>
      <c r="BV114" s="875">
        <v>19726973</v>
      </c>
      <c r="BW114" s="875"/>
      <c r="BX114" s="875"/>
      <c r="BY114" s="875"/>
      <c r="BZ114" s="875"/>
      <c r="CA114" s="875">
        <v>20343953</v>
      </c>
      <c r="CB114" s="875"/>
      <c r="CC114" s="875"/>
      <c r="CD114" s="875"/>
      <c r="CE114" s="875"/>
      <c r="CF114" s="936">
        <v>22.8</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400</v>
      </c>
      <c r="DM114" s="838"/>
      <c r="DN114" s="838"/>
      <c r="DO114" s="838"/>
      <c r="DP114" s="839"/>
      <c r="DQ114" s="840" t="s">
        <v>430</v>
      </c>
      <c r="DR114" s="838"/>
      <c r="DS114" s="838"/>
      <c r="DT114" s="838"/>
      <c r="DU114" s="839"/>
      <c r="DV114" s="885" t="s">
        <v>400</v>
      </c>
      <c r="DW114" s="886"/>
      <c r="DX114" s="886"/>
      <c r="DY114" s="886"/>
      <c r="DZ114" s="887"/>
    </row>
    <row r="115" spans="1:130" s="224"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1937979</v>
      </c>
      <c r="AB115" s="984"/>
      <c r="AC115" s="984"/>
      <c r="AD115" s="984"/>
      <c r="AE115" s="985"/>
      <c r="AF115" s="986">
        <v>1401530</v>
      </c>
      <c r="AG115" s="984"/>
      <c r="AH115" s="984"/>
      <c r="AI115" s="984"/>
      <c r="AJ115" s="985"/>
      <c r="AK115" s="986">
        <v>628750</v>
      </c>
      <c r="AL115" s="984"/>
      <c r="AM115" s="984"/>
      <c r="AN115" s="984"/>
      <c r="AO115" s="985"/>
      <c r="AP115" s="987">
        <v>0.7</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506455</v>
      </c>
      <c r="BR115" s="875"/>
      <c r="BS115" s="875"/>
      <c r="BT115" s="875"/>
      <c r="BU115" s="875"/>
      <c r="BV115" s="875">
        <v>604249</v>
      </c>
      <c r="BW115" s="875"/>
      <c r="BX115" s="875"/>
      <c r="BY115" s="875"/>
      <c r="BZ115" s="875"/>
      <c r="CA115" s="875">
        <v>325234</v>
      </c>
      <c r="CB115" s="875"/>
      <c r="CC115" s="875"/>
      <c r="CD115" s="875"/>
      <c r="CE115" s="875"/>
      <c r="CF115" s="936">
        <v>0.4</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2705738</v>
      </c>
      <c r="DH115" s="838"/>
      <c r="DI115" s="838"/>
      <c r="DJ115" s="838"/>
      <c r="DK115" s="839"/>
      <c r="DL115" s="840">
        <v>875684</v>
      </c>
      <c r="DM115" s="838"/>
      <c r="DN115" s="838"/>
      <c r="DO115" s="838"/>
      <c r="DP115" s="839"/>
      <c r="DQ115" s="840">
        <v>355185</v>
      </c>
      <c r="DR115" s="838"/>
      <c r="DS115" s="838"/>
      <c r="DT115" s="838"/>
      <c r="DU115" s="839"/>
      <c r="DV115" s="885">
        <v>0.4</v>
      </c>
      <c r="DW115" s="886"/>
      <c r="DX115" s="886"/>
      <c r="DY115" s="886"/>
      <c r="DZ115" s="887"/>
    </row>
    <row r="116" spans="1:130" s="224"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297</v>
      </c>
      <c r="AB116" s="838"/>
      <c r="AC116" s="838"/>
      <c r="AD116" s="838"/>
      <c r="AE116" s="839"/>
      <c r="AF116" s="840">
        <v>93</v>
      </c>
      <c r="AG116" s="838"/>
      <c r="AH116" s="838"/>
      <c r="AI116" s="838"/>
      <c r="AJ116" s="839"/>
      <c r="AK116" s="840">
        <v>98</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400</v>
      </c>
      <c r="BR116" s="875"/>
      <c r="BS116" s="875"/>
      <c r="BT116" s="875"/>
      <c r="BU116" s="875"/>
      <c r="BV116" s="875" t="s">
        <v>430</v>
      </c>
      <c r="BW116" s="875"/>
      <c r="BX116" s="875"/>
      <c r="BY116" s="875"/>
      <c r="BZ116" s="875"/>
      <c r="CA116" s="875" t="s">
        <v>400</v>
      </c>
      <c r="CB116" s="875"/>
      <c r="CC116" s="875"/>
      <c r="CD116" s="875"/>
      <c r="CE116" s="875"/>
      <c r="CF116" s="936" t="s">
        <v>400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400</v>
      </c>
      <c r="DM116" s="838"/>
      <c r="DN116" s="838"/>
      <c r="DO116" s="838"/>
      <c r="DP116" s="839"/>
      <c r="DQ116" s="840" t="s">
        <v>430</v>
      </c>
      <c r="DR116" s="838"/>
      <c r="DS116" s="838"/>
      <c r="DT116" s="838"/>
      <c r="DU116" s="839"/>
      <c r="DV116" s="885" t="s">
        <v>430</v>
      </c>
      <c r="DW116" s="886"/>
      <c r="DX116" s="886"/>
      <c r="DY116" s="886"/>
      <c r="DZ116" s="887"/>
    </row>
    <row r="117" spans="1:130" s="224"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27258067</v>
      </c>
      <c r="AB117" s="970"/>
      <c r="AC117" s="970"/>
      <c r="AD117" s="970"/>
      <c r="AE117" s="971"/>
      <c r="AF117" s="972">
        <v>26633720</v>
      </c>
      <c r="AG117" s="970"/>
      <c r="AH117" s="970"/>
      <c r="AI117" s="970"/>
      <c r="AJ117" s="971"/>
      <c r="AK117" s="972">
        <v>27319384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452</v>
      </c>
      <c r="BR117" s="875"/>
      <c r="BS117" s="875"/>
      <c r="BT117" s="875"/>
      <c r="BU117" s="875"/>
      <c r="BV117" s="875" t="s">
        <v>453</v>
      </c>
      <c r="BW117" s="875"/>
      <c r="BX117" s="875"/>
      <c r="BY117" s="875"/>
      <c r="BZ117" s="875"/>
      <c r="CA117" s="875" t="s">
        <v>123</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452</v>
      </c>
      <c r="DM117" s="838"/>
      <c r="DN117" s="838"/>
      <c r="DO117" s="838"/>
      <c r="DP117" s="839"/>
      <c r="DQ117" s="840" t="s">
        <v>123</v>
      </c>
      <c r="DR117" s="838"/>
      <c r="DS117" s="838"/>
      <c r="DT117" s="838"/>
      <c r="DU117" s="839"/>
      <c r="DV117" s="885" t="s">
        <v>452</v>
      </c>
      <c r="DW117" s="886"/>
      <c r="DX117" s="886"/>
      <c r="DY117" s="886"/>
      <c r="DZ117" s="887"/>
    </row>
    <row r="118" spans="1:130" s="224"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297</v>
      </c>
      <c r="AG118" s="963"/>
      <c r="AH118" s="963"/>
      <c r="AI118" s="963"/>
      <c r="AJ118" s="964"/>
      <c r="AK118" s="965" t="s">
        <v>296</v>
      </c>
      <c r="AL118" s="963"/>
      <c r="AM118" s="963"/>
      <c r="AN118" s="963"/>
      <c r="AO118" s="964"/>
      <c r="AP118" s="966" t="s">
        <v>423</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452</v>
      </c>
      <c r="BR118" s="906"/>
      <c r="BS118" s="906"/>
      <c r="BT118" s="906"/>
      <c r="BU118" s="906"/>
      <c r="BV118" s="906" t="s">
        <v>123</v>
      </c>
      <c r="BW118" s="906"/>
      <c r="BX118" s="906"/>
      <c r="BY118" s="906"/>
      <c r="BZ118" s="906"/>
      <c r="CA118" s="906" t="s">
        <v>453</v>
      </c>
      <c r="CB118" s="906"/>
      <c r="CC118" s="906"/>
      <c r="CD118" s="906"/>
      <c r="CE118" s="906"/>
      <c r="CF118" s="936" t="s">
        <v>456</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458</v>
      </c>
      <c r="DW118" s="886"/>
      <c r="DX118" s="886"/>
      <c r="DY118" s="886"/>
      <c r="DZ118" s="887"/>
    </row>
    <row r="119" spans="1:130" s="224"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299617</v>
      </c>
      <c r="AB119" s="956"/>
      <c r="AC119" s="956"/>
      <c r="AD119" s="956"/>
      <c r="AE119" s="957"/>
      <c r="AF119" s="958">
        <v>290459</v>
      </c>
      <c r="AG119" s="956"/>
      <c r="AH119" s="956"/>
      <c r="AI119" s="956"/>
      <c r="AJ119" s="957"/>
      <c r="AK119" s="958">
        <v>280486</v>
      </c>
      <c r="AL119" s="956"/>
      <c r="AM119" s="956"/>
      <c r="AN119" s="956"/>
      <c r="AO119" s="957"/>
      <c r="AP119" s="959">
        <v>0.3</v>
      </c>
      <c r="AQ119" s="960"/>
      <c r="AR119" s="960"/>
      <c r="AS119" s="960"/>
      <c r="AT119" s="961"/>
      <c r="AU119" s="999"/>
      <c r="AV119" s="1000"/>
      <c r="AW119" s="1000"/>
      <c r="AX119" s="1000"/>
      <c r="AY119" s="1000"/>
      <c r="AZ119" s="255" t="s">
        <v>179</v>
      </c>
      <c r="BA119" s="255"/>
      <c r="BB119" s="255"/>
      <c r="BC119" s="255"/>
      <c r="BD119" s="255"/>
      <c r="BE119" s="255"/>
      <c r="BF119" s="255"/>
      <c r="BG119" s="255"/>
      <c r="BH119" s="255"/>
      <c r="BI119" s="255"/>
      <c r="BJ119" s="255"/>
      <c r="BK119" s="255"/>
      <c r="BL119" s="255"/>
      <c r="BM119" s="255"/>
      <c r="BN119" s="255"/>
      <c r="BO119" s="938" t="s">
        <v>459</v>
      </c>
      <c r="BP119" s="939"/>
      <c r="BQ119" s="943">
        <v>313615767</v>
      </c>
      <c r="BR119" s="906"/>
      <c r="BS119" s="906"/>
      <c r="BT119" s="906"/>
      <c r="BU119" s="906"/>
      <c r="BV119" s="906">
        <v>306480866</v>
      </c>
      <c r="BW119" s="906"/>
      <c r="BX119" s="906"/>
      <c r="BY119" s="906"/>
      <c r="BZ119" s="906"/>
      <c r="CA119" s="906">
        <v>306351030</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710838</v>
      </c>
      <c r="DH119" s="821"/>
      <c r="DI119" s="821"/>
      <c r="DJ119" s="821"/>
      <c r="DK119" s="822"/>
      <c r="DL119" s="823">
        <v>677634</v>
      </c>
      <c r="DM119" s="821"/>
      <c r="DN119" s="821"/>
      <c r="DO119" s="821"/>
      <c r="DP119" s="822"/>
      <c r="DQ119" s="823">
        <v>654296</v>
      </c>
      <c r="DR119" s="821"/>
      <c r="DS119" s="821"/>
      <c r="DT119" s="821"/>
      <c r="DU119" s="822"/>
      <c r="DV119" s="909">
        <v>0.7</v>
      </c>
      <c r="DW119" s="910"/>
      <c r="DX119" s="910"/>
      <c r="DY119" s="910"/>
      <c r="DZ119" s="911"/>
    </row>
    <row r="120" spans="1:130" s="224"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453</v>
      </c>
      <c r="AB120" s="838"/>
      <c r="AC120" s="838"/>
      <c r="AD120" s="838"/>
      <c r="AE120" s="839"/>
      <c r="AF120" s="840" t="s">
        <v>452</v>
      </c>
      <c r="AG120" s="838"/>
      <c r="AH120" s="838"/>
      <c r="AI120" s="838"/>
      <c r="AJ120" s="839"/>
      <c r="AK120" s="840" t="s">
        <v>123</v>
      </c>
      <c r="AL120" s="838"/>
      <c r="AM120" s="838"/>
      <c r="AN120" s="838"/>
      <c r="AO120" s="839"/>
      <c r="AP120" s="885" t="s">
        <v>400</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28560902</v>
      </c>
      <c r="BR120" s="903"/>
      <c r="BS120" s="903"/>
      <c r="BT120" s="903"/>
      <c r="BU120" s="903"/>
      <c r="BV120" s="903">
        <v>31570713</v>
      </c>
      <c r="BW120" s="903"/>
      <c r="BX120" s="903"/>
      <c r="BY120" s="903"/>
      <c r="BZ120" s="903"/>
      <c r="CA120" s="903">
        <v>33844638</v>
      </c>
      <c r="CB120" s="903"/>
      <c r="CC120" s="903"/>
      <c r="CD120" s="903"/>
      <c r="CE120" s="903"/>
      <c r="CF120" s="927">
        <v>37.9</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112167874</v>
      </c>
      <c r="DH120" s="903"/>
      <c r="DI120" s="903"/>
      <c r="DJ120" s="903"/>
      <c r="DK120" s="903"/>
      <c r="DL120" s="903">
        <v>106425220</v>
      </c>
      <c r="DM120" s="903"/>
      <c r="DN120" s="903"/>
      <c r="DO120" s="903"/>
      <c r="DP120" s="903"/>
      <c r="DQ120" s="903">
        <v>104415325</v>
      </c>
      <c r="DR120" s="903"/>
      <c r="DS120" s="903"/>
      <c r="DT120" s="903"/>
      <c r="DU120" s="903"/>
      <c r="DV120" s="904">
        <v>116.9</v>
      </c>
      <c r="DW120" s="904"/>
      <c r="DX120" s="904"/>
      <c r="DY120" s="904"/>
      <c r="DZ120" s="905"/>
    </row>
    <row r="121" spans="1:130" s="224"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452</v>
      </c>
      <c r="AG121" s="838"/>
      <c r="AH121" s="838"/>
      <c r="AI121" s="838"/>
      <c r="AJ121" s="839"/>
      <c r="AK121" s="840" t="s">
        <v>453</v>
      </c>
      <c r="AL121" s="838"/>
      <c r="AM121" s="838"/>
      <c r="AN121" s="838"/>
      <c r="AO121" s="839"/>
      <c r="AP121" s="885" t="s">
        <v>466</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41202524</v>
      </c>
      <c r="BR121" s="875"/>
      <c r="BS121" s="875"/>
      <c r="BT121" s="875"/>
      <c r="BU121" s="875"/>
      <c r="BV121" s="875">
        <v>39779930</v>
      </c>
      <c r="BW121" s="875"/>
      <c r="BX121" s="875"/>
      <c r="BY121" s="875"/>
      <c r="BZ121" s="875"/>
      <c r="CA121" s="875">
        <v>40647413</v>
      </c>
      <c r="CB121" s="875"/>
      <c r="CC121" s="875"/>
      <c r="CD121" s="875"/>
      <c r="CE121" s="875"/>
      <c r="CF121" s="936">
        <v>45.5</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1245320</v>
      </c>
      <c r="DH121" s="875"/>
      <c r="DI121" s="875"/>
      <c r="DJ121" s="875"/>
      <c r="DK121" s="875"/>
      <c r="DL121" s="875">
        <v>1706091</v>
      </c>
      <c r="DM121" s="875"/>
      <c r="DN121" s="875"/>
      <c r="DO121" s="875"/>
      <c r="DP121" s="875"/>
      <c r="DQ121" s="875">
        <v>4790985</v>
      </c>
      <c r="DR121" s="875"/>
      <c r="DS121" s="875"/>
      <c r="DT121" s="875"/>
      <c r="DU121" s="875"/>
      <c r="DV121" s="852">
        <v>5.4</v>
      </c>
      <c r="DW121" s="852"/>
      <c r="DX121" s="852"/>
      <c r="DY121" s="852"/>
      <c r="DZ121" s="853"/>
    </row>
    <row r="122" spans="1:130" s="224"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469</v>
      </c>
      <c r="AG122" s="838"/>
      <c r="AH122" s="838"/>
      <c r="AI122" s="838"/>
      <c r="AJ122" s="839"/>
      <c r="AK122" s="840" t="s">
        <v>452</v>
      </c>
      <c r="AL122" s="838"/>
      <c r="AM122" s="838"/>
      <c r="AN122" s="838"/>
      <c r="AO122" s="839"/>
      <c r="AP122" s="885" t="s">
        <v>453</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199123826</v>
      </c>
      <c r="BR122" s="906"/>
      <c r="BS122" s="906"/>
      <c r="BT122" s="906"/>
      <c r="BU122" s="906"/>
      <c r="BV122" s="906">
        <v>196934470</v>
      </c>
      <c r="BW122" s="906"/>
      <c r="BX122" s="906"/>
      <c r="BY122" s="906"/>
      <c r="BZ122" s="906"/>
      <c r="CA122" s="906">
        <v>193639636</v>
      </c>
      <c r="CB122" s="906"/>
      <c r="CC122" s="906"/>
      <c r="CD122" s="906"/>
      <c r="CE122" s="906"/>
      <c r="CF122" s="907">
        <v>216.7</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623177</v>
      </c>
      <c r="DH122" s="875"/>
      <c r="DI122" s="875"/>
      <c r="DJ122" s="875"/>
      <c r="DK122" s="875"/>
      <c r="DL122" s="875">
        <v>577810</v>
      </c>
      <c r="DM122" s="875"/>
      <c r="DN122" s="875"/>
      <c r="DO122" s="875"/>
      <c r="DP122" s="875"/>
      <c r="DQ122" s="875">
        <v>540831</v>
      </c>
      <c r="DR122" s="875"/>
      <c r="DS122" s="875"/>
      <c r="DT122" s="875"/>
      <c r="DU122" s="875"/>
      <c r="DV122" s="852">
        <v>0.6</v>
      </c>
      <c r="DW122" s="852"/>
      <c r="DX122" s="852"/>
      <c r="DY122" s="852"/>
      <c r="DZ122" s="853"/>
    </row>
    <row r="123" spans="1:130" s="224"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452</v>
      </c>
      <c r="AB123" s="838"/>
      <c r="AC123" s="838"/>
      <c r="AD123" s="838"/>
      <c r="AE123" s="839"/>
      <c r="AF123" s="840" t="s">
        <v>452</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5" t="s">
        <v>179</v>
      </c>
      <c r="BA123" s="255"/>
      <c r="BB123" s="255"/>
      <c r="BC123" s="255"/>
      <c r="BD123" s="255"/>
      <c r="BE123" s="255"/>
      <c r="BF123" s="255"/>
      <c r="BG123" s="255"/>
      <c r="BH123" s="255"/>
      <c r="BI123" s="255"/>
      <c r="BJ123" s="255"/>
      <c r="BK123" s="255"/>
      <c r="BL123" s="255"/>
      <c r="BM123" s="255"/>
      <c r="BN123" s="255"/>
      <c r="BO123" s="938" t="s">
        <v>472</v>
      </c>
      <c r="BP123" s="939"/>
      <c r="BQ123" s="893">
        <v>268887252</v>
      </c>
      <c r="BR123" s="894"/>
      <c r="BS123" s="894"/>
      <c r="BT123" s="894"/>
      <c r="BU123" s="894"/>
      <c r="BV123" s="894">
        <v>268285113</v>
      </c>
      <c r="BW123" s="894"/>
      <c r="BX123" s="894"/>
      <c r="BY123" s="894"/>
      <c r="BZ123" s="894"/>
      <c r="CA123" s="894">
        <v>268131687</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v>32843</v>
      </c>
      <c r="DH123" s="838"/>
      <c r="DI123" s="838"/>
      <c r="DJ123" s="838"/>
      <c r="DK123" s="839"/>
      <c r="DL123" s="840">
        <v>49243</v>
      </c>
      <c r="DM123" s="838"/>
      <c r="DN123" s="838"/>
      <c r="DO123" s="838"/>
      <c r="DP123" s="839"/>
      <c r="DQ123" s="840">
        <v>64851</v>
      </c>
      <c r="DR123" s="838"/>
      <c r="DS123" s="838"/>
      <c r="DT123" s="838"/>
      <c r="DU123" s="839"/>
      <c r="DV123" s="885">
        <v>0.1</v>
      </c>
      <c r="DW123" s="886"/>
      <c r="DX123" s="886"/>
      <c r="DY123" s="886"/>
      <c r="DZ123" s="887"/>
    </row>
    <row r="124" spans="1:130" s="224"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452</v>
      </c>
      <c r="AB124" s="838"/>
      <c r="AC124" s="838"/>
      <c r="AD124" s="838"/>
      <c r="AE124" s="839"/>
      <c r="AF124" s="840" t="s">
        <v>466</v>
      </c>
      <c r="AG124" s="838"/>
      <c r="AH124" s="838"/>
      <c r="AI124" s="838"/>
      <c r="AJ124" s="839"/>
      <c r="AK124" s="840" t="s">
        <v>452</v>
      </c>
      <c r="AL124" s="838"/>
      <c r="AM124" s="838"/>
      <c r="AN124" s="838"/>
      <c r="AO124" s="839"/>
      <c r="AP124" s="885" t="s">
        <v>123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49.5</v>
      </c>
      <c r="BR124" s="892"/>
      <c r="BS124" s="892"/>
      <c r="BT124" s="892"/>
      <c r="BU124" s="892"/>
      <c r="BV124" s="892">
        <v>42.6</v>
      </c>
      <c r="BW124" s="892"/>
      <c r="BX124" s="892"/>
      <c r="BY124" s="892"/>
      <c r="BZ124" s="892"/>
      <c r="CA124" s="892">
        <v>42.7</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400</v>
      </c>
      <c r="DH124" s="821"/>
      <c r="DI124" s="821"/>
      <c r="DJ124" s="821"/>
      <c r="DK124" s="822"/>
      <c r="DL124" s="823" t="s">
        <v>452</v>
      </c>
      <c r="DM124" s="821"/>
      <c r="DN124" s="821"/>
      <c r="DO124" s="821"/>
      <c r="DP124" s="822"/>
      <c r="DQ124" s="823" t="s">
        <v>476</v>
      </c>
      <c r="DR124" s="821"/>
      <c r="DS124" s="821"/>
      <c r="DT124" s="821"/>
      <c r="DU124" s="822"/>
      <c r="DV124" s="909" t="s">
        <v>453</v>
      </c>
      <c r="DW124" s="910"/>
      <c r="DX124" s="910"/>
      <c r="DY124" s="910"/>
      <c r="DZ124" s="911"/>
    </row>
    <row r="125" spans="1:130" s="224"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458</v>
      </c>
      <c r="AB125" s="838"/>
      <c r="AC125" s="838"/>
      <c r="AD125" s="838"/>
      <c r="AE125" s="839"/>
      <c r="AF125" s="840" t="s">
        <v>469</v>
      </c>
      <c r="AG125" s="838"/>
      <c r="AH125" s="838"/>
      <c r="AI125" s="838"/>
      <c r="AJ125" s="839"/>
      <c r="AK125" s="840" t="s">
        <v>452</v>
      </c>
      <c r="AL125" s="838"/>
      <c r="AM125" s="838"/>
      <c r="AN125" s="838"/>
      <c r="AO125" s="839"/>
      <c r="AP125" s="885" t="s">
        <v>400</v>
      </c>
      <c r="AQ125" s="886"/>
      <c r="AR125" s="886"/>
      <c r="AS125" s="886"/>
      <c r="AT125" s="887"/>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479</v>
      </c>
      <c r="DH125" s="903"/>
      <c r="DI125" s="903"/>
      <c r="DJ125" s="903"/>
      <c r="DK125" s="903"/>
      <c r="DL125" s="903" t="s">
        <v>123</v>
      </c>
      <c r="DM125" s="903"/>
      <c r="DN125" s="903"/>
      <c r="DO125" s="903"/>
      <c r="DP125" s="903"/>
      <c r="DQ125" s="903" t="s">
        <v>400</v>
      </c>
      <c r="DR125" s="903"/>
      <c r="DS125" s="903"/>
      <c r="DT125" s="903"/>
      <c r="DU125" s="903"/>
      <c r="DV125" s="904" t="s">
        <v>452</v>
      </c>
      <c r="DW125" s="904"/>
      <c r="DX125" s="904"/>
      <c r="DY125" s="904"/>
      <c r="DZ125" s="905"/>
    </row>
    <row r="126" spans="1:130" s="224"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1620216</v>
      </c>
      <c r="AB126" s="838"/>
      <c r="AC126" s="838"/>
      <c r="AD126" s="838"/>
      <c r="AE126" s="839"/>
      <c r="AF126" s="840">
        <v>1087000</v>
      </c>
      <c r="AG126" s="838"/>
      <c r="AH126" s="838"/>
      <c r="AI126" s="838"/>
      <c r="AJ126" s="839"/>
      <c r="AK126" s="840">
        <v>334745</v>
      </c>
      <c r="AL126" s="838"/>
      <c r="AM126" s="838"/>
      <c r="AN126" s="838"/>
      <c r="AO126" s="839"/>
      <c r="AP126" s="885">
        <v>0.4</v>
      </c>
      <c r="AQ126" s="886"/>
      <c r="AR126" s="886"/>
      <c r="AS126" s="886"/>
      <c r="AT126" s="887"/>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400</v>
      </c>
      <c r="DH126" s="875"/>
      <c r="DI126" s="875"/>
      <c r="DJ126" s="875"/>
      <c r="DK126" s="875"/>
      <c r="DL126" s="875" t="s">
        <v>400</v>
      </c>
      <c r="DM126" s="875"/>
      <c r="DN126" s="875"/>
      <c r="DO126" s="875"/>
      <c r="DP126" s="875"/>
      <c r="DQ126" s="875" t="s">
        <v>453</v>
      </c>
      <c r="DR126" s="875"/>
      <c r="DS126" s="875"/>
      <c r="DT126" s="875"/>
      <c r="DU126" s="875"/>
      <c r="DV126" s="852" t="s">
        <v>481</v>
      </c>
      <c r="DW126" s="852"/>
      <c r="DX126" s="852"/>
      <c r="DY126" s="852"/>
      <c r="DZ126" s="853"/>
    </row>
    <row r="127" spans="1:130" s="224"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18146</v>
      </c>
      <c r="AB127" s="838"/>
      <c r="AC127" s="838"/>
      <c r="AD127" s="838"/>
      <c r="AE127" s="839"/>
      <c r="AF127" s="840">
        <v>24071</v>
      </c>
      <c r="AG127" s="838"/>
      <c r="AH127" s="838"/>
      <c r="AI127" s="838"/>
      <c r="AJ127" s="839"/>
      <c r="AK127" s="840">
        <v>13519</v>
      </c>
      <c r="AL127" s="838"/>
      <c r="AM127" s="838"/>
      <c r="AN127" s="838"/>
      <c r="AO127" s="839"/>
      <c r="AP127" s="885">
        <v>0</v>
      </c>
      <c r="AQ127" s="886"/>
      <c r="AR127" s="886"/>
      <c r="AS127" s="886"/>
      <c r="AT127" s="887"/>
      <c r="AU127" s="260"/>
      <c r="AV127" s="260"/>
      <c r="AW127" s="260"/>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0"/>
      <c r="CB127" s="260"/>
      <c r="CC127" s="260"/>
      <c r="CD127" s="261"/>
      <c r="CE127" s="261"/>
      <c r="CF127" s="261"/>
      <c r="CG127" s="258"/>
      <c r="CH127" s="258"/>
      <c r="CI127" s="258"/>
      <c r="CJ127" s="259"/>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452</v>
      </c>
      <c r="DH127" s="875"/>
      <c r="DI127" s="875"/>
      <c r="DJ127" s="875"/>
      <c r="DK127" s="875"/>
      <c r="DL127" s="875" t="s">
        <v>452</v>
      </c>
      <c r="DM127" s="875"/>
      <c r="DN127" s="875"/>
      <c r="DO127" s="875"/>
      <c r="DP127" s="875"/>
      <c r="DQ127" s="875" t="s">
        <v>479</v>
      </c>
      <c r="DR127" s="875"/>
      <c r="DS127" s="875"/>
      <c r="DT127" s="875"/>
      <c r="DU127" s="875"/>
      <c r="DV127" s="852" t="s">
        <v>123</v>
      </c>
      <c r="DW127" s="852"/>
      <c r="DX127" s="852"/>
      <c r="DY127" s="852"/>
      <c r="DZ127" s="853"/>
    </row>
    <row r="128" spans="1:130" s="224"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4259458</v>
      </c>
      <c r="AB128" s="859"/>
      <c r="AC128" s="859"/>
      <c r="AD128" s="859"/>
      <c r="AE128" s="860"/>
      <c r="AF128" s="861">
        <v>4375861</v>
      </c>
      <c r="AG128" s="859"/>
      <c r="AH128" s="859"/>
      <c r="AI128" s="859"/>
      <c r="AJ128" s="860"/>
      <c r="AK128" s="861">
        <v>5175851</v>
      </c>
      <c r="AL128" s="859"/>
      <c r="AM128" s="859"/>
      <c r="AN128" s="859"/>
      <c r="AO128" s="860"/>
      <c r="AP128" s="862"/>
      <c r="AQ128" s="863"/>
      <c r="AR128" s="863"/>
      <c r="AS128" s="863"/>
      <c r="AT128" s="864"/>
      <c r="AU128" s="260"/>
      <c r="AV128" s="260"/>
      <c r="AW128" s="260"/>
      <c r="AX128" s="865" t="s">
        <v>490</v>
      </c>
      <c r="AY128" s="866"/>
      <c r="AZ128" s="866"/>
      <c r="BA128" s="866"/>
      <c r="BB128" s="866"/>
      <c r="BC128" s="866"/>
      <c r="BD128" s="866"/>
      <c r="BE128" s="867"/>
      <c r="BF128" s="844" t="s">
        <v>452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1"/>
      <c r="CB128" s="261"/>
      <c r="CC128" s="261"/>
      <c r="CD128" s="261"/>
      <c r="CE128" s="261"/>
      <c r="CF128" s="261"/>
      <c r="CG128" s="258"/>
      <c r="CH128" s="258"/>
      <c r="CI128" s="258"/>
      <c r="CJ128" s="259"/>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506455</v>
      </c>
      <c r="DH128" s="849"/>
      <c r="DI128" s="849"/>
      <c r="DJ128" s="849"/>
      <c r="DK128" s="849"/>
      <c r="DL128" s="849">
        <v>604249</v>
      </c>
      <c r="DM128" s="849"/>
      <c r="DN128" s="849"/>
      <c r="DO128" s="849"/>
      <c r="DP128" s="849"/>
      <c r="DQ128" s="849">
        <v>325234</v>
      </c>
      <c r="DR128" s="849"/>
      <c r="DS128" s="849"/>
      <c r="DT128" s="849"/>
      <c r="DU128" s="849"/>
      <c r="DV128" s="850">
        <v>0.4</v>
      </c>
      <c r="DW128" s="850"/>
      <c r="DX128" s="850"/>
      <c r="DY128" s="850"/>
      <c r="DZ128" s="851"/>
    </row>
    <row r="129" spans="1:131" s="224"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107075821</v>
      </c>
      <c r="AB129" s="838"/>
      <c r="AC129" s="838"/>
      <c r="AD129" s="838"/>
      <c r="AE129" s="839"/>
      <c r="AF129" s="840">
        <v>106502796</v>
      </c>
      <c r="AG129" s="838"/>
      <c r="AH129" s="838"/>
      <c r="AI129" s="838"/>
      <c r="AJ129" s="839"/>
      <c r="AK129" s="840">
        <v>107167476</v>
      </c>
      <c r="AL129" s="838"/>
      <c r="AM129" s="838"/>
      <c r="AN129" s="838"/>
      <c r="AO129" s="839"/>
      <c r="AP129" s="841"/>
      <c r="AQ129" s="842"/>
      <c r="AR129" s="842"/>
      <c r="AS129" s="842"/>
      <c r="AT129" s="843"/>
      <c r="AU129" s="262"/>
      <c r="AV129" s="262"/>
      <c r="AW129" s="262"/>
      <c r="AX129" s="807" t="s">
        <v>493</v>
      </c>
      <c r="AY129" s="808"/>
      <c r="AZ129" s="808"/>
      <c r="BA129" s="808"/>
      <c r="BB129" s="808"/>
      <c r="BC129" s="808"/>
      <c r="BD129" s="808"/>
      <c r="BE129" s="809"/>
      <c r="BF129" s="827" t="s">
        <v>466</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16848625</v>
      </c>
      <c r="AB130" s="838"/>
      <c r="AC130" s="838"/>
      <c r="AD130" s="838"/>
      <c r="AE130" s="839"/>
      <c r="AF130" s="840">
        <v>16895640</v>
      </c>
      <c r="AG130" s="838"/>
      <c r="AH130" s="838"/>
      <c r="AI130" s="838"/>
      <c r="AJ130" s="839"/>
      <c r="AK130" s="840">
        <v>17810016</v>
      </c>
      <c r="AL130" s="838"/>
      <c r="AM130" s="838"/>
      <c r="AN130" s="838"/>
      <c r="AO130" s="839"/>
      <c r="AP130" s="841"/>
      <c r="AQ130" s="842"/>
      <c r="AR130" s="842"/>
      <c r="AS130" s="842"/>
      <c r="AT130" s="843"/>
      <c r="AU130" s="262"/>
      <c r="AV130" s="262"/>
      <c r="AW130" s="262"/>
      <c r="AX130" s="807" t="s">
        <v>496</v>
      </c>
      <c r="AY130" s="808"/>
      <c r="AZ130" s="808"/>
      <c r="BA130" s="808"/>
      <c r="BB130" s="808"/>
      <c r="BC130" s="808"/>
      <c r="BD130" s="808"/>
      <c r="BE130" s="809"/>
      <c r="BF130" s="810">
        <v>5.8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90227196</v>
      </c>
      <c r="AB131" s="821"/>
      <c r="AC131" s="821"/>
      <c r="AD131" s="821"/>
      <c r="AE131" s="822"/>
      <c r="AF131" s="823">
        <v>89607156</v>
      </c>
      <c r="AG131" s="821"/>
      <c r="AH131" s="821"/>
      <c r="AI131" s="821"/>
      <c r="AJ131" s="822"/>
      <c r="AK131" s="823">
        <v>89357460</v>
      </c>
      <c r="AL131" s="821"/>
      <c r="AM131" s="821"/>
      <c r="AN131" s="821"/>
      <c r="AO131" s="822"/>
      <c r="AP131" s="824"/>
      <c r="AQ131" s="825"/>
      <c r="AR131" s="825"/>
      <c r="AS131" s="825"/>
      <c r="AT131" s="826"/>
      <c r="AU131" s="262"/>
      <c r="AV131" s="262"/>
      <c r="AW131" s="262"/>
      <c r="AX131" s="785" t="s">
        <v>498</v>
      </c>
      <c r="AY131" s="786"/>
      <c r="AZ131" s="786"/>
      <c r="BA131" s="786"/>
      <c r="BB131" s="786"/>
      <c r="BC131" s="786"/>
      <c r="BD131" s="786"/>
      <c r="BE131" s="787"/>
      <c r="BF131" s="788">
        <v>42.7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6.8161089700000002</v>
      </c>
      <c r="AB132" s="801"/>
      <c r="AC132" s="801"/>
      <c r="AD132" s="801"/>
      <c r="AE132" s="802"/>
      <c r="AF132" s="803">
        <v>5.9841414899999998</v>
      </c>
      <c r="AG132" s="801"/>
      <c r="AH132" s="801"/>
      <c r="AI132" s="801"/>
      <c r="AJ132" s="802"/>
      <c r="AK132" s="803">
        <v>4.8496420999999996</v>
      </c>
      <c r="AL132" s="801"/>
      <c r="AM132" s="801"/>
      <c r="AN132" s="801"/>
      <c r="AO132" s="802"/>
      <c r="AP132" s="804"/>
      <c r="AQ132" s="805"/>
      <c r="AR132" s="805"/>
      <c r="AS132" s="805"/>
      <c r="AT132" s="806"/>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6.9</v>
      </c>
      <c r="AB133" s="780"/>
      <c r="AC133" s="780"/>
      <c r="AD133" s="780"/>
      <c r="AE133" s="781"/>
      <c r="AF133" s="779">
        <v>6.3</v>
      </c>
      <c r="AG133" s="780"/>
      <c r="AH133" s="780"/>
      <c r="AI133" s="780"/>
      <c r="AJ133" s="781"/>
      <c r="AK133" s="779">
        <v>5.8</v>
      </c>
      <c r="AL133" s="780"/>
      <c r="AM133" s="780"/>
      <c r="AN133" s="780"/>
      <c r="AO133" s="781"/>
      <c r="AP133" s="782"/>
      <c r="AQ133" s="783"/>
      <c r="AR133" s="783"/>
      <c r="AS133" s="783"/>
      <c r="AT133" s="784"/>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9vnBZOJqzFxmRrW1IViVA1h0m5YSP/A59gikvPA59kj2YY7eMzuX3zjbJtXBLat6V/rcyRUKmQxQhMVdbKXh4g==" saltValue="ZJHoK/roWl0o+G5KiMjq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502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M95j/6ZQ9Jq2rRRGo39hr+IXdQuvldnIxv50ashVOFl0po6i9NMejFIGyJFXPi1v7B+En3mwdzJMrOkoObW1w==" saltValue="4ocm615IpC23UMultriWI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KJJOynR6VYe6dTkV8QTeJ/sKjYXmRgFsAcKFfY3AmefWs59Fl330CMXl+SlyGeXnKNo+TtB2peVkKU1/+CnXg==" saltValue="b+Mt5AMY2d2Kw1JH/Y+1n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503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504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2" t="s">
        <v>505</v>
      </c>
      <c r="AP7" s="281"/>
      <c r="AQ7" s="282" t="s">
        <v>506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3"/>
      <c r="AP8" s="287" t="s">
        <v>507</v>
      </c>
      <c r="AQ8" s="288" t="s">
        <v>508</v>
      </c>
      <c r="AR8" s="289" t="s">
        <v>509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06" t="s">
        <v>510</v>
      </c>
      <c r="AL9" s="1207"/>
      <c r="AM9" s="1207"/>
      <c r="AN9" s="1208"/>
      <c r="AO9" s="290">
        <v>27224116</v>
      </c>
      <c r="AP9" s="290">
        <v>56260</v>
      </c>
      <c r="AQ9" s="291">
        <v>57800</v>
      </c>
      <c r="AR9" s="292">
        <v>-2.7</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06" t="s">
        <v>511</v>
      </c>
      <c r="AL10" s="1207"/>
      <c r="AM10" s="1207"/>
      <c r="AN10" s="1208"/>
      <c r="AO10" s="293">
        <v>627756</v>
      </c>
      <c r="AP10" s="293">
        <v>1297</v>
      </c>
      <c r="AQ10" s="294">
        <v>2573</v>
      </c>
      <c r="AR10" s="295">
        <v>-49.6</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06" t="s">
        <v>512</v>
      </c>
      <c r="AL11" s="1207"/>
      <c r="AM11" s="1207"/>
      <c r="AN11" s="1208"/>
      <c r="AO11" s="293">
        <v>73058</v>
      </c>
      <c r="AP11" s="293">
        <v>151</v>
      </c>
      <c r="AQ11" s="294">
        <v>1586</v>
      </c>
      <c r="AR11" s="295">
        <v>-90.5</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06" t="s">
        <v>513</v>
      </c>
      <c r="AL12" s="1207"/>
      <c r="AM12" s="1207"/>
      <c r="AN12" s="1208"/>
      <c r="AO12" s="293">
        <v>134840</v>
      </c>
      <c r="AP12" s="293">
        <v>279</v>
      </c>
      <c r="AQ12" s="294">
        <v>532</v>
      </c>
      <c r="AR12" s="295">
        <v>-47.6</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06" t="s">
        <v>514</v>
      </c>
      <c r="AL13" s="1207"/>
      <c r="AM13" s="1207"/>
      <c r="AN13" s="1208"/>
      <c r="AO13" s="293" t="s">
        <v>515</v>
      </c>
      <c r="AP13" s="293" t="s">
        <v>515</v>
      </c>
      <c r="AQ13" s="294">
        <v>18</v>
      </c>
      <c r="AR13" s="295" t="s">
        <v>515</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06" t="s">
        <v>516</v>
      </c>
      <c r="AL14" s="1207"/>
      <c r="AM14" s="1207"/>
      <c r="AN14" s="1208"/>
      <c r="AO14" s="293">
        <v>652954</v>
      </c>
      <c r="AP14" s="293">
        <v>1349</v>
      </c>
      <c r="AQ14" s="294">
        <v>1833</v>
      </c>
      <c r="AR14" s="295">
        <v>-26.4</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06" t="s">
        <v>517</v>
      </c>
      <c r="AL15" s="1207"/>
      <c r="AM15" s="1207"/>
      <c r="AN15" s="1208"/>
      <c r="AO15" s="293">
        <v>348082</v>
      </c>
      <c r="AP15" s="293">
        <v>719</v>
      </c>
      <c r="AQ15" s="294">
        <v>1281</v>
      </c>
      <c r="AR15" s="295">
        <v>-43.9</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09" t="s">
        <v>518</v>
      </c>
      <c r="AL16" s="1210"/>
      <c r="AM16" s="1210"/>
      <c r="AN16" s="1211"/>
      <c r="AO16" s="293">
        <v>-1322072</v>
      </c>
      <c r="AP16" s="293">
        <v>-2732</v>
      </c>
      <c r="AQ16" s="294">
        <v>-4437</v>
      </c>
      <c r="AR16" s="295">
        <v>-38.4</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09" t="s">
        <v>179</v>
      </c>
      <c r="AL17" s="1210"/>
      <c r="AM17" s="1210"/>
      <c r="AN17" s="1211"/>
      <c r="AO17" s="293">
        <v>27738734</v>
      </c>
      <c r="AP17" s="293">
        <v>57323</v>
      </c>
      <c r="AQ17" s="294">
        <v>61185</v>
      </c>
      <c r="AR17" s="295">
        <v>-6.3</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519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520</v>
      </c>
      <c r="AP20" s="301" t="s">
        <v>521</v>
      </c>
      <c r="AQ20" s="302" t="s">
        <v>522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03" t="s">
        <v>523</v>
      </c>
      <c r="AL21" s="1204"/>
      <c r="AM21" s="1204"/>
      <c r="AN21" s="1205"/>
      <c r="AO21" s="305">
        <v>5.92</v>
      </c>
      <c r="AP21" s="306">
        <v>6.2</v>
      </c>
      <c r="AQ21" s="307">
        <v>-0.28000000000000003</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03" t="s">
        <v>524</v>
      </c>
      <c r="AL22" s="1204"/>
      <c r="AM22" s="1204"/>
      <c r="AN22" s="1205"/>
      <c r="AO22" s="310">
        <v>101.9</v>
      </c>
      <c r="AP22" s="311">
        <v>100.2</v>
      </c>
      <c r="AQ22" s="312">
        <v>1.7</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525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526</v>
      </c>
      <c r="AO27" s="271"/>
      <c r="AP27" s="271"/>
      <c r="AQ27" s="271"/>
      <c r="AR27" s="271"/>
      <c r="AS27" s="271"/>
      <c r="AT27" s="271"/>
    </row>
    <row r="28" spans="1:46" ht="17.25" x14ac:dyDescent="0.15">
      <c r="A28" s="272" t="s">
        <v>527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528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2" t="s">
        <v>505</v>
      </c>
      <c r="AP30" s="281"/>
      <c r="AQ30" s="282" t="s">
        <v>506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3"/>
      <c r="AP31" s="287" t="s">
        <v>507</v>
      </c>
      <c r="AQ31" s="288" t="s">
        <v>508</v>
      </c>
      <c r="AR31" s="289" t="s">
        <v>509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94" t="s">
        <v>529</v>
      </c>
      <c r="AL32" s="1195"/>
      <c r="AM32" s="1195"/>
      <c r="AN32" s="1196"/>
      <c r="AO32" s="320">
        <v>15320060</v>
      </c>
      <c r="AP32" s="320">
        <v>31659</v>
      </c>
      <c r="AQ32" s="321">
        <v>37891</v>
      </c>
      <c r="AR32" s="322">
        <v>-16.399999999999999</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94" t="s">
        <v>530</v>
      </c>
      <c r="AL33" s="1195"/>
      <c r="AM33" s="1195"/>
      <c r="AN33" s="1196"/>
      <c r="AO33" s="320" t="s">
        <v>515</v>
      </c>
      <c r="AP33" s="320" t="s">
        <v>515</v>
      </c>
      <c r="AQ33" s="321">
        <v>3</v>
      </c>
      <c r="AR33" s="322" t="s">
        <v>515</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94" t="s">
        <v>531</v>
      </c>
      <c r="AL34" s="1195"/>
      <c r="AM34" s="1195"/>
      <c r="AN34" s="1196"/>
      <c r="AO34" s="320">
        <v>450000</v>
      </c>
      <c r="AP34" s="320">
        <v>930</v>
      </c>
      <c r="AQ34" s="321">
        <v>103</v>
      </c>
      <c r="AR34" s="322">
        <v>802.9</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94" t="s">
        <v>532</v>
      </c>
      <c r="AL35" s="1195"/>
      <c r="AM35" s="1195"/>
      <c r="AN35" s="1196"/>
      <c r="AO35" s="320">
        <v>10859192</v>
      </c>
      <c r="AP35" s="320">
        <v>22441</v>
      </c>
      <c r="AQ35" s="321">
        <v>9138</v>
      </c>
      <c r="AR35" s="322">
        <v>145.6</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94" t="s">
        <v>533</v>
      </c>
      <c r="AL36" s="1195"/>
      <c r="AM36" s="1195"/>
      <c r="AN36" s="1196"/>
      <c r="AO36" s="320">
        <v>61284</v>
      </c>
      <c r="AP36" s="320">
        <v>127</v>
      </c>
      <c r="AQ36" s="321">
        <v>348</v>
      </c>
      <c r="AR36" s="322">
        <v>-63.5</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94" t="s">
        <v>534</v>
      </c>
      <c r="AL37" s="1195"/>
      <c r="AM37" s="1195"/>
      <c r="AN37" s="1196"/>
      <c r="AO37" s="320">
        <v>628750</v>
      </c>
      <c r="AP37" s="320">
        <v>1299</v>
      </c>
      <c r="AQ37" s="321">
        <v>851</v>
      </c>
      <c r="AR37" s="322">
        <v>52.6</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97" t="s">
        <v>535</v>
      </c>
      <c r="AL38" s="1198"/>
      <c r="AM38" s="1198"/>
      <c r="AN38" s="1199"/>
      <c r="AO38" s="323">
        <v>98</v>
      </c>
      <c r="AP38" s="323">
        <v>0</v>
      </c>
      <c r="AQ38" s="324">
        <v>1</v>
      </c>
      <c r="AR38" s="312">
        <v>-100</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97" t="s">
        <v>536</v>
      </c>
      <c r="AL39" s="1198"/>
      <c r="AM39" s="1198"/>
      <c r="AN39" s="1199"/>
      <c r="AO39" s="320">
        <v>-5175851</v>
      </c>
      <c r="AP39" s="320">
        <v>-10696</v>
      </c>
      <c r="AQ39" s="321">
        <v>-8418</v>
      </c>
      <c r="AR39" s="322">
        <v>27.1</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94" t="s">
        <v>537</v>
      </c>
      <c r="AL40" s="1195"/>
      <c r="AM40" s="1195"/>
      <c r="AN40" s="1196"/>
      <c r="AO40" s="320">
        <v>-17810016</v>
      </c>
      <c r="AP40" s="320">
        <v>-36805</v>
      </c>
      <c r="AQ40" s="321">
        <v>-29250</v>
      </c>
      <c r="AR40" s="322">
        <v>25.8</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0" t="s">
        <v>291</v>
      </c>
      <c r="AL41" s="1201"/>
      <c r="AM41" s="1201"/>
      <c r="AN41" s="1202"/>
      <c r="AO41" s="320">
        <v>4333517</v>
      </c>
      <c r="AP41" s="320">
        <v>8955</v>
      </c>
      <c r="AQ41" s="321">
        <v>10666</v>
      </c>
      <c r="AR41" s="322">
        <v>-16</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538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539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540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87" t="s">
        <v>505</v>
      </c>
      <c r="AN49" s="1189" t="s">
        <v>541</v>
      </c>
      <c r="AO49" s="1190"/>
      <c r="AP49" s="1190"/>
      <c r="AQ49" s="1190"/>
      <c r="AR49" s="1191"/>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88"/>
      <c r="AN50" s="336" t="s">
        <v>542</v>
      </c>
      <c r="AO50" s="337" t="s">
        <v>543</v>
      </c>
      <c r="AP50" s="338" t="s">
        <v>544</v>
      </c>
      <c r="AQ50" s="339" t="s">
        <v>545</v>
      </c>
      <c r="AR50" s="340" t="s">
        <v>546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547</v>
      </c>
      <c r="AL51" s="333"/>
      <c r="AM51" s="341">
        <v>17140858</v>
      </c>
      <c r="AN51" s="342">
        <v>35463</v>
      </c>
      <c r="AO51" s="343">
        <v>-0.9</v>
      </c>
      <c r="AP51" s="344">
        <v>47677</v>
      </c>
      <c r="AQ51" s="345">
        <v>14.3</v>
      </c>
      <c r="AR51" s="346">
        <v>-15.2</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548</v>
      </c>
      <c r="AM52" s="349">
        <v>9947860</v>
      </c>
      <c r="AN52" s="350">
        <v>20581</v>
      </c>
      <c r="AO52" s="351">
        <v>5.4</v>
      </c>
      <c r="AP52" s="352">
        <v>23360</v>
      </c>
      <c r="AQ52" s="353">
        <v>2.7</v>
      </c>
      <c r="AR52" s="354">
        <v>2.7</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549</v>
      </c>
      <c r="AL53" s="333"/>
      <c r="AM53" s="341">
        <v>21678212</v>
      </c>
      <c r="AN53" s="342">
        <v>44815</v>
      </c>
      <c r="AO53" s="343">
        <v>26.4</v>
      </c>
      <c r="AP53" s="344">
        <v>51613</v>
      </c>
      <c r="AQ53" s="345">
        <v>8.3000000000000007</v>
      </c>
      <c r="AR53" s="346">
        <v>18.100000000000001</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548</v>
      </c>
      <c r="AM54" s="349">
        <v>11368087</v>
      </c>
      <c r="AN54" s="350">
        <v>23501</v>
      </c>
      <c r="AO54" s="351">
        <v>14.2</v>
      </c>
      <c r="AP54" s="352">
        <v>25872</v>
      </c>
      <c r="AQ54" s="353">
        <v>10.8</v>
      </c>
      <c r="AR54" s="354">
        <v>3.4</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550</v>
      </c>
      <c r="AL55" s="333"/>
      <c r="AM55" s="341">
        <v>22781947</v>
      </c>
      <c r="AN55" s="342">
        <v>47073</v>
      </c>
      <c r="AO55" s="343">
        <v>5</v>
      </c>
      <c r="AP55" s="344">
        <v>50880</v>
      </c>
      <c r="AQ55" s="345">
        <v>-1.4</v>
      </c>
      <c r="AR55" s="346">
        <v>6.4</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548</v>
      </c>
      <c r="AM56" s="349">
        <v>13341807</v>
      </c>
      <c r="AN56" s="350">
        <v>27567</v>
      </c>
      <c r="AO56" s="351">
        <v>17.3</v>
      </c>
      <c r="AP56" s="352">
        <v>27819</v>
      </c>
      <c r="AQ56" s="353">
        <v>7.5</v>
      </c>
      <c r="AR56" s="354">
        <v>9.8000000000000007</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551</v>
      </c>
      <c r="AL57" s="333"/>
      <c r="AM57" s="341">
        <v>16815118</v>
      </c>
      <c r="AN57" s="342">
        <v>34729</v>
      </c>
      <c r="AO57" s="343">
        <v>-26.2</v>
      </c>
      <c r="AP57" s="344">
        <v>46395</v>
      </c>
      <c r="AQ57" s="345">
        <v>-8.8000000000000007</v>
      </c>
      <c r="AR57" s="346">
        <v>-17.399999999999999</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548</v>
      </c>
      <c r="AM58" s="349">
        <v>10571072</v>
      </c>
      <c r="AN58" s="350">
        <v>21833</v>
      </c>
      <c r="AO58" s="351">
        <v>-20.8</v>
      </c>
      <c r="AP58" s="352">
        <v>26304</v>
      </c>
      <c r="AQ58" s="353">
        <v>-5.4</v>
      </c>
      <c r="AR58" s="354">
        <v>-15.4</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552</v>
      </c>
      <c r="AL59" s="333"/>
      <c r="AM59" s="341">
        <v>14814154</v>
      </c>
      <c r="AN59" s="342">
        <v>30614</v>
      </c>
      <c r="AO59" s="343">
        <v>-11.8</v>
      </c>
      <c r="AP59" s="344">
        <v>48088</v>
      </c>
      <c r="AQ59" s="345">
        <v>3.6</v>
      </c>
      <c r="AR59" s="346">
        <v>-15.4</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548</v>
      </c>
      <c r="AM60" s="349">
        <v>8675543</v>
      </c>
      <c r="AN60" s="350">
        <v>17928</v>
      </c>
      <c r="AO60" s="351">
        <v>-17.899999999999999</v>
      </c>
      <c r="AP60" s="352">
        <v>25183</v>
      </c>
      <c r="AQ60" s="353">
        <v>-4.3</v>
      </c>
      <c r="AR60" s="354">
        <v>-13.6</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553</v>
      </c>
      <c r="AL61" s="355"/>
      <c r="AM61" s="356">
        <v>18646058</v>
      </c>
      <c r="AN61" s="357">
        <v>38539</v>
      </c>
      <c r="AO61" s="358">
        <v>-1.5</v>
      </c>
      <c r="AP61" s="359">
        <v>48931</v>
      </c>
      <c r="AQ61" s="360">
        <v>3.2</v>
      </c>
      <c r="AR61" s="346">
        <v>-4.7</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548</v>
      </c>
      <c r="AM62" s="349">
        <v>10780874</v>
      </c>
      <c r="AN62" s="350">
        <v>22282</v>
      </c>
      <c r="AO62" s="351">
        <v>-0.4</v>
      </c>
      <c r="AP62" s="352">
        <v>25708</v>
      </c>
      <c r="AQ62" s="353">
        <v>2.2999999999999998</v>
      </c>
      <c r="AR62" s="354">
        <v>-2.7</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yAFCamx68oT80x0my7IJUh/KpGhJ9qEdVgLn8R4RgPxwbCI4b4G8LctwxhpgQTGLu7ALbt58vxZP6aqZs0FrPQ==" saltValue="W9tYDFtBFSQls6qJQWSj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OTZYWx+fhJmc41H8ky4gB/Cok8Nm6gwhtH0EQ7vfq7e98rgr+7iCVz9ln8xNst59MaC8qu8NPr2QsCk9UWgw==" saltValue="HkdLi++jHvFD6cgt5swZ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bHwGsT5N2r+J+sBufyu/MBBJ78t3/ZZex08/hkNjHTyoVkxVw5hqYRo+a4N8s7VY+Q6nFIE4MArT4tuN70Sg==" saltValue="BuUAGqi4lCtbFVMheNhQ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8.6</v>
      </c>
      <c r="G47" s="12">
        <v>9.1</v>
      </c>
      <c r="H47" s="12">
        <v>9.65</v>
      </c>
      <c r="I47" s="12">
        <v>10.25</v>
      </c>
      <c r="J47" s="13">
        <v>10.33</v>
      </c>
    </row>
    <row r="48" spans="2:10" ht="57.75" customHeight="1" x14ac:dyDescent="0.15">
      <c r="B48" s="14"/>
      <c r="C48" s="1214" t="s">
        <v>4</v>
      </c>
      <c r="D48" s="1214"/>
      <c r="E48" s="1215"/>
      <c r="F48" s="15">
        <v>3.95</v>
      </c>
      <c r="G48" s="16">
        <v>2.54</v>
      </c>
      <c r="H48" s="16">
        <v>5.13</v>
      </c>
      <c r="I48" s="16">
        <v>3.62</v>
      </c>
      <c r="J48" s="17">
        <v>3.93</v>
      </c>
    </row>
    <row r="49" spans="2:10" ht="57.75" customHeight="1" thickBot="1" x14ac:dyDescent="0.2">
      <c r="B49" s="18"/>
      <c r="C49" s="1216" t="s">
        <v>5</v>
      </c>
      <c r="D49" s="1216"/>
      <c r="E49" s="1217"/>
      <c r="F49" s="19">
        <v>2.2400000000000002</v>
      </c>
      <c r="G49" s="20">
        <v>0.14000000000000001</v>
      </c>
      <c r="H49" s="20">
        <v>4.42</v>
      </c>
      <c r="I49" s="20">
        <v>0.06</v>
      </c>
      <c r="J49" s="21">
        <v>1.54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Z4l1dAcufQ6FwM+qP/ccHNDEr6RpU6G6o/BFGrsTRIH4/BibbELdl42//Koy+192V/Uo1KXtMp6xmy9UCwaqg==" saltValue="LbFdYR7iX1oe/KBqgkdGj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2019-03-18T01:03:57Z</cp:lastPrinted>
  <dcterms:created xsi:type="dcterms:W3CDTF">2019-02-14T04:13:40Z</dcterms:created>
  <dcterms:modified xsi:type="dcterms:W3CDTF">2020-03-16T04:50:53Z</dcterms:modified>
  <cp:category/>
</cp:coreProperties>
</file>