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8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BE41" i="9"/>
  <c r="AM41" i="9"/>
  <c r="U41" i="9"/>
  <c r="BE40" i="9"/>
  <c r="AM40" i="9"/>
  <c r="U40" i="9"/>
  <c r="BE39" i="9"/>
  <c r="AM39" i="9"/>
  <c r="U39" i="9"/>
  <c r="BE38" i="9"/>
  <c r="U38" i="9"/>
  <c r="BE37" i="9"/>
  <c r="U37" i="9"/>
  <c r="BE36" i="9"/>
  <c r="BE35" i="9"/>
  <c r="CO34" i="9"/>
  <c r="CO35" i="9" s="1"/>
  <c r="CO36" i="9" s="1"/>
  <c r="CO37" i="9" s="1"/>
  <c r="CO38" i="9" s="1"/>
  <c r="CO39" i="9" s="1"/>
  <c r="CO40" i="9" s="1"/>
  <c r="CO41" i="9" s="1"/>
  <c r="CO42" i="9" s="1"/>
  <c r="CO43" i="9" s="1"/>
  <c r="BW34" i="9"/>
  <c r="BW35" i="9" s="1"/>
  <c r="BW36" i="9" s="1"/>
  <c r="BW37" i="9" s="1"/>
  <c r="BW38" i="9" s="1"/>
  <c r="BW39" i="9" s="1"/>
  <c r="BW40" i="9" s="1"/>
  <c r="BW41" i="9" s="1"/>
  <c r="BW42" i="9" s="1"/>
  <c r="BW43" i="9" s="1"/>
  <c r="C34" i="9"/>
  <c r="C35" i="9" s="1"/>
  <c r="C36" i="9" l="1"/>
  <c r="C37" i="9" s="1"/>
  <c r="C38" i="9" s="1"/>
  <c r="C39" i="9" s="1"/>
  <c r="C40" i="9" s="1"/>
  <c r="C41" i="9" s="1"/>
  <c r="C42" i="9" s="1"/>
  <c r="U34" i="9"/>
  <c r="U35" i="9" s="1"/>
  <c r="U36" i="9" s="1"/>
  <c r="AM34" i="9"/>
  <c r="AM35" i="9" s="1"/>
  <c r="AM36" i="9" s="1"/>
  <c r="AM37" i="9" s="1"/>
  <c r="AM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<sst xmlns="http://schemas.openxmlformats.org/spreadsheetml/2006/main" count="1002" uniqueCount="580">
  <si>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</si>
  <si>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</si>
  <si>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</si>
  <si>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</si>
  <si>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</si>
  <si>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</si>
  <si>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</si>
  <si>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</si>
  <si>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</si>
  <si>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</si>
  <si>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</si>
  <si>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</si>
  <si>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</si>
  <si>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</si>
  <si>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</si>
  <si>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</si>
  <si>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</si>
  <si>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</si>
  <si>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</si>
  <si>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</si>
  <si>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</si>
  <si>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</si>
  <si>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</si>
  <si>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</si>
  <si>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</si>
  <si>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</si>
  <si>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</si>
  <si>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</si>
  <si>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</si>
  <si>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</si>
  <si>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</si>
  <si>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</si>
  <si>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</si>
  <si>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</si>
  <si>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</si>
  <si>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</si>
  <si>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</si>
  <si>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</si>
  <si>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</si>
  <si>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</si>
  <si>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</si>
  <si>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</si>
  <si>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</si>
  <si>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</si>
  <si>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</si>
  <si>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</si>
  <si>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</si>
  <si>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</si>
  <si>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</si>
  <si>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</si>
  <si>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</si>
  <si>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</si>
  <si>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</si>
  <si>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</si>
  <si>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</si>
  <si>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</si>
  <si>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</si>
  <si>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</si>
  <si>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</si>
  <si>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</si>
  <si>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</si>
  <si>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</si>
  <si>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</si>
  <si>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</si>
  <si>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</si>
  <si>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</si>
  <si>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</si>
  <si>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</si>
  <si>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</si>
  <si>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</si>
  <si>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</si>
  <si>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</si>
  <si>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</si>
  <si>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</si>
  <si>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</si>
  <si>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</si>
  <si>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</si>
  <si>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</si>
  <si>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</si>
  <si>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</si>
  <si>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</si>
  <si>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</si>
  <si>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</si>
  <si>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</si>
  <si>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</si>
  <si>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</si>
  <si>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</si>
  <si>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</si>
  <si>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</si>
  <si>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</si>
  <si>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</si>
  <si>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</si>
  <si>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</si>
  <si>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</si>
  <si>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</si>
  <si>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</si>
  <si>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</si>
  <si>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</si>
  <si>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</si>
  <si>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</si>
  <si>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</si>
  <si>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</si>
  <si>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</si>
  <si>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</si>
  <si>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</si>
  <si>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</si>
  <si>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</si>
  <si>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</si>
  <si>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</si>
  <si>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</si>
  <si>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</si>
  <si>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</si>
  <si>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</si>
  <si>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</si>
  <si>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</si>
  <si>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</si>
  <si>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</si>
  <si>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</si>
  <si>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</si>
  <si>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</si>
  <si>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</si>
  <si>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</si>
  <si>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</si>
  <si>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</si>
  <si>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</si>
  <si>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</si>
  <si>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</si>
  <si>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</si>
  <si>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</si>
  <si>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</si>
  <si>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</si>
  <si>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</si>
  <si>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</si>
  <si>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</si>
  <si>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</si>
  <si>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</si>
  <si>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</si>
  <si>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</si>
  <si>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</si>
  <si>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</si>
  <si>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</si>
  <si>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</si>
  <si>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</si>
  <si>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</si>
  <si>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</si>
  <si>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</si>
  <si>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</si>
  <si>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</si>
  <si>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</si>
  <si>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</si>
  <si>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</si>
  <si>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</si>
  <si>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</si>
  <si>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</si>
  <si>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</si>
  <si>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</si>
  <si>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</si>
  <si>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</si>
  <si>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</si>
  <si>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</si>
  <si>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</si>
  <si>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</si>
  <si>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</si>
  <si>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</si>
  <si>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</si>
  <si>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</si>
  <si>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</si>
  <si>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</si>
  <si>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</si>
  <si>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</si>
  <si>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</si>
  <si>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</si>
  <si>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</si>
  <si>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</si>
  <si>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</si>
  <si>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</si>
  <si>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</si>
  <si>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</si>
  <si>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</si>
  <si>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</si>
  <si>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</si>
  <si>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</si>
  <si>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</si>
  <si>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</si>
  <si>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</si>
  <si>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</si>
  <si>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</si>
  <si>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</si>
  <si>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</si>
  <si>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</si>
  <si>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</si>
  <si>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</si>
  <si>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</si>
  <si>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</si>
  <si>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</si>
  <si>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岡山県岡山市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</si>
  <si>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</si>
  <si>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</si>
  <si>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</si>
  <si>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</si>
  <si>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</si>
  <si>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</si>
  <si>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</si>
  <si>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</si>
  <si>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</si>
  <si>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</si>
  <si>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</si>
  <si>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</si>
  <si>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</si>
  <si>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</si>
  <si>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</si>
  <si>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</si>
  <si>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</si>
  <si>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</si>
  <si>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</si>
  <si>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</si>
  <si>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</si>
  <si>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</si>
  <si>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</si>
  <si>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</si>
  <si>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</si>
  <si>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</si>
  <si>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</si>
  <si>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</si>
  <si>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</si>
  <si>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</si>
  <si>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</si>
  <si>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</si>
  <si>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</si>
  <si>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</si>
  <si>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</si>
  <si>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</si>
  <si>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</si>
  <si>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</si>
  <si>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</si>
  <si>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</si>
  <si>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</si>
  <si>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</si>
  <si>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</si>
  <si>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</si>
  <si>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</si>
  <si>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</si>
  <si>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</si>
  <si>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</si>
  <si>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</si>
  <si>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</si>
  <si>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</si>
  <si>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</si>
  <si>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</si>
  <si>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</si>
  <si>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</si>
  <si>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</si>
  <si>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</si>
  <si>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</si>
  <si>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</si>
  <si>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</si>
  <si>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</si>
  <si>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</si>
  <si>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</si>
  <si>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</si>
  <si>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</si>
  <si>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</si>
  <si>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</si>
  <si>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</si>
  <si>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</si>
  <si>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</si>
  <si>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</si>
  <si>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</si>
  <si>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</si>
  <si>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</si>
  <si>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</si>
  <si>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</si>
  <si>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</si>
  <si>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</si>
  <si>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</si>
  <si>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</si>
  <si>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</si>
  <si>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</si>
  <si>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</si>
  <si>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</si>
  <si>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</si>
  <si>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</si>
  <si>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</si>
  <si>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</si>
  <si>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</si>
  <si>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</si>
  <si>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</si>
  <si>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</si>
  <si>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</si>
  <si>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</si>
  <si>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</si>
  <si>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</si>
  <si>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</si>
  <si>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</si>
  <si>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</si>
  <si>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</si>
  <si>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</si>
  <si>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</si>
  <si>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</si>
  <si>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</si>
  <si>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</si>
  <si>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</si>
  <si>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</si>
  <si>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</si>
  <si>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</si>
  <si>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</si>
  <si>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</si>
  <si>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</si>
  <si>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</si>
  <si>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</si>
  <si>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</si>
  <si>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</si>
  <si>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</si>
  <si>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</si>
  <si>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</si>
  <si>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</si>
  <si>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</si>
  <si>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</si>
  <si>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</si>
  <si>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</si>
  <si>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</si>
  <si>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</si>
  <si>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</si>
  <si>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</si>
  <si>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</si>
  <si>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</si>
  <si>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</si>
  <si>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</si>
  <si>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</si>
  <si>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</si>
  <si>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</si>
  <si>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</si>
  <si>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</si>
  <si>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</si>
  <si>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</si>
  <si>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</si>
  <si>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</si>
  <si>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</si>
  <si>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</si>
  <si>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</si>
  <si>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</si>
  <si>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</si>
  <si>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</si>
  <si>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</si>
  <si>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</si>
  <si>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</si>
  <si>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岡山県岡山市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</si>
  <si>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</si>
  <si>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</si>
  <si>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</si>
  <si>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</si>
  <si>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</si>
  <si>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</si>
  <si>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</si>
  <si>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</si>
  <si>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</si>
  <si>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</si>
  <si>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</si>
  <si>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</si>
  <si>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</si>
  <si>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</si>
  <si>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</si>
  <si>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</si>
  <si>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</si>
  <si>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</si>
  <si>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</si>
  <si>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</si>
  <si>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</si>
  <si>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岡山市住宅新築資金等貸付事業費特別会計</t>
    <phoneticPr fontId="5"/>
  </si>
  <si>
    <t>岡山市災害遺児教育年金事業費特別会計</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</si>
  <si>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</si>
  <si>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</si>
  <si>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</si>
  <si>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</si>
  <si>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</si>
  <si>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</si>
  <si>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</si>
  <si>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</si>
  <si>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</si>
  <si>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</si>
  <si>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</si>
  <si>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</si>
  <si>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</si>
  <si>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</si>
  <si>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</si>
  <si>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</si>
  <si>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</si>
  <si>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</si>
  <si>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</si>
  <si>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</si>
  <si>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</si>
  <si>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岡山市水道事業会計</t>
    <phoneticPr fontId="5"/>
  </si>
  <si>
    <t>法適用企業</t>
    <phoneticPr fontId="5"/>
  </si>
  <si>
    <t>岡山市工業用水道事業会計</t>
    <phoneticPr fontId="5"/>
  </si>
  <si>
    <t>岡山市病院事業会計</t>
    <phoneticPr fontId="5"/>
  </si>
  <si>
    <t>岡山市市場事業会計</t>
    <phoneticPr fontId="5"/>
  </si>
  <si>
    <t>岡山市下水道事業会計</t>
    <phoneticPr fontId="5"/>
  </si>
  <si>
    <t>岡山市駅元町地区市街地再開発事業費特別会計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</si>
  <si>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</si>
  <si>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</si>
  <si>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</si>
  <si>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</si>
  <si>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</si>
  <si>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</si>
  <si>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</si>
  <si>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</si>
  <si>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</si>
  <si>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</si>
  <si>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</si>
  <si>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</si>
  <si>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</si>
  <si>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</si>
  <si>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</si>
  <si>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</si>
  <si>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</si>
  <si>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</si>
  <si>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</si>
  <si>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</si>
  <si>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</si>
  <si>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</si>
  <si>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</si>
  <si>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</si>
  <si>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</si>
  <si>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</si>
  <si>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</si>
  <si>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</si>
  <si>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</si>
  <si>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</si>
  <si>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</si>
  <si>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</si>
  <si>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</si>
  <si>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</si>
  <si>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</si>
  <si>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</si>
  <si>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</si>
  <si>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</si>
  <si>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</si>
  <si>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</si>
  <si>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</si>
  <si>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</si>
  <si>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</si>
  <si>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</si>
  <si>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</si>
  <si>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</si>
  <si>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</si>
  <si>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</si>
  <si>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</si>
  <si>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</si>
  <si>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</si>
  <si>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</si>
  <si>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</si>
  <si>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</si>
  <si>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</si>
  <si>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</si>
  <si>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</si>
  <si>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</si>
  <si>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</si>
  <si>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</si>
  <si>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</si>
  <si>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</si>
  <si>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</si>
  <si>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</si>
  <si>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</si>
  <si>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</si>
  <si>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</si>
  <si>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</si>
  <si>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</si>
  <si>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</si>
  <si>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</si>
  <si>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</si>
  <si>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</si>
  <si>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</si>
  <si>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</si>
  <si>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</si>
  <si>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</si>
  <si>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</si>
  <si>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</si>
  <si>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</si>
  <si>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</si>
  <si>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</si>
  <si>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</si>
  <si>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</si>
  <si>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</si>
  <si>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</si>
  <si>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</si>
  <si>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</si>
  <si>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</si>
  <si>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</si>
  <si>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</si>
  <si>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</si>
  <si>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</si>
  <si>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</si>
  <si>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</si>
  <si>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</si>
  <si>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</si>
  <si>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</si>
  <si>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</si>
  <si>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</si>
  <si>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</si>
  <si>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</si>
  <si>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</si>
  <si>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</si>
  <si>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</si>
  <si>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</si>
  <si>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</si>
  <si>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</si>
  <si>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</si>
  <si>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</si>
  <si>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</si>
  <si>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</si>
  <si>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</si>
  <si>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</si>
  <si>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</si>
  <si>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</si>
  <si>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</si>
  <si>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</si>
  <si>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</si>
  <si>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</si>
  <si>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</si>
  <si>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</si>
  <si>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</si>
  <si>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</si>
  <si>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</si>
  <si>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</si>
  <si>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</si>
  <si>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</si>
  <si>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</si>
  <si>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</si>
  <si>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</si>
  <si>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</si>
  <si>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</si>
  <si>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1.28</t>
  </si>
  <si>
    <t>▲ 1.24</t>
  </si>
  <si>
    <t>▲ 0.61</t>
  </si>
  <si>
    <t>▲ 1.12</t>
  </si>
  <si>
    <t>岡山市住宅新築資金等貸付事業費特別会計</t>
  </si>
  <si>
    <t>▲ 0.33</t>
  </si>
  <si>
    <t>▲ 0.32</t>
  </si>
  <si>
    <t>岡山市水道事業会計</t>
  </si>
  <si>
    <t>一般会計</t>
  </si>
  <si>
    <t>岡山市市場事業会計</t>
  </si>
  <si>
    <t>岡山市国民健康保険費特別会計</t>
  </si>
  <si>
    <t>▲ 0.70</t>
  </si>
  <si>
    <t>岡山市介護保険費特別会計</t>
  </si>
  <si>
    <t>岡山市工業用水道事業会計</t>
  </si>
  <si>
    <t>岡山市下水道事業会計</t>
  </si>
  <si>
    <t>その他会計（赤字）</t>
  </si>
  <si>
    <t>その他会計（黒字）</t>
  </si>
  <si>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</si>
  <si>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</si>
  <si>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</si>
  <si>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</si>
  <si>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</si>
  <si>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</si>
  <si>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</si>
  <si>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</si>
  <si>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岡山市外１市大正池水利組合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</si>
  <si>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</si>
  <si>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</si>
  <si>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</si>
  <si>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</si>
  <si>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</si>
  <si>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</si>
  <si>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</si>
  <si>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</si>
  <si>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（一財）岡山市勤労者福祉サービスセンター</t>
    <rPh sb="1" eb="2">
      <t>１</t>
    </rPh>
    <phoneticPr fontId="5"/>
  </si>
  <si>
    <t>（公財）岡山市公園協会</t>
    <rPh sb="1" eb="2">
      <t>コウ</t>
    </rPh>
    <phoneticPr fontId="5"/>
  </si>
  <si>
    <t>（公財）岡山市シルバー人材センター</t>
  </si>
  <si>
    <t>(公財）岡山シンフォニーホール</t>
  </si>
  <si>
    <t>（一財）岡山市水産協会</t>
  </si>
  <si>
    <t>（公財）岡山市スポーツ・文化振興財団</t>
  </si>
  <si>
    <t>（公財）岡山市ふれあい公社</t>
  </si>
  <si>
    <t>（株）岡山コンベンションセンター</t>
  </si>
  <si>
    <t>岡山市場冷蔵（株）</t>
  </si>
  <si>
    <t>岡山都市整備(株)</t>
  </si>
  <si>
    <t>岡山港埠頭開発(株）</t>
  </si>
  <si>
    <t>岡山市土地開発公社</t>
  </si>
  <si>
    <t>岡山都市開発（株）</t>
  </si>
  <si>
    <t>（一財）岡山市建部町観光公社</t>
  </si>
  <si>
    <t>（独）岡山市立総合医療センター</t>
    <rPh sb="0" eb="3">
      <t>ドク</t>
    </rPh>
    <rPh sb="3" eb="6">
      <t>オカヤマシ</t>
    </rPh>
    <rPh sb="6" eb="7">
      <t>リツ</t>
    </rPh>
    <rPh sb="7" eb="9">
      <t>ソウゴウ</t>
    </rPh>
    <rPh sb="9" eb="11">
      <t>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</si>
</sst>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top style="hair">
        <color indexed="64"/>
      </top>
      <bottom/>
      <diagonal/>
    </border>
    <border>
      <left/>
      <right style="hair">
        <color indexed="64"/>
      </right>
      <top/>
      <bottom style="hair">
        <color indexed="64"/>
      </bottom>
      <diagonal/>
    </border>
  </borders>
  <cellStyleXfs count="9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5" applyNumberFormat="0" applyAlignment="0" applyProtection="0">
      <alignment vertical="center"/>
    </xf>
    <xf numFmtId="0" fontId="33" fillId="27" borderId="0" applyNumberFormat="0" applyBorder="0" applyAlignment="0" applyProtection="0">
      <alignment vertical="center"/>
    </xf>
    <xf numFmtId="9" fontId="1" fillId="0" borderId="0" applyFont="0" applyFill="0" applyBorder="0" applyAlignment="0" applyProtection="0">
      <alignment vertical="center"/>
    </xf>
    <xf numFmtId="0" fontId="14" fillId="28" borderId="186" applyNumberFormat="0" applyFont="0" applyAlignment="0" applyProtection="0">
      <alignment vertical="center"/>
    </xf>
    <xf numFmtId="0" fontId="34" fillId="0" borderId="187" applyNumberFormat="0" applyFill="0" applyAlignment="0" applyProtection="0">
      <alignment vertical="center"/>
    </xf>
    <xf numFmtId="0" fontId="35" fillId="9" borderId="0" applyNumberFormat="0" applyBorder="0" applyAlignment="0" applyProtection="0">
      <alignment vertical="center"/>
    </xf>
    <xf numFmtId="0" fontId="36" fillId="29" borderId="188" applyNumberFormat="0" applyAlignment="0" applyProtection="0">
      <alignment vertical="center"/>
    </xf>
    <xf numFmtId="0" fontId="37" fillId="0" borderId="0" applyNumberForma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0" fontId="38" fillId="0" borderId="189" applyNumberFormat="0" applyFill="0" applyAlignment="0" applyProtection="0">
      <alignment vertical="center"/>
    </xf>
    <xf numFmtId="0" fontId="39" fillId="0" borderId="190" applyNumberFormat="0" applyFill="0" applyAlignment="0" applyProtection="0">
      <alignment vertical="center"/>
    </xf>
    <xf numFmtId="0" fontId="40" fillId="0" borderId="191" applyNumberFormat="0" applyFill="0" applyAlignment="0" applyProtection="0">
      <alignment vertical="center"/>
    </xf>
    <xf numFmtId="0" fontId="40" fillId="0" borderId="0" applyNumberFormat="0" applyFill="0" applyBorder="0" applyAlignment="0" applyProtection="0">
      <alignment vertical="center"/>
    </xf>
    <xf numFmtId="0" fontId="41" fillId="0" borderId="192" applyNumberFormat="0" applyFill="0" applyAlignment="0" applyProtection="0">
      <alignment vertical="center"/>
    </xf>
    <xf numFmtId="0" fontId="42" fillId="29" borderId="193" applyNumberFormat="0" applyAlignment="0" applyProtection="0">
      <alignment vertical="center"/>
    </xf>
    <xf numFmtId="0" fontId="43" fillId="0" borderId="0" applyNumberForma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44" fillId="13" borderId="188" applyNumberFormat="0" applyAlignment="0" applyProtection="0">
      <alignment vertical="center"/>
    </xf>
    <xf numFmtId="0" fontId="8" fillId="0" borderId="0"/>
    <xf numFmtId="0" fontId="12" fillId="0" borderId="0">
      <alignment vertical="center"/>
    </xf>
    <xf numFmtId="0" fontId="46" fillId="0" borderId="0"/>
    <xf numFmtId="0" fontId="12" fillId="0" borderId="0">
      <alignment vertical="center"/>
    </xf>
    <xf numFmtId="0" fontId="1" fillId="0" borderId="0">
      <alignment vertical="center"/>
    </xf>
    <xf numFmtId="0" fontId="8" fillId="0" borderId="0">
      <alignment vertical="center"/>
    </xf>
    <xf numFmtId="0" fontId="8" fillId="0" borderId="0"/>
    <xf numFmtId="0" fontId="8" fillId="0" borderId="0"/>
    <xf numFmtId="0" fontId="8" fillId="0" borderId="0"/>
    <xf numFmtId="0" fontId="45" fillId="10" borderId="0" applyNumberFormat="0" applyBorder="0" applyAlignment="0" applyProtection="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35" xfId="30" applyFont="1" applyBorder="1" applyAlignment="1" applyProtection="1">
      <alignment horizontal="center" vertical="center" shrinkToFit="1"/>
      <protection locked="0"/>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42" xfId="31" applyNumberFormat="1" applyFont="1" applyFill="1" applyBorder="1" applyAlignment="1" applyProtection="1">
      <alignment horizontal="right" vertical="center" shrinkToFit="1"/>
      <protection locked="0"/>
    </xf>
    <xf numFmtId="177" fontId="26" fillId="5" borderId="143" xfId="31" applyNumberFormat="1" applyFont="1" applyFill="1" applyBorder="1" applyAlignment="1" applyProtection="1">
      <alignment horizontal="right" vertical="center" shrinkToFit="1"/>
      <protection locked="0"/>
    </xf>
    <xf numFmtId="177" fontId="26" fillId="5" borderId="126"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1"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177" fontId="26" fillId="0" borderId="194" xfId="30" applyNumberFormat="1" applyFont="1" applyBorder="1" applyAlignment="1" applyProtection="1">
      <alignment horizontal="right" vertical="center" shrinkToFit="1"/>
      <protection locked="0"/>
    </xf>
    <xf numFmtId="177" fontId="26" fillId="0" borderId="197" xfId="30" applyNumberFormat="1" applyFont="1" applyBorder="1" applyAlignment="1" applyProtection="1">
      <alignment horizontal="right" vertical="center" shrinkToFit="1"/>
      <protection locked="0"/>
    </xf>
    <xf numFmtId="177" fontId="26" fillId="0" borderId="196" xfId="30" applyNumberFormat="1" applyFont="1" applyBorder="1" applyAlignment="1" applyProtection="1">
      <alignment horizontal="right" vertical="center" shrinkToFit="1"/>
      <protection locked="0"/>
    </xf>
    <xf numFmtId="177" fontId="26" fillId="0" borderId="195" xfId="30" applyNumberFormat="1" applyFont="1" applyBorder="1" applyAlignment="1" applyProtection="1">
      <alignment horizontal="right" vertical="center" shrinkToFit="1"/>
      <protection locked="0"/>
    </xf>
    <xf numFmtId="177" fontId="26" fillId="0" borderId="105" xfId="30" applyNumberFormat="1" applyFont="1" applyBorder="1" applyAlignment="1" applyProtection="1">
      <alignment horizontal="right" vertical="center" shrinkToFit="1"/>
      <protection locked="0"/>
    </xf>
    <xf numFmtId="177" fontId="26" fillId="0" borderId="198" xfId="30"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93">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パーセント 2 2" xfId="65"/>
    <cellStyle name="メモ 2" xfId="66"/>
    <cellStyle name="リンク セル 2" xfId="67"/>
    <cellStyle name="悪い 2" xfId="68"/>
    <cellStyle name="計算 2" xfId="69"/>
    <cellStyle name="警告文 2" xfId="70"/>
    <cellStyle name="桁区切り 2" xfId="7"/>
    <cellStyle name="桁区切り 2 2" xfId="8"/>
    <cellStyle name="桁区切り 2 3" xfId="9"/>
    <cellStyle name="桁区切り 3" xfId="10"/>
    <cellStyle name="桁区切り 3 2" xfId="71"/>
    <cellStyle name="桁区切り 4" xfId="11"/>
    <cellStyle name="桁区切り 4 2" xfId="72"/>
    <cellStyle name="桁区切り 5" xfId="12"/>
    <cellStyle name="見出し 1 2" xfId="73"/>
    <cellStyle name="見出し 2 2" xfId="74"/>
    <cellStyle name="見出し 3 2" xfId="75"/>
    <cellStyle name="見出し 4 2" xfId="76"/>
    <cellStyle name="集計 2" xfId="77"/>
    <cellStyle name="出力 2" xfId="78"/>
    <cellStyle name="説明文 2" xfId="79"/>
    <cellStyle name="通貨 2" xfId="13"/>
    <cellStyle name="通貨 2 2" xfId="80"/>
    <cellStyle name="通貨 3" xfId="14"/>
    <cellStyle name="通貨 3 2" xfId="81"/>
    <cellStyle name="入力 2" xfId="82"/>
    <cellStyle name="標準" xfId="0" builtinId="0"/>
    <cellStyle name="標準 10" xfId="83"/>
    <cellStyle name="標準 2" xfId="5"/>
    <cellStyle name="標準 2 2" xfId="15"/>
    <cellStyle name="標準 2 3" xfId="16"/>
    <cellStyle name="標準 2 3 2" xfId="84"/>
    <cellStyle name="標準 2 4" xfId="28"/>
    <cellStyle name="標準 2 4 2" xfId="85"/>
    <cellStyle name="標準 2_2007AJAHO401600" xfId="17"/>
    <cellStyle name="標準 3" xfId="18"/>
    <cellStyle name="標準 3 2" xfId="19"/>
    <cellStyle name="標準 3 3" xfId="29"/>
    <cellStyle name="標準 3 3 2" xfId="86"/>
    <cellStyle name="標準 3_APAHO401000" xfId="20"/>
    <cellStyle name="標準 4" xfId="21"/>
    <cellStyle name="標準 4 2" xfId="22"/>
    <cellStyle name="標準 4 3" xfId="87"/>
    <cellStyle name="標準 4_APAHO401000" xfId="23"/>
    <cellStyle name="標準 4_APAHO401600" xfId="1"/>
    <cellStyle name="標準 4_APAHO4019001" xfId="4"/>
    <cellStyle name="標準 4_ZJ08_022012_青森市_2010" xfId="3"/>
    <cellStyle name="標準 5" xfId="24"/>
    <cellStyle name="標準 5 2" xfId="88"/>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89"/>
    <cellStyle name="標準 8" xfId="90"/>
    <cellStyle name="標準 9" xfId="91"/>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48985</c:v>
                </c:pt>
                <c:pt idx="1">
                  <c:v>44504</c:v>
                </c:pt>
                <c:pt idx="2">
                  <c:v>43717</c:v>
                </c:pt>
                <c:pt idx="3">
                  <c:v>46420</c:v>
                </c:pt>
                <c:pt idx="4">
                  <c:v>54631</c:v>
                </c:pt>
              </c:numCache>
            </c:numRef>
          </c:val>
          <c:smooth val="0"/>
        </c:ser>
        <c:dLbls>
          <c:showLegendKey val="0"/>
          <c:showVal val="0"/>
          <c:showCatName val="0"/>
          <c:showSerName val="0"/>
          <c:showPercent val="0"/>
          <c:showBubbleSize val="0"/>
        </c:dLbls>
        <c:marker val="1"/>
        <c:smooth val="0"/>
        <c:axId val="99994624"/>
        <c:axId val="100004992"/>
      </c:lineChart>
      <c:catAx>
        <c:axId val="999946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04992"/>
        <c:crosses val="autoZero"/>
        <c:auto val="1"/>
        <c:lblAlgn val="ctr"/>
        <c:lblOffset val="100"/>
        <c:tickLblSkip val="1"/>
        <c:tickMarkSkip val="1"/>
        <c:noMultiLvlLbl val="0"/>
      </c:catAx>
      <c:valAx>
        <c:axId val="1000049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94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5.6</c:v>
                </c:pt>
                <c:pt idx="1">
                  <c:v>4.25</c:v>
                </c:pt>
                <c:pt idx="2">
                  <c:v>2.98</c:v>
                </c:pt>
                <c:pt idx="3">
                  <c:v>4.3600000000000003</c:v>
                </c:pt>
                <c:pt idx="4">
                  <c:v>5.43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5.86</c:v>
                </c:pt>
                <c:pt idx="1">
                  <c:v>8.92</c:v>
                </c:pt>
                <c:pt idx="2">
                  <c:v>11.47</c:v>
                </c:pt>
                <c:pt idx="3">
                  <c:v>11.1</c:v>
                </c:pt>
                <c:pt idx="4">
                  <c:v>11.47</c:v>
                </c:pt>
              </c:numCache>
            </c:numRef>
          </c:val>
        </c:ser>
        <c:dLbls>
          <c:showLegendKey val="0"/>
          <c:showVal val="0"/>
          <c:showCatName val="0"/>
          <c:showSerName val="0"/>
          <c:showPercent val="0"/>
          <c:showBubbleSize val="0"/>
        </c:dLbls>
        <c:gapWidth val="250"/>
        <c:overlap val="100"/>
        <c:axId val="105326464"/>
        <c:axId val="105332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2.95</c:v>
                </c:pt>
                <c:pt idx="1">
                  <c:v>-1.28</c:v>
                </c:pt>
                <c:pt idx="2">
                  <c:v>-1.24</c:v>
                </c:pt>
                <c:pt idx="3">
                  <c:v>-0.61</c:v>
                </c:pt>
                <c:pt idx="4">
                  <c:v>-1.1200000000000001</c:v>
                </c:pt>
              </c:numCache>
            </c:numRef>
          </c:val>
          <c:smooth val="0"/>
        </c:ser>
        <c:dLbls>
          <c:showLegendKey val="0"/>
          <c:showVal val="0"/>
          <c:showCatName val="0"/>
          <c:showSerName val="0"/>
          <c:showPercent val="0"/>
          <c:showBubbleSize val="0"/>
        </c:dLbls>
        <c:marker val="1"/>
        <c:smooth val="0"/>
        <c:axId val="105326464"/>
        <c:axId val="105332736"/>
      </c:lineChart>
      <c:catAx>
        <c:axId val="10532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332736"/>
        <c:crosses val="autoZero"/>
        <c:auto val="1"/>
        <c:lblAlgn val="ctr"/>
        <c:lblOffset val="100"/>
        <c:tickLblSkip val="1"/>
        <c:tickMarkSkip val="1"/>
        <c:noMultiLvlLbl val="0"/>
      </c:catAx>
      <c:valAx>
        <c:axId val="105332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2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2.16</c:v>
                </c:pt>
                <c:pt idx="2">
                  <c:v>#N/A</c:v>
                </c:pt>
                <c:pt idx="3">
                  <c:v>2.35</c:v>
                </c:pt>
                <c:pt idx="4">
                  <c:v>#N/A</c:v>
                </c:pt>
                <c:pt idx="5">
                  <c:v>2.5299999999999998</c:v>
                </c:pt>
                <c:pt idx="6">
                  <c:v>#N/A</c:v>
                </c:pt>
                <c:pt idx="7">
                  <c:v>4.45</c:v>
                </c:pt>
                <c:pt idx="8">
                  <c:v>#N/A</c:v>
                </c:pt>
                <c:pt idx="9">
                  <c:v>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岡山市下水道事業会計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0.14000000000000001</c:v>
                </c:pt>
                <c:pt idx="6">
                  <c:v>#N/A</c:v>
                </c:pt>
                <c:pt idx="7">
                  <c:v>0.14000000000000001</c:v>
                </c:pt>
                <c:pt idx="8">
                  <c:v>#N/A</c:v>
                </c:pt>
                <c:pt idx="9">
                  <c:v>0.23</c:v>
                </c:pt>
              </c:numCache>
            </c:numRef>
          </c:val>
        </c:ser>
        <c:ser>
          <c:idx val="3"/>
          <c:order val="3"/>
          <c:tx>
            <c:strRef>
              <c:f>データシート!$A$30</c:f>
              <c:strCache>
                <c:ptCount val="1"/>
                <c:pt idx="0">
                  <c:v>岡山市工業用水道事業会計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0.43</c:v>
                </c:pt>
                <c:pt idx="2">
                  <c:v>#N/A</c:v>
                </c:pt>
                <c:pt idx="3">
                  <c:v>0.49</c:v>
                </c:pt>
                <c:pt idx="4">
                  <c:v>#N/A</c:v>
                </c:pt>
                <c:pt idx="5">
                  <c:v>0.43</c:v>
                </c:pt>
                <c:pt idx="6">
                  <c:v>#N/A</c:v>
                </c:pt>
                <c:pt idx="7">
                  <c:v>0.46</c:v>
                </c:pt>
                <c:pt idx="8">
                  <c:v>#N/A</c:v>
                </c:pt>
                <c:pt idx="9">
                  <c:v>0.5</c:v>
                </c:pt>
              </c:numCache>
            </c:numRef>
          </c:val>
        </c:ser>
        <c:ser>
          <c:idx val="4"/>
          <c:order val="4"/>
          <c:tx>
            <c:strRef>
              <c:f>データシート!$A$31</c:f>
              <c:strCache>
                <c:ptCount val="1"/>
                <c:pt idx="0">
                  <c:v>岡山市介護保険費特別会計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0.39</c:v>
                </c:pt>
                <c:pt idx="4">
                  <c:v>#N/A</c:v>
                </c:pt>
                <c:pt idx="5">
                  <c:v>0.44</c:v>
                </c:pt>
                <c:pt idx="6">
                  <c:v>#N/A</c:v>
                </c:pt>
                <c:pt idx="7">
                  <c:v>0.45</c:v>
                </c:pt>
                <c:pt idx="8">
                  <c:v>#N/A</c:v>
                </c:pt>
                <c:pt idx="9">
                  <c:v>0.53</c:v>
                </c:pt>
              </c:numCache>
            </c:numRef>
          </c:val>
        </c:ser>
        <c:ser>
          <c:idx val="5"/>
          <c:order val="5"/>
          <c:tx>
            <c:strRef>
              <c:f>データシート!$A$32</c:f>
              <c:strCache>
                <c:ptCount val="1"/>
                <c:pt idx="0">
                  <c:v>岡山市国民健康保険費特別会計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0.7</c:v>
                </c:pt>
                <c:pt idx="1">
                  <c:v>#N/A</c:v>
                </c:pt>
                <c:pt idx="2">
                  <c:v>#N/A</c:v>
                </c:pt>
                <c:pt idx="3">
                  <c:v>0.66</c:v>
                </c:pt>
                <c:pt idx="4">
                  <c:v>#N/A</c:v>
                </c:pt>
                <c:pt idx="5">
                  <c:v>1.0900000000000001</c:v>
                </c:pt>
                <c:pt idx="6">
                  <c:v>#N/A</c:v>
                </c:pt>
                <c:pt idx="7">
                  <c:v>1.43</c:v>
                </c:pt>
                <c:pt idx="8">
                  <c:v>#N/A</c:v>
                </c:pt>
                <c:pt idx="9">
                  <c:v>0.73</c:v>
                </c:pt>
              </c:numCache>
            </c:numRef>
          </c:val>
        </c:ser>
        <c:ser>
          <c:idx val="6"/>
          <c:order val="6"/>
          <c:tx>
            <c:strRef>
              <c:f>データシート!$A$33</c:f>
              <c:strCache>
                <c:ptCount val="1"/>
                <c:pt idx="0">
                  <c:v>岡山市市場事業会計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0.97</c:v>
                </c:pt>
                <c:pt idx="2">
                  <c:v>#N/A</c:v>
                </c:pt>
                <c:pt idx="3">
                  <c:v>1.0900000000000001</c:v>
                </c:pt>
                <c:pt idx="4">
                  <c:v>#N/A</c:v>
                </c:pt>
                <c:pt idx="5">
                  <c:v>1.19</c:v>
                </c:pt>
                <c:pt idx="6">
                  <c:v>#N/A</c:v>
                </c:pt>
                <c:pt idx="7">
                  <c:v>1.29</c:v>
                </c:pt>
                <c:pt idx="8">
                  <c:v>#N/A</c:v>
                </c:pt>
                <c:pt idx="9">
                  <c:v>1.43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6.21</c:v>
                </c:pt>
                <c:pt idx="2">
                  <c:v>#N/A</c:v>
                </c:pt>
                <c:pt idx="3">
                  <c:v>4.8899999999999997</c:v>
                </c:pt>
                <c:pt idx="4">
                  <c:v>#N/A</c:v>
                </c:pt>
                <c:pt idx="5">
                  <c:v>3.67</c:v>
                </c:pt>
                <c:pt idx="6">
                  <c:v>#N/A</c:v>
                </c:pt>
                <c:pt idx="7">
                  <c:v>5.03</c:v>
                </c:pt>
                <c:pt idx="8">
                  <c:v>#N/A</c:v>
                </c:pt>
                <c:pt idx="9">
                  <c:v>6.15</c:v>
                </c:pt>
              </c:numCache>
            </c:numRef>
          </c:val>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6.01</c:v>
                </c:pt>
                <c:pt idx="2">
                  <c:v>#N/A</c:v>
                </c:pt>
                <c:pt idx="3">
                  <c:v>6.74</c:v>
                </c:pt>
                <c:pt idx="4">
                  <c:v>#N/A</c:v>
                </c:pt>
                <c:pt idx="5">
                  <c:v>7.05</c:v>
                </c:pt>
                <c:pt idx="6">
                  <c:v>#N/A</c:v>
                </c:pt>
                <c:pt idx="7">
                  <c:v>7.06</c:v>
                </c:pt>
                <c:pt idx="8">
                  <c:v>#N/A</c:v>
                </c:pt>
                <c:pt idx="9">
                  <c:v>7.31</c:v>
                </c:pt>
              </c:numCache>
            </c:numRef>
          </c:val>
        </c:ser>
        <c:ser>
          <c:idx val="9"/>
          <c:order val="9"/>
          <c:tx>
            <c:strRef>
              <c:f>データシート!$A$36</c:f>
              <c:strCache>
                <c:ptCount val="1"/>
                <c:pt idx="0">
                  <c:v>岡山市住宅新築資金等貸付事業費特別会計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0.33</c:v>
                </c:pt>
                <c:pt idx="1">
                  <c:v>#N/A</c:v>
                </c:pt>
                <c:pt idx="2">
                  <c:v>0.33</c:v>
                </c:pt>
                <c:pt idx="3">
                  <c:v>#N/A</c:v>
                </c:pt>
                <c:pt idx="4">
                  <c:v>0.33</c:v>
                </c:pt>
                <c:pt idx="5">
                  <c:v>#N/A</c:v>
                </c:pt>
                <c:pt idx="6">
                  <c:v>0.32</c:v>
                </c:pt>
                <c:pt idx="7">
                  <c:v>#N/A</c:v>
                </c:pt>
                <c:pt idx="8">
                  <c:v>0.32</c:v>
                </c:pt>
                <c:pt idx="9">
                  <c:v>#N/A</c:v>
                </c:pt>
              </c:numCache>
            </c:numRef>
          </c:val>
        </c:ser>
        <c:dLbls>
          <c:showLegendKey val="0"/>
          <c:showVal val="0"/>
          <c:showCatName val="0"/>
          <c:showSerName val="0"/>
          <c:showPercent val="0"/>
          <c:showBubbleSize val="0"/>
        </c:dLbls>
        <c:gapWidth val="150"/>
        <c:overlap val="100"/>
        <c:axId val="105492480"/>
        <c:axId val="105494016"/>
      </c:barChart>
      <c:catAx>
        <c:axId val="10549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94016"/>
        <c:crosses val="autoZero"/>
        <c:auto val="1"/>
        <c:lblAlgn val="ctr"/>
        <c:lblOffset val="100"/>
        <c:tickLblSkip val="1"/>
        <c:tickMarkSkip val="1"/>
        <c:noMultiLvlLbl val="0"/>
      </c:catAx>
      <c:valAx>
        <c:axId val="10549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92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31451</c:v>
                </c:pt>
                <c:pt idx="5">
                  <c:v>31998</c:v>
                </c:pt>
                <c:pt idx="8">
                  <c:v>32081</c:v>
                </c:pt>
                <c:pt idx="11">
                  <c:v>32674</c:v>
                </c:pt>
                <c:pt idx="14">
                  <c:v>32288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4593</c:v>
                </c:pt>
                <c:pt idx="3">
                  <c:v>4390</c:v>
                </c:pt>
                <c:pt idx="6">
                  <c:v>4195</c:v>
                </c:pt>
                <c:pt idx="9">
                  <c:v>4049</c:v>
                </c:pt>
                <c:pt idx="12">
                  <c:v>3696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401</c:v>
                </c:pt>
                <c:pt idx="3">
                  <c:v>311</c:v>
                </c:pt>
                <c:pt idx="6">
                  <c:v>161</c:v>
                </c:pt>
                <c:pt idx="9">
                  <c:v>153</c:v>
                </c:pt>
                <c:pt idx="12">
                  <c:v>126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9364</c:v>
                </c:pt>
                <c:pt idx="3">
                  <c:v>9019</c:v>
                </c:pt>
                <c:pt idx="6">
                  <c:v>8944</c:v>
                </c:pt>
                <c:pt idx="9">
                  <c:v>8637</c:v>
                </c:pt>
                <c:pt idx="12">
                  <c:v>7317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221</c:v>
                </c:pt>
                <c:pt idx="3">
                  <c:v>397</c:v>
                </c:pt>
                <c:pt idx="6">
                  <c:v>730</c:v>
                </c:pt>
                <c:pt idx="9">
                  <c:v>1063</c:v>
                </c:pt>
                <c:pt idx="12">
                  <c:v>1363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36888</c:v>
                </c:pt>
                <c:pt idx="3">
                  <c:v>36285</c:v>
                </c:pt>
                <c:pt idx="6">
                  <c:v>35609</c:v>
                </c:pt>
                <c:pt idx="9">
                  <c:v>34560</c:v>
                </c:pt>
                <c:pt idx="12">
                  <c:v>32360</c:v>
                </c:pt>
              </c:numCache>
            </c:numRef>
          </c:val>
        </c:ser>
        <c:dLbls>
          <c:showLegendKey val="0"/>
          <c:showVal val="0"/>
          <c:showCatName val="0"/>
          <c:showSerName val="0"/>
          <c:showPercent val="0"/>
          <c:showBubbleSize val="0"/>
        </c:dLbls>
        <c:gapWidth val="100"/>
        <c:overlap val="100"/>
        <c:axId val="105538304"/>
        <c:axId val="105540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20016</c:v>
                </c:pt>
                <c:pt idx="2">
                  <c:v>#N/A</c:v>
                </c:pt>
                <c:pt idx="3">
                  <c:v>#N/A</c:v>
                </c:pt>
                <c:pt idx="4">
                  <c:v>18404</c:v>
                </c:pt>
                <c:pt idx="5">
                  <c:v>#N/A</c:v>
                </c:pt>
                <c:pt idx="6">
                  <c:v>#N/A</c:v>
                </c:pt>
                <c:pt idx="7">
                  <c:v>17558</c:v>
                </c:pt>
                <c:pt idx="8">
                  <c:v>#N/A</c:v>
                </c:pt>
                <c:pt idx="9">
                  <c:v>#N/A</c:v>
                </c:pt>
                <c:pt idx="10">
                  <c:v>15788</c:v>
                </c:pt>
                <c:pt idx="11">
                  <c:v>#N/A</c:v>
                </c:pt>
                <c:pt idx="12">
                  <c:v>#N/A</c:v>
                </c:pt>
                <c:pt idx="13">
                  <c:v>12574</c:v>
                </c:pt>
                <c:pt idx="14">
                  <c:v>#N/A</c:v>
                </c:pt>
              </c:numCache>
            </c:numRef>
          </c:val>
          <c:smooth val="0"/>
        </c:ser>
        <c:dLbls>
          <c:showLegendKey val="0"/>
          <c:showVal val="0"/>
          <c:showCatName val="0"/>
          <c:showSerName val="0"/>
          <c:showPercent val="0"/>
          <c:showBubbleSize val="0"/>
        </c:dLbls>
        <c:marker val="1"/>
        <c:smooth val="0"/>
        <c:axId val="105538304"/>
        <c:axId val="105540224"/>
      </c:lineChart>
      <c:catAx>
        <c:axId val="10553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40224"/>
        <c:crosses val="autoZero"/>
        <c:auto val="1"/>
        <c:lblAlgn val="ctr"/>
        <c:lblOffset val="100"/>
        <c:tickLblSkip val="1"/>
        <c:tickMarkSkip val="1"/>
        <c:noMultiLvlLbl val="0"/>
      </c:catAx>
      <c:valAx>
        <c:axId val="10554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3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292837</c:v>
                </c:pt>
                <c:pt idx="5">
                  <c:v>299070</c:v>
                </c:pt>
                <c:pt idx="8">
                  <c:v>312316</c:v>
                </c:pt>
                <c:pt idx="11">
                  <c:v>322270</c:v>
                </c:pt>
                <c:pt idx="14">
                  <c:v>334661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71008</c:v>
                </c:pt>
                <c:pt idx="5">
                  <c:v>66643</c:v>
                </c:pt>
                <c:pt idx="8">
                  <c:v>64606</c:v>
                </c:pt>
                <c:pt idx="11">
                  <c:v>64013</c:v>
                </c:pt>
                <c:pt idx="14">
                  <c:v>72392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19847</c:v>
                </c:pt>
                <c:pt idx="5">
                  <c:v>27770</c:v>
                </c:pt>
                <c:pt idx="8">
                  <c:v>38126</c:v>
                </c:pt>
                <c:pt idx="11">
                  <c:v>43220</c:v>
                </c:pt>
                <c:pt idx="14">
                  <c:v>47111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183</c:v>
                </c:pt>
                <c:pt idx="3">
                  <c:v>203</c:v>
                </c:pt>
                <c:pt idx="6">
                  <c:v>141</c:v>
                </c:pt>
                <c:pt idx="9">
                  <c:v>139</c:v>
                </c:pt>
                <c:pt idx="12">
                  <c:v>91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41503</c:v>
                </c:pt>
                <c:pt idx="3">
                  <c:v>42094</c:v>
                </c:pt>
                <c:pt idx="6">
                  <c:v>42251</c:v>
                </c:pt>
                <c:pt idx="9">
                  <c:v>41390</c:v>
                </c:pt>
                <c:pt idx="12">
                  <c:v>39242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1257</c:v>
                </c:pt>
                <c:pt idx="3">
                  <c:v>1005</c:v>
                </c:pt>
                <c:pt idx="6">
                  <c:v>892</c:v>
                </c:pt>
                <c:pt idx="9">
                  <c:v>784</c:v>
                </c:pt>
                <c:pt idx="12">
                  <c:v>677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155203</c:v>
                </c:pt>
                <c:pt idx="3">
                  <c:v>143190</c:v>
                </c:pt>
                <c:pt idx="6">
                  <c:v>136704</c:v>
                </c:pt>
                <c:pt idx="9">
                  <c:v>135192</c:v>
                </c:pt>
                <c:pt idx="12">
                  <c:v>125586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56557</c:v>
                </c:pt>
                <c:pt idx="3">
                  <c:v>51066</c:v>
                </c:pt>
                <c:pt idx="6">
                  <c:v>45709</c:v>
                </c:pt>
                <c:pt idx="9">
                  <c:v>42203</c:v>
                </c:pt>
                <c:pt idx="12">
                  <c:v>38347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278481</c:v>
                </c:pt>
                <c:pt idx="3">
                  <c:v>277835</c:v>
                </c:pt>
                <c:pt idx="6">
                  <c:v>277699</c:v>
                </c:pt>
                <c:pt idx="9">
                  <c:v>285103</c:v>
                </c:pt>
                <c:pt idx="12">
                  <c:v>310912</c:v>
                </c:pt>
              </c:numCache>
            </c:numRef>
          </c:val>
        </c:ser>
        <c:dLbls>
          <c:showLegendKey val="0"/>
          <c:showVal val="0"/>
          <c:showCatName val="0"/>
          <c:showSerName val="0"/>
          <c:showPercent val="0"/>
          <c:showBubbleSize val="0"/>
        </c:dLbls>
        <c:gapWidth val="100"/>
        <c:overlap val="100"/>
        <c:axId val="105393152"/>
        <c:axId val="105411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149492</c:v>
                </c:pt>
                <c:pt idx="2">
                  <c:v>#N/A</c:v>
                </c:pt>
                <c:pt idx="3">
                  <c:v>#N/A</c:v>
                </c:pt>
                <c:pt idx="4">
                  <c:v>121909</c:v>
                </c:pt>
                <c:pt idx="5">
                  <c:v>#N/A</c:v>
                </c:pt>
                <c:pt idx="6">
                  <c:v>#N/A</c:v>
                </c:pt>
                <c:pt idx="7">
                  <c:v>88349</c:v>
                </c:pt>
                <c:pt idx="8">
                  <c:v>#N/A</c:v>
                </c:pt>
                <c:pt idx="9">
                  <c:v>#N/A</c:v>
                </c:pt>
                <c:pt idx="10">
                  <c:v>75307</c:v>
                </c:pt>
                <c:pt idx="11">
                  <c:v>#N/A</c:v>
                </c:pt>
                <c:pt idx="12">
                  <c:v>#N/A</c:v>
                </c:pt>
                <c:pt idx="13">
                  <c:v>60692</c:v>
                </c:pt>
                <c:pt idx="14">
                  <c:v>#N/A</c:v>
                </c:pt>
              </c:numCache>
            </c:numRef>
          </c:val>
          <c:smooth val="0"/>
        </c:ser>
        <c:dLbls>
          <c:showLegendKey val="0"/>
          <c:showVal val="0"/>
          <c:showCatName val="0"/>
          <c:showSerName val="0"/>
          <c:showPercent val="0"/>
          <c:showBubbleSize val="0"/>
        </c:dLbls>
        <c:marker val="1"/>
        <c:smooth val="0"/>
        <c:axId val="105393152"/>
        <c:axId val="105411712"/>
      </c:lineChart>
      <c:catAx>
        <c:axId val="10539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411712"/>
        <c:crosses val="autoZero"/>
        <c:auto val="1"/>
        <c:lblAlgn val="ctr"/>
        <c:lblOffset val="100"/>
        <c:tickLblSkip val="1"/>
        <c:tickMarkSkip val="1"/>
        <c:noMultiLvlLbl val="0"/>
      </c:catAx>
      <c:valAx>
        <c:axId val="10541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9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706,027
696,235
789.96
293,586,227
282,819,404
9,001,348
165,727,329
301,269,440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43.4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類似団体平均を若干下回っています。</a:t>
          </a:r>
        </a:p>
        <a:p>
          <a:r>
            <a:rPr kumimoji="1" lang="ja-JP" altLang="en-US" sz="1300">
              <a:latin typeface="ＭＳ Ｐゴシック"/>
            </a:rPr>
            <a:t>　リーマンショックを契機とした平成</a:t>
          </a:r>
          <a:r>
            <a:rPr kumimoji="1" lang="en-US" altLang="ja-JP" sz="1300">
              <a:latin typeface="ＭＳ Ｐゴシック"/>
            </a:rPr>
            <a:t>22</a:t>
          </a:r>
          <a:r>
            <a:rPr kumimoji="1" lang="ja-JP" altLang="en-US" sz="1300">
              <a:latin typeface="ＭＳ Ｐゴシック"/>
            </a:rPr>
            <a:t>年度の法人税収減の影響により、平成</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23</a:t>
          </a:r>
          <a:r>
            <a:rPr kumimoji="1" lang="ja-JP" altLang="en-US" sz="1300">
              <a:latin typeface="ＭＳ Ｐゴシック"/>
            </a:rPr>
            <a:t>年度の財政力指数が低下しましたが、その後の法人・市民税収の回復による基準財政収入額の増により、財政力指数は一定程度回復傾向にあります。</a:t>
          </a:r>
        </a:p>
        <a:p>
          <a:r>
            <a:rPr kumimoji="1" lang="ja-JP" altLang="en-US" sz="1300">
              <a:latin typeface="ＭＳ Ｐゴシック"/>
            </a:rPr>
            <a:t>　企業誘致、産業振興、都市基盤整備による人口、産業、交通の集積を図る等により、引き続き市税収入等の増収に努め、財政力を強化します。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121920</xdr:rowOff>
    </xdr:from>
    <xdr:to>
      <xdr:col>7</xdr:col>
      <xdr:colOff>152400</xdr:colOff>
      <xdr:row>43</xdr:row>
      <xdr:rowOff>46990</xdr:rowOff>
    </xdr:to>
    <xdr:cxnSp macro="">
      <xdr:nvCxnSpPr>
        <xdr:cNvPr id="65" name="直線コネクタ 64"/>
        <xdr:cNvCxnSpPr/>
      </xdr:nvCxnSpPr>
      <xdr:spPr>
        <a:xfrm flipV="1">
          <a:off x="4114800" y="73228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46990</xdr:rowOff>
    </xdr:from>
    <xdr:to>
      <xdr:col>6</xdr:col>
      <xdr:colOff>0</xdr:colOff>
      <xdr:row>43</xdr:row>
      <xdr:rowOff>95250</xdr:rowOff>
    </xdr:to>
    <xdr:cxnSp macro="">
      <xdr:nvCxnSpPr>
        <xdr:cNvPr id="68" name="直線コネクタ 67"/>
        <xdr:cNvCxnSpPr/>
      </xdr:nvCxnSpPr>
      <xdr:spPr>
        <a:xfrm flipV="1">
          <a:off x="3225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0" name="テキスト ボックス 6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143510</xdr:rowOff>
    </xdr:to>
    <xdr:cxnSp macro="">
      <xdr:nvCxnSpPr>
        <xdr:cNvPr id="71" name="直線コネクタ 70"/>
        <xdr:cNvCxnSpPr/>
      </xdr:nvCxnSpPr>
      <xdr:spPr>
        <a:xfrm flipV="1">
          <a:off x="2336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64787</xdr:rowOff>
    </xdr:from>
    <xdr:ext cx="762000" cy="259045"/>
    <xdr:sp macro="" textlink="">
      <xdr:nvSpPr>
        <xdr:cNvPr id="73" name="テキスト ボックス 72"/>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143510</xdr:rowOff>
    </xdr:to>
    <xdr:cxnSp macro="">
      <xdr:nvCxnSpPr>
        <xdr:cNvPr id="74" name="直線コネクタ 73"/>
        <xdr:cNvCxnSpPr/>
      </xdr:nvCxnSpPr>
      <xdr:spPr>
        <a:xfrm>
          <a:off x="1447800" y="741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139717</xdr:rowOff>
    </xdr:from>
    <xdr:ext cx="762000" cy="259045"/>
    <xdr:sp macro="" textlink="">
      <xdr:nvSpPr>
        <xdr:cNvPr id="76" name="テキスト ボックス 75"/>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8" name="テキスト ボックス 77"/>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71120</xdr:rowOff>
    </xdr:from>
    <xdr:to>
      <xdr:col>7</xdr:col>
      <xdr:colOff>203200</xdr:colOff>
      <xdr:row>43</xdr:row>
      <xdr:rowOff>1270</xdr:rowOff>
    </xdr:to>
    <xdr:sp macro="" textlink="">
      <xdr:nvSpPr>
        <xdr:cNvPr id="84" name="円/楕円 83"/>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43197</xdr:rowOff>
    </xdr:from>
    <xdr:ext cx="762000" cy="259045"/>
    <xdr:sp macro="" textlink="">
      <xdr:nvSpPr>
        <xdr:cNvPr id="85"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167640</xdr:rowOff>
    </xdr:from>
    <xdr:to>
      <xdr:col>6</xdr:col>
      <xdr:colOff>50800</xdr:colOff>
      <xdr:row>43</xdr:row>
      <xdr:rowOff>97790</xdr:rowOff>
    </xdr:to>
    <xdr:sp macro="" textlink="">
      <xdr:nvSpPr>
        <xdr:cNvPr id="86" name="円/楕円 85"/>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82567</xdr:rowOff>
    </xdr:from>
    <xdr:ext cx="736600" cy="259045"/>
    <xdr:sp macro="" textlink="">
      <xdr:nvSpPr>
        <xdr:cNvPr id="87" name="テキスト ボックス 86"/>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8" name="円/楕円 87"/>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89" name="テキスト ボックス 88"/>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0" name="円/楕円 89"/>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91" name="テキスト ボックス 90"/>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92" name="円/楕円 91"/>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93" name="テキスト ボックス 92"/>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a:t>
          </a:r>
          <a:r>
            <a:rPr kumimoji="1" lang="en-US" altLang="ja-JP" sz="1300">
              <a:latin typeface="ＭＳ Ｐゴシック"/>
            </a:rPr>
            <a:t>7.9</a:t>
          </a:r>
          <a:r>
            <a:rPr kumimoji="1" lang="ja-JP" altLang="en-US" sz="1300">
              <a:latin typeface="ＭＳ Ｐゴシック"/>
            </a:rPr>
            <a:t>％ポイント下回っています。</a:t>
          </a:r>
        </a:p>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年度までは採用凍結による人件費の減や臨財債の発行などにより経常収支比率は改善してきましたが、その後生活保護費やこども手当などの扶助費の増加などにより、</a:t>
          </a:r>
          <a:r>
            <a:rPr kumimoji="1" lang="en-US" altLang="ja-JP" sz="1300">
              <a:latin typeface="ＭＳ Ｐゴシック"/>
            </a:rPr>
            <a:t>24</a:t>
          </a:r>
          <a:r>
            <a:rPr kumimoji="1" lang="ja-JP" altLang="en-US" sz="1300">
              <a:latin typeface="ＭＳ Ｐゴシック"/>
            </a:rPr>
            <a:t>年度まで比率が一旦増加しました。</a:t>
          </a:r>
          <a:r>
            <a:rPr kumimoji="1" lang="en-US" altLang="ja-JP" sz="1300">
              <a:latin typeface="ＭＳ Ｐゴシック"/>
            </a:rPr>
            <a:t>25</a:t>
          </a:r>
          <a:r>
            <a:rPr kumimoji="1" lang="ja-JP" altLang="en-US" sz="1300">
              <a:latin typeface="ＭＳ Ｐゴシック"/>
            </a:rPr>
            <a:t>年度からは給与所得の上昇による税収増により経常収支比率は改善に転じています。</a:t>
          </a:r>
        </a:p>
        <a:p>
          <a:r>
            <a:rPr kumimoji="1" lang="ja-JP" altLang="en-US" sz="1300">
              <a:latin typeface="ＭＳ Ｐゴシック"/>
            </a:rPr>
            <a:t>　建設事業の重点化、地方債借入額の抑制、公的資金の補償金免除繰上償還等により公債費の軽減を図るとともに、行政サービス棚卸し（事業仕分け）による積極的な行財政改革に取り組み、歳出の徹底的な見直しを行います。</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46567</xdr:rowOff>
    </xdr:from>
    <xdr:to>
      <xdr:col>7</xdr:col>
      <xdr:colOff>152400</xdr:colOff>
      <xdr:row>58</xdr:row>
      <xdr:rowOff>46567</xdr:rowOff>
    </xdr:to>
    <xdr:cxnSp macro="">
      <xdr:nvCxnSpPr>
        <xdr:cNvPr id="130" name="直線コネクタ 129"/>
        <xdr:cNvCxnSpPr/>
      </xdr:nvCxnSpPr>
      <xdr:spPr>
        <a:xfrm>
          <a:off x="4114800" y="99906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1"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46567</xdr:rowOff>
    </xdr:from>
    <xdr:to>
      <xdr:col>6</xdr:col>
      <xdr:colOff>0</xdr:colOff>
      <xdr:row>58</xdr:row>
      <xdr:rowOff>127000</xdr:rowOff>
    </xdr:to>
    <xdr:cxnSp macro="">
      <xdr:nvCxnSpPr>
        <xdr:cNvPr id="133" name="直線コネクタ 132"/>
        <xdr:cNvCxnSpPr/>
      </xdr:nvCxnSpPr>
      <xdr:spPr>
        <a:xfrm flipV="1">
          <a:off x="3225800" y="99906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5" name="テキスト ボックス 134"/>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35076</xdr:rowOff>
    </xdr:from>
    <xdr:to>
      <xdr:col>4</xdr:col>
      <xdr:colOff>482600</xdr:colOff>
      <xdr:row>58</xdr:row>
      <xdr:rowOff>127000</xdr:rowOff>
    </xdr:to>
    <xdr:cxnSp macro="">
      <xdr:nvCxnSpPr>
        <xdr:cNvPr id="136" name="直線コネクタ 135"/>
        <xdr:cNvCxnSpPr/>
      </xdr:nvCxnSpPr>
      <xdr:spPr>
        <a:xfrm>
          <a:off x="2336800" y="99791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38" name="テキスト ボックス 13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57150</xdr:rowOff>
    </xdr:from>
    <xdr:to>
      <xdr:col>3</xdr:col>
      <xdr:colOff>279400</xdr:colOff>
      <xdr:row>58</xdr:row>
      <xdr:rowOff>35076</xdr:rowOff>
    </xdr:to>
    <xdr:cxnSp macro="">
      <xdr:nvCxnSpPr>
        <xdr:cNvPr id="139" name="直線コネクタ 138"/>
        <xdr:cNvCxnSpPr/>
      </xdr:nvCxnSpPr>
      <xdr:spPr>
        <a:xfrm>
          <a:off x="1447800" y="982980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144132</xdr:rowOff>
    </xdr:from>
    <xdr:ext cx="762000" cy="259045"/>
    <xdr:sp macro="" textlink="">
      <xdr:nvSpPr>
        <xdr:cNvPr id="141" name="テキスト ボックス 140"/>
        <xdr:cNvSpPr txBox="1"/>
      </xdr:nvSpPr>
      <xdr:spPr>
        <a:xfrm>
          <a:off x="1955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132642</xdr:rowOff>
    </xdr:from>
    <xdr:ext cx="762000" cy="259045"/>
    <xdr:sp macro="" textlink="">
      <xdr:nvSpPr>
        <xdr:cNvPr id="143" name="テキスト ボックス 142"/>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57</xdr:row>
      <xdr:rowOff>167217</xdr:rowOff>
    </xdr:from>
    <xdr:to>
      <xdr:col>7</xdr:col>
      <xdr:colOff>203200</xdr:colOff>
      <xdr:row>58</xdr:row>
      <xdr:rowOff>97367</xdr:rowOff>
    </xdr:to>
    <xdr:sp macro="" textlink="">
      <xdr:nvSpPr>
        <xdr:cNvPr id="149" name="円/楕円 148"/>
        <xdr:cNvSpPr/>
      </xdr:nvSpPr>
      <xdr:spPr>
        <a:xfrm>
          <a:off x="49022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88494</xdr:rowOff>
    </xdr:from>
    <xdr:ext cx="762000" cy="259045"/>
    <xdr:sp macro="" textlink="">
      <xdr:nvSpPr>
        <xdr:cNvPr id="150" name="財政構造の弾力性該当値テキスト"/>
        <xdr:cNvSpPr txBox="1"/>
      </xdr:nvSpPr>
      <xdr:spPr>
        <a:xfrm>
          <a:off x="5041900" y="986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167217</xdr:rowOff>
    </xdr:from>
    <xdr:to>
      <xdr:col>6</xdr:col>
      <xdr:colOff>50800</xdr:colOff>
      <xdr:row>58</xdr:row>
      <xdr:rowOff>97367</xdr:rowOff>
    </xdr:to>
    <xdr:sp macro="" textlink="">
      <xdr:nvSpPr>
        <xdr:cNvPr id="151" name="円/楕円 150"/>
        <xdr:cNvSpPr/>
      </xdr:nvSpPr>
      <xdr:spPr>
        <a:xfrm>
          <a:off x="4064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107544</xdr:rowOff>
    </xdr:from>
    <xdr:ext cx="736600" cy="259045"/>
    <xdr:sp macro="" textlink="">
      <xdr:nvSpPr>
        <xdr:cNvPr id="152" name="テキスト ボックス 151"/>
        <xdr:cNvSpPr txBox="1"/>
      </xdr:nvSpPr>
      <xdr:spPr>
        <a:xfrm>
          <a:off x="3733800" y="970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76200</xdr:rowOff>
    </xdr:from>
    <xdr:to>
      <xdr:col>4</xdr:col>
      <xdr:colOff>533400</xdr:colOff>
      <xdr:row>59</xdr:row>
      <xdr:rowOff>6350</xdr:rowOff>
    </xdr:to>
    <xdr:sp macro="" textlink="">
      <xdr:nvSpPr>
        <xdr:cNvPr id="153" name="円/楕円 152"/>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16527</xdr:rowOff>
    </xdr:from>
    <xdr:ext cx="762000" cy="259045"/>
    <xdr:sp macro="" textlink="">
      <xdr:nvSpPr>
        <xdr:cNvPr id="154" name="テキスト ボックス 153"/>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155726</xdr:rowOff>
    </xdr:from>
    <xdr:to>
      <xdr:col>3</xdr:col>
      <xdr:colOff>330200</xdr:colOff>
      <xdr:row>58</xdr:row>
      <xdr:rowOff>85876</xdr:rowOff>
    </xdr:to>
    <xdr:sp macro="" textlink="">
      <xdr:nvSpPr>
        <xdr:cNvPr id="155" name="円/楕円 154"/>
        <xdr:cNvSpPr/>
      </xdr:nvSpPr>
      <xdr:spPr>
        <a:xfrm>
          <a:off x="2286000" y="99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96053</xdr:rowOff>
    </xdr:from>
    <xdr:ext cx="762000" cy="259045"/>
    <xdr:sp macro="" textlink="">
      <xdr:nvSpPr>
        <xdr:cNvPr id="156" name="テキスト ボックス 155"/>
        <xdr:cNvSpPr txBox="1"/>
      </xdr:nvSpPr>
      <xdr:spPr>
        <a:xfrm>
          <a:off x="1955800" y="96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6350</xdr:rowOff>
    </xdr:from>
    <xdr:to>
      <xdr:col>2</xdr:col>
      <xdr:colOff>127000</xdr:colOff>
      <xdr:row>57</xdr:row>
      <xdr:rowOff>107950</xdr:rowOff>
    </xdr:to>
    <xdr:sp macro="" textlink="">
      <xdr:nvSpPr>
        <xdr:cNvPr id="157" name="円/楕円 156"/>
        <xdr:cNvSpPr/>
      </xdr:nvSpPr>
      <xdr:spPr>
        <a:xfrm>
          <a:off x="139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55</xdr:row>
      <xdr:rowOff>118127</xdr:rowOff>
    </xdr:from>
    <xdr:ext cx="762000" cy="259045"/>
    <xdr:sp macro="" textlink="">
      <xdr:nvSpPr>
        <xdr:cNvPr id="158" name="テキスト ボックス 157"/>
        <xdr:cNvSpPr txBox="1"/>
      </xdr:nvSpPr>
      <xdr:spPr>
        <a:xfrm>
          <a:off x="1066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物件費や維持補修費などの経常的経費について、毎年見直しを図り、経費の削減に努めてきた結果、類似団体平均より良好な水準です。</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24081</xdr:rowOff>
    </xdr:from>
    <xdr:to>
      <xdr:col>7</xdr:col>
      <xdr:colOff>152400</xdr:colOff>
      <xdr:row>84</xdr:row>
      <xdr:rowOff>46315</xdr:rowOff>
    </xdr:to>
    <xdr:cxnSp macro="">
      <xdr:nvCxnSpPr>
        <xdr:cNvPr id="193" name="直線コネクタ 192"/>
        <xdr:cNvCxnSpPr/>
      </xdr:nvCxnSpPr>
      <xdr:spPr>
        <a:xfrm>
          <a:off x="4114800" y="14254431"/>
          <a:ext cx="838200" cy="19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153393</xdr:rowOff>
    </xdr:from>
    <xdr:ext cx="762000" cy="259045"/>
    <xdr:sp macro="" textlink="">
      <xdr:nvSpPr>
        <xdr:cNvPr id="194" name="人件費・物件費等の状況平均値テキスト"/>
        <xdr:cNvSpPr txBox="1"/>
      </xdr:nvSpPr>
      <xdr:spPr>
        <a:xfrm>
          <a:off x="5041900" y="1455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162714</xdr:rowOff>
    </xdr:from>
    <xdr:to>
      <xdr:col>6</xdr:col>
      <xdr:colOff>0</xdr:colOff>
      <xdr:row>83</xdr:row>
      <xdr:rowOff>24081</xdr:rowOff>
    </xdr:to>
    <xdr:cxnSp macro="">
      <xdr:nvCxnSpPr>
        <xdr:cNvPr id="196" name="直線コネクタ 195"/>
        <xdr:cNvCxnSpPr/>
      </xdr:nvCxnSpPr>
      <xdr:spPr>
        <a:xfrm>
          <a:off x="3225800" y="14221614"/>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116921</xdr:rowOff>
    </xdr:from>
    <xdr:ext cx="736600" cy="259045"/>
    <xdr:sp macro="" textlink="">
      <xdr:nvSpPr>
        <xdr:cNvPr id="198" name="テキスト ボックス 197"/>
        <xdr:cNvSpPr txBox="1"/>
      </xdr:nvSpPr>
      <xdr:spPr>
        <a:xfrm>
          <a:off x="3733800" y="1451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162714</xdr:rowOff>
    </xdr:from>
    <xdr:to>
      <xdr:col>4</xdr:col>
      <xdr:colOff>482600</xdr:colOff>
      <xdr:row>83</xdr:row>
      <xdr:rowOff>85089</xdr:rowOff>
    </xdr:to>
    <xdr:cxnSp macro="">
      <xdr:nvCxnSpPr>
        <xdr:cNvPr id="199" name="直線コネクタ 198"/>
        <xdr:cNvCxnSpPr/>
      </xdr:nvCxnSpPr>
      <xdr:spPr>
        <a:xfrm flipV="1">
          <a:off x="2336800" y="14221614"/>
          <a:ext cx="889000" cy="9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27472</xdr:rowOff>
    </xdr:from>
    <xdr:ext cx="762000" cy="259045"/>
    <xdr:sp macro="" textlink="">
      <xdr:nvSpPr>
        <xdr:cNvPr id="201" name="テキスト ボックス 200"/>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52032</xdr:rowOff>
    </xdr:from>
    <xdr:to>
      <xdr:col>3</xdr:col>
      <xdr:colOff>279400</xdr:colOff>
      <xdr:row>83</xdr:row>
      <xdr:rowOff>85089</xdr:rowOff>
    </xdr:to>
    <xdr:cxnSp macro="">
      <xdr:nvCxnSpPr>
        <xdr:cNvPr id="202" name="直線コネクタ 201"/>
        <xdr:cNvCxnSpPr/>
      </xdr:nvCxnSpPr>
      <xdr:spPr>
        <a:xfrm>
          <a:off x="1447800" y="14282382"/>
          <a:ext cx="889000" cy="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8323</xdr:rowOff>
    </xdr:from>
    <xdr:ext cx="762000" cy="259045"/>
    <xdr:sp macro="" textlink="">
      <xdr:nvSpPr>
        <xdr:cNvPr id="204" name="テキスト ボックス 203"/>
        <xdr:cNvSpPr txBox="1"/>
      </xdr:nvSpPr>
      <xdr:spPr>
        <a:xfrm>
          <a:off x="1955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125843</xdr:rowOff>
    </xdr:from>
    <xdr:ext cx="762000" cy="259045"/>
    <xdr:sp macro="" textlink="">
      <xdr:nvSpPr>
        <xdr:cNvPr id="206" name="テキスト ボックス 205"/>
        <xdr:cNvSpPr txBox="1"/>
      </xdr:nvSpPr>
      <xdr:spPr>
        <a:xfrm>
          <a:off x="1066800" y="146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166965</xdr:rowOff>
    </xdr:from>
    <xdr:to>
      <xdr:col>7</xdr:col>
      <xdr:colOff>203200</xdr:colOff>
      <xdr:row>84</xdr:row>
      <xdr:rowOff>97115</xdr:rowOff>
    </xdr:to>
    <xdr:sp macro="" textlink="">
      <xdr:nvSpPr>
        <xdr:cNvPr id="212" name="円/楕円 211"/>
        <xdr:cNvSpPr/>
      </xdr:nvSpPr>
      <xdr:spPr>
        <a:xfrm>
          <a:off x="4902200" y="143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12042</xdr:rowOff>
    </xdr:from>
    <xdr:ext cx="762000" cy="259045"/>
    <xdr:sp macro="" textlink="">
      <xdr:nvSpPr>
        <xdr:cNvPr id="213" name="人件費・物件費等の状況該当値テキスト"/>
        <xdr:cNvSpPr txBox="1"/>
      </xdr:nvSpPr>
      <xdr:spPr>
        <a:xfrm>
          <a:off x="5041900" y="1424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144731</xdr:rowOff>
    </xdr:from>
    <xdr:to>
      <xdr:col>6</xdr:col>
      <xdr:colOff>50800</xdr:colOff>
      <xdr:row>83</xdr:row>
      <xdr:rowOff>74881</xdr:rowOff>
    </xdr:to>
    <xdr:sp macro="" textlink="">
      <xdr:nvSpPr>
        <xdr:cNvPr id="214" name="円/楕円 213"/>
        <xdr:cNvSpPr/>
      </xdr:nvSpPr>
      <xdr:spPr>
        <a:xfrm>
          <a:off x="4064000" y="142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85058</xdr:rowOff>
    </xdr:from>
    <xdr:ext cx="736600" cy="259045"/>
    <xdr:sp macro="" textlink="">
      <xdr:nvSpPr>
        <xdr:cNvPr id="215" name="テキスト ボックス 214"/>
        <xdr:cNvSpPr txBox="1"/>
      </xdr:nvSpPr>
      <xdr:spPr>
        <a:xfrm>
          <a:off x="3733800" y="13972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101,283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111914</xdr:rowOff>
    </xdr:from>
    <xdr:to>
      <xdr:col>4</xdr:col>
      <xdr:colOff>533400</xdr:colOff>
      <xdr:row>83</xdr:row>
      <xdr:rowOff>42064</xdr:rowOff>
    </xdr:to>
    <xdr:sp macro="" textlink="">
      <xdr:nvSpPr>
        <xdr:cNvPr id="216" name="円/楕円 215"/>
        <xdr:cNvSpPr/>
      </xdr:nvSpPr>
      <xdr:spPr>
        <a:xfrm>
          <a:off x="3175000" y="141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52241</xdr:rowOff>
    </xdr:from>
    <xdr:ext cx="762000" cy="259045"/>
    <xdr:sp macro="" textlink="">
      <xdr:nvSpPr>
        <xdr:cNvPr id="217" name="テキスト ボックス 216"/>
        <xdr:cNvSpPr txBox="1"/>
      </xdr:nvSpPr>
      <xdr:spPr>
        <a:xfrm>
          <a:off x="2844800" y="139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100,467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34289</xdr:rowOff>
    </xdr:from>
    <xdr:to>
      <xdr:col>3</xdr:col>
      <xdr:colOff>330200</xdr:colOff>
      <xdr:row>83</xdr:row>
      <xdr:rowOff>135889</xdr:rowOff>
    </xdr:to>
    <xdr:sp macro="" textlink="">
      <xdr:nvSpPr>
        <xdr:cNvPr id="218" name="円/楕円 217"/>
        <xdr:cNvSpPr/>
      </xdr:nvSpPr>
      <xdr:spPr>
        <a:xfrm>
          <a:off x="2286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146066</xdr:rowOff>
    </xdr:from>
    <xdr:ext cx="762000" cy="259045"/>
    <xdr:sp macro="" textlink="">
      <xdr:nvSpPr>
        <xdr:cNvPr id="219" name="テキスト ボックス 218"/>
        <xdr:cNvSpPr txBox="1"/>
      </xdr:nvSpPr>
      <xdr:spPr>
        <a:xfrm>
          <a:off x="1955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102,800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1232</xdr:rowOff>
    </xdr:from>
    <xdr:to>
      <xdr:col>2</xdr:col>
      <xdr:colOff>127000</xdr:colOff>
      <xdr:row>83</xdr:row>
      <xdr:rowOff>102832</xdr:rowOff>
    </xdr:to>
    <xdr:sp macro="" textlink="">
      <xdr:nvSpPr>
        <xdr:cNvPr id="220" name="円/楕円 219"/>
        <xdr:cNvSpPr/>
      </xdr:nvSpPr>
      <xdr:spPr>
        <a:xfrm>
          <a:off x="1397000" y="1423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113009</xdr:rowOff>
    </xdr:from>
    <xdr:ext cx="762000" cy="259045"/>
    <xdr:sp macro="" textlink="">
      <xdr:nvSpPr>
        <xdr:cNvPr id="221" name="テキスト ボックス 220"/>
        <xdr:cNvSpPr txBox="1"/>
      </xdr:nvSpPr>
      <xdr:spPr>
        <a:xfrm>
          <a:off x="1066800" y="1400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功序列的な給与上昇の抑制や職務・職責に応じた給与構造の転換を図っています。引き続き個々の職員の職務遂行能力や勤務実績を的確に把握し、それらを反映した昇給制度について、その運用の適正化を図っ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110368</xdr:rowOff>
    </xdr:to>
    <xdr:cxnSp macro="">
      <xdr:nvCxnSpPr>
        <xdr:cNvPr id="257" name="直線コネクタ 256"/>
        <xdr:cNvCxnSpPr/>
      </xdr:nvCxnSpPr>
      <xdr:spPr>
        <a:xfrm>
          <a:off x="16179800" y="143177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58"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88</xdr:row>
      <xdr:rowOff>160866</xdr:rowOff>
    </xdr:to>
    <xdr:cxnSp macro="">
      <xdr:nvCxnSpPr>
        <xdr:cNvPr id="260" name="直線コネクタ 259"/>
        <xdr:cNvCxnSpPr/>
      </xdr:nvCxnSpPr>
      <xdr:spPr>
        <a:xfrm flipV="1">
          <a:off x="15290800" y="14317738"/>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62" name="テキスト ボックス 261"/>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35379</xdr:rowOff>
    </xdr:to>
    <xdr:cxnSp macro="">
      <xdr:nvCxnSpPr>
        <xdr:cNvPr id="263" name="直線コネクタ 262"/>
        <xdr:cNvCxnSpPr/>
      </xdr:nvCxnSpPr>
      <xdr:spPr>
        <a:xfrm flipV="1">
          <a:off x="14401800" y="152484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65" name="テキスト ボックス 264"/>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98879</xdr:rowOff>
    </xdr:from>
    <xdr:to>
      <xdr:col>21</xdr:col>
      <xdr:colOff>0</xdr:colOff>
      <xdr:row>89</xdr:row>
      <xdr:rowOff>35379</xdr:rowOff>
    </xdr:to>
    <xdr:cxnSp macro="">
      <xdr:nvCxnSpPr>
        <xdr:cNvPr id="266" name="直線コネクタ 265"/>
        <xdr:cNvCxnSpPr/>
      </xdr:nvCxnSpPr>
      <xdr:spPr>
        <a:xfrm>
          <a:off x="13512800" y="14329229"/>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68" name="テキスト ボックス 267"/>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70" name="テキスト ボックス 269"/>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6" name="円/楕円 275"/>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76095</xdr:rowOff>
    </xdr:from>
    <xdr:ext cx="762000" cy="259045"/>
    <xdr:sp macro="" textlink="">
      <xdr:nvSpPr>
        <xdr:cNvPr id="277" name="給与水準   （国との比較）該当値テキスト"/>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8" name="円/楕円 277"/>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122965</xdr:rowOff>
    </xdr:from>
    <xdr:ext cx="736600" cy="259045"/>
    <xdr:sp macro="" textlink="">
      <xdr:nvSpPr>
        <xdr:cNvPr id="279" name="テキスト ボックス 278"/>
        <xdr:cNvSpPr txBox="1"/>
      </xdr:nvSpPr>
      <xdr:spPr>
        <a:xfrm>
          <a:off x="15798800" y="1435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80" name="円/楕円 27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81" name="テキスト ボックス 280"/>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2" name="円/楕円 281"/>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70956</xdr:rowOff>
    </xdr:from>
    <xdr:ext cx="762000" cy="259045"/>
    <xdr:sp macro="" textlink="">
      <xdr:nvSpPr>
        <xdr:cNvPr id="283" name="テキスト ボックス 282"/>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48079</xdr:rowOff>
    </xdr:from>
    <xdr:to>
      <xdr:col>19</xdr:col>
      <xdr:colOff>533400</xdr:colOff>
      <xdr:row>83</xdr:row>
      <xdr:rowOff>149679</xdr:rowOff>
    </xdr:to>
    <xdr:sp macro="" textlink="">
      <xdr:nvSpPr>
        <xdr:cNvPr id="284" name="円/楕円 283"/>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159856</xdr:rowOff>
    </xdr:from>
    <xdr:ext cx="762000" cy="259045"/>
    <xdr:sp macro="" textlink="">
      <xdr:nvSpPr>
        <xdr:cNvPr id="285" name="テキスト ボックス 284"/>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配置基準が法令等で定められている専門職種（保育士、消防士等）以外の採用を、平成</a:t>
          </a:r>
          <a:r>
            <a:rPr kumimoji="1" lang="en-US" altLang="ja-JP" sz="1300">
              <a:latin typeface="ＭＳ Ｐゴシック"/>
            </a:rPr>
            <a:t>19</a:t>
          </a:r>
          <a:r>
            <a:rPr kumimoji="1" lang="ja-JP" altLang="en-US" sz="1300">
              <a:latin typeface="ＭＳ Ｐゴシック"/>
            </a:rPr>
            <a:t>年度から原則</a:t>
          </a:r>
          <a:r>
            <a:rPr kumimoji="1" lang="en-US" altLang="ja-JP" sz="1300">
              <a:latin typeface="ＭＳ Ｐゴシック"/>
            </a:rPr>
            <a:t>3</a:t>
          </a:r>
          <a:r>
            <a:rPr kumimoji="1" lang="ja-JP" altLang="en-US" sz="1300">
              <a:latin typeface="ＭＳ Ｐゴシック"/>
            </a:rPr>
            <a:t>年間凍結する等、「新岡山市行財政改革大綱（短期計画編）」に基づく、職員数の適正化を着実に推進しています。平成</a:t>
          </a:r>
          <a:r>
            <a:rPr kumimoji="1" lang="en-US" altLang="ja-JP" sz="1300">
              <a:latin typeface="ＭＳ Ｐゴシック"/>
            </a:rPr>
            <a:t>27</a:t>
          </a:r>
          <a:r>
            <a:rPr kumimoji="1" lang="ja-JP" altLang="en-US" sz="1300">
              <a:latin typeface="ＭＳ Ｐゴシック"/>
            </a:rPr>
            <a:t>年度決算において、人件費比率</a:t>
          </a:r>
          <a:r>
            <a:rPr kumimoji="1" lang="en-US" altLang="ja-JP" sz="1300">
              <a:latin typeface="ＭＳ Ｐゴシック"/>
            </a:rPr>
            <a:t>17</a:t>
          </a:r>
          <a:r>
            <a:rPr kumimoji="1" lang="ja-JP" altLang="en-US" sz="1300">
              <a:latin typeface="ＭＳ Ｐゴシック"/>
            </a:rPr>
            <a:t>％台を目標とし、職員数の適正化を推進します。</a:t>
          </a:r>
        </a:p>
        <a:p>
          <a:r>
            <a:rPr kumimoji="1" lang="en-US" altLang="ja-JP" sz="1300">
              <a:latin typeface="ＭＳ Ｐゴシック"/>
            </a:rPr>
            <a:t>※</a:t>
          </a:r>
          <a:r>
            <a:rPr kumimoji="1" lang="ja-JP" altLang="en-US" sz="1300">
              <a:latin typeface="ＭＳ Ｐゴシック"/>
            </a:rPr>
            <a:t>人口は、平成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日現在の住民基本台帳人口です。</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36406</xdr:rowOff>
    </xdr:from>
    <xdr:to>
      <xdr:col>24</xdr:col>
      <xdr:colOff>558800</xdr:colOff>
      <xdr:row>62</xdr:row>
      <xdr:rowOff>52494</xdr:rowOff>
    </xdr:to>
    <xdr:cxnSp macro="">
      <xdr:nvCxnSpPr>
        <xdr:cNvPr id="320" name="直線コネクタ 319"/>
        <xdr:cNvCxnSpPr/>
      </xdr:nvCxnSpPr>
      <xdr:spPr>
        <a:xfrm flipV="1">
          <a:off x="16179800" y="106663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1"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44450</xdr:rowOff>
    </xdr:from>
    <xdr:to>
      <xdr:col>23</xdr:col>
      <xdr:colOff>406400</xdr:colOff>
      <xdr:row>62</xdr:row>
      <xdr:rowOff>52494</xdr:rowOff>
    </xdr:to>
    <xdr:cxnSp macro="">
      <xdr:nvCxnSpPr>
        <xdr:cNvPr id="323" name="直線コネクタ 322"/>
        <xdr:cNvCxnSpPr/>
      </xdr:nvCxnSpPr>
      <xdr:spPr>
        <a:xfrm>
          <a:off x="15290800" y="1067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61189</xdr:rowOff>
    </xdr:from>
    <xdr:ext cx="736600" cy="259045"/>
    <xdr:sp macro="" textlink="">
      <xdr:nvSpPr>
        <xdr:cNvPr id="325" name="テキスト ボックス 324"/>
        <xdr:cNvSpPr txBox="1"/>
      </xdr:nvSpPr>
      <xdr:spPr>
        <a:xfrm>
          <a:off x="15798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44450</xdr:rowOff>
    </xdr:from>
    <xdr:to>
      <xdr:col>22</xdr:col>
      <xdr:colOff>203200</xdr:colOff>
      <xdr:row>62</xdr:row>
      <xdr:rowOff>80645</xdr:rowOff>
    </xdr:to>
    <xdr:cxnSp macro="">
      <xdr:nvCxnSpPr>
        <xdr:cNvPr id="326" name="直線コネクタ 325"/>
        <xdr:cNvCxnSpPr/>
      </xdr:nvCxnSpPr>
      <xdr:spPr>
        <a:xfrm flipV="1">
          <a:off x="14401800" y="10674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28" name="テキスト ボックス 327"/>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80645</xdr:rowOff>
    </xdr:from>
    <xdr:to>
      <xdr:col>21</xdr:col>
      <xdr:colOff>0</xdr:colOff>
      <xdr:row>62</xdr:row>
      <xdr:rowOff>104775</xdr:rowOff>
    </xdr:to>
    <xdr:cxnSp macro="">
      <xdr:nvCxnSpPr>
        <xdr:cNvPr id="329" name="直線コネクタ 328"/>
        <xdr:cNvCxnSpPr/>
      </xdr:nvCxnSpPr>
      <xdr:spPr>
        <a:xfrm flipV="1">
          <a:off x="13512800" y="107105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132308</xdr:rowOff>
    </xdr:from>
    <xdr:ext cx="762000" cy="259045"/>
    <xdr:sp macro="" textlink="">
      <xdr:nvSpPr>
        <xdr:cNvPr id="331" name="テキスト ボックス 330"/>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3" name="テキスト ボックス 332"/>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157056</xdr:rowOff>
    </xdr:from>
    <xdr:to>
      <xdr:col>24</xdr:col>
      <xdr:colOff>609600</xdr:colOff>
      <xdr:row>62</xdr:row>
      <xdr:rowOff>87206</xdr:rowOff>
    </xdr:to>
    <xdr:sp macro="" textlink="">
      <xdr:nvSpPr>
        <xdr:cNvPr id="339" name="円/楕円 338"/>
        <xdr:cNvSpPr/>
      </xdr:nvSpPr>
      <xdr:spPr>
        <a:xfrm>
          <a:off x="16967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129133</xdr:rowOff>
    </xdr:from>
    <xdr:ext cx="762000" cy="259045"/>
    <xdr:sp macro="" textlink="">
      <xdr:nvSpPr>
        <xdr:cNvPr id="340" name="定員管理の状況該当値テキスト"/>
        <xdr:cNvSpPr txBox="1"/>
      </xdr:nvSpPr>
      <xdr:spPr>
        <a:xfrm>
          <a:off x="17106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1694</xdr:rowOff>
    </xdr:from>
    <xdr:to>
      <xdr:col>23</xdr:col>
      <xdr:colOff>457200</xdr:colOff>
      <xdr:row>62</xdr:row>
      <xdr:rowOff>103294</xdr:rowOff>
    </xdr:to>
    <xdr:sp macro="" textlink="">
      <xdr:nvSpPr>
        <xdr:cNvPr id="341" name="円/楕円 340"/>
        <xdr:cNvSpPr/>
      </xdr:nvSpPr>
      <xdr:spPr>
        <a:xfrm>
          <a:off x="16129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88071</xdr:rowOff>
    </xdr:from>
    <xdr:ext cx="736600" cy="259045"/>
    <xdr:sp macro="" textlink="">
      <xdr:nvSpPr>
        <xdr:cNvPr id="342" name="テキスト ボックス 341"/>
        <xdr:cNvSpPr txBox="1"/>
      </xdr:nvSpPr>
      <xdr:spPr>
        <a:xfrm>
          <a:off x="15798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165100</xdr:rowOff>
    </xdr:from>
    <xdr:to>
      <xdr:col>22</xdr:col>
      <xdr:colOff>254000</xdr:colOff>
      <xdr:row>62</xdr:row>
      <xdr:rowOff>95250</xdr:rowOff>
    </xdr:to>
    <xdr:sp macro="" textlink="">
      <xdr:nvSpPr>
        <xdr:cNvPr id="343" name="円/楕円 342"/>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80027</xdr:rowOff>
    </xdr:from>
    <xdr:ext cx="762000" cy="259045"/>
    <xdr:sp macro="" textlink="">
      <xdr:nvSpPr>
        <xdr:cNvPr id="344" name="テキスト ボックス 343"/>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29845</xdr:rowOff>
    </xdr:from>
    <xdr:to>
      <xdr:col>21</xdr:col>
      <xdr:colOff>50800</xdr:colOff>
      <xdr:row>62</xdr:row>
      <xdr:rowOff>131445</xdr:rowOff>
    </xdr:to>
    <xdr:sp macro="" textlink="">
      <xdr:nvSpPr>
        <xdr:cNvPr id="345" name="円/楕円 344"/>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141622</xdr:rowOff>
    </xdr:from>
    <xdr:ext cx="762000" cy="259045"/>
    <xdr:sp macro="" textlink="">
      <xdr:nvSpPr>
        <xdr:cNvPr id="346" name="テキスト ボックス 345"/>
        <xdr:cNvSpPr txBox="1"/>
      </xdr:nvSpPr>
      <xdr:spPr>
        <a:xfrm>
          <a:off x="14020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53975</xdr:rowOff>
    </xdr:from>
    <xdr:to>
      <xdr:col>19</xdr:col>
      <xdr:colOff>533400</xdr:colOff>
      <xdr:row>62</xdr:row>
      <xdr:rowOff>155575</xdr:rowOff>
    </xdr:to>
    <xdr:sp macro="" textlink="">
      <xdr:nvSpPr>
        <xdr:cNvPr id="347" name="円/楕円 346"/>
        <xdr:cNvSpPr/>
      </xdr:nvSpPr>
      <xdr:spPr>
        <a:xfrm>
          <a:off x="13462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165752</xdr:rowOff>
    </xdr:from>
    <xdr:ext cx="762000" cy="259045"/>
    <xdr:sp macro="" textlink="">
      <xdr:nvSpPr>
        <xdr:cNvPr id="348" name="テキスト ボックス 347"/>
        <xdr:cNvSpPr txBox="1"/>
      </xdr:nvSpPr>
      <xdr:spPr>
        <a:xfrm>
          <a:off x="13131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借入抑制などにより前年度（平成</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12.4</a:t>
          </a:r>
          <a:r>
            <a:rPr kumimoji="1" lang="ja-JP" altLang="en-US" sz="1300">
              <a:latin typeface="ＭＳ Ｐゴシック"/>
            </a:rPr>
            <a:t>％）に比べ、</a:t>
          </a:r>
          <a:r>
            <a:rPr kumimoji="1" lang="en-US" altLang="ja-JP" sz="1300">
              <a:latin typeface="ＭＳ Ｐゴシック"/>
            </a:rPr>
            <a:t>1.4</a:t>
          </a:r>
          <a:r>
            <a:rPr kumimoji="1" lang="ja-JP" altLang="en-US" sz="1300">
              <a:latin typeface="ＭＳ Ｐゴシック"/>
            </a:rPr>
            <a:t>％ポイント改善したことにより、類似団体内の平均レベルとなっています。引き続き、建設事業の重点化や進度調整により、地方債借入額を抑制すると共に、公的資金の補償金免除繰上償還を実施し、公債費の軽減を図り、実質公債費比率の改善に努めています。</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13002</xdr:rowOff>
    </xdr:from>
    <xdr:to>
      <xdr:col>24</xdr:col>
      <xdr:colOff>558800</xdr:colOff>
      <xdr:row>42</xdr:row>
      <xdr:rowOff>2419</xdr:rowOff>
    </xdr:to>
    <xdr:cxnSp macro="">
      <xdr:nvCxnSpPr>
        <xdr:cNvPr id="385" name="直線コネクタ 384"/>
        <xdr:cNvCxnSpPr/>
      </xdr:nvCxnSpPr>
      <xdr:spPr>
        <a:xfrm flipV="1">
          <a:off x="16179800" y="704245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2419</xdr:rowOff>
    </xdr:from>
    <xdr:to>
      <xdr:col>23</xdr:col>
      <xdr:colOff>406400</xdr:colOff>
      <xdr:row>42</xdr:row>
      <xdr:rowOff>128815</xdr:rowOff>
    </xdr:to>
    <xdr:cxnSp macro="">
      <xdr:nvCxnSpPr>
        <xdr:cNvPr id="388" name="直線コネクタ 387"/>
        <xdr:cNvCxnSpPr/>
      </xdr:nvCxnSpPr>
      <xdr:spPr>
        <a:xfrm flipV="1">
          <a:off x="15290800" y="72033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43</xdr:row>
      <xdr:rowOff>106741</xdr:rowOff>
    </xdr:to>
    <xdr:cxnSp macro="">
      <xdr:nvCxnSpPr>
        <xdr:cNvPr id="391" name="直線コネクタ 390"/>
        <xdr:cNvCxnSpPr/>
      </xdr:nvCxnSpPr>
      <xdr:spPr>
        <a:xfrm flipV="1">
          <a:off x="14401800" y="732971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3" name="テキスト ボックス 392"/>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106741</xdr:rowOff>
    </xdr:from>
    <xdr:to>
      <xdr:col>21</xdr:col>
      <xdr:colOff>0</xdr:colOff>
      <xdr:row>44</xdr:row>
      <xdr:rowOff>61685</xdr:rowOff>
    </xdr:to>
    <xdr:cxnSp macro="">
      <xdr:nvCxnSpPr>
        <xdr:cNvPr id="394" name="直線コネクタ 393"/>
        <xdr:cNvCxnSpPr/>
      </xdr:nvCxnSpPr>
      <xdr:spPr>
        <a:xfrm flipV="1">
          <a:off x="13512800" y="74790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28925</xdr:rowOff>
    </xdr:from>
    <xdr:ext cx="762000" cy="259045"/>
    <xdr:sp macro="" textlink="">
      <xdr:nvSpPr>
        <xdr:cNvPr id="396" name="テキスト ボックス 395"/>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8" name="テキスト ボックス 397"/>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133652</xdr:rowOff>
    </xdr:from>
    <xdr:to>
      <xdr:col>24</xdr:col>
      <xdr:colOff>609600</xdr:colOff>
      <xdr:row>41</xdr:row>
      <xdr:rowOff>63802</xdr:rowOff>
    </xdr:to>
    <xdr:sp macro="" textlink="">
      <xdr:nvSpPr>
        <xdr:cNvPr id="404" name="円/楕円 403"/>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150179</xdr:rowOff>
    </xdr:from>
    <xdr:ext cx="762000" cy="259045"/>
    <xdr:sp macro="" textlink="">
      <xdr:nvSpPr>
        <xdr:cNvPr id="405" name="公債費負担の状況該当値テキスト"/>
        <xdr:cNvSpPr txBox="1"/>
      </xdr:nvSpPr>
      <xdr:spPr>
        <a:xfrm>
          <a:off x="17106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123069</xdr:rowOff>
    </xdr:from>
    <xdr:to>
      <xdr:col>23</xdr:col>
      <xdr:colOff>457200</xdr:colOff>
      <xdr:row>42</xdr:row>
      <xdr:rowOff>53219</xdr:rowOff>
    </xdr:to>
    <xdr:sp macro="" textlink="">
      <xdr:nvSpPr>
        <xdr:cNvPr id="406" name="円/楕円 405"/>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37996</xdr:rowOff>
    </xdr:from>
    <xdr:ext cx="736600" cy="259045"/>
    <xdr:sp macro="" textlink="">
      <xdr:nvSpPr>
        <xdr:cNvPr id="407" name="テキスト ボックス 406"/>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408" name="円/楕円 407"/>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164392</xdr:rowOff>
    </xdr:from>
    <xdr:ext cx="762000" cy="259045"/>
    <xdr:sp macro="" textlink="">
      <xdr:nvSpPr>
        <xdr:cNvPr id="409" name="テキスト ボックス 408"/>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55941</xdr:rowOff>
    </xdr:from>
    <xdr:to>
      <xdr:col>21</xdr:col>
      <xdr:colOff>50800</xdr:colOff>
      <xdr:row>43</xdr:row>
      <xdr:rowOff>157541</xdr:rowOff>
    </xdr:to>
    <xdr:sp macro="" textlink="">
      <xdr:nvSpPr>
        <xdr:cNvPr id="410" name="円/楕円 409"/>
        <xdr:cNvSpPr/>
      </xdr:nvSpPr>
      <xdr:spPr>
        <a:xfrm>
          <a:off x="14351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142318</xdr:rowOff>
    </xdr:from>
    <xdr:ext cx="762000" cy="259045"/>
    <xdr:sp macro="" textlink="">
      <xdr:nvSpPr>
        <xdr:cNvPr id="411" name="テキスト ボックス 410"/>
        <xdr:cNvSpPr txBox="1"/>
      </xdr:nvSpPr>
      <xdr:spPr>
        <a:xfrm>
          <a:off x="14020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10885</xdr:rowOff>
    </xdr:from>
    <xdr:to>
      <xdr:col>19</xdr:col>
      <xdr:colOff>533400</xdr:colOff>
      <xdr:row>44</xdr:row>
      <xdr:rowOff>112485</xdr:rowOff>
    </xdr:to>
    <xdr:sp macro="" textlink="">
      <xdr:nvSpPr>
        <xdr:cNvPr id="412" name="円/楕円 411"/>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97262</xdr:rowOff>
    </xdr:from>
    <xdr:ext cx="762000" cy="259045"/>
    <xdr:sp macro="" textlink="">
      <xdr:nvSpPr>
        <xdr:cNvPr id="413" name="テキスト ボックス 412"/>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14</a:t>
          </a:r>
          <a:r>
            <a:rPr kumimoji="1" lang="ja-JP" altLang="en-US" sz="1300">
              <a:latin typeface="ＭＳ Ｐゴシック"/>
            </a:rPr>
            <a:t>年以降は交付税全額算入分を除いた地方債借入額と償還額の差し引きはマイナスを維持しています。平成</a:t>
          </a:r>
          <a:r>
            <a:rPr kumimoji="1" lang="en-US" altLang="ja-JP" sz="1300">
              <a:latin typeface="ＭＳ Ｐゴシック"/>
            </a:rPr>
            <a:t>21</a:t>
          </a:r>
          <a:r>
            <a:rPr kumimoji="1" lang="ja-JP" altLang="en-US" sz="1300">
              <a:latin typeface="ＭＳ Ｐゴシック"/>
            </a:rPr>
            <a:t>年度以降、地方債の発行抑制による地方債残高の減少や、職員数の削減による退職手当支給予定額により、将来負担比率は改善傾向にあり、平成</a:t>
          </a:r>
          <a:r>
            <a:rPr kumimoji="1" lang="en-US" altLang="ja-JP" sz="1300">
              <a:latin typeface="ＭＳ Ｐゴシック"/>
            </a:rPr>
            <a:t>26</a:t>
          </a:r>
          <a:r>
            <a:rPr kumimoji="1" lang="ja-JP" altLang="en-US" sz="1300">
              <a:latin typeface="ＭＳ Ｐゴシック"/>
            </a:rPr>
            <a:t>年度においても借入抑制による起債残高の減及び公共施設整備基金など充当可能財源の増加等により、将来負担比率は改善しています。</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88798</xdr:rowOff>
    </xdr:from>
    <xdr:to>
      <xdr:col>24</xdr:col>
      <xdr:colOff>558800</xdr:colOff>
      <xdr:row>15</xdr:row>
      <xdr:rowOff>139954</xdr:rowOff>
    </xdr:to>
    <xdr:cxnSp macro="">
      <xdr:nvCxnSpPr>
        <xdr:cNvPr id="445" name="直線コネクタ 444"/>
        <xdr:cNvCxnSpPr/>
      </xdr:nvCxnSpPr>
      <xdr:spPr>
        <a:xfrm flipV="1">
          <a:off x="16179800" y="2660548"/>
          <a:ext cx="8382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96689</xdr:rowOff>
    </xdr:from>
    <xdr:ext cx="762000" cy="259045"/>
    <xdr:sp macro="" textlink="">
      <xdr:nvSpPr>
        <xdr:cNvPr id="446" name="将来負担の状況平均値テキスト"/>
        <xdr:cNvSpPr txBox="1"/>
      </xdr:nvSpPr>
      <xdr:spPr>
        <a:xfrm>
          <a:off x="17106900" y="3011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139954</xdr:rowOff>
    </xdr:from>
    <xdr:to>
      <xdr:col>23</xdr:col>
      <xdr:colOff>406400</xdr:colOff>
      <xdr:row>16</xdr:row>
      <xdr:rowOff>16764</xdr:rowOff>
    </xdr:to>
    <xdr:cxnSp macro="">
      <xdr:nvCxnSpPr>
        <xdr:cNvPr id="448" name="直線コネクタ 447"/>
        <xdr:cNvCxnSpPr/>
      </xdr:nvCxnSpPr>
      <xdr:spPr>
        <a:xfrm flipV="1">
          <a:off x="15290800" y="27117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71391</xdr:rowOff>
    </xdr:from>
    <xdr:ext cx="736600" cy="259045"/>
    <xdr:sp macro="" textlink="">
      <xdr:nvSpPr>
        <xdr:cNvPr id="450" name="テキスト ボックス 449"/>
        <xdr:cNvSpPr txBox="1"/>
      </xdr:nvSpPr>
      <xdr:spPr>
        <a:xfrm>
          <a:off x="15798800" y="315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16764</xdr:rowOff>
    </xdr:from>
    <xdr:to>
      <xdr:col>22</xdr:col>
      <xdr:colOff>203200</xdr:colOff>
      <xdr:row>16</xdr:row>
      <xdr:rowOff>131623</xdr:rowOff>
    </xdr:to>
    <xdr:cxnSp macro="">
      <xdr:nvCxnSpPr>
        <xdr:cNvPr id="451" name="直線コネクタ 450"/>
        <xdr:cNvCxnSpPr/>
      </xdr:nvCxnSpPr>
      <xdr:spPr>
        <a:xfrm flipV="1">
          <a:off x="14401800" y="2759964"/>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126890</xdr:rowOff>
    </xdr:from>
    <xdr:ext cx="762000" cy="259045"/>
    <xdr:sp macro="" textlink="">
      <xdr:nvSpPr>
        <xdr:cNvPr id="453" name="テキスト ボックス 452"/>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131623</xdr:rowOff>
    </xdr:from>
    <xdr:to>
      <xdr:col>21</xdr:col>
      <xdr:colOff>0</xdr:colOff>
      <xdr:row>17</xdr:row>
      <xdr:rowOff>62001</xdr:rowOff>
    </xdr:to>
    <xdr:cxnSp macro="">
      <xdr:nvCxnSpPr>
        <xdr:cNvPr id="454" name="直線コネクタ 453"/>
        <xdr:cNvCxnSpPr/>
      </xdr:nvCxnSpPr>
      <xdr:spPr>
        <a:xfrm flipV="1">
          <a:off x="13512800" y="2874823"/>
          <a:ext cx="889000" cy="1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16248</xdr:rowOff>
    </xdr:from>
    <xdr:ext cx="762000" cy="259045"/>
    <xdr:sp macro="" textlink="">
      <xdr:nvSpPr>
        <xdr:cNvPr id="456" name="テキスト ボックス 455"/>
        <xdr:cNvSpPr txBox="1"/>
      </xdr:nvSpPr>
      <xdr:spPr>
        <a:xfrm>
          <a:off x="14020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78986</xdr:rowOff>
    </xdr:from>
    <xdr:ext cx="762000" cy="259045"/>
    <xdr:sp macro="" textlink="">
      <xdr:nvSpPr>
        <xdr:cNvPr id="458" name="テキスト ボックス 457"/>
        <xdr:cNvSpPr txBox="1"/>
      </xdr:nvSpPr>
      <xdr:spPr>
        <a:xfrm>
          <a:off x="13131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37998</xdr:rowOff>
    </xdr:from>
    <xdr:to>
      <xdr:col>24</xdr:col>
      <xdr:colOff>609600</xdr:colOff>
      <xdr:row>15</xdr:row>
      <xdr:rowOff>139598</xdr:rowOff>
    </xdr:to>
    <xdr:sp macro="" textlink="">
      <xdr:nvSpPr>
        <xdr:cNvPr id="464" name="円/楕円 463"/>
        <xdr:cNvSpPr/>
      </xdr:nvSpPr>
      <xdr:spPr>
        <a:xfrm>
          <a:off x="16967200" y="26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54525</xdr:rowOff>
    </xdr:from>
    <xdr:ext cx="762000" cy="259045"/>
    <xdr:sp macro="" textlink="">
      <xdr:nvSpPr>
        <xdr:cNvPr id="465" name="将来負担の状況該当値テキスト"/>
        <xdr:cNvSpPr txBox="1"/>
      </xdr:nvSpPr>
      <xdr:spPr>
        <a:xfrm>
          <a:off x="17106900" y="24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89154</xdr:rowOff>
    </xdr:from>
    <xdr:to>
      <xdr:col>23</xdr:col>
      <xdr:colOff>457200</xdr:colOff>
      <xdr:row>16</xdr:row>
      <xdr:rowOff>19304</xdr:rowOff>
    </xdr:to>
    <xdr:sp macro="" textlink="">
      <xdr:nvSpPr>
        <xdr:cNvPr id="466" name="円/楕円 465"/>
        <xdr:cNvSpPr/>
      </xdr:nvSpPr>
      <xdr:spPr>
        <a:xfrm>
          <a:off x="16129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67" name="テキスト ボックス 466"/>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137414</xdr:rowOff>
    </xdr:from>
    <xdr:to>
      <xdr:col>22</xdr:col>
      <xdr:colOff>254000</xdr:colOff>
      <xdr:row>16</xdr:row>
      <xdr:rowOff>67564</xdr:rowOff>
    </xdr:to>
    <xdr:sp macro="" textlink="">
      <xdr:nvSpPr>
        <xdr:cNvPr id="468" name="円/楕円 467"/>
        <xdr:cNvSpPr/>
      </xdr:nvSpPr>
      <xdr:spPr>
        <a:xfrm>
          <a:off x="15240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77741</xdr:rowOff>
    </xdr:from>
    <xdr:ext cx="762000" cy="259045"/>
    <xdr:sp macro="" textlink="">
      <xdr:nvSpPr>
        <xdr:cNvPr id="469" name="テキスト ボックス 468"/>
        <xdr:cNvSpPr txBox="1"/>
      </xdr:nvSpPr>
      <xdr:spPr>
        <a:xfrm>
          <a:off x="14909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80823</xdr:rowOff>
    </xdr:from>
    <xdr:to>
      <xdr:col>21</xdr:col>
      <xdr:colOff>50800</xdr:colOff>
      <xdr:row>17</xdr:row>
      <xdr:rowOff>10973</xdr:rowOff>
    </xdr:to>
    <xdr:sp macro="" textlink="">
      <xdr:nvSpPr>
        <xdr:cNvPr id="470" name="円/楕円 469"/>
        <xdr:cNvSpPr/>
      </xdr:nvSpPr>
      <xdr:spPr>
        <a:xfrm>
          <a:off x="14351000" y="28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21150</xdr:rowOff>
    </xdr:from>
    <xdr:ext cx="762000" cy="259045"/>
    <xdr:sp macro="" textlink="">
      <xdr:nvSpPr>
        <xdr:cNvPr id="471" name="テキスト ボックス 470"/>
        <xdr:cNvSpPr txBox="1"/>
      </xdr:nvSpPr>
      <xdr:spPr>
        <a:xfrm>
          <a:off x="14020800" y="259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11201</xdr:rowOff>
    </xdr:from>
    <xdr:to>
      <xdr:col>19</xdr:col>
      <xdr:colOff>533400</xdr:colOff>
      <xdr:row>17</xdr:row>
      <xdr:rowOff>112801</xdr:rowOff>
    </xdr:to>
    <xdr:sp macro="" textlink="">
      <xdr:nvSpPr>
        <xdr:cNvPr id="472" name="円/楕円 471"/>
        <xdr:cNvSpPr/>
      </xdr:nvSpPr>
      <xdr:spPr>
        <a:xfrm>
          <a:off x="13462000" y="29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122978</xdr:rowOff>
    </xdr:from>
    <xdr:ext cx="762000" cy="259045"/>
    <xdr:sp macro="" textlink="">
      <xdr:nvSpPr>
        <xdr:cNvPr id="473" name="テキスト ボックス 472"/>
        <xdr:cNvSpPr txBox="1"/>
      </xdr:nvSpPr>
      <xdr:spPr>
        <a:xfrm>
          <a:off x="13131800" y="269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706,027
696,235
789.96
293,586,227
282,819,404
9,001,348
165,727,329
301,269,440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43.4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退職者数数が</a:t>
          </a:r>
          <a:r>
            <a:rPr kumimoji="1" lang="en-US" altLang="ja-JP" sz="1300">
              <a:latin typeface="ＭＳ Ｐゴシック"/>
            </a:rPr>
            <a:t>H25</a:t>
          </a:r>
          <a:r>
            <a:rPr kumimoji="1" lang="ja-JP" altLang="en-US" sz="1300">
              <a:latin typeface="ＭＳ Ｐゴシック"/>
            </a:rPr>
            <a:t>年度　</a:t>
          </a:r>
          <a:r>
            <a:rPr kumimoji="1" lang="en-US" altLang="ja-JP" sz="1300">
              <a:latin typeface="ＭＳ Ｐゴシック"/>
            </a:rPr>
            <a:t>205</a:t>
          </a:r>
          <a:r>
            <a:rPr kumimoji="1" lang="ja-JP" altLang="en-US" sz="1300">
              <a:latin typeface="ＭＳ Ｐゴシック"/>
            </a:rPr>
            <a:t>人→</a:t>
          </a:r>
          <a:r>
            <a:rPr kumimoji="1" lang="en-US" altLang="ja-JP" sz="1300">
              <a:latin typeface="ＭＳ Ｐゴシック"/>
            </a:rPr>
            <a:t>H26</a:t>
          </a:r>
          <a:r>
            <a:rPr kumimoji="1" lang="ja-JP" altLang="en-US" sz="1300">
              <a:latin typeface="ＭＳ Ｐゴシック"/>
            </a:rPr>
            <a:t>年度　</a:t>
          </a:r>
          <a:r>
            <a:rPr kumimoji="1" lang="en-US" altLang="ja-JP" sz="1300">
              <a:latin typeface="ＭＳ Ｐゴシック"/>
            </a:rPr>
            <a:t>182</a:t>
          </a:r>
          <a:r>
            <a:rPr kumimoji="1" lang="ja-JP" altLang="en-US" sz="1300">
              <a:latin typeface="ＭＳ Ｐゴシック"/>
            </a:rPr>
            <a:t>人（</a:t>
          </a:r>
          <a:r>
            <a:rPr kumimoji="1" lang="en-US" altLang="ja-JP" sz="1300">
              <a:latin typeface="ＭＳ Ｐゴシック"/>
            </a:rPr>
            <a:t>7</a:t>
          </a:r>
          <a:r>
            <a:rPr kumimoji="1" lang="ja-JP" altLang="en-US" sz="1300">
              <a:latin typeface="ＭＳ Ｐゴシック"/>
            </a:rPr>
            <a:t>億</a:t>
          </a:r>
          <a:r>
            <a:rPr kumimoji="1" lang="en-US" altLang="ja-JP" sz="1300">
              <a:latin typeface="ＭＳ Ｐゴシック"/>
            </a:rPr>
            <a:t>19</a:t>
          </a:r>
          <a:r>
            <a:rPr kumimoji="1" lang="ja-JP" altLang="en-US" sz="1300">
              <a:latin typeface="ＭＳ Ｐゴシック"/>
            </a:rPr>
            <a:t>百万円減）と退職手当減となった一方、国要請による職員給与削減の終了に伴う増（</a:t>
          </a:r>
          <a:r>
            <a:rPr kumimoji="1" lang="en-US" altLang="ja-JP" sz="1300">
              <a:latin typeface="ＭＳ Ｐゴシック"/>
            </a:rPr>
            <a:t>4</a:t>
          </a:r>
          <a:r>
            <a:rPr kumimoji="1" lang="ja-JP" altLang="en-US" sz="1300">
              <a:latin typeface="ＭＳ Ｐゴシック"/>
            </a:rPr>
            <a:t>億</a:t>
          </a:r>
          <a:r>
            <a:rPr kumimoji="1" lang="en-US" altLang="ja-JP" sz="1300">
              <a:latin typeface="ＭＳ Ｐゴシック"/>
            </a:rPr>
            <a:t>87</a:t>
          </a:r>
          <a:r>
            <a:rPr kumimoji="1" lang="ja-JP" altLang="en-US" sz="1300">
              <a:latin typeface="ＭＳ Ｐゴシック"/>
            </a:rPr>
            <a:t>百万円増）、共済組合負担率変更による地方公務員共済組合等負担金増（</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37</a:t>
          </a:r>
          <a:r>
            <a:rPr kumimoji="1" lang="ja-JP" altLang="en-US" sz="1300">
              <a:latin typeface="ＭＳ Ｐゴシック"/>
            </a:rPr>
            <a:t>百万円増）となるなど、前年度（平成</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23.2</a:t>
          </a:r>
          <a:r>
            <a:rPr kumimoji="1" lang="ja-JP" altLang="en-US" sz="1300">
              <a:latin typeface="ＭＳ Ｐゴシック"/>
            </a:rPr>
            <a:t>％）に比べ、</a:t>
          </a:r>
          <a:r>
            <a:rPr kumimoji="1" lang="en-US" altLang="ja-JP" sz="1300">
              <a:latin typeface="ＭＳ Ｐゴシック"/>
            </a:rPr>
            <a:t>0.1</a:t>
          </a:r>
          <a:r>
            <a:rPr kumimoji="1" lang="ja-JP" altLang="en-US" sz="1300">
              <a:latin typeface="ＭＳ Ｐゴシック"/>
            </a:rPr>
            <a:t>％ポイント増加していますが、類似団体と比較すると</a:t>
          </a:r>
          <a:r>
            <a:rPr kumimoji="1" lang="en-US" altLang="ja-JP" sz="1300">
              <a:latin typeface="ＭＳ Ｐゴシック"/>
            </a:rPr>
            <a:t>0.3</a:t>
          </a:r>
          <a:r>
            <a:rPr kumimoji="1" lang="ja-JP" altLang="en-US" sz="1300">
              <a:latin typeface="ＭＳ Ｐゴシック"/>
            </a:rPr>
            <a:t>％ポイント下回っています。</a:t>
          </a:r>
          <a:endParaRPr kumimoji="1" lang="en-US" altLang="ja-JP" sz="1300">
            <a:latin typeface="ＭＳ Ｐゴシック"/>
          </a:endParaRPr>
        </a:p>
        <a:p>
          <a:r>
            <a:rPr kumimoji="1" lang="ja-JP" altLang="en-US" sz="1300">
              <a:latin typeface="ＭＳ Ｐゴシック"/>
            </a:rPr>
            <a:t>　引き続き、人件費の抑制に努めます。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102507</xdr:rowOff>
    </xdr:from>
    <xdr:to>
      <xdr:col>7</xdr:col>
      <xdr:colOff>15875</xdr:colOff>
      <xdr:row>37</xdr:row>
      <xdr:rowOff>118836</xdr:rowOff>
    </xdr:to>
    <xdr:cxnSp macro="">
      <xdr:nvCxnSpPr>
        <xdr:cNvPr id="66" name="直線コネクタ 65"/>
        <xdr:cNvCxnSpPr/>
      </xdr:nvCxnSpPr>
      <xdr:spPr>
        <a:xfrm>
          <a:off x="3987800" y="64461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37</xdr:row>
      <xdr:rowOff>167822</xdr:rowOff>
    </xdr:to>
    <xdr:cxnSp macro="">
      <xdr:nvCxnSpPr>
        <xdr:cNvPr id="69" name="直線コネクタ 68"/>
        <xdr:cNvCxnSpPr/>
      </xdr:nvCxnSpPr>
      <xdr:spPr>
        <a:xfrm flipV="1">
          <a:off x="3098800" y="6446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15620</xdr:rowOff>
    </xdr:from>
    <xdr:ext cx="736600" cy="259045"/>
    <xdr:sp macro="" textlink="">
      <xdr:nvSpPr>
        <xdr:cNvPr id="71" name="テキスト ボックス 70"/>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167822</xdr:rowOff>
    </xdr:from>
    <xdr:to>
      <xdr:col>4</xdr:col>
      <xdr:colOff>346075</xdr:colOff>
      <xdr:row>38</xdr:row>
      <xdr:rowOff>45357</xdr:rowOff>
    </xdr:to>
    <xdr:cxnSp macro="">
      <xdr:nvCxnSpPr>
        <xdr:cNvPr id="72" name="直線コネクタ 71"/>
        <xdr:cNvCxnSpPr/>
      </xdr:nvCxnSpPr>
      <xdr:spPr>
        <a:xfrm flipV="1">
          <a:off x="2209800" y="6511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4" name="テキスト ボックス 73"/>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45357</xdr:rowOff>
    </xdr:to>
    <xdr:cxnSp macro="">
      <xdr:nvCxnSpPr>
        <xdr:cNvPr id="75" name="直線コネクタ 74"/>
        <xdr:cNvCxnSpPr/>
      </xdr:nvCxnSpPr>
      <xdr:spPr>
        <a:xfrm>
          <a:off x="1320800" y="6527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7" name="テキスト ボックス 76"/>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79" name="テキスト ボックス 78"/>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68036</xdr:rowOff>
    </xdr:from>
    <xdr:to>
      <xdr:col>7</xdr:col>
      <xdr:colOff>66675</xdr:colOff>
      <xdr:row>37</xdr:row>
      <xdr:rowOff>169636</xdr:rowOff>
    </xdr:to>
    <xdr:sp macro="" textlink="">
      <xdr:nvSpPr>
        <xdr:cNvPr id="85" name="円/楕円 84"/>
        <xdr:cNvSpPr/>
      </xdr:nvSpPr>
      <xdr:spPr>
        <a:xfrm>
          <a:off x="47752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84563</xdr:rowOff>
    </xdr:from>
    <xdr:ext cx="762000" cy="259045"/>
    <xdr:sp macro="" textlink="">
      <xdr:nvSpPr>
        <xdr:cNvPr id="86" name="人件費該当値テキスト"/>
        <xdr:cNvSpPr txBox="1"/>
      </xdr:nvSpPr>
      <xdr:spPr>
        <a:xfrm>
          <a:off x="4914900" y="625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51707</xdr:rowOff>
    </xdr:from>
    <xdr:to>
      <xdr:col>5</xdr:col>
      <xdr:colOff>600075</xdr:colOff>
      <xdr:row>37</xdr:row>
      <xdr:rowOff>153307</xdr:rowOff>
    </xdr:to>
    <xdr:sp macro="" textlink="">
      <xdr:nvSpPr>
        <xdr:cNvPr id="87" name="円/楕円 86"/>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88" name="テキスト ボックス 87"/>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117022</xdr:rowOff>
    </xdr:from>
    <xdr:to>
      <xdr:col>4</xdr:col>
      <xdr:colOff>396875</xdr:colOff>
      <xdr:row>38</xdr:row>
      <xdr:rowOff>47172</xdr:rowOff>
    </xdr:to>
    <xdr:sp macro="" textlink="">
      <xdr:nvSpPr>
        <xdr:cNvPr id="89" name="円/楕円 88"/>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90" name="テキスト ボックス 89"/>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166007</xdr:rowOff>
    </xdr:from>
    <xdr:to>
      <xdr:col>3</xdr:col>
      <xdr:colOff>193675</xdr:colOff>
      <xdr:row>38</xdr:row>
      <xdr:rowOff>96157</xdr:rowOff>
    </xdr:to>
    <xdr:sp macro="" textlink="">
      <xdr:nvSpPr>
        <xdr:cNvPr id="91" name="円/楕円 90"/>
        <xdr:cNvSpPr/>
      </xdr:nvSpPr>
      <xdr:spPr>
        <a:xfrm>
          <a:off x="2159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106334</xdr:rowOff>
    </xdr:from>
    <xdr:ext cx="762000" cy="259045"/>
    <xdr:sp macro="" textlink="">
      <xdr:nvSpPr>
        <xdr:cNvPr id="92" name="テキスト ボックス 91"/>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3" name="円/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73677</xdr:rowOff>
    </xdr:from>
    <xdr:ext cx="762000" cy="259045"/>
    <xdr:sp macro="" textlink="">
      <xdr:nvSpPr>
        <xdr:cNvPr id="94" name="テキスト ボックス 93"/>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前年度（平成</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11.4</a:t>
          </a:r>
          <a:r>
            <a:rPr kumimoji="1" lang="ja-JP" altLang="en-US" sz="1300">
              <a:latin typeface="ＭＳ Ｐゴシック"/>
            </a:rPr>
            <a:t>％）に比べ、</a:t>
          </a:r>
          <a:r>
            <a:rPr kumimoji="1" lang="en-US" altLang="ja-JP" sz="1300">
              <a:latin typeface="ＭＳ Ｐゴシック"/>
            </a:rPr>
            <a:t>0.5</a:t>
          </a:r>
          <a:r>
            <a:rPr kumimoji="1" lang="ja-JP" altLang="en-US" sz="1300">
              <a:latin typeface="ＭＳ Ｐゴシック"/>
            </a:rPr>
            <a:t>％ポイント増加しています。要因として、市税システム構築・保守等包括外部委託や水痘予防接種</a:t>
          </a:r>
        </a:p>
        <a:p>
          <a:r>
            <a:rPr kumimoji="1" lang="ja-JP" altLang="en-US" sz="1300">
              <a:latin typeface="ＭＳ Ｐゴシック"/>
            </a:rPr>
            <a:t>等の定期接種化に伴う手数料が増加したことなどが挙げられます。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19050</xdr:rowOff>
    </xdr:to>
    <xdr:cxnSp macro="">
      <xdr:nvCxnSpPr>
        <xdr:cNvPr id="127" name="直線コネクタ 126"/>
        <xdr:cNvCxnSpPr/>
      </xdr:nvCxnSpPr>
      <xdr:spPr>
        <a:xfrm>
          <a:off x="15671800" y="2527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67327</xdr:rowOff>
    </xdr:from>
    <xdr:ext cx="762000" cy="259045"/>
    <xdr:sp macro="" textlink="">
      <xdr:nvSpPr>
        <xdr:cNvPr id="128"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14</xdr:row>
      <xdr:rowOff>127000</xdr:rowOff>
    </xdr:to>
    <xdr:cxnSp macro="">
      <xdr:nvCxnSpPr>
        <xdr:cNvPr id="130" name="直線コネクタ 129"/>
        <xdr:cNvCxnSpPr/>
      </xdr:nvCxnSpPr>
      <xdr:spPr>
        <a:xfrm>
          <a:off x="14782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88900</xdr:rowOff>
    </xdr:to>
    <xdr:cxnSp macro="">
      <xdr:nvCxnSpPr>
        <xdr:cNvPr id="133" name="直線コネクタ 132"/>
        <xdr:cNvCxnSpPr/>
      </xdr:nvCxnSpPr>
      <xdr:spPr>
        <a:xfrm>
          <a:off x="13893800" y="241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35" name="テキスト ボックス 134"/>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158750</xdr:rowOff>
    </xdr:from>
    <xdr:to>
      <xdr:col>20</xdr:col>
      <xdr:colOff>158750</xdr:colOff>
      <xdr:row>14</xdr:row>
      <xdr:rowOff>12700</xdr:rowOff>
    </xdr:to>
    <xdr:cxnSp macro="">
      <xdr:nvCxnSpPr>
        <xdr:cNvPr id="136" name="直線コネクタ 135"/>
        <xdr:cNvCxnSpPr/>
      </xdr:nvCxnSpPr>
      <xdr:spPr>
        <a:xfrm>
          <a:off x="13004800" y="238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139700</xdr:rowOff>
    </xdr:from>
    <xdr:to>
      <xdr:col>24</xdr:col>
      <xdr:colOff>82550</xdr:colOff>
      <xdr:row>15</xdr:row>
      <xdr:rowOff>69850</xdr:rowOff>
    </xdr:to>
    <xdr:sp macro="" textlink="">
      <xdr:nvSpPr>
        <xdr:cNvPr id="146" name="円/楕円 145"/>
        <xdr:cNvSpPr/>
      </xdr:nvSpPr>
      <xdr:spPr>
        <a:xfrm>
          <a:off x="164592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156227</xdr:rowOff>
    </xdr:from>
    <xdr:ext cx="762000" cy="259045"/>
    <xdr:sp macro="" textlink="">
      <xdr:nvSpPr>
        <xdr:cNvPr id="147"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8" name="円/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38100</xdr:rowOff>
    </xdr:from>
    <xdr:to>
      <xdr:col>21</xdr:col>
      <xdr:colOff>412750</xdr:colOff>
      <xdr:row>14</xdr:row>
      <xdr:rowOff>139700</xdr:rowOff>
    </xdr:to>
    <xdr:sp macro="" textlink="">
      <xdr:nvSpPr>
        <xdr:cNvPr id="150" name="円/楕円 149"/>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149877</xdr:rowOff>
    </xdr:from>
    <xdr:ext cx="762000" cy="259045"/>
    <xdr:sp macro="" textlink="">
      <xdr:nvSpPr>
        <xdr:cNvPr id="151" name="テキスト ボックス 150"/>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2" name="円/楕円 151"/>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3" name="テキスト ボックス 152"/>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107950</xdr:rowOff>
    </xdr:from>
    <xdr:to>
      <xdr:col>19</xdr:col>
      <xdr:colOff>6350</xdr:colOff>
      <xdr:row>14</xdr:row>
      <xdr:rowOff>38100</xdr:rowOff>
    </xdr:to>
    <xdr:sp macro="" textlink="">
      <xdr:nvSpPr>
        <xdr:cNvPr id="154" name="円/楕円 153"/>
        <xdr:cNvSpPr/>
      </xdr:nvSpPr>
      <xdr:spPr>
        <a:xfrm>
          <a:off x="12954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48277</xdr:rowOff>
    </xdr:from>
    <xdr:ext cx="762000" cy="259045"/>
    <xdr:sp macro="" textlink="">
      <xdr:nvSpPr>
        <xdr:cNvPr id="155" name="テキスト ボックス 154"/>
        <xdr:cNvSpPr txBox="1"/>
      </xdr:nvSpPr>
      <xdr:spPr>
        <a:xfrm>
          <a:off x="12623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臨時福祉給付金（</a:t>
          </a:r>
          <a:r>
            <a:rPr kumimoji="1" lang="en-US" altLang="ja-JP" sz="1300">
              <a:latin typeface="ＭＳ Ｐゴシック"/>
            </a:rPr>
            <a:t>12</a:t>
          </a:r>
          <a:r>
            <a:rPr kumimoji="1" lang="ja-JP" altLang="en-US" sz="1300">
              <a:latin typeface="ＭＳ Ｐゴシック"/>
            </a:rPr>
            <a:t>億</a:t>
          </a:r>
          <a:r>
            <a:rPr kumimoji="1" lang="en-US" altLang="ja-JP" sz="1300">
              <a:latin typeface="ＭＳ Ｐゴシック"/>
            </a:rPr>
            <a:t>61</a:t>
          </a:r>
          <a:r>
            <a:rPr kumimoji="1" lang="ja-JP" altLang="en-US" sz="1300">
              <a:latin typeface="ＭＳ Ｐゴシック"/>
            </a:rPr>
            <a:t>百万円）や子育て世帯臨時特例給付金の給付費（</a:t>
          </a:r>
          <a:r>
            <a:rPr kumimoji="1" lang="en-US" altLang="ja-JP" sz="1300">
              <a:latin typeface="ＭＳ Ｐゴシック"/>
            </a:rPr>
            <a:t>8</a:t>
          </a:r>
          <a:r>
            <a:rPr kumimoji="1" lang="ja-JP" altLang="en-US" sz="1300">
              <a:latin typeface="ＭＳ Ｐゴシック"/>
            </a:rPr>
            <a:t>億</a:t>
          </a:r>
          <a:r>
            <a:rPr kumimoji="1" lang="en-US" altLang="ja-JP" sz="1300">
              <a:latin typeface="ＭＳ Ｐゴシック"/>
            </a:rPr>
            <a:t>12</a:t>
          </a:r>
          <a:r>
            <a:rPr kumimoji="1" lang="ja-JP" altLang="en-US" sz="1300">
              <a:latin typeface="ＭＳ Ｐゴシック"/>
            </a:rPr>
            <a:t>百万円）の創設などにより、前年度（平成</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14.3</a:t>
          </a:r>
          <a:r>
            <a:rPr kumimoji="1" lang="ja-JP" altLang="en-US" sz="1300">
              <a:latin typeface="ＭＳ Ｐゴシック"/>
            </a:rPr>
            <a:t>％）に比べ、</a:t>
          </a:r>
          <a:r>
            <a:rPr kumimoji="1" lang="en-US" altLang="ja-JP" sz="1300">
              <a:latin typeface="ＭＳ Ｐゴシック"/>
            </a:rPr>
            <a:t>0.1</a:t>
          </a:r>
          <a:r>
            <a:rPr kumimoji="1" lang="ja-JP" altLang="en-US" sz="1300">
              <a:latin typeface="ＭＳ Ｐゴシック"/>
            </a:rPr>
            <a:t>％ポイント増加しています。扶助費は約</a:t>
          </a:r>
          <a:r>
            <a:rPr kumimoji="1" lang="en-US" altLang="ja-JP" sz="1300">
              <a:latin typeface="ＭＳ Ｐゴシック"/>
            </a:rPr>
            <a:t>715</a:t>
          </a:r>
          <a:r>
            <a:rPr kumimoji="1" lang="ja-JP" altLang="en-US" sz="1300">
              <a:latin typeface="ＭＳ Ｐゴシック"/>
            </a:rPr>
            <a:t>億円となり、前年度比約</a:t>
          </a:r>
          <a:r>
            <a:rPr kumimoji="1" lang="en-US" altLang="ja-JP" sz="1300">
              <a:latin typeface="ＭＳ Ｐゴシック"/>
            </a:rPr>
            <a:t>18</a:t>
          </a:r>
          <a:r>
            <a:rPr kumimoji="1" lang="ja-JP" altLang="en-US" sz="1300">
              <a:latin typeface="ＭＳ Ｐゴシック"/>
            </a:rPr>
            <a:t>億円の増となりました。</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56</xdr:row>
      <xdr:rowOff>127000</xdr:rowOff>
    </xdr:to>
    <xdr:cxnSp macro="">
      <xdr:nvCxnSpPr>
        <xdr:cNvPr id="190" name="直線コネクタ 189"/>
        <xdr:cNvCxnSpPr/>
      </xdr:nvCxnSpPr>
      <xdr:spPr>
        <a:xfrm>
          <a:off x="3987800" y="9711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97262</xdr:rowOff>
    </xdr:from>
    <xdr:ext cx="762000" cy="259045"/>
    <xdr:sp macro="" textlink="">
      <xdr:nvSpPr>
        <xdr:cNvPr id="191" name="扶助費平均値テキスト"/>
        <xdr:cNvSpPr txBox="1"/>
      </xdr:nvSpPr>
      <xdr:spPr>
        <a:xfrm>
          <a:off x="4914900" y="10041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110672</xdr:rowOff>
    </xdr:to>
    <xdr:cxnSp macro="">
      <xdr:nvCxnSpPr>
        <xdr:cNvPr id="193" name="直線コネクタ 192"/>
        <xdr:cNvCxnSpPr/>
      </xdr:nvCxnSpPr>
      <xdr:spPr>
        <a:xfrm>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195" name="テキスト ボックス 194"/>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167822</xdr:rowOff>
    </xdr:from>
    <xdr:to>
      <xdr:col>4</xdr:col>
      <xdr:colOff>346075</xdr:colOff>
      <xdr:row>56</xdr:row>
      <xdr:rowOff>78015</xdr:rowOff>
    </xdr:to>
    <xdr:cxnSp macro="">
      <xdr:nvCxnSpPr>
        <xdr:cNvPr id="196" name="直線コネクタ 195"/>
        <xdr:cNvCxnSpPr/>
      </xdr:nvCxnSpPr>
      <xdr:spPr>
        <a:xfrm>
          <a:off x="2209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198" name="テキスト ボックス 197"/>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167822</xdr:rowOff>
    </xdr:to>
    <xdr:cxnSp macro="">
      <xdr:nvCxnSpPr>
        <xdr:cNvPr id="199" name="直線コネクタ 198"/>
        <xdr:cNvCxnSpPr/>
      </xdr:nvCxnSpPr>
      <xdr:spPr>
        <a:xfrm>
          <a:off x="1320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01" name="テキスト ボックス 200"/>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3" name="テキスト ボックス 202"/>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1" name="円/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212" name="テキスト ボックス 211"/>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3" name="円/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214" name="テキスト ボックス 21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5" name="円/楕円 214"/>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57349</xdr:rowOff>
    </xdr:from>
    <xdr:ext cx="762000" cy="259045"/>
    <xdr:sp macro="" textlink="">
      <xdr:nvSpPr>
        <xdr:cNvPr id="216" name="テキスト ボックス 215"/>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18" name="テキスト ボックス 217"/>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投資・出資・貸付金が前年度比約</a:t>
          </a:r>
          <a:r>
            <a:rPr kumimoji="1" lang="en-US" altLang="ja-JP" sz="1300">
              <a:latin typeface="ＭＳ Ｐゴシック"/>
            </a:rPr>
            <a:t>99</a:t>
          </a:r>
          <a:r>
            <a:rPr kumimoji="1" lang="ja-JP" altLang="en-US" sz="1300">
              <a:latin typeface="ＭＳ Ｐゴシック"/>
            </a:rPr>
            <a:t>億円の増となったことなどにより、</a:t>
          </a:r>
          <a:r>
            <a:rPr kumimoji="1" lang="en-US" altLang="ja-JP" sz="1300">
              <a:latin typeface="ＭＳ Ｐゴシック"/>
            </a:rPr>
            <a:t>0.4</a:t>
          </a:r>
          <a:r>
            <a:rPr kumimoji="1" lang="ja-JP" altLang="en-US" sz="1300">
              <a:latin typeface="ＭＳ Ｐゴシック"/>
            </a:rPr>
            <a:t>％ポイント増加しています。これは岡山市立総合医療センターへの転貸債による貸付金が増加したことなどによるものです。</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69850</xdr:rowOff>
    </xdr:from>
    <xdr:to>
      <xdr:col>24</xdr:col>
      <xdr:colOff>31750</xdr:colOff>
      <xdr:row>56</xdr:row>
      <xdr:rowOff>146050</xdr:rowOff>
    </xdr:to>
    <xdr:cxnSp macro="">
      <xdr:nvCxnSpPr>
        <xdr:cNvPr id="251" name="直線コネクタ 250"/>
        <xdr:cNvCxnSpPr/>
      </xdr:nvCxnSpPr>
      <xdr:spPr>
        <a:xfrm>
          <a:off x="15671800" y="9671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69850</xdr:rowOff>
    </xdr:to>
    <xdr:cxnSp macro="">
      <xdr:nvCxnSpPr>
        <xdr:cNvPr id="254" name="直線コネクタ 253"/>
        <xdr:cNvCxnSpPr/>
      </xdr:nvCxnSpPr>
      <xdr:spPr>
        <a:xfrm>
          <a:off x="14782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146050</xdr:rowOff>
    </xdr:to>
    <xdr:cxnSp macro="">
      <xdr:nvCxnSpPr>
        <xdr:cNvPr id="257" name="直線コネクタ 256"/>
        <xdr:cNvCxnSpPr/>
      </xdr:nvCxnSpPr>
      <xdr:spPr>
        <a:xfrm>
          <a:off x="13893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149877</xdr:rowOff>
    </xdr:from>
    <xdr:ext cx="762000" cy="259045"/>
    <xdr:sp macro="" textlink="">
      <xdr:nvSpPr>
        <xdr:cNvPr id="259" name="テキスト ボックス 258"/>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107950</xdr:rowOff>
    </xdr:from>
    <xdr:to>
      <xdr:col>20</xdr:col>
      <xdr:colOff>158750</xdr:colOff>
      <xdr:row>55</xdr:row>
      <xdr:rowOff>69850</xdr:rowOff>
    </xdr:to>
    <xdr:cxnSp macro="">
      <xdr:nvCxnSpPr>
        <xdr:cNvPr id="260" name="直線コネクタ 259"/>
        <xdr:cNvCxnSpPr/>
      </xdr:nvCxnSpPr>
      <xdr:spPr>
        <a:xfrm>
          <a:off x="13004800" y="9366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73677</xdr:rowOff>
    </xdr:from>
    <xdr:ext cx="762000" cy="259045"/>
    <xdr:sp macro="" textlink="">
      <xdr:nvSpPr>
        <xdr:cNvPr id="262" name="テキスト ボックス 261"/>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10177</xdr:rowOff>
    </xdr:from>
    <xdr:ext cx="762000" cy="259045"/>
    <xdr:sp macro="" textlink="">
      <xdr:nvSpPr>
        <xdr:cNvPr id="264" name="テキスト ボックス 263"/>
        <xdr:cNvSpPr txBox="1"/>
      </xdr:nvSpPr>
      <xdr:spPr>
        <a:xfrm>
          <a:off x="12623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70" name="円/楕円 269"/>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67327</xdr:rowOff>
    </xdr:from>
    <xdr:ext cx="762000" cy="259045"/>
    <xdr:sp macro="" textlink="">
      <xdr:nvSpPr>
        <xdr:cNvPr id="271" name="その他該当値テキスト"/>
        <xdr:cNvSpPr txBox="1"/>
      </xdr:nvSpPr>
      <xdr:spPr>
        <a:xfrm>
          <a:off x="16598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19050</xdr:rowOff>
    </xdr:from>
    <xdr:to>
      <xdr:col>22</xdr:col>
      <xdr:colOff>615950</xdr:colOff>
      <xdr:row>56</xdr:row>
      <xdr:rowOff>120650</xdr:rowOff>
    </xdr:to>
    <xdr:sp macro="" textlink="">
      <xdr:nvSpPr>
        <xdr:cNvPr id="272" name="円/楕円 271"/>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105427</xdr:rowOff>
    </xdr:from>
    <xdr:ext cx="736600" cy="259045"/>
    <xdr:sp macro="" textlink="">
      <xdr:nvSpPr>
        <xdr:cNvPr id="273" name="テキスト ボックス 272"/>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4" name="円/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75" name="テキスト ボックス 274"/>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6" name="円/楕円 275"/>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77" name="テキスト ボックス 276"/>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57150</xdr:rowOff>
    </xdr:from>
    <xdr:to>
      <xdr:col>19</xdr:col>
      <xdr:colOff>6350</xdr:colOff>
      <xdr:row>54</xdr:row>
      <xdr:rowOff>158750</xdr:rowOff>
    </xdr:to>
    <xdr:sp macro="" textlink="">
      <xdr:nvSpPr>
        <xdr:cNvPr id="278" name="円/楕円 277"/>
        <xdr:cNvSpPr/>
      </xdr:nvSpPr>
      <xdr:spPr>
        <a:xfrm>
          <a:off x="12954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168927</xdr:rowOff>
    </xdr:from>
    <xdr:ext cx="762000" cy="259045"/>
    <xdr:sp macro="" textlink="">
      <xdr:nvSpPr>
        <xdr:cNvPr id="279" name="テキスト ボックス 278"/>
        <xdr:cNvSpPr txBox="1"/>
      </xdr:nvSpPr>
      <xdr:spPr>
        <a:xfrm>
          <a:off x="12623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補助費等は約</a:t>
          </a:r>
          <a:r>
            <a:rPr kumimoji="1" lang="en-US" altLang="ja-JP" sz="1300">
              <a:latin typeface="ＭＳ Ｐゴシック"/>
            </a:rPr>
            <a:t>189</a:t>
          </a:r>
          <a:r>
            <a:rPr kumimoji="1" lang="ja-JP" altLang="en-US" sz="1300">
              <a:latin typeface="ＭＳ Ｐゴシック"/>
            </a:rPr>
            <a:t>億となり、前年度比約</a:t>
          </a:r>
          <a:r>
            <a:rPr kumimoji="1" lang="en-US" altLang="ja-JP" sz="1300">
              <a:latin typeface="ＭＳ Ｐゴシック"/>
            </a:rPr>
            <a:t>5</a:t>
          </a:r>
          <a:r>
            <a:rPr kumimoji="1" lang="ja-JP" altLang="en-US" sz="1300">
              <a:latin typeface="ＭＳ Ｐゴシック"/>
            </a:rPr>
            <a:t>億円の減となりました。これは下水道事業会計補助金が減したことなどによるものです。</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88900</xdr:rowOff>
    </xdr:from>
    <xdr:to>
      <xdr:col>24</xdr:col>
      <xdr:colOff>31750</xdr:colOff>
      <xdr:row>33</xdr:row>
      <xdr:rowOff>88900</xdr:rowOff>
    </xdr:to>
    <xdr:cxnSp macro="">
      <xdr:nvCxnSpPr>
        <xdr:cNvPr id="312" name="直線コネクタ 311"/>
        <xdr:cNvCxnSpPr/>
      </xdr:nvCxnSpPr>
      <xdr:spPr>
        <a:xfrm>
          <a:off x="15671800" y="574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3"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88900</xdr:rowOff>
    </xdr:from>
    <xdr:to>
      <xdr:col>22</xdr:col>
      <xdr:colOff>565150</xdr:colOff>
      <xdr:row>33</xdr:row>
      <xdr:rowOff>165100</xdr:rowOff>
    </xdr:to>
    <xdr:cxnSp macro="">
      <xdr:nvCxnSpPr>
        <xdr:cNvPr id="315" name="直線コネクタ 314"/>
        <xdr:cNvCxnSpPr/>
      </xdr:nvCxnSpPr>
      <xdr:spPr>
        <a:xfrm flipV="1">
          <a:off x="14782800" y="574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86377</xdr:rowOff>
    </xdr:from>
    <xdr:ext cx="736600" cy="259045"/>
    <xdr:sp macro="" textlink="">
      <xdr:nvSpPr>
        <xdr:cNvPr id="317" name="テキスト ボックス 316"/>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165100</xdr:rowOff>
    </xdr:from>
    <xdr:to>
      <xdr:col>21</xdr:col>
      <xdr:colOff>361950</xdr:colOff>
      <xdr:row>34</xdr:row>
      <xdr:rowOff>69850</xdr:rowOff>
    </xdr:to>
    <xdr:cxnSp macro="">
      <xdr:nvCxnSpPr>
        <xdr:cNvPr id="318" name="直線コネクタ 317"/>
        <xdr:cNvCxnSpPr/>
      </xdr:nvCxnSpPr>
      <xdr:spPr>
        <a:xfrm flipV="1">
          <a:off x="13893800" y="582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20" name="テキスト ボックス 319"/>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69850</xdr:rowOff>
    </xdr:from>
    <xdr:to>
      <xdr:col>20</xdr:col>
      <xdr:colOff>158750</xdr:colOff>
      <xdr:row>34</xdr:row>
      <xdr:rowOff>69850</xdr:rowOff>
    </xdr:to>
    <xdr:cxnSp macro="">
      <xdr:nvCxnSpPr>
        <xdr:cNvPr id="321" name="直線コネクタ 320"/>
        <xdr:cNvCxnSpPr/>
      </xdr:nvCxnSpPr>
      <xdr:spPr>
        <a:xfrm>
          <a:off x="13004800" y="589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29227</xdr:rowOff>
    </xdr:from>
    <xdr:ext cx="762000" cy="259045"/>
    <xdr:sp macro="" textlink="">
      <xdr:nvSpPr>
        <xdr:cNvPr id="323" name="テキスト ボックス 322"/>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25" name="テキスト ボックス 32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38100</xdr:rowOff>
    </xdr:from>
    <xdr:to>
      <xdr:col>24</xdr:col>
      <xdr:colOff>82550</xdr:colOff>
      <xdr:row>33</xdr:row>
      <xdr:rowOff>139700</xdr:rowOff>
    </xdr:to>
    <xdr:sp macro="" textlink="">
      <xdr:nvSpPr>
        <xdr:cNvPr id="331" name="円/楕円 330"/>
        <xdr:cNvSpPr/>
      </xdr:nvSpPr>
      <xdr:spPr>
        <a:xfrm>
          <a:off x="164592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54627</xdr:rowOff>
    </xdr:from>
    <xdr:ext cx="762000" cy="259045"/>
    <xdr:sp macro="" textlink="">
      <xdr:nvSpPr>
        <xdr:cNvPr id="332" name="補助費等該当値テキスト"/>
        <xdr:cNvSpPr txBox="1"/>
      </xdr:nvSpPr>
      <xdr:spPr>
        <a:xfrm>
          <a:off x="165989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38100</xdr:rowOff>
    </xdr:from>
    <xdr:to>
      <xdr:col>22</xdr:col>
      <xdr:colOff>615950</xdr:colOff>
      <xdr:row>33</xdr:row>
      <xdr:rowOff>139700</xdr:rowOff>
    </xdr:to>
    <xdr:sp macro="" textlink="">
      <xdr:nvSpPr>
        <xdr:cNvPr id="333" name="円/楕円 332"/>
        <xdr:cNvSpPr/>
      </xdr:nvSpPr>
      <xdr:spPr>
        <a:xfrm>
          <a:off x="15621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149877</xdr:rowOff>
    </xdr:from>
    <xdr:ext cx="736600" cy="259045"/>
    <xdr:sp macro="" textlink="">
      <xdr:nvSpPr>
        <xdr:cNvPr id="334" name="テキスト ボックス 333"/>
        <xdr:cNvSpPr txBox="1"/>
      </xdr:nvSpPr>
      <xdr:spPr>
        <a:xfrm>
          <a:off x="15290800" y="546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114300</xdr:rowOff>
    </xdr:from>
    <xdr:to>
      <xdr:col>21</xdr:col>
      <xdr:colOff>412750</xdr:colOff>
      <xdr:row>34</xdr:row>
      <xdr:rowOff>44450</xdr:rowOff>
    </xdr:to>
    <xdr:sp macro="" textlink="">
      <xdr:nvSpPr>
        <xdr:cNvPr id="335" name="円/楕円 334"/>
        <xdr:cNvSpPr/>
      </xdr:nvSpPr>
      <xdr:spPr>
        <a:xfrm>
          <a:off x="14732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54627</xdr:rowOff>
    </xdr:from>
    <xdr:ext cx="762000" cy="259045"/>
    <xdr:sp macro="" textlink="">
      <xdr:nvSpPr>
        <xdr:cNvPr id="336" name="テキスト ボックス 335"/>
        <xdr:cNvSpPr txBox="1"/>
      </xdr:nvSpPr>
      <xdr:spPr>
        <a:xfrm>
          <a:off x="14401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19050</xdr:rowOff>
    </xdr:from>
    <xdr:to>
      <xdr:col>20</xdr:col>
      <xdr:colOff>209550</xdr:colOff>
      <xdr:row>34</xdr:row>
      <xdr:rowOff>120650</xdr:rowOff>
    </xdr:to>
    <xdr:sp macro="" textlink="">
      <xdr:nvSpPr>
        <xdr:cNvPr id="337" name="円/楕円 336"/>
        <xdr:cNvSpPr/>
      </xdr:nvSpPr>
      <xdr:spPr>
        <a:xfrm>
          <a:off x="13843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130827</xdr:rowOff>
    </xdr:from>
    <xdr:ext cx="762000" cy="259045"/>
    <xdr:sp macro="" textlink="">
      <xdr:nvSpPr>
        <xdr:cNvPr id="338" name="テキスト ボックス 337"/>
        <xdr:cNvSpPr txBox="1"/>
      </xdr:nvSpPr>
      <xdr:spPr>
        <a:xfrm>
          <a:off x="13512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19050</xdr:rowOff>
    </xdr:from>
    <xdr:to>
      <xdr:col>19</xdr:col>
      <xdr:colOff>6350</xdr:colOff>
      <xdr:row>34</xdr:row>
      <xdr:rowOff>120650</xdr:rowOff>
    </xdr:to>
    <xdr:sp macro="" textlink="">
      <xdr:nvSpPr>
        <xdr:cNvPr id="339" name="円/楕円 338"/>
        <xdr:cNvSpPr/>
      </xdr:nvSpPr>
      <xdr:spPr>
        <a:xfrm>
          <a:off x="12954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130827</xdr:rowOff>
    </xdr:from>
    <xdr:ext cx="762000" cy="259045"/>
    <xdr:sp macro="" textlink="">
      <xdr:nvSpPr>
        <xdr:cNvPr id="340" name="テキスト ボックス 339"/>
        <xdr:cNvSpPr txBox="1"/>
      </xdr:nvSpPr>
      <xdr:spPr>
        <a:xfrm>
          <a:off x="12623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過去の大型投資事業等に係る地方債、公営企業債（下水道事業等）の元利償還金に対する繰出金、債務負担行為に基づく支出のうち公債費に準ずるもの等の費用は、類似団体平均より下回っています。</a:t>
          </a:r>
        </a:p>
        <a:p>
          <a:r>
            <a:rPr kumimoji="1" lang="ja-JP" altLang="en-US" sz="1300">
              <a:latin typeface="ＭＳ Ｐゴシック"/>
            </a:rPr>
            <a:t>　引き続き、建設事業の重点化や進度調整により、地方債借入額を抑制します。</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140607</xdr:rowOff>
    </xdr:from>
    <xdr:to>
      <xdr:col>7</xdr:col>
      <xdr:colOff>15875</xdr:colOff>
      <xdr:row>76</xdr:row>
      <xdr:rowOff>88900</xdr:rowOff>
    </xdr:to>
    <xdr:cxnSp macro="">
      <xdr:nvCxnSpPr>
        <xdr:cNvPr id="375" name="直線コネクタ 374"/>
        <xdr:cNvCxnSpPr/>
      </xdr:nvCxnSpPr>
      <xdr:spPr>
        <a:xfrm flipV="1">
          <a:off x="3987800" y="129993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77</xdr:row>
      <xdr:rowOff>15421</xdr:rowOff>
    </xdr:to>
    <xdr:cxnSp macro="">
      <xdr:nvCxnSpPr>
        <xdr:cNvPr id="378" name="直線コネクタ 377"/>
        <xdr:cNvCxnSpPr/>
      </xdr:nvCxnSpPr>
      <xdr:spPr>
        <a:xfrm flipV="1">
          <a:off x="3098800" y="13119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80" name="テキスト ボックス 379"/>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15421</xdr:rowOff>
    </xdr:from>
    <xdr:to>
      <xdr:col>4</xdr:col>
      <xdr:colOff>346075</xdr:colOff>
      <xdr:row>77</xdr:row>
      <xdr:rowOff>15421</xdr:rowOff>
    </xdr:to>
    <xdr:cxnSp macro="">
      <xdr:nvCxnSpPr>
        <xdr:cNvPr id="381" name="直線コネクタ 380"/>
        <xdr:cNvCxnSpPr/>
      </xdr:nvCxnSpPr>
      <xdr:spPr>
        <a:xfrm>
          <a:off x="2209800" y="13217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3" name="テキスト ボックス 382"/>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15421</xdr:rowOff>
    </xdr:from>
    <xdr:to>
      <xdr:col>3</xdr:col>
      <xdr:colOff>142875</xdr:colOff>
      <xdr:row>77</xdr:row>
      <xdr:rowOff>26307</xdr:rowOff>
    </xdr:to>
    <xdr:cxnSp macro="">
      <xdr:nvCxnSpPr>
        <xdr:cNvPr id="384" name="直線コネクタ 383"/>
        <xdr:cNvCxnSpPr/>
      </xdr:nvCxnSpPr>
      <xdr:spPr>
        <a:xfrm flipV="1">
          <a:off x="1320800" y="13217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86" name="テキスト ボックス 385"/>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138084</xdr:rowOff>
    </xdr:from>
    <xdr:ext cx="762000" cy="259045"/>
    <xdr:sp macro="" textlink="">
      <xdr:nvSpPr>
        <xdr:cNvPr id="388" name="テキスト ボックス 387"/>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89807</xdr:rowOff>
    </xdr:from>
    <xdr:to>
      <xdr:col>7</xdr:col>
      <xdr:colOff>66675</xdr:colOff>
      <xdr:row>76</xdr:row>
      <xdr:rowOff>19957</xdr:rowOff>
    </xdr:to>
    <xdr:sp macro="" textlink="">
      <xdr:nvSpPr>
        <xdr:cNvPr id="394" name="円/楕円 393"/>
        <xdr:cNvSpPr/>
      </xdr:nvSpPr>
      <xdr:spPr>
        <a:xfrm>
          <a:off x="47752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106334</xdr:rowOff>
    </xdr:from>
    <xdr:ext cx="762000" cy="259045"/>
    <xdr:sp macro="" textlink="">
      <xdr:nvSpPr>
        <xdr:cNvPr id="395" name="公債費該当値テキスト"/>
        <xdr:cNvSpPr txBox="1"/>
      </xdr:nvSpPr>
      <xdr:spPr>
        <a:xfrm>
          <a:off x="49149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96" name="円/楕円 395"/>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149877</xdr:rowOff>
    </xdr:from>
    <xdr:ext cx="736600" cy="259045"/>
    <xdr:sp macro="" textlink="">
      <xdr:nvSpPr>
        <xdr:cNvPr id="397" name="テキスト ボックス 396"/>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136071</xdr:rowOff>
    </xdr:from>
    <xdr:to>
      <xdr:col>4</xdr:col>
      <xdr:colOff>396875</xdr:colOff>
      <xdr:row>77</xdr:row>
      <xdr:rowOff>66221</xdr:rowOff>
    </xdr:to>
    <xdr:sp macro="" textlink="">
      <xdr:nvSpPr>
        <xdr:cNvPr id="398" name="円/楕円 397"/>
        <xdr:cNvSpPr/>
      </xdr:nvSpPr>
      <xdr:spPr>
        <a:xfrm>
          <a:off x="3048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76399</xdr:rowOff>
    </xdr:from>
    <xdr:ext cx="762000" cy="259045"/>
    <xdr:sp macro="" textlink="">
      <xdr:nvSpPr>
        <xdr:cNvPr id="399" name="テキスト ボックス 398"/>
        <xdr:cNvSpPr txBox="1"/>
      </xdr:nvSpPr>
      <xdr:spPr>
        <a:xfrm>
          <a:off x="2717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136071</xdr:rowOff>
    </xdr:from>
    <xdr:to>
      <xdr:col>3</xdr:col>
      <xdr:colOff>193675</xdr:colOff>
      <xdr:row>77</xdr:row>
      <xdr:rowOff>66221</xdr:rowOff>
    </xdr:to>
    <xdr:sp macro="" textlink="">
      <xdr:nvSpPr>
        <xdr:cNvPr id="400" name="円/楕円 399"/>
        <xdr:cNvSpPr/>
      </xdr:nvSpPr>
      <xdr:spPr>
        <a:xfrm>
          <a:off x="2159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76399</xdr:rowOff>
    </xdr:from>
    <xdr:ext cx="762000" cy="259045"/>
    <xdr:sp macro="" textlink="">
      <xdr:nvSpPr>
        <xdr:cNvPr id="401" name="テキスト ボックス 400"/>
        <xdr:cNvSpPr txBox="1"/>
      </xdr:nvSpPr>
      <xdr:spPr>
        <a:xfrm>
          <a:off x="1828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146957</xdr:rowOff>
    </xdr:from>
    <xdr:to>
      <xdr:col>1</xdr:col>
      <xdr:colOff>676275</xdr:colOff>
      <xdr:row>77</xdr:row>
      <xdr:rowOff>77107</xdr:rowOff>
    </xdr:to>
    <xdr:sp macro="" textlink="">
      <xdr:nvSpPr>
        <xdr:cNvPr id="402" name="円/楕円 401"/>
        <xdr:cNvSpPr/>
      </xdr:nvSpPr>
      <xdr:spPr>
        <a:xfrm>
          <a:off x="1270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87284</xdr:rowOff>
    </xdr:from>
    <xdr:ext cx="762000" cy="259045"/>
    <xdr:sp macro="" textlink="">
      <xdr:nvSpPr>
        <xdr:cNvPr id="403" name="テキスト ボックス 402"/>
        <xdr:cNvSpPr txBox="1"/>
      </xdr:nvSpPr>
      <xdr:spPr>
        <a:xfrm>
          <a:off x="939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前年度（平成</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66.4</a:t>
          </a:r>
          <a:r>
            <a:rPr kumimoji="1" lang="ja-JP" altLang="en-US" sz="1300">
              <a:latin typeface="ＭＳ Ｐゴシック"/>
            </a:rPr>
            <a:t>％）に比べ、</a:t>
          </a:r>
          <a:r>
            <a:rPr kumimoji="1" lang="en-US" altLang="ja-JP" sz="1300">
              <a:latin typeface="ＭＳ Ｐゴシック"/>
            </a:rPr>
            <a:t>0.9</a:t>
          </a:r>
          <a:r>
            <a:rPr kumimoji="1" lang="ja-JP" altLang="en-US" sz="1300">
              <a:latin typeface="ＭＳ Ｐゴシック"/>
            </a:rPr>
            <a:t>％ポイント増加していますが、類似団体（平成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74.3</a:t>
          </a:r>
          <a:r>
            <a:rPr kumimoji="1" lang="ja-JP" altLang="en-US" sz="1300">
              <a:latin typeface="ＭＳ Ｐゴシック"/>
            </a:rPr>
            <a:t>％）と比べると</a:t>
          </a:r>
          <a:r>
            <a:rPr kumimoji="1" lang="en-US" altLang="ja-JP" sz="1300">
              <a:latin typeface="ＭＳ Ｐゴシック"/>
            </a:rPr>
            <a:t>7.9</a:t>
          </a:r>
          <a:r>
            <a:rPr kumimoji="1" lang="ja-JP" altLang="en-US" sz="1300">
              <a:latin typeface="ＭＳ Ｐゴシック"/>
            </a:rPr>
            <a:t>％ポイント下回っており、類似団体平均より良好な水準です。</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xdr:rowOff>
    </xdr:from>
    <xdr:to>
      <xdr:col>24</xdr:col>
      <xdr:colOff>31750</xdr:colOff>
      <xdr:row>80</xdr:row>
      <xdr:rowOff>104139</xdr:rowOff>
    </xdr:to>
    <xdr:cxnSp macro="">
      <xdr:nvCxnSpPr>
        <xdr:cNvPr id="431" name="直線コネクタ 430"/>
        <xdr:cNvCxnSpPr/>
      </xdr:nvCxnSpPr>
      <xdr:spPr>
        <a:xfrm flipV="1">
          <a:off x="16510000" y="1270000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3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33" name="直線コネクタ 43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99077</xdr:rowOff>
    </xdr:from>
    <xdr:ext cx="762000" cy="259045"/>
    <xdr:sp macro="" textlink="">
      <xdr:nvSpPr>
        <xdr:cNvPr id="434"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74</xdr:row>
      <xdr:rowOff>12700</xdr:rowOff>
    </xdr:from>
    <xdr:to>
      <xdr:col>24</xdr:col>
      <xdr:colOff>120650</xdr:colOff>
      <xdr:row>74</xdr:row>
      <xdr:rowOff>12700</xdr:rowOff>
    </xdr:to>
    <xdr:cxnSp macro="">
      <xdr:nvCxnSpPr>
        <xdr:cNvPr id="435" name="直線コネクタ 434"/>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100330</xdr:rowOff>
    </xdr:from>
    <xdr:to>
      <xdr:col>24</xdr:col>
      <xdr:colOff>31750</xdr:colOff>
      <xdr:row>74</xdr:row>
      <xdr:rowOff>12700</xdr:rowOff>
    </xdr:to>
    <xdr:cxnSp macro="">
      <xdr:nvCxnSpPr>
        <xdr:cNvPr id="436" name="直線コネクタ 435"/>
        <xdr:cNvCxnSpPr/>
      </xdr:nvCxnSpPr>
      <xdr:spPr>
        <a:xfrm>
          <a:off x="15671800" y="12616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109238</xdr:rowOff>
    </xdr:from>
    <xdr:ext cx="762000" cy="259045"/>
    <xdr:sp macro="" textlink="">
      <xdr:nvSpPr>
        <xdr:cNvPr id="437" name="公債費以外平均値テキスト"/>
        <xdr:cNvSpPr txBox="1"/>
      </xdr:nvSpPr>
      <xdr:spPr>
        <a:xfrm>
          <a:off x="16598900" y="13139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137161</xdr:rowOff>
    </xdr:from>
    <xdr:to>
      <xdr:col>24</xdr:col>
      <xdr:colOff>82550</xdr:colOff>
      <xdr:row>77</xdr:row>
      <xdr:rowOff>67311</xdr:rowOff>
    </xdr:to>
    <xdr:sp macro="" textlink="">
      <xdr:nvSpPr>
        <xdr:cNvPr id="438" name="フローチャート : 判断 437"/>
        <xdr:cNvSpPr/>
      </xdr:nvSpPr>
      <xdr:spPr>
        <a:xfrm>
          <a:off x="16459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85090</xdr:rowOff>
    </xdr:from>
    <xdr:to>
      <xdr:col>22</xdr:col>
      <xdr:colOff>565150</xdr:colOff>
      <xdr:row>73</xdr:row>
      <xdr:rowOff>100330</xdr:rowOff>
    </xdr:to>
    <xdr:cxnSp macro="">
      <xdr:nvCxnSpPr>
        <xdr:cNvPr id="439" name="直線コネクタ 438"/>
        <xdr:cNvCxnSpPr/>
      </xdr:nvCxnSpPr>
      <xdr:spPr>
        <a:xfrm>
          <a:off x="14782800" y="12600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40" name="フローチャート : 判断 439"/>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41" name="テキスト ボックス 440"/>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24130</xdr:rowOff>
    </xdr:from>
    <xdr:to>
      <xdr:col>21</xdr:col>
      <xdr:colOff>361950</xdr:colOff>
      <xdr:row>73</xdr:row>
      <xdr:rowOff>85090</xdr:rowOff>
    </xdr:to>
    <xdr:cxnSp macro="">
      <xdr:nvCxnSpPr>
        <xdr:cNvPr id="442" name="直線コネクタ 441"/>
        <xdr:cNvCxnSpPr/>
      </xdr:nvCxnSpPr>
      <xdr:spPr>
        <a:xfrm>
          <a:off x="13893800" y="12539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60961</xdr:rowOff>
    </xdr:from>
    <xdr:to>
      <xdr:col>21</xdr:col>
      <xdr:colOff>412750</xdr:colOff>
      <xdr:row>76</xdr:row>
      <xdr:rowOff>162561</xdr:rowOff>
    </xdr:to>
    <xdr:sp macro="" textlink="">
      <xdr:nvSpPr>
        <xdr:cNvPr id="443" name="フローチャート : 判断 442"/>
        <xdr:cNvSpPr/>
      </xdr:nvSpPr>
      <xdr:spPr>
        <a:xfrm>
          <a:off x="14732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147338</xdr:rowOff>
    </xdr:from>
    <xdr:ext cx="762000" cy="259045"/>
    <xdr:sp macro="" textlink="">
      <xdr:nvSpPr>
        <xdr:cNvPr id="444" name="テキスト ボックス 443"/>
        <xdr:cNvSpPr txBox="1"/>
      </xdr:nvSpPr>
      <xdr:spPr>
        <a:xfrm>
          <a:off x="14401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88900</xdr:rowOff>
    </xdr:from>
    <xdr:to>
      <xdr:col>20</xdr:col>
      <xdr:colOff>158750</xdr:colOff>
      <xdr:row>73</xdr:row>
      <xdr:rowOff>24130</xdr:rowOff>
    </xdr:to>
    <xdr:cxnSp macro="">
      <xdr:nvCxnSpPr>
        <xdr:cNvPr id="445" name="直線コネクタ 444"/>
        <xdr:cNvCxnSpPr/>
      </xdr:nvCxnSpPr>
      <xdr:spPr>
        <a:xfrm>
          <a:off x="13004800" y="12433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46" name="フローチャート : 判断 445"/>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109238</xdr:rowOff>
    </xdr:from>
    <xdr:ext cx="762000" cy="259045"/>
    <xdr:sp macro="" textlink="">
      <xdr:nvSpPr>
        <xdr:cNvPr id="447" name="テキスト ボックス 446"/>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48" name="フローチャート : 判断 447"/>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49" name="テキスト ボックス 448"/>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133350</xdr:rowOff>
    </xdr:from>
    <xdr:to>
      <xdr:col>24</xdr:col>
      <xdr:colOff>82550</xdr:colOff>
      <xdr:row>74</xdr:row>
      <xdr:rowOff>63500</xdr:rowOff>
    </xdr:to>
    <xdr:sp macro="" textlink="">
      <xdr:nvSpPr>
        <xdr:cNvPr id="455" name="円/楕円 454"/>
        <xdr:cNvSpPr/>
      </xdr:nvSpPr>
      <xdr:spPr>
        <a:xfrm>
          <a:off x="16459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41927</xdr:rowOff>
    </xdr:from>
    <xdr:ext cx="762000" cy="259045"/>
    <xdr:sp macro="" textlink="">
      <xdr:nvSpPr>
        <xdr:cNvPr id="456" name="公債費以外該当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49530</xdr:rowOff>
    </xdr:from>
    <xdr:to>
      <xdr:col>22</xdr:col>
      <xdr:colOff>615950</xdr:colOff>
      <xdr:row>73</xdr:row>
      <xdr:rowOff>151130</xdr:rowOff>
    </xdr:to>
    <xdr:sp macro="" textlink="">
      <xdr:nvSpPr>
        <xdr:cNvPr id="457" name="円/楕円 456"/>
        <xdr:cNvSpPr/>
      </xdr:nvSpPr>
      <xdr:spPr>
        <a:xfrm>
          <a:off x="15621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161307</xdr:rowOff>
    </xdr:from>
    <xdr:ext cx="736600" cy="259045"/>
    <xdr:sp macro="" textlink="">
      <xdr:nvSpPr>
        <xdr:cNvPr id="458" name="テキスト ボックス 457"/>
        <xdr:cNvSpPr txBox="1"/>
      </xdr:nvSpPr>
      <xdr:spPr>
        <a:xfrm>
          <a:off x="15290800" y="1233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34290</xdr:rowOff>
    </xdr:from>
    <xdr:to>
      <xdr:col>21</xdr:col>
      <xdr:colOff>412750</xdr:colOff>
      <xdr:row>73</xdr:row>
      <xdr:rowOff>135890</xdr:rowOff>
    </xdr:to>
    <xdr:sp macro="" textlink="">
      <xdr:nvSpPr>
        <xdr:cNvPr id="459" name="円/楕円 458"/>
        <xdr:cNvSpPr/>
      </xdr:nvSpPr>
      <xdr:spPr>
        <a:xfrm>
          <a:off x="14732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146067</xdr:rowOff>
    </xdr:from>
    <xdr:ext cx="762000" cy="259045"/>
    <xdr:sp macro="" textlink="">
      <xdr:nvSpPr>
        <xdr:cNvPr id="460" name="テキスト ボックス 459"/>
        <xdr:cNvSpPr txBox="1"/>
      </xdr:nvSpPr>
      <xdr:spPr>
        <a:xfrm>
          <a:off x="14401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144780</xdr:rowOff>
    </xdr:from>
    <xdr:to>
      <xdr:col>20</xdr:col>
      <xdr:colOff>209550</xdr:colOff>
      <xdr:row>73</xdr:row>
      <xdr:rowOff>74930</xdr:rowOff>
    </xdr:to>
    <xdr:sp macro="" textlink="">
      <xdr:nvSpPr>
        <xdr:cNvPr id="461" name="円/楕円 460"/>
        <xdr:cNvSpPr/>
      </xdr:nvSpPr>
      <xdr:spPr>
        <a:xfrm>
          <a:off x="13843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85107</xdr:rowOff>
    </xdr:from>
    <xdr:ext cx="762000" cy="259045"/>
    <xdr:sp macro="" textlink="">
      <xdr:nvSpPr>
        <xdr:cNvPr id="462" name="テキスト ボックス 461"/>
        <xdr:cNvSpPr txBox="1"/>
      </xdr:nvSpPr>
      <xdr:spPr>
        <a:xfrm>
          <a:off x="13512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38100</xdr:rowOff>
    </xdr:from>
    <xdr:to>
      <xdr:col>19</xdr:col>
      <xdr:colOff>6350</xdr:colOff>
      <xdr:row>72</xdr:row>
      <xdr:rowOff>139700</xdr:rowOff>
    </xdr:to>
    <xdr:sp macro="" textlink="">
      <xdr:nvSpPr>
        <xdr:cNvPr id="463" name="円/楕円 462"/>
        <xdr:cNvSpPr/>
      </xdr:nvSpPr>
      <xdr:spPr>
        <a:xfrm>
          <a:off x="12954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70</xdr:row>
      <xdr:rowOff>149877</xdr:rowOff>
    </xdr:from>
    <xdr:ext cx="762000" cy="259045"/>
    <xdr:sp macro="" textlink="">
      <xdr:nvSpPr>
        <xdr:cNvPr id="464" name="テキスト ボックス 463"/>
        <xdr:cNvSpPr txBox="1"/>
      </xdr:nvSpPr>
      <xdr:spPr>
        <a:xfrm>
          <a:off x="12623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岡山県岡山市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124013</xdr:rowOff>
    </xdr:from>
    <xdr:to>
      <xdr:col>4</xdr:col>
      <xdr:colOff>1117600</xdr:colOff>
      <xdr:row>17</xdr:row>
      <xdr:rowOff>30607</xdr:rowOff>
    </xdr:to>
    <xdr:cxnSp macro="">
      <xdr:nvCxnSpPr>
        <xdr:cNvPr id="48" name="直線コネクタ 47"/>
        <xdr:cNvCxnSpPr/>
      </xdr:nvCxnSpPr>
      <xdr:spPr bwMode="auto">
        <a:xfrm flipV="1">
          <a:off x="5003800" y="2914838"/>
          <a:ext cx="647700" cy="7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35059</xdr:rowOff>
    </xdr:from>
    <xdr:ext cx="762000" cy="259045"/>
    <xdr:sp macro="" textlink="">
      <xdr:nvSpPr>
        <xdr:cNvPr id="49" name="人口1人当たり決算額の推移平均値テキスト130"/>
        <xdr:cNvSpPr txBox="1"/>
      </xdr:nvSpPr>
      <xdr:spPr>
        <a:xfrm>
          <a:off x="5740400" y="265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162738</xdr:rowOff>
    </xdr:from>
    <xdr:to>
      <xdr:col>4</xdr:col>
      <xdr:colOff>469900</xdr:colOff>
      <xdr:row>17</xdr:row>
      <xdr:rowOff>30607</xdr:rowOff>
    </xdr:to>
    <xdr:cxnSp macro="">
      <xdr:nvCxnSpPr>
        <xdr:cNvPr id="51" name="直線コネクタ 50"/>
        <xdr:cNvCxnSpPr/>
      </xdr:nvCxnSpPr>
      <xdr:spPr bwMode="auto">
        <a:xfrm>
          <a:off x="4305300" y="2953563"/>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11665</xdr:rowOff>
    </xdr:from>
    <xdr:ext cx="736600" cy="259045"/>
    <xdr:sp macro="" textlink="">
      <xdr:nvSpPr>
        <xdr:cNvPr id="53" name="テキスト ボックス 52"/>
        <xdr:cNvSpPr txBox="1"/>
      </xdr:nvSpPr>
      <xdr:spPr>
        <a:xfrm>
          <a:off x="4622800" y="263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81585</xdr:rowOff>
    </xdr:from>
    <xdr:to>
      <xdr:col>3</xdr:col>
      <xdr:colOff>904875</xdr:colOff>
      <xdr:row>16</xdr:row>
      <xdr:rowOff>162738</xdr:rowOff>
    </xdr:to>
    <xdr:cxnSp macro="">
      <xdr:nvCxnSpPr>
        <xdr:cNvPr id="54" name="直線コネクタ 53"/>
        <xdr:cNvCxnSpPr/>
      </xdr:nvCxnSpPr>
      <xdr:spPr bwMode="auto">
        <a:xfrm>
          <a:off x="3606800" y="2872410"/>
          <a:ext cx="698500" cy="81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86555</xdr:rowOff>
    </xdr:from>
    <xdr:ext cx="762000" cy="259045"/>
    <xdr:sp macro="" textlink="">
      <xdr:nvSpPr>
        <xdr:cNvPr id="56" name="テキスト ボックス 55"/>
        <xdr:cNvSpPr txBox="1"/>
      </xdr:nvSpPr>
      <xdr:spPr>
        <a:xfrm>
          <a:off x="3924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79024</xdr:rowOff>
    </xdr:from>
    <xdr:to>
      <xdr:col>3</xdr:col>
      <xdr:colOff>206375</xdr:colOff>
      <xdr:row>16</xdr:row>
      <xdr:rowOff>81585</xdr:rowOff>
    </xdr:to>
    <xdr:cxnSp macro="">
      <xdr:nvCxnSpPr>
        <xdr:cNvPr id="57" name="直線コネクタ 56"/>
        <xdr:cNvCxnSpPr/>
      </xdr:nvCxnSpPr>
      <xdr:spPr bwMode="auto">
        <a:xfrm>
          <a:off x="2908300" y="2869849"/>
          <a:ext cx="698500" cy="2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122079</xdr:rowOff>
    </xdr:from>
    <xdr:ext cx="762000" cy="259045"/>
    <xdr:sp macro="" textlink="">
      <xdr:nvSpPr>
        <xdr:cNvPr id="59" name="テキスト ボックス 58"/>
        <xdr:cNvSpPr txBox="1"/>
      </xdr:nvSpPr>
      <xdr:spPr>
        <a:xfrm>
          <a:off x="32258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87332</xdr:rowOff>
    </xdr:from>
    <xdr:ext cx="762000" cy="259045"/>
    <xdr:sp macro="" textlink="">
      <xdr:nvSpPr>
        <xdr:cNvPr id="61" name="テキスト ボックス 60"/>
        <xdr:cNvSpPr txBox="1"/>
      </xdr:nvSpPr>
      <xdr:spPr>
        <a:xfrm>
          <a:off x="25273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73213</xdr:rowOff>
    </xdr:from>
    <xdr:to>
      <xdr:col>5</xdr:col>
      <xdr:colOff>34925</xdr:colOff>
      <xdr:row>17</xdr:row>
      <xdr:rowOff>3363</xdr:rowOff>
    </xdr:to>
    <xdr:sp macro="" textlink="">
      <xdr:nvSpPr>
        <xdr:cNvPr id="67" name="円/楕円 66"/>
        <xdr:cNvSpPr/>
      </xdr:nvSpPr>
      <xdr:spPr bwMode="auto">
        <a:xfrm>
          <a:off x="5600700" y="286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45290</xdr:rowOff>
    </xdr:from>
    <xdr:ext cx="762000" cy="259045"/>
    <xdr:sp macro="" textlink="">
      <xdr:nvSpPr>
        <xdr:cNvPr id="68" name="人口1人当たり決算額の推移該当値テキスト130"/>
        <xdr:cNvSpPr txBox="1"/>
      </xdr:nvSpPr>
      <xdr:spPr>
        <a:xfrm>
          <a:off x="5740400" y="283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62,357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151257</xdr:rowOff>
    </xdr:from>
    <xdr:to>
      <xdr:col>4</xdr:col>
      <xdr:colOff>520700</xdr:colOff>
      <xdr:row>17</xdr:row>
      <xdr:rowOff>81407</xdr:rowOff>
    </xdr:to>
    <xdr:sp macro="" textlink="">
      <xdr:nvSpPr>
        <xdr:cNvPr id="69" name="円/楕円 68"/>
        <xdr:cNvSpPr/>
      </xdr:nvSpPr>
      <xdr:spPr bwMode="auto">
        <a:xfrm>
          <a:off x="4953000" y="294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66184</xdr:rowOff>
    </xdr:from>
    <xdr:ext cx="736600" cy="259045"/>
    <xdr:sp macro="" textlink="">
      <xdr:nvSpPr>
        <xdr:cNvPr id="70" name="テキスト ボックス 69"/>
        <xdr:cNvSpPr txBox="1"/>
      </xdr:nvSpPr>
      <xdr:spPr>
        <a:xfrm>
          <a:off x="4622800" y="302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60,650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111938</xdr:rowOff>
    </xdr:from>
    <xdr:to>
      <xdr:col>3</xdr:col>
      <xdr:colOff>955675</xdr:colOff>
      <xdr:row>17</xdr:row>
      <xdr:rowOff>42088</xdr:rowOff>
    </xdr:to>
    <xdr:sp macro="" textlink="">
      <xdr:nvSpPr>
        <xdr:cNvPr id="71" name="円/楕円 70"/>
        <xdr:cNvSpPr/>
      </xdr:nvSpPr>
      <xdr:spPr bwMode="auto">
        <a:xfrm>
          <a:off x="4254500" y="290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26865</xdr:rowOff>
    </xdr:from>
    <xdr:ext cx="762000" cy="259045"/>
    <xdr:sp macro="" textlink="">
      <xdr:nvSpPr>
        <xdr:cNvPr id="72" name="テキスト ボックス 71"/>
        <xdr:cNvSpPr txBox="1"/>
      </xdr:nvSpPr>
      <xdr:spPr>
        <a:xfrm>
          <a:off x="3924300" y="298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61,510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30785</xdr:rowOff>
    </xdr:from>
    <xdr:to>
      <xdr:col>3</xdr:col>
      <xdr:colOff>257175</xdr:colOff>
      <xdr:row>16</xdr:row>
      <xdr:rowOff>132385</xdr:rowOff>
    </xdr:to>
    <xdr:sp macro="" textlink="">
      <xdr:nvSpPr>
        <xdr:cNvPr id="73" name="円/楕円 72"/>
        <xdr:cNvSpPr/>
      </xdr:nvSpPr>
      <xdr:spPr bwMode="auto">
        <a:xfrm>
          <a:off x="3556000" y="282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117162</xdr:rowOff>
    </xdr:from>
    <xdr:ext cx="762000" cy="259045"/>
    <xdr:sp macro="" textlink="">
      <xdr:nvSpPr>
        <xdr:cNvPr id="74" name="テキスト ボックス 73"/>
        <xdr:cNvSpPr txBox="1"/>
      </xdr:nvSpPr>
      <xdr:spPr>
        <a:xfrm>
          <a:off x="3225800" y="290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63,285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28224</xdr:rowOff>
    </xdr:from>
    <xdr:to>
      <xdr:col>2</xdr:col>
      <xdr:colOff>692150</xdr:colOff>
      <xdr:row>16</xdr:row>
      <xdr:rowOff>129824</xdr:rowOff>
    </xdr:to>
    <xdr:sp macro="" textlink="">
      <xdr:nvSpPr>
        <xdr:cNvPr id="75" name="円/楕円 74"/>
        <xdr:cNvSpPr/>
      </xdr:nvSpPr>
      <xdr:spPr bwMode="auto">
        <a:xfrm>
          <a:off x="2857500" y="281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114601</xdr:rowOff>
    </xdr:from>
    <xdr:ext cx="762000" cy="259045"/>
    <xdr:sp macro="" textlink="">
      <xdr:nvSpPr>
        <xdr:cNvPr id="76" name="テキスト ボックス 75"/>
        <xdr:cNvSpPr txBox="1"/>
      </xdr:nvSpPr>
      <xdr:spPr>
        <a:xfrm>
          <a:off x="2527300" y="290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92405</xdr:rowOff>
    </xdr:from>
    <xdr:to>
      <xdr:col>4</xdr:col>
      <xdr:colOff>1117600</xdr:colOff>
      <xdr:row>35</xdr:row>
      <xdr:rowOff>267589</xdr:rowOff>
    </xdr:to>
    <xdr:cxnSp macro="">
      <xdr:nvCxnSpPr>
        <xdr:cNvPr id="110" name="直線コネクタ 109"/>
        <xdr:cNvCxnSpPr/>
      </xdr:nvCxnSpPr>
      <xdr:spPr bwMode="auto">
        <a:xfrm>
          <a:off x="5003800" y="6702755"/>
          <a:ext cx="647700" cy="17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228478</xdr:rowOff>
    </xdr:from>
    <xdr:ext cx="762000" cy="259045"/>
    <xdr:sp macro="" textlink="">
      <xdr:nvSpPr>
        <xdr:cNvPr id="111"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335941</xdr:rowOff>
    </xdr:from>
    <xdr:to>
      <xdr:col>4</xdr:col>
      <xdr:colOff>469900</xdr:colOff>
      <xdr:row>35</xdr:row>
      <xdr:rowOff>92405</xdr:rowOff>
    </xdr:to>
    <xdr:cxnSp macro="">
      <xdr:nvCxnSpPr>
        <xdr:cNvPr id="113" name="直線コネクタ 112"/>
        <xdr:cNvCxnSpPr/>
      </xdr:nvCxnSpPr>
      <xdr:spPr bwMode="auto">
        <a:xfrm>
          <a:off x="4305300" y="6603391"/>
          <a:ext cx="698500" cy="99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142689</xdr:rowOff>
    </xdr:from>
    <xdr:ext cx="736600" cy="259045"/>
    <xdr:sp macro="" textlink="">
      <xdr:nvSpPr>
        <xdr:cNvPr id="115" name="テキスト ボックス 114"/>
        <xdr:cNvSpPr txBox="1"/>
      </xdr:nvSpPr>
      <xdr:spPr>
        <a:xfrm>
          <a:off x="4622800" y="675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275628</xdr:rowOff>
    </xdr:from>
    <xdr:to>
      <xdr:col>3</xdr:col>
      <xdr:colOff>904875</xdr:colOff>
      <xdr:row>34</xdr:row>
      <xdr:rowOff>335941</xdr:rowOff>
    </xdr:to>
    <xdr:cxnSp macro="">
      <xdr:nvCxnSpPr>
        <xdr:cNvPr id="116" name="直線コネクタ 115"/>
        <xdr:cNvCxnSpPr/>
      </xdr:nvCxnSpPr>
      <xdr:spPr bwMode="auto">
        <a:xfrm>
          <a:off x="3606800" y="6543078"/>
          <a:ext cx="6985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127754</xdr:rowOff>
    </xdr:from>
    <xdr:ext cx="762000" cy="259045"/>
    <xdr:sp macro="" textlink="">
      <xdr:nvSpPr>
        <xdr:cNvPr id="118" name="テキスト ボックス 117"/>
        <xdr:cNvSpPr txBox="1"/>
      </xdr:nvSpPr>
      <xdr:spPr>
        <a:xfrm>
          <a:off x="39243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183007</xdr:rowOff>
    </xdr:from>
    <xdr:to>
      <xdr:col>3</xdr:col>
      <xdr:colOff>206375</xdr:colOff>
      <xdr:row>34</xdr:row>
      <xdr:rowOff>275628</xdr:rowOff>
    </xdr:to>
    <xdr:cxnSp macro="">
      <xdr:nvCxnSpPr>
        <xdr:cNvPr id="119" name="直線コネクタ 118"/>
        <xdr:cNvCxnSpPr/>
      </xdr:nvCxnSpPr>
      <xdr:spPr bwMode="auto">
        <a:xfrm>
          <a:off x="2908300" y="6450457"/>
          <a:ext cx="698500" cy="92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121276</xdr:rowOff>
    </xdr:from>
    <xdr:ext cx="762000" cy="259045"/>
    <xdr:sp macro="" textlink="">
      <xdr:nvSpPr>
        <xdr:cNvPr id="121" name="テキスト ボックス 120"/>
        <xdr:cNvSpPr txBox="1"/>
      </xdr:nvSpPr>
      <xdr:spPr>
        <a:xfrm>
          <a:off x="32258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64622</xdr:rowOff>
    </xdr:from>
    <xdr:ext cx="762000" cy="259045"/>
    <xdr:sp macro="" textlink="">
      <xdr:nvSpPr>
        <xdr:cNvPr id="123" name="テキスト ボックス 122"/>
        <xdr:cNvSpPr txBox="1"/>
      </xdr:nvSpPr>
      <xdr:spPr>
        <a:xfrm>
          <a:off x="2527300" y="667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216789</xdr:rowOff>
    </xdr:from>
    <xdr:to>
      <xdr:col>5</xdr:col>
      <xdr:colOff>34925</xdr:colOff>
      <xdr:row>35</xdr:row>
      <xdr:rowOff>318389</xdr:rowOff>
    </xdr:to>
    <xdr:sp macro="" textlink="">
      <xdr:nvSpPr>
        <xdr:cNvPr id="129" name="円/楕円 128"/>
        <xdr:cNvSpPr/>
      </xdr:nvSpPr>
      <xdr:spPr bwMode="auto">
        <a:xfrm>
          <a:off x="5600700" y="682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188866</xdr:rowOff>
    </xdr:from>
    <xdr:ext cx="762000" cy="259045"/>
    <xdr:sp macro="" textlink="">
      <xdr:nvSpPr>
        <xdr:cNvPr id="130" name="人口1人当たり決算額の推移該当値テキスト445"/>
        <xdr:cNvSpPr txBox="1"/>
      </xdr:nvSpPr>
      <xdr:spPr>
        <a:xfrm>
          <a:off x="5740400" y="67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41605</xdr:rowOff>
    </xdr:from>
    <xdr:to>
      <xdr:col>4</xdr:col>
      <xdr:colOff>520700</xdr:colOff>
      <xdr:row>35</xdr:row>
      <xdr:rowOff>143205</xdr:rowOff>
    </xdr:to>
    <xdr:sp macro="" textlink="">
      <xdr:nvSpPr>
        <xdr:cNvPr id="131" name="円/楕円 130"/>
        <xdr:cNvSpPr/>
      </xdr:nvSpPr>
      <xdr:spPr bwMode="auto">
        <a:xfrm>
          <a:off x="4953000" y="665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153382</xdr:rowOff>
    </xdr:from>
    <xdr:ext cx="736600" cy="259045"/>
    <xdr:sp macro="" textlink="">
      <xdr:nvSpPr>
        <xdr:cNvPr id="132" name="テキスト ボックス 131"/>
        <xdr:cNvSpPr txBox="1"/>
      </xdr:nvSpPr>
      <xdr:spPr>
        <a:xfrm>
          <a:off x="4622800" y="6420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285141</xdr:rowOff>
    </xdr:from>
    <xdr:to>
      <xdr:col>3</xdr:col>
      <xdr:colOff>955675</xdr:colOff>
      <xdr:row>35</xdr:row>
      <xdr:rowOff>43841</xdr:rowOff>
    </xdr:to>
    <xdr:sp macro="" textlink="">
      <xdr:nvSpPr>
        <xdr:cNvPr id="133" name="円/楕円 132"/>
        <xdr:cNvSpPr/>
      </xdr:nvSpPr>
      <xdr:spPr bwMode="auto">
        <a:xfrm>
          <a:off x="4254500" y="655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54017</xdr:rowOff>
    </xdr:from>
    <xdr:ext cx="762000" cy="259045"/>
    <xdr:sp macro="" textlink="">
      <xdr:nvSpPr>
        <xdr:cNvPr id="134" name="テキスト ボックス 133"/>
        <xdr:cNvSpPr txBox="1"/>
      </xdr:nvSpPr>
      <xdr:spPr>
        <a:xfrm>
          <a:off x="3924300" y="63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25,016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224828</xdr:rowOff>
    </xdr:from>
    <xdr:to>
      <xdr:col>3</xdr:col>
      <xdr:colOff>257175</xdr:colOff>
      <xdr:row>34</xdr:row>
      <xdr:rowOff>326428</xdr:rowOff>
    </xdr:to>
    <xdr:sp macro="" textlink="">
      <xdr:nvSpPr>
        <xdr:cNvPr id="135" name="円/楕円 134"/>
        <xdr:cNvSpPr/>
      </xdr:nvSpPr>
      <xdr:spPr bwMode="auto">
        <a:xfrm>
          <a:off x="3556000" y="649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336605</xdr:rowOff>
    </xdr:from>
    <xdr:ext cx="762000" cy="259045"/>
    <xdr:sp macro="" textlink="">
      <xdr:nvSpPr>
        <xdr:cNvPr id="136" name="テキスト ボックス 135"/>
        <xdr:cNvSpPr txBox="1"/>
      </xdr:nvSpPr>
      <xdr:spPr>
        <a:xfrm>
          <a:off x="3225800" y="626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26,599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132207</xdr:rowOff>
    </xdr:from>
    <xdr:to>
      <xdr:col>2</xdr:col>
      <xdr:colOff>692150</xdr:colOff>
      <xdr:row>34</xdr:row>
      <xdr:rowOff>233807</xdr:rowOff>
    </xdr:to>
    <xdr:sp macro="" textlink="">
      <xdr:nvSpPr>
        <xdr:cNvPr id="137" name="円/楕円 136"/>
        <xdr:cNvSpPr/>
      </xdr:nvSpPr>
      <xdr:spPr bwMode="auto">
        <a:xfrm>
          <a:off x="2857500" y="639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243984</xdr:rowOff>
    </xdr:from>
    <xdr:ext cx="762000" cy="259045"/>
    <xdr:sp macro="" textlink="">
      <xdr:nvSpPr>
        <xdr:cNvPr id="138" name="テキスト ボックス 137"/>
        <xdr:cNvSpPr txBox="1"/>
      </xdr:nvSpPr>
      <xdr:spPr>
        <a:xfrm>
          <a:off x="2527300" y="616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年度に比べ防災・減災事業や施設老朽化対応のため、財政調整基金へ積立による残高増加や、歳入増による実質収支額は増加しているが、実質単年度収支は昨年度と比較し</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ﾎﾟｲﾝﾄ減少となっています。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岡山市住宅新築資金等貸付事業費特別会計については赤字が発生しており、引き続き解消に向けた努力が必要です。</a:t>
          </a:r>
        </a:p>
        <a:p>
          <a:r>
            <a:rPr kumimoji="1" lang="ja-JP" altLang="en-US" sz="1400">
              <a:latin typeface="ＭＳ ゴシック" pitchFamily="49" charset="-128"/>
              <a:ea typeface="ＭＳ ゴシック" pitchFamily="49" charset="-128"/>
            </a:rPr>
            <a:t>　上記以外の会計については、全て黒字となっており、岡山市全体としては赤字は発生しておらず、実質赤字比率は該当していません。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地方債の新規発行を抑制したことによる元利償還金等の減少により、実質公債費比率（分子）は前年度を下回っています。</a:t>
          </a:r>
        </a:p>
        <a:p>
          <a:r>
            <a:rPr kumimoji="1" lang="ja-JP" altLang="en-US" sz="1200">
              <a:latin typeface="ＭＳ ゴシック" pitchFamily="49" charset="-128"/>
              <a:ea typeface="ＭＳ ゴシック" pitchFamily="49" charset="-128"/>
            </a:rPr>
            <a:t>　実質公債費比率は、「行財政改革大綱（長期計画編）」の定める目標値（平成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程度）を、平成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年度決算において</a:t>
          </a:r>
          <a:r>
            <a:rPr kumimoji="1" lang="en-US" altLang="ja-JP" sz="1200">
              <a:latin typeface="ＭＳ ゴシック" pitchFamily="49" charset="-128"/>
              <a:ea typeface="ＭＳ ゴシック" pitchFamily="49" charset="-128"/>
            </a:rPr>
            <a:t>12.4%</a:t>
          </a:r>
          <a:r>
            <a:rPr kumimoji="1" lang="ja-JP" altLang="en-US" sz="1200">
              <a:latin typeface="ＭＳ ゴシック" pitchFamily="49" charset="-128"/>
              <a:ea typeface="ＭＳ ゴシック" pitchFamily="49" charset="-128"/>
            </a:rPr>
            <a:t>とし目標値達成。</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年度当初予算では、時限的に有利な起債を活用し、市民の安全・安心な暮らしを守る防災・減災事業などを推進したことから政令市移行後に借入の目安としてきた通常債の借入額</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億円を超過しており、今後もこの傾向が続くことから、留意が必要であり、引き続き適切な市債管理に努めます。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抑制による普通債残高の減や、公共施設整備基金などの充当可能財源の増等により、将来負担比率は着実に改善しています。引き続き、将来世代の負担を軽減するよう、健全な財政運営に努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9" t="s">
        <v>64</v>
      </c>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59"/>
      <c r="CE1" s="559"/>
      <c r="CF1" s="559"/>
      <c r="CG1" s="559"/>
      <c r="CH1" s="559"/>
      <c r="CI1" s="559"/>
      <c r="CJ1" s="559"/>
      <c r="CK1" s="559"/>
      <c r="CL1" s="559"/>
      <c r="CM1" s="559"/>
      <c r="CN1" s="559"/>
      <c r="CO1" s="559"/>
      <c r="CP1" s="559"/>
      <c r="CQ1" s="559"/>
      <c r="CR1" s="559"/>
      <c r="CS1" s="559"/>
      <c r="CT1" s="559"/>
      <c r="CU1" s="559"/>
      <c r="CV1" s="559"/>
      <c r="CW1" s="559"/>
      <c r="CX1" s="559"/>
      <c r="CY1" s="559"/>
      <c r="CZ1" s="559"/>
      <c r="DA1" s="559"/>
      <c r="DB1" s="559"/>
      <c r="DC1" s="559"/>
      <c r="DD1" s="559"/>
      <c r="DE1" s="559"/>
      <c r="DF1" s="559"/>
      <c r="DG1" s="559"/>
      <c r="DH1" s="559"/>
      <c r="DI1" s="559"/>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60" t="s">
        <v>66</v>
      </c>
      <c r="C3" s="561"/>
      <c r="D3" s="561"/>
      <c r="E3" s="562"/>
      <c r="F3" s="562"/>
      <c r="G3" s="562"/>
      <c r="H3" s="562"/>
      <c r="I3" s="562"/>
      <c r="J3" s="562"/>
      <c r="K3" s="562"/>
      <c r="L3" s="562" t="s">
        <v>67</v>
      </c>
      <c r="M3" s="562"/>
      <c r="N3" s="562"/>
      <c r="O3" s="562"/>
      <c r="P3" s="562"/>
      <c r="Q3" s="562"/>
      <c r="R3" s="565"/>
      <c r="S3" s="565"/>
      <c r="T3" s="565"/>
      <c r="U3" s="565"/>
      <c r="V3" s="566"/>
      <c r="W3" s="463" t="s">
        <v>68</v>
      </c>
      <c r="X3" s="464"/>
      <c r="Y3" s="464"/>
      <c r="Z3" s="464"/>
      <c r="AA3" s="464"/>
      <c r="AB3" s="561"/>
      <c r="AC3" s="565" t="s">
        <v>69</v>
      </c>
      <c r="AD3" s="464"/>
      <c r="AE3" s="464"/>
      <c r="AF3" s="464"/>
      <c r="AG3" s="464"/>
      <c r="AH3" s="464"/>
      <c r="AI3" s="464"/>
      <c r="AJ3" s="464"/>
      <c r="AK3" s="464"/>
      <c r="AL3" s="527"/>
      <c r="AM3" s="463" t="s">
        <v>70</v>
      </c>
      <c r="AN3" s="464"/>
      <c r="AO3" s="464"/>
      <c r="AP3" s="464"/>
      <c r="AQ3" s="464"/>
      <c r="AR3" s="464"/>
      <c r="AS3" s="464"/>
      <c r="AT3" s="464"/>
      <c r="AU3" s="464"/>
      <c r="AV3" s="464"/>
      <c r="AW3" s="464"/>
      <c r="AX3" s="527"/>
      <c r="AY3" s="519" t="s">
        <v>1</v>
      </c>
      <c r="AZ3" s="520"/>
      <c r="BA3" s="520"/>
      <c r="BB3" s="520"/>
      <c r="BC3" s="520"/>
      <c r="BD3" s="520"/>
      <c r="BE3" s="520"/>
      <c r="BF3" s="520"/>
      <c r="BG3" s="520"/>
      <c r="BH3" s="520"/>
      <c r="BI3" s="520"/>
      <c r="BJ3" s="520"/>
      <c r="BK3" s="520"/>
      <c r="BL3" s="520"/>
      <c r="BM3" s="569"/>
      <c r="BN3" s="463" t="s">
        <v>71</v>
      </c>
      <c r="BO3" s="464"/>
      <c r="BP3" s="464"/>
      <c r="BQ3" s="464"/>
      <c r="BR3" s="464"/>
      <c r="BS3" s="464"/>
      <c r="BT3" s="464"/>
      <c r="BU3" s="527"/>
      <c r="BV3" s="463" t="s">
        <v>72</v>
      </c>
      <c r="BW3" s="464"/>
      <c r="BX3" s="464"/>
      <c r="BY3" s="464"/>
      <c r="BZ3" s="464"/>
      <c r="CA3" s="464"/>
      <c r="CB3" s="464"/>
      <c r="CC3" s="527"/>
      <c r="CD3" s="519" t="s">
        <v>1</v>
      </c>
      <c r="CE3" s="520"/>
      <c r="CF3" s="520"/>
      <c r="CG3" s="520"/>
      <c r="CH3" s="520"/>
      <c r="CI3" s="520"/>
      <c r="CJ3" s="520"/>
      <c r="CK3" s="520"/>
      <c r="CL3" s="520"/>
      <c r="CM3" s="520"/>
      <c r="CN3" s="520"/>
      <c r="CO3" s="520"/>
      <c r="CP3" s="520"/>
      <c r="CQ3" s="520"/>
      <c r="CR3" s="520"/>
      <c r="CS3" s="569"/>
      <c r="CT3" s="463" t="s">
        <v>73</v>
      </c>
      <c r="CU3" s="464"/>
      <c r="CV3" s="464"/>
      <c r="CW3" s="464"/>
      <c r="CX3" s="464"/>
      <c r="CY3" s="464"/>
      <c r="CZ3" s="464"/>
      <c r="DA3" s="527"/>
      <c r="DB3" s="463" t="s">
        <v>74</v>
      </c>
      <c r="DC3" s="464"/>
      <c r="DD3" s="464"/>
      <c r="DE3" s="464"/>
      <c r="DF3" s="464"/>
      <c r="DG3" s="464"/>
      <c r="DH3" s="464"/>
      <c r="DI3" s="527"/>
      <c r="DJ3" s="137"/>
      <c r="DK3" s="137"/>
      <c r="DL3" s="137"/>
      <c r="DM3" s="137"/>
      <c r="DN3" s="137"/>
      <c r="DO3" s="137"/>
    </row>
    <row r="4" spans="1:119" ht="18.75" customHeight="1">
      <c r="A4" s="138"/>
      <c r="B4" s="535"/>
      <c r="C4" s="536"/>
      <c r="D4" s="536"/>
      <c r="E4" s="537"/>
      <c r="F4" s="537"/>
      <c r="G4" s="537"/>
      <c r="H4" s="537"/>
      <c r="I4" s="537"/>
      <c r="J4" s="537"/>
      <c r="K4" s="537"/>
      <c r="L4" s="537"/>
      <c r="M4" s="537"/>
      <c r="N4" s="537"/>
      <c r="O4" s="537"/>
      <c r="P4" s="537"/>
      <c r="Q4" s="537"/>
      <c r="R4" s="541"/>
      <c r="S4" s="541"/>
      <c r="T4" s="541"/>
      <c r="U4" s="541"/>
      <c r="V4" s="542"/>
      <c r="W4" s="528"/>
      <c r="X4" s="346"/>
      <c r="Y4" s="346"/>
      <c r="Z4" s="346"/>
      <c r="AA4" s="346"/>
      <c r="AB4" s="536"/>
      <c r="AC4" s="541"/>
      <c r="AD4" s="346"/>
      <c r="AE4" s="346"/>
      <c r="AF4" s="346"/>
      <c r="AG4" s="346"/>
      <c r="AH4" s="346"/>
      <c r="AI4" s="346"/>
      <c r="AJ4" s="346"/>
      <c r="AK4" s="346"/>
      <c r="AL4" s="529"/>
      <c r="AM4" s="488"/>
      <c r="AN4" s="402"/>
      <c r="AO4" s="402"/>
      <c r="AP4" s="402"/>
      <c r="AQ4" s="402"/>
      <c r="AR4" s="402"/>
      <c r="AS4" s="402"/>
      <c r="AT4" s="402"/>
      <c r="AU4" s="402"/>
      <c r="AV4" s="402"/>
      <c r="AW4" s="402"/>
      <c r="AX4" s="568"/>
      <c r="AY4" s="376" t="s">
        <v>75</v>
      </c>
      <c r="AZ4" s="377"/>
      <c r="BA4" s="377"/>
      <c r="BB4" s="377"/>
      <c r="BC4" s="377"/>
      <c r="BD4" s="377"/>
      <c r="BE4" s="377"/>
      <c r="BF4" s="377"/>
      <c r="BG4" s="377"/>
      <c r="BH4" s="377"/>
      <c r="BI4" s="377"/>
      <c r="BJ4" s="377"/>
      <c r="BK4" s="377"/>
      <c r="BL4" s="377"/>
      <c r="BM4" s="378"/>
      <c r="BN4" s="379">
        <v>293586227</v>
      </c>
      <c r="BO4" s="380"/>
      <c r="BP4" s="380"/>
      <c r="BQ4" s="380"/>
      <c r="BR4" s="380"/>
      <c r="BS4" s="380"/>
      <c r="BT4" s="380"/>
      <c r="BU4" s="381"/>
      <c r="BV4" s="379">
        <v>274090531</v>
      </c>
      <c r="BW4" s="380"/>
      <c r="BX4" s="380"/>
      <c r="BY4" s="380"/>
      <c r="BZ4" s="380"/>
      <c r="CA4" s="380"/>
      <c r="CB4" s="380"/>
      <c r="CC4" s="381"/>
      <c r="CD4" s="553" t="s">
        <v>76</v>
      </c>
      <c r="CE4" s="554"/>
      <c r="CF4" s="554"/>
      <c r="CG4" s="554"/>
      <c r="CH4" s="554"/>
      <c r="CI4" s="554"/>
      <c r="CJ4" s="554"/>
      <c r="CK4" s="554"/>
      <c r="CL4" s="554"/>
      <c r="CM4" s="554"/>
      <c r="CN4" s="554"/>
      <c r="CO4" s="554"/>
      <c r="CP4" s="554"/>
      <c r="CQ4" s="554"/>
      <c r="CR4" s="554"/>
      <c r="CS4" s="555"/>
      <c r="CT4" s="556">
        <v>5.4</v>
      </c>
      <c r="CU4" s="557"/>
      <c r="CV4" s="557"/>
      <c r="CW4" s="557"/>
      <c r="CX4" s="557"/>
      <c r="CY4" s="557"/>
      <c r="CZ4" s="557"/>
      <c r="DA4" s="558"/>
      <c r="DB4" s="556">
        <v>4.4000000000000004</v>
      </c>
      <c r="DC4" s="557"/>
      <c r="DD4" s="557"/>
      <c r="DE4" s="557"/>
      <c r="DF4" s="557"/>
      <c r="DG4" s="557"/>
      <c r="DH4" s="557"/>
      <c r="DI4" s="558"/>
      <c r="DJ4" s="137"/>
      <c r="DK4" s="137"/>
      <c r="DL4" s="137"/>
      <c r="DM4" s="137"/>
      <c r="DN4" s="137"/>
      <c r="DO4" s="137"/>
    </row>
    <row r="5" spans="1:119" ht="18.75" customHeight="1">
      <c r="A5" s="138"/>
      <c r="B5" s="563"/>
      <c r="C5" s="403"/>
      <c r="D5" s="403"/>
      <c r="E5" s="564"/>
      <c r="F5" s="564"/>
      <c r="G5" s="564"/>
      <c r="H5" s="564"/>
      <c r="I5" s="564"/>
      <c r="J5" s="564"/>
      <c r="K5" s="564"/>
      <c r="L5" s="564"/>
      <c r="M5" s="564"/>
      <c r="N5" s="564"/>
      <c r="O5" s="564"/>
      <c r="P5" s="564"/>
      <c r="Q5" s="564"/>
      <c r="R5" s="401"/>
      <c r="S5" s="401"/>
      <c r="T5" s="401"/>
      <c r="U5" s="401"/>
      <c r="V5" s="567"/>
      <c r="W5" s="488"/>
      <c r="X5" s="402"/>
      <c r="Y5" s="402"/>
      <c r="Z5" s="402"/>
      <c r="AA5" s="402"/>
      <c r="AB5" s="403"/>
      <c r="AC5" s="401"/>
      <c r="AD5" s="402"/>
      <c r="AE5" s="402"/>
      <c r="AF5" s="402"/>
      <c r="AG5" s="402"/>
      <c r="AH5" s="402"/>
      <c r="AI5" s="402"/>
      <c r="AJ5" s="402"/>
      <c r="AK5" s="402"/>
      <c r="AL5" s="568"/>
      <c r="AM5" s="453" t="s">
        <v>77</v>
      </c>
      <c r="AN5" s="358"/>
      <c r="AO5" s="358"/>
      <c r="AP5" s="358"/>
      <c r="AQ5" s="358"/>
      <c r="AR5" s="358"/>
      <c r="AS5" s="358"/>
      <c r="AT5" s="359"/>
      <c r="AU5" s="441" t="s">
        <v>78</v>
      </c>
      <c r="AV5" s="442"/>
      <c r="AW5" s="442"/>
      <c r="AX5" s="442"/>
      <c r="AY5" s="364" t="s">
        <v>79</v>
      </c>
      <c r="AZ5" s="365"/>
      <c r="BA5" s="365"/>
      <c r="BB5" s="365"/>
      <c r="BC5" s="365"/>
      <c r="BD5" s="365"/>
      <c r="BE5" s="365"/>
      <c r="BF5" s="365"/>
      <c r="BG5" s="365"/>
      <c r="BH5" s="365"/>
      <c r="BI5" s="365"/>
      <c r="BJ5" s="365"/>
      <c r="BK5" s="365"/>
      <c r="BL5" s="365"/>
      <c r="BM5" s="366"/>
      <c r="BN5" s="384">
        <v>282819404</v>
      </c>
      <c r="BO5" s="385"/>
      <c r="BP5" s="385"/>
      <c r="BQ5" s="385"/>
      <c r="BR5" s="385"/>
      <c r="BS5" s="385"/>
      <c r="BT5" s="385"/>
      <c r="BU5" s="386"/>
      <c r="BV5" s="384">
        <v>265069699</v>
      </c>
      <c r="BW5" s="385"/>
      <c r="BX5" s="385"/>
      <c r="BY5" s="385"/>
      <c r="BZ5" s="385"/>
      <c r="CA5" s="385"/>
      <c r="CB5" s="385"/>
      <c r="CC5" s="386"/>
      <c r="CD5" s="393" t="s">
        <v>80</v>
      </c>
      <c r="CE5" s="394"/>
      <c r="CF5" s="394"/>
      <c r="CG5" s="394"/>
      <c r="CH5" s="394"/>
      <c r="CI5" s="394"/>
      <c r="CJ5" s="394"/>
      <c r="CK5" s="394"/>
      <c r="CL5" s="394"/>
      <c r="CM5" s="394"/>
      <c r="CN5" s="394"/>
      <c r="CO5" s="394"/>
      <c r="CP5" s="394"/>
      <c r="CQ5" s="394"/>
      <c r="CR5" s="394"/>
      <c r="CS5" s="395"/>
      <c r="CT5" s="354">
        <v>87.5</v>
      </c>
      <c r="CU5" s="355"/>
      <c r="CV5" s="355"/>
      <c r="CW5" s="355"/>
      <c r="CX5" s="355"/>
      <c r="CY5" s="355"/>
      <c r="CZ5" s="355"/>
      <c r="DA5" s="356"/>
      <c r="DB5" s="354">
        <v>87.5</v>
      </c>
      <c r="DC5" s="355"/>
      <c r="DD5" s="355"/>
      <c r="DE5" s="355"/>
      <c r="DF5" s="355"/>
      <c r="DG5" s="355"/>
      <c r="DH5" s="355"/>
      <c r="DI5" s="356"/>
      <c r="DJ5" s="137"/>
      <c r="DK5" s="137"/>
      <c r="DL5" s="137"/>
      <c r="DM5" s="137"/>
      <c r="DN5" s="137"/>
      <c r="DO5" s="137"/>
    </row>
    <row r="6" spans="1:119" ht="18.75" customHeight="1">
      <c r="A6" s="138"/>
      <c r="B6" s="533" t="s">
        <v>81</v>
      </c>
      <c r="C6" s="400"/>
      <c r="D6" s="400"/>
      <c r="E6" s="534"/>
      <c r="F6" s="534"/>
      <c r="G6" s="534"/>
      <c r="H6" s="534"/>
      <c r="I6" s="534"/>
      <c r="J6" s="534"/>
      <c r="K6" s="534"/>
      <c r="L6" s="534" t="s">
        <v>82</v>
      </c>
      <c r="M6" s="534"/>
      <c r="N6" s="534"/>
      <c r="O6" s="534"/>
      <c r="P6" s="534"/>
      <c r="Q6" s="534"/>
      <c r="R6" s="424"/>
      <c r="S6" s="424"/>
      <c r="T6" s="424"/>
      <c r="U6" s="424"/>
      <c r="V6" s="540"/>
      <c r="W6" s="473" t="s">
        <v>83</v>
      </c>
      <c r="X6" s="399"/>
      <c r="Y6" s="399"/>
      <c r="Z6" s="399"/>
      <c r="AA6" s="399"/>
      <c r="AB6" s="400"/>
      <c r="AC6" s="545" t="s">
        <v>84</v>
      </c>
      <c r="AD6" s="546"/>
      <c r="AE6" s="546"/>
      <c r="AF6" s="546"/>
      <c r="AG6" s="546"/>
      <c r="AH6" s="546"/>
      <c r="AI6" s="546"/>
      <c r="AJ6" s="546"/>
      <c r="AK6" s="546"/>
      <c r="AL6" s="547"/>
      <c r="AM6" s="453" t="s">
        <v>85</v>
      </c>
      <c r="AN6" s="358"/>
      <c r="AO6" s="358"/>
      <c r="AP6" s="358"/>
      <c r="AQ6" s="358"/>
      <c r="AR6" s="358"/>
      <c r="AS6" s="358"/>
      <c r="AT6" s="359"/>
      <c r="AU6" s="441" t="s">
        <v>78</v>
      </c>
      <c r="AV6" s="442"/>
      <c r="AW6" s="442"/>
      <c r="AX6" s="442"/>
      <c r="AY6" s="364" t="s">
        <v>86</v>
      </c>
      <c r="AZ6" s="365"/>
      <c r="BA6" s="365"/>
      <c r="BB6" s="365"/>
      <c r="BC6" s="365"/>
      <c r="BD6" s="365"/>
      <c r="BE6" s="365"/>
      <c r="BF6" s="365"/>
      <c r="BG6" s="365"/>
      <c r="BH6" s="365"/>
      <c r="BI6" s="365"/>
      <c r="BJ6" s="365"/>
      <c r="BK6" s="365"/>
      <c r="BL6" s="365"/>
      <c r="BM6" s="366"/>
      <c r="BN6" s="384">
        <v>10766823</v>
      </c>
      <c r="BO6" s="385"/>
      <c r="BP6" s="385"/>
      <c r="BQ6" s="385"/>
      <c r="BR6" s="385"/>
      <c r="BS6" s="385"/>
      <c r="BT6" s="385"/>
      <c r="BU6" s="386"/>
      <c r="BV6" s="384">
        <v>9020832</v>
      </c>
      <c r="BW6" s="385"/>
      <c r="BX6" s="385"/>
      <c r="BY6" s="385"/>
      <c r="BZ6" s="385"/>
      <c r="CA6" s="385"/>
      <c r="CB6" s="385"/>
      <c r="CC6" s="386"/>
      <c r="CD6" s="393" t="s">
        <v>87</v>
      </c>
      <c r="CE6" s="394"/>
      <c r="CF6" s="394"/>
      <c r="CG6" s="394"/>
      <c r="CH6" s="394"/>
      <c r="CI6" s="394"/>
      <c r="CJ6" s="394"/>
      <c r="CK6" s="394"/>
      <c r="CL6" s="394"/>
      <c r="CM6" s="394"/>
      <c r="CN6" s="394"/>
      <c r="CO6" s="394"/>
      <c r="CP6" s="394"/>
      <c r="CQ6" s="394"/>
      <c r="CR6" s="394"/>
      <c r="CS6" s="395"/>
      <c r="CT6" s="530">
        <v>99.5</v>
      </c>
      <c r="CU6" s="531"/>
      <c r="CV6" s="531"/>
      <c r="CW6" s="531"/>
      <c r="CX6" s="531"/>
      <c r="CY6" s="531"/>
      <c r="CZ6" s="531"/>
      <c r="DA6" s="532"/>
      <c r="DB6" s="530">
        <v>100</v>
      </c>
      <c r="DC6" s="531"/>
      <c r="DD6" s="531"/>
      <c r="DE6" s="531"/>
      <c r="DF6" s="531"/>
      <c r="DG6" s="531"/>
      <c r="DH6" s="531"/>
      <c r="DI6" s="532"/>
      <c r="DJ6" s="137"/>
      <c r="DK6" s="137"/>
      <c r="DL6" s="137"/>
      <c r="DM6" s="137"/>
      <c r="DN6" s="137"/>
      <c r="DO6" s="137"/>
    </row>
    <row r="7" spans="1:119" ht="18.75" customHeight="1">
      <c r="A7" s="138"/>
      <c r="B7" s="535"/>
      <c r="C7" s="536"/>
      <c r="D7" s="536"/>
      <c r="E7" s="537"/>
      <c r="F7" s="537"/>
      <c r="G7" s="537"/>
      <c r="H7" s="537"/>
      <c r="I7" s="537"/>
      <c r="J7" s="537"/>
      <c r="K7" s="537"/>
      <c r="L7" s="537"/>
      <c r="M7" s="537"/>
      <c r="N7" s="537"/>
      <c r="O7" s="537"/>
      <c r="P7" s="537"/>
      <c r="Q7" s="537"/>
      <c r="R7" s="541"/>
      <c r="S7" s="541"/>
      <c r="T7" s="541"/>
      <c r="U7" s="541"/>
      <c r="V7" s="542"/>
      <c r="W7" s="528"/>
      <c r="X7" s="346"/>
      <c r="Y7" s="346"/>
      <c r="Z7" s="346"/>
      <c r="AA7" s="346"/>
      <c r="AB7" s="536"/>
      <c r="AC7" s="548"/>
      <c r="AD7" s="347"/>
      <c r="AE7" s="347"/>
      <c r="AF7" s="347"/>
      <c r="AG7" s="347"/>
      <c r="AH7" s="347"/>
      <c r="AI7" s="347"/>
      <c r="AJ7" s="347"/>
      <c r="AK7" s="347"/>
      <c r="AL7" s="549"/>
      <c r="AM7" s="453" t="s">
        <v>88</v>
      </c>
      <c r="AN7" s="358"/>
      <c r="AO7" s="358"/>
      <c r="AP7" s="358"/>
      <c r="AQ7" s="358"/>
      <c r="AR7" s="358"/>
      <c r="AS7" s="358"/>
      <c r="AT7" s="359"/>
      <c r="AU7" s="441" t="s">
        <v>89</v>
      </c>
      <c r="AV7" s="442"/>
      <c r="AW7" s="442"/>
      <c r="AX7" s="442"/>
      <c r="AY7" s="364" t="s">
        <v>90</v>
      </c>
      <c r="AZ7" s="365"/>
      <c r="BA7" s="365"/>
      <c r="BB7" s="365"/>
      <c r="BC7" s="365"/>
      <c r="BD7" s="365"/>
      <c r="BE7" s="365"/>
      <c r="BF7" s="365"/>
      <c r="BG7" s="365"/>
      <c r="BH7" s="365"/>
      <c r="BI7" s="365"/>
      <c r="BJ7" s="365"/>
      <c r="BK7" s="365"/>
      <c r="BL7" s="365"/>
      <c r="BM7" s="366"/>
      <c r="BN7" s="384">
        <v>1765475</v>
      </c>
      <c r="BO7" s="385"/>
      <c r="BP7" s="385"/>
      <c r="BQ7" s="385"/>
      <c r="BR7" s="385"/>
      <c r="BS7" s="385"/>
      <c r="BT7" s="385"/>
      <c r="BU7" s="386"/>
      <c r="BV7" s="384">
        <v>1811140</v>
      </c>
      <c r="BW7" s="385"/>
      <c r="BX7" s="385"/>
      <c r="BY7" s="385"/>
      <c r="BZ7" s="385"/>
      <c r="CA7" s="385"/>
      <c r="CB7" s="385"/>
      <c r="CC7" s="386"/>
      <c r="CD7" s="393" t="s">
        <v>91</v>
      </c>
      <c r="CE7" s="394"/>
      <c r="CF7" s="394"/>
      <c r="CG7" s="394"/>
      <c r="CH7" s="394"/>
      <c r="CI7" s="394"/>
      <c r="CJ7" s="394"/>
      <c r="CK7" s="394"/>
      <c r="CL7" s="394"/>
      <c r="CM7" s="394"/>
      <c r="CN7" s="394"/>
      <c r="CO7" s="394"/>
      <c r="CP7" s="394"/>
      <c r="CQ7" s="394"/>
      <c r="CR7" s="394"/>
      <c r="CS7" s="395"/>
      <c r="CT7" s="384">
        <v>165727329</v>
      </c>
      <c r="CU7" s="385"/>
      <c r="CV7" s="385"/>
      <c r="CW7" s="385"/>
      <c r="CX7" s="385"/>
      <c r="CY7" s="385"/>
      <c r="CZ7" s="385"/>
      <c r="DA7" s="386"/>
      <c r="DB7" s="384">
        <v>165465610</v>
      </c>
      <c r="DC7" s="385"/>
      <c r="DD7" s="385"/>
      <c r="DE7" s="385"/>
      <c r="DF7" s="385"/>
      <c r="DG7" s="385"/>
      <c r="DH7" s="385"/>
      <c r="DI7" s="386"/>
      <c r="DJ7" s="137"/>
      <c r="DK7" s="137"/>
      <c r="DL7" s="137"/>
      <c r="DM7" s="137"/>
      <c r="DN7" s="137"/>
      <c r="DO7" s="137"/>
    </row>
    <row r="8" spans="1:119" ht="18.75" customHeight="1" thickBot="1">
      <c r="A8" s="138"/>
      <c r="B8" s="538"/>
      <c r="C8" s="474"/>
      <c r="D8" s="474"/>
      <c r="E8" s="539"/>
      <c r="F8" s="539"/>
      <c r="G8" s="539"/>
      <c r="H8" s="539"/>
      <c r="I8" s="539"/>
      <c r="J8" s="539"/>
      <c r="K8" s="539"/>
      <c r="L8" s="539"/>
      <c r="M8" s="539"/>
      <c r="N8" s="539"/>
      <c r="O8" s="539"/>
      <c r="P8" s="539"/>
      <c r="Q8" s="539"/>
      <c r="R8" s="543"/>
      <c r="S8" s="543"/>
      <c r="T8" s="543"/>
      <c r="U8" s="543"/>
      <c r="V8" s="544"/>
      <c r="W8" s="465"/>
      <c r="X8" s="466"/>
      <c r="Y8" s="466"/>
      <c r="Z8" s="466"/>
      <c r="AA8" s="466"/>
      <c r="AB8" s="474"/>
      <c r="AC8" s="550"/>
      <c r="AD8" s="551"/>
      <c r="AE8" s="551"/>
      <c r="AF8" s="551"/>
      <c r="AG8" s="551"/>
      <c r="AH8" s="551"/>
      <c r="AI8" s="551"/>
      <c r="AJ8" s="551"/>
      <c r="AK8" s="551"/>
      <c r="AL8" s="552"/>
      <c r="AM8" s="453" t="s">
        <v>92</v>
      </c>
      <c r="AN8" s="358"/>
      <c r="AO8" s="358"/>
      <c r="AP8" s="358"/>
      <c r="AQ8" s="358"/>
      <c r="AR8" s="358"/>
      <c r="AS8" s="358"/>
      <c r="AT8" s="359"/>
      <c r="AU8" s="441" t="s">
        <v>93</v>
      </c>
      <c r="AV8" s="442"/>
      <c r="AW8" s="442"/>
      <c r="AX8" s="442"/>
      <c r="AY8" s="364" t="s">
        <v>94</v>
      </c>
      <c r="AZ8" s="365"/>
      <c r="BA8" s="365"/>
      <c r="BB8" s="365"/>
      <c r="BC8" s="365"/>
      <c r="BD8" s="365"/>
      <c r="BE8" s="365"/>
      <c r="BF8" s="365"/>
      <c r="BG8" s="365"/>
      <c r="BH8" s="365"/>
      <c r="BI8" s="365"/>
      <c r="BJ8" s="365"/>
      <c r="BK8" s="365"/>
      <c r="BL8" s="365"/>
      <c r="BM8" s="366"/>
      <c r="BN8" s="384">
        <v>9001348</v>
      </c>
      <c r="BO8" s="385"/>
      <c r="BP8" s="385"/>
      <c r="BQ8" s="385"/>
      <c r="BR8" s="385"/>
      <c r="BS8" s="385"/>
      <c r="BT8" s="385"/>
      <c r="BU8" s="386"/>
      <c r="BV8" s="384">
        <v>7209692</v>
      </c>
      <c r="BW8" s="385"/>
      <c r="BX8" s="385"/>
      <c r="BY8" s="385"/>
      <c r="BZ8" s="385"/>
      <c r="CA8" s="385"/>
      <c r="CB8" s="385"/>
      <c r="CC8" s="386"/>
      <c r="CD8" s="393" t="s">
        <v>95</v>
      </c>
      <c r="CE8" s="394"/>
      <c r="CF8" s="394"/>
      <c r="CG8" s="394"/>
      <c r="CH8" s="394"/>
      <c r="CI8" s="394"/>
      <c r="CJ8" s="394"/>
      <c r="CK8" s="394"/>
      <c r="CL8" s="394"/>
      <c r="CM8" s="394"/>
      <c r="CN8" s="394"/>
      <c r="CO8" s="394"/>
      <c r="CP8" s="394"/>
      <c r="CQ8" s="394"/>
      <c r="CR8" s="394"/>
      <c r="CS8" s="395"/>
      <c r="CT8" s="493">
        <v>0.78</v>
      </c>
      <c r="CU8" s="494"/>
      <c r="CV8" s="494"/>
      <c r="CW8" s="494"/>
      <c r="CX8" s="494"/>
      <c r="CY8" s="494"/>
      <c r="CZ8" s="494"/>
      <c r="DA8" s="495"/>
      <c r="DB8" s="493">
        <v>0.76</v>
      </c>
      <c r="DC8" s="494"/>
      <c r="DD8" s="494"/>
      <c r="DE8" s="494"/>
      <c r="DF8" s="494"/>
      <c r="DG8" s="494"/>
      <c r="DH8" s="494"/>
      <c r="DI8" s="495"/>
      <c r="DJ8" s="137"/>
      <c r="DK8" s="137"/>
      <c r="DL8" s="137"/>
      <c r="DM8" s="137"/>
      <c r="DN8" s="137"/>
      <c r="DO8" s="137"/>
    </row>
    <row r="9" spans="1:119" ht="18.75" customHeight="1" thickBot="1">
      <c r="A9" s="138"/>
      <c r="B9" s="519" t="s">
        <v>96</v>
      </c>
      <c r="C9" s="520"/>
      <c r="D9" s="520"/>
      <c r="E9" s="520"/>
      <c r="F9" s="520"/>
      <c r="G9" s="520"/>
      <c r="H9" s="520"/>
      <c r="I9" s="520"/>
      <c r="J9" s="520"/>
      <c r="K9" s="447"/>
      <c r="L9" s="521" t="s">
        <v>97</v>
      </c>
      <c r="M9" s="522"/>
      <c r="N9" s="522"/>
      <c r="O9" s="522"/>
      <c r="P9" s="522"/>
      <c r="Q9" s="523"/>
      <c r="R9" s="524">
        <v>709584</v>
      </c>
      <c r="S9" s="525"/>
      <c r="T9" s="525"/>
      <c r="U9" s="525"/>
      <c r="V9" s="526"/>
      <c r="W9" s="463" t="s">
        <v>98</v>
      </c>
      <c r="X9" s="464"/>
      <c r="Y9" s="464"/>
      <c r="Z9" s="464"/>
      <c r="AA9" s="464"/>
      <c r="AB9" s="464"/>
      <c r="AC9" s="464"/>
      <c r="AD9" s="464"/>
      <c r="AE9" s="464"/>
      <c r="AF9" s="464"/>
      <c r="AG9" s="464"/>
      <c r="AH9" s="464"/>
      <c r="AI9" s="464"/>
      <c r="AJ9" s="464"/>
      <c r="AK9" s="464"/>
      <c r="AL9" s="527"/>
      <c r="AM9" s="453" t="s">
        <v>99</v>
      </c>
      <c r="AN9" s="358"/>
      <c r="AO9" s="358"/>
      <c r="AP9" s="358"/>
      <c r="AQ9" s="358"/>
      <c r="AR9" s="358"/>
      <c r="AS9" s="358"/>
      <c r="AT9" s="359"/>
      <c r="AU9" s="441" t="s">
        <v>78</v>
      </c>
      <c r="AV9" s="442"/>
      <c r="AW9" s="442"/>
      <c r="AX9" s="442"/>
      <c r="AY9" s="364" t="s">
        <v>100</v>
      </c>
      <c r="AZ9" s="365"/>
      <c r="BA9" s="365"/>
      <c r="BB9" s="365"/>
      <c r="BC9" s="365"/>
      <c r="BD9" s="365"/>
      <c r="BE9" s="365"/>
      <c r="BF9" s="365"/>
      <c r="BG9" s="365"/>
      <c r="BH9" s="365"/>
      <c r="BI9" s="365"/>
      <c r="BJ9" s="365"/>
      <c r="BK9" s="365"/>
      <c r="BL9" s="365"/>
      <c r="BM9" s="366"/>
      <c r="BN9" s="384">
        <v>1791656</v>
      </c>
      <c r="BO9" s="385"/>
      <c r="BP9" s="385"/>
      <c r="BQ9" s="385"/>
      <c r="BR9" s="385"/>
      <c r="BS9" s="385"/>
      <c r="BT9" s="385"/>
      <c r="BU9" s="386"/>
      <c r="BV9" s="384">
        <v>2337671</v>
      </c>
      <c r="BW9" s="385"/>
      <c r="BX9" s="385"/>
      <c r="BY9" s="385"/>
      <c r="BZ9" s="385"/>
      <c r="CA9" s="385"/>
      <c r="CB9" s="385"/>
      <c r="CC9" s="386"/>
      <c r="CD9" s="393" t="s">
        <v>101</v>
      </c>
      <c r="CE9" s="394"/>
      <c r="CF9" s="394"/>
      <c r="CG9" s="394"/>
      <c r="CH9" s="394"/>
      <c r="CI9" s="394"/>
      <c r="CJ9" s="394"/>
      <c r="CK9" s="394"/>
      <c r="CL9" s="394"/>
      <c r="CM9" s="394"/>
      <c r="CN9" s="394"/>
      <c r="CO9" s="394"/>
      <c r="CP9" s="394"/>
      <c r="CQ9" s="394"/>
      <c r="CR9" s="394"/>
      <c r="CS9" s="395"/>
      <c r="CT9" s="354">
        <v>17.7</v>
      </c>
      <c r="CU9" s="355"/>
      <c r="CV9" s="355"/>
      <c r="CW9" s="355"/>
      <c r="CX9" s="355"/>
      <c r="CY9" s="355"/>
      <c r="CZ9" s="355"/>
      <c r="DA9" s="356"/>
      <c r="DB9" s="354">
        <v>18.7</v>
      </c>
      <c r="DC9" s="355"/>
      <c r="DD9" s="355"/>
      <c r="DE9" s="355"/>
      <c r="DF9" s="355"/>
      <c r="DG9" s="355"/>
      <c r="DH9" s="355"/>
      <c r="DI9" s="356"/>
      <c r="DJ9" s="137"/>
      <c r="DK9" s="137"/>
      <c r="DL9" s="137"/>
      <c r="DM9" s="137"/>
      <c r="DN9" s="137"/>
      <c r="DO9" s="137"/>
    </row>
    <row r="10" spans="1:119" ht="18.75" customHeight="1" thickBot="1">
      <c r="A10" s="138"/>
      <c r="B10" s="519"/>
      <c r="C10" s="520"/>
      <c r="D10" s="520"/>
      <c r="E10" s="520"/>
      <c r="F10" s="520"/>
      <c r="G10" s="520"/>
      <c r="H10" s="520"/>
      <c r="I10" s="520"/>
      <c r="J10" s="520"/>
      <c r="K10" s="447"/>
      <c r="L10" s="357" t="s">
        <v>102</v>
      </c>
      <c r="M10" s="358"/>
      <c r="N10" s="358"/>
      <c r="O10" s="358"/>
      <c r="P10" s="358"/>
      <c r="Q10" s="359"/>
      <c r="R10" s="360">
        <v>696172</v>
      </c>
      <c r="S10" s="361"/>
      <c r="T10" s="361"/>
      <c r="U10" s="361"/>
      <c r="V10" s="363"/>
      <c r="W10" s="528"/>
      <c r="X10" s="346"/>
      <c r="Y10" s="346"/>
      <c r="Z10" s="346"/>
      <c r="AA10" s="346"/>
      <c r="AB10" s="346"/>
      <c r="AC10" s="346"/>
      <c r="AD10" s="346"/>
      <c r="AE10" s="346"/>
      <c r="AF10" s="346"/>
      <c r="AG10" s="346"/>
      <c r="AH10" s="346"/>
      <c r="AI10" s="346"/>
      <c r="AJ10" s="346"/>
      <c r="AK10" s="346"/>
      <c r="AL10" s="529"/>
      <c r="AM10" s="453" t="s">
        <v>103</v>
      </c>
      <c r="AN10" s="358"/>
      <c r="AO10" s="358"/>
      <c r="AP10" s="358"/>
      <c r="AQ10" s="358"/>
      <c r="AR10" s="358"/>
      <c r="AS10" s="358"/>
      <c r="AT10" s="359"/>
      <c r="AU10" s="441" t="s">
        <v>104</v>
      </c>
      <c r="AV10" s="442"/>
      <c r="AW10" s="442"/>
      <c r="AX10" s="442"/>
      <c r="AY10" s="364" t="s">
        <v>105</v>
      </c>
      <c r="AZ10" s="365"/>
      <c r="BA10" s="365"/>
      <c r="BB10" s="365"/>
      <c r="BC10" s="365"/>
      <c r="BD10" s="365"/>
      <c r="BE10" s="365"/>
      <c r="BF10" s="365"/>
      <c r="BG10" s="365"/>
      <c r="BH10" s="365"/>
      <c r="BI10" s="365"/>
      <c r="BJ10" s="365"/>
      <c r="BK10" s="365"/>
      <c r="BL10" s="365"/>
      <c r="BM10" s="366"/>
      <c r="BN10" s="384">
        <v>19688</v>
      </c>
      <c r="BO10" s="385"/>
      <c r="BP10" s="385"/>
      <c r="BQ10" s="385"/>
      <c r="BR10" s="385"/>
      <c r="BS10" s="385"/>
      <c r="BT10" s="385"/>
      <c r="BU10" s="386"/>
      <c r="BV10" s="384">
        <v>21951</v>
      </c>
      <c r="BW10" s="385"/>
      <c r="BX10" s="385"/>
      <c r="BY10" s="385"/>
      <c r="BZ10" s="385"/>
      <c r="CA10" s="385"/>
      <c r="CB10" s="385"/>
      <c r="CC10" s="386"/>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9"/>
      <c r="C11" s="520"/>
      <c r="D11" s="520"/>
      <c r="E11" s="520"/>
      <c r="F11" s="520"/>
      <c r="G11" s="520"/>
      <c r="H11" s="520"/>
      <c r="I11" s="520"/>
      <c r="J11" s="520"/>
      <c r="K11" s="447"/>
      <c r="L11" s="432" t="s">
        <v>107</v>
      </c>
      <c r="M11" s="433"/>
      <c r="N11" s="433"/>
      <c r="O11" s="433"/>
      <c r="P11" s="433"/>
      <c r="Q11" s="434"/>
      <c r="R11" s="516" t="s">
        <v>108</v>
      </c>
      <c r="S11" s="517"/>
      <c r="T11" s="517"/>
      <c r="U11" s="517"/>
      <c r="V11" s="518"/>
      <c r="W11" s="528"/>
      <c r="X11" s="346"/>
      <c r="Y11" s="346"/>
      <c r="Z11" s="346"/>
      <c r="AA11" s="346"/>
      <c r="AB11" s="346"/>
      <c r="AC11" s="346"/>
      <c r="AD11" s="346"/>
      <c r="AE11" s="346"/>
      <c r="AF11" s="346"/>
      <c r="AG11" s="346"/>
      <c r="AH11" s="346"/>
      <c r="AI11" s="346"/>
      <c r="AJ11" s="346"/>
      <c r="AK11" s="346"/>
      <c r="AL11" s="529"/>
      <c r="AM11" s="453" t="s">
        <v>109</v>
      </c>
      <c r="AN11" s="358"/>
      <c r="AO11" s="358"/>
      <c r="AP11" s="358"/>
      <c r="AQ11" s="358"/>
      <c r="AR11" s="358"/>
      <c r="AS11" s="358"/>
      <c r="AT11" s="359"/>
      <c r="AU11" s="441" t="s">
        <v>110</v>
      </c>
      <c r="AV11" s="442"/>
      <c r="AW11" s="442"/>
      <c r="AX11" s="442"/>
      <c r="AY11" s="364" t="s">
        <v>111</v>
      </c>
      <c r="AZ11" s="365"/>
      <c r="BA11" s="365"/>
      <c r="BB11" s="365"/>
      <c r="BC11" s="365"/>
      <c r="BD11" s="365"/>
      <c r="BE11" s="365"/>
      <c r="BF11" s="365"/>
      <c r="BG11" s="365"/>
      <c r="BH11" s="365"/>
      <c r="BI11" s="365"/>
      <c r="BJ11" s="365"/>
      <c r="BK11" s="365"/>
      <c r="BL11" s="365"/>
      <c r="BM11" s="366"/>
      <c r="BN11" s="384">
        <v>16792</v>
      </c>
      <c r="BO11" s="385"/>
      <c r="BP11" s="385"/>
      <c r="BQ11" s="385"/>
      <c r="BR11" s="385"/>
      <c r="BS11" s="385"/>
      <c r="BT11" s="385"/>
      <c r="BU11" s="386"/>
      <c r="BV11" s="384">
        <v>126995</v>
      </c>
      <c r="BW11" s="385"/>
      <c r="BX11" s="385"/>
      <c r="BY11" s="385"/>
      <c r="BZ11" s="385"/>
      <c r="CA11" s="385"/>
      <c r="CB11" s="385"/>
      <c r="CC11" s="386"/>
      <c r="CD11" s="393" t="s">
        <v>112</v>
      </c>
      <c r="CE11" s="394"/>
      <c r="CF11" s="394"/>
      <c r="CG11" s="394"/>
      <c r="CH11" s="394"/>
      <c r="CI11" s="394"/>
      <c r="CJ11" s="394"/>
      <c r="CK11" s="394"/>
      <c r="CL11" s="394"/>
      <c r="CM11" s="394"/>
      <c r="CN11" s="394"/>
      <c r="CO11" s="394"/>
      <c r="CP11" s="394"/>
      <c r="CQ11" s="394"/>
      <c r="CR11" s="394"/>
      <c r="CS11" s="395"/>
      <c r="CT11" s="493" t="s">
        <v>113</v>
      </c>
      <c r="CU11" s="494"/>
      <c r="CV11" s="494"/>
      <c r="CW11" s="494"/>
      <c r="CX11" s="494"/>
      <c r="CY11" s="494"/>
      <c r="CZ11" s="494"/>
      <c r="DA11" s="495"/>
      <c r="DB11" s="493" t="s">
        <v>113</v>
      </c>
      <c r="DC11" s="494"/>
      <c r="DD11" s="494"/>
      <c r="DE11" s="494"/>
      <c r="DF11" s="494"/>
      <c r="DG11" s="494"/>
      <c r="DH11" s="494"/>
      <c r="DI11" s="495"/>
      <c r="DJ11" s="137"/>
      <c r="DK11" s="137"/>
      <c r="DL11" s="137"/>
      <c r="DM11" s="137"/>
      <c r="DN11" s="137"/>
      <c r="DO11" s="137"/>
    </row>
    <row r="12" spans="1:119" ht="18.75" customHeight="1">
      <c r="A12" s="138"/>
      <c r="B12" s="496" t="s">
        <v>114</v>
      </c>
      <c r="C12" s="497"/>
      <c r="D12" s="497"/>
      <c r="E12" s="497"/>
      <c r="F12" s="497"/>
      <c r="G12" s="497"/>
      <c r="H12" s="497"/>
      <c r="I12" s="497"/>
      <c r="J12" s="497"/>
      <c r="K12" s="498"/>
      <c r="L12" s="505" t="s">
        <v>115</v>
      </c>
      <c r="M12" s="506"/>
      <c r="N12" s="506"/>
      <c r="O12" s="506"/>
      <c r="P12" s="506"/>
      <c r="Q12" s="507"/>
      <c r="R12" s="508">
        <v>706027</v>
      </c>
      <c r="S12" s="509"/>
      <c r="T12" s="509"/>
      <c r="U12" s="509"/>
      <c r="V12" s="510"/>
      <c r="W12" s="511" t="s">
        <v>1</v>
      </c>
      <c r="X12" s="442"/>
      <c r="Y12" s="442"/>
      <c r="Z12" s="442"/>
      <c r="AA12" s="442"/>
      <c r="AB12" s="512"/>
      <c r="AC12" s="441" t="s">
        <v>116</v>
      </c>
      <c r="AD12" s="442"/>
      <c r="AE12" s="442"/>
      <c r="AF12" s="442"/>
      <c r="AG12" s="512"/>
      <c r="AH12" s="441" t="s">
        <v>117</v>
      </c>
      <c r="AI12" s="442"/>
      <c r="AJ12" s="442"/>
      <c r="AK12" s="442"/>
      <c r="AL12" s="513"/>
      <c r="AM12" s="453" t="s">
        <v>118</v>
      </c>
      <c r="AN12" s="358"/>
      <c r="AO12" s="358"/>
      <c r="AP12" s="358"/>
      <c r="AQ12" s="358"/>
      <c r="AR12" s="358"/>
      <c r="AS12" s="358"/>
      <c r="AT12" s="359"/>
      <c r="AU12" s="441" t="s">
        <v>119</v>
      </c>
      <c r="AV12" s="442"/>
      <c r="AW12" s="442"/>
      <c r="AX12" s="442"/>
      <c r="AY12" s="364" t="s">
        <v>120</v>
      </c>
      <c r="AZ12" s="365"/>
      <c r="BA12" s="365"/>
      <c r="BB12" s="365"/>
      <c r="BC12" s="365"/>
      <c r="BD12" s="365"/>
      <c r="BE12" s="365"/>
      <c r="BF12" s="365"/>
      <c r="BG12" s="365"/>
      <c r="BH12" s="365"/>
      <c r="BI12" s="365"/>
      <c r="BJ12" s="365"/>
      <c r="BK12" s="365"/>
      <c r="BL12" s="365"/>
      <c r="BM12" s="366"/>
      <c r="BN12" s="384">
        <v>3680000</v>
      </c>
      <c r="BO12" s="385"/>
      <c r="BP12" s="385"/>
      <c r="BQ12" s="385"/>
      <c r="BR12" s="385"/>
      <c r="BS12" s="385"/>
      <c r="BT12" s="385"/>
      <c r="BU12" s="386"/>
      <c r="BV12" s="384">
        <v>3500000</v>
      </c>
      <c r="BW12" s="385"/>
      <c r="BX12" s="385"/>
      <c r="BY12" s="385"/>
      <c r="BZ12" s="385"/>
      <c r="CA12" s="385"/>
      <c r="CB12" s="385"/>
      <c r="CC12" s="386"/>
      <c r="CD12" s="393" t="s">
        <v>121</v>
      </c>
      <c r="CE12" s="394"/>
      <c r="CF12" s="394"/>
      <c r="CG12" s="394"/>
      <c r="CH12" s="394"/>
      <c r="CI12" s="394"/>
      <c r="CJ12" s="394"/>
      <c r="CK12" s="394"/>
      <c r="CL12" s="394"/>
      <c r="CM12" s="394"/>
      <c r="CN12" s="394"/>
      <c r="CO12" s="394"/>
      <c r="CP12" s="394"/>
      <c r="CQ12" s="394"/>
      <c r="CR12" s="394"/>
      <c r="CS12" s="395"/>
      <c r="CT12" s="493" t="s">
        <v>122</v>
      </c>
      <c r="CU12" s="494"/>
      <c r="CV12" s="494"/>
      <c r="CW12" s="494"/>
      <c r="CX12" s="494"/>
      <c r="CY12" s="494"/>
      <c r="CZ12" s="494"/>
      <c r="DA12" s="495"/>
      <c r="DB12" s="493" t="s">
        <v>122</v>
      </c>
      <c r="DC12" s="494"/>
      <c r="DD12" s="494"/>
      <c r="DE12" s="494"/>
      <c r="DF12" s="494"/>
      <c r="DG12" s="494"/>
      <c r="DH12" s="494"/>
      <c r="DI12" s="495"/>
      <c r="DJ12" s="137"/>
      <c r="DK12" s="137"/>
      <c r="DL12" s="137"/>
      <c r="DM12" s="137"/>
      <c r="DN12" s="137"/>
      <c r="DO12" s="137"/>
    </row>
    <row r="13" spans="1:119" ht="18.75" customHeight="1">
      <c r="A13" s="138"/>
      <c r="B13" s="499"/>
      <c r="C13" s="500"/>
      <c r="D13" s="500"/>
      <c r="E13" s="500"/>
      <c r="F13" s="500"/>
      <c r="G13" s="500"/>
      <c r="H13" s="500"/>
      <c r="I13" s="500"/>
      <c r="J13" s="500"/>
      <c r="K13" s="501"/>
      <c r="L13" s="148"/>
      <c r="M13" s="482" t="s">
        <v>123</v>
      </c>
      <c r="N13" s="483"/>
      <c r="O13" s="483"/>
      <c r="P13" s="483"/>
      <c r="Q13" s="484"/>
      <c r="R13" s="485">
        <v>696235</v>
      </c>
      <c r="S13" s="486"/>
      <c r="T13" s="486"/>
      <c r="U13" s="486"/>
      <c r="V13" s="487"/>
      <c r="W13" s="473" t="s">
        <v>124</v>
      </c>
      <c r="X13" s="399"/>
      <c r="Y13" s="399"/>
      <c r="Z13" s="399"/>
      <c r="AA13" s="399"/>
      <c r="AB13" s="400"/>
      <c r="AC13" s="360">
        <v>8925</v>
      </c>
      <c r="AD13" s="361"/>
      <c r="AE13" s="361"/>
      <c r="AF13" s="361"/>
      <c r="AG13" s="362"/>
      <c r="AH13" s="360">
        <v>11893</v>
      </c>
      <c r="AI13" s="361"/>
      <c r="AJ13" s="361"/>
      <c r="AK13" s="361"/>
      <c r="AL13" s="363"/>
      <c r="AM13" s="453" t="s">
        <v>125</v>
      </c>
      <c r="AN13" s="358"/>
      <c r="AO13" s="358"/>
      <c r="AP13" s="358"/>
      <c r="AQ13" s="358"/>
      <c r="AR13" s="358"/>
      <c r="AS13" s="358"/>
      <c r="AT13" s="359"/>
      <c r="AU13" s="441" t="s">
        <v>126</v>
      </c>
      <c r="AV13" s="442"/>
      <c r="AW13" s="442"/>
      <c r="AX13" s="442"/>
      <c r="AY13" s="364" t="s">
        <v>127</v>
      </c>
      <c r="AZ13" s="365"/>
      <c r="BA13" s="365"/>
      <c r="BB13" s="365"/>
      <c r="BC13" s="365"/>
      <c r="BD13" s="365"/>
      <c r="BE13" s="365"/>
      <c r="BF13" s="365"/>
      <c r="BG13" s="365"/>
      <c r="BH13" s="365"/>
      <c r="BI13" s="365"/>
      <c r="BJ13" s="365"/>
      <c r="BK13" s="365"/>
      <c r="BL13" s="365"/>
      <c r="BM13" s="366"/>
      <c r="BN13" s="384">
        <v>-1851864</v>
      </c>
      <c r="BO13" s="385"/>
      <c r="BP13" s="385"/>
      <c r="BQ13" s="385"/>
      <c r="BR13" s="385"/>
      <c r="BS13" s="385"/>
      <c r="BT13" s="385"/>
      <c r="BU13" s="386"/>
      <c r="BV13" s="384">
        <v>-1013383</v>
      </c>
      <c r="BW13" s="385"/>
      <c r="BX13" s="385"/>
      <c r="BY13" s="385"/>
      <c r="BZ13" s="385"/>
      <c r="CA13" s="385"/>
      <c r="CB13" s="385"/>
      <c r="CC13" s="386"/>
      <c r="CD13" s="393" t="s">
        <v>128</v>
      </c>
      <c r="CE13" s="394"/>
      <c r="CF13" s="394"/>
      <c r="CG13" s="394"/>
      <c r="CH13" s="394"/>
      <c r="CI13" s="394"/>
      <c r="CJ13" s="394"/>
      <c r="CK13" s="394"/>
      <c r="CL13" s="394"/>
      <c r="CM13" s="394"/>
      <c r="CN13" s="394"/>
      <c r="CO13" s="394"/>
      <c r="CP13" s="394"/>
      <c r="CQ13" s="394"/>
      <c r="CR13" s="394"/>
      <c r="CS13" s="395"/>
      <c r="CT13" s="354">
        <v>11</v>
      </c>
      <c r="CU13" s="355"/>
      <c r="CV13" s="355"/>
      <c r="CW13" s="355"/>
      <c r="CX13" s="355"/>
      <c r="CY13" s="355"/>
      <c r="CZ13" s="355"/>
      <c r="DA13" s="356"/>
      <c r="DB13" s="354">
        <v>12.4</v>
      </c>
      <c r="DC13" s="355"/>
      <c r="DD13" s="355"/>
      <c r="DE13" s="355"/>
      <c r="DF13" s="355"/>
      <c r="DG13" s="355"/>
      <c r="DH13" s="355"/>
      <c r="DI13" s="356"/>
      <c r="DJ13" s="137"/>
      <c r="DK13" s="137"/>
      <c r="DL13" s="137"/>
      <c r="DM13" s="137"/>
      <c r="DN13" s="137"/>
      <c r="DO13" s="137"/>
    </row>
    <row r="14" spans="1:119" ht="18.75" customHeight="1" thickBot="1">
      <c r="A14" s="138"/>
      <c r="B14" s="499"/>
      <c r="C14" s="500"/>
      <c r="D14" s="500"/>
      <c r="E14" s="500"/>
      <c r="F14" s="500"/>
      <c r="G14" s="500"/>
      <c r="H14" s="500"/>
      <c r="I14" s="500"/>
      <c r="J14" s="500"/>
      <c r="K14" s="501"/>
      <c r="L14" s="475" t="s">
        <v>129</v>
      </c>
      <c r="M14" s="514"/>
      <c r="N14" s="514"/>
      <c r="O14" s="514"/>
      <c r="P14" s="514"/>
      <c r="Q14" s="515"/>
      <c r="R14" s="485">
        <v>704572</v>
      </c>
      <c r="S14" s="486"/>
      <c r="T14" s="486"/>
      <c r="U14" s="486"/>
      <c r="V14" s="487"/>
      <c r="W14" s="488"/>
      <c r="X14" s="402"/>
      <c r="Y14" s="402"/>
      <c r="Z14" s="402"/>
      <c r="AA14" s="402"/>
      <c r="AB14" s="403"/>
      <c r="AC14" s="478">
        <v>2.9</v>
      </c>
      <c r="AD14" s="479"/>
      <c r="AE14" s="479"/>
      <c r="AF14" s="479"/>
      <c r="AG14" s="480"/>
      <c r="AH14" s="478">
        <v>3.6</v>
      </c>
      <c r="AI14" s="479"/>
      <c r="AJ14" s="479"/>
      <c r="AK14" s="479"/>
      <c r="AL14" s="481"/>
      <c r="AM14" s="453"/>
      <c r="AN14" s="358"/>
      <c r="AO14" s="358"/>
      <c r="AP14" s="358"/>
      <c r="AQ14" s="358"/>
      <c r="AR14" s="358"/>
      <c r="AS14" s="358"/>
      <c r="AT14" s="359"/>
      <c r="AU14" s="441"/>
      <c r="AV14" s="442"/>
      <c r="AW14" s="442"/>
      <c r="AX14" s="442"/>
      <c r="AY14" s="364"/>
      <c r="AZ14" s="365"/>
      <c r="BA14" s="365"/>
      <c r="BB14" s="365"/>
      <c r="BC14" s="365"/>
      <c r="BD14" s="365"/>
      <c r="BE14" s="365"/>
      <c r="BF14" s="365"/>
      <c r="BG14" s="365"/>
      <c r="BH14" s="365"/>
      <c r="BI14" s="365"/>
      <c r="BJ14" s="365"/>
      <c r="BK14" s="365"/>
      <c r="BL14" s="365"/>
      <c r="BM14" s="366"/>
      <c r="BN14" s="384"/>
      <c r="BO14" s="385"/>
      <c r="BP14" s="385"/>
      <c r="BQ14" s="385"/>
      <c r="BR14" s="385"/>
      <c r="BS14" s="385"/>
      <c r="BT14" s="385"/>
      <c r="BU14" s="386"/>
      <c r="BV14" s="384"/>
      <c r="BW14" s="385"/>
      <c r="BX14" s="385"/>
      <c r="BY14" s="385"/>
      <c r="BZ14" s="385"/>
      <c r="CA14" s="385"/>
      <c r="CB14" s="385"/>
      <c r="CC14" s="386"/>
      <c r="CD14" s="390" t="s">
        <v>130</v>
      </c>
      <c r="CE14" s="391"/>
      <c r="CF14" s="391"/>
      <c r="CG14" s="391"/>
      <c r="CH14" s="391"/>
      <c r="CI14" s="391"/>
      <c r="CJ14" s="391"/>
      <c r="CK14" s="391"/>
      <c r="CL14" s="391"/>
      <c r="CM14" s="391"/>
      <c r="CN14" s="391"/>
      <c r="CO14" s="391"/>
      <c r="CP14" s="391"/>
      <c r="CQ14" s="391"/>
      <c r="CR14" s="391"/>
      <c r="CS14" s="392"/>
      <c r="CT14" s="489">
        <v>43.4</v>
      </c>
      <c r="CU14" s="457"/>
      <c r="CV14" s="457"/>
      <c r="CW14" s="457"/>
      <c r="CX14" s="457"/>
      <c r="CY14" s="457"/>
      <c r="CZ14" s="457"/>
      <c r="DA14" s="458"/>
      <c r="DB14" s="489">
        <v>54</v>
      </c>
      <c r="DC14" s="457"/>
      <c r="DD14" s="457"/>
      <c r="DE14" s="457"/>
      <c r="DF14" s="457"/>
      <c r="DG14" s="457"/>
      <c r="DH14" s="457"/>
      <c r="DI14" s="458"/>
      <c r="DJ14" s="137"/>
      <c r="DK14" s="137"/>
      <c r="DL14" s="137"/>
      <c r="DM14" s="137"/>
      <c r="DN14" s="137"/>
      <c r="DO14" s="137"/>
    </row>
    <row r="15" spans="1:119" ht="18.75" customHeight="1">
      <c r="A15" s="138"/>
      <c r="B15" s="499"/>
      <c r="C15" s="500"/>
      <c r="D15" s="500"/>
      <c r="E15" s="500"/>
      <c r="F15" s="500"/>
      <c r="G15" s="500"/>
      <c r="H15" s="500"/>
      <c r="I15" s="500"/>
      <c r="J15" s="500"/>
      <c r="K15" s="501"/>
      <c r="L15" s="148"/>
      <c r="M15" s="482" t="s">
        <v>123</v>
      </c>
      <c r="N15" s="483"/>
      <c r="O15" s="483"/>
      <c r="P15" s="483"/>
      <c r="Q15" s="484"/>
      <c r="R15" s="485">
        <v>695175</v>
      </c>
      <c r="S15" s="486"/>
      <c r="T15" s="486"/>
      <c r="U15" s="486"/>
      <c r="V15" s="487"/>
      <c r="W15" s="473" t="s">
        <v>131</v>
      </c>
      <c r="X15" s="399"/>
      <c r="Y15" s="399"/>
      <c r="Z15" s="399"/>
      <c r="AA15" s="399"/>
      <c r="AB15" s="400"/>
      <c r="AC15" s="360">
        <v>67642</v>
      </c>
      <c r="AD15" s="361"/>
      <c r="AE15" s="361"/>
      <c r="AF15" s="361"/>
      <c r="AG15" s="362"/>
      <c r="AH15" s="360">
        <v>74554</v>
      </c>
      <c r="AI15" s="361"/>
      <c r="AJ15" s="361"/>
      <c r="AK15" s="361"/>
      <c r="AL15" s="363"/>
      <c r="AM15" s="453"/>
      <c r="AN15" s="358"/>
      <c r="AO15" s="358"/>
      <c r="AP15" s="358"/>
      <c r="AQ15" s="358"/>
      <c r="AR15" s="358"/>
      <c r="AS15" s="358"/>
      <c r="AT15" s="359"/>
      <c r="AU15" s="441"/>
      <c r="AV15" s="442"/>
      <c r="AW15" s="442"/>
      <c r="AX15" s="442"/>
      <c r="AY15" s="376" t="s">
        <v>132</v>
      </c>
      <c r="AZ15" s="377"/>
      <c r="BA15" s="377"/>
      <c r="BB15" s="377"/>
      <c r="BC15" s="377"/>
      <c r="BD15" s="377"/>
      <c r="BE15" s="377"/>
      <c r="BF15" s="377"/>
      <c r="BG15" s="377"/>
      <c r="BH15" s="377"/>
      <c r="BI15" s="377"/>
      <c r="BJ15" s="377"/>
      <c r="BK15" s="377"/>
      <c r="BL15" s="377"/>
      <c r="BM15" s="378"/>
      <c r="BN15" s="379">
        <v>92153160</v>
      </c>
      <c r="BO15" s="380"/>
      <c r="BP15" s="380"/>
      <c r="BQ15" s="380"/>
      <c r="BR15" s="380"/>
      <c r="BS15" s="380"/>
      <c r="BT15" s="380"/>
      <c r="BU15" s="381"/>
      <c r="BV15" s="379">
        <v>90186471</v>
      </c>
      <c r="BW15" s="380"/>
      <c r="BX15" s="380"/>
      <c r="BY15" s="380"/>
      <c r="BZ15" s="380"/>
      <c r="CA15" s="380"/>
      <c r="CB15" s="380"/>
      <c r="CC15" s="381"/>
      <c r="CD15" s="490" t="s">
        <v>133</v>
      </c>
      <c r="CE15" s="491"/>
      <c r="CF15" s="491"/>
      <c r="CG15" s="491"/>
      <c r="CH15" s="491"/>
      <c r="CI15" s="491"/>
      <c r="CJ15" s="491"/>
      <c r="CK15" s="491"/>
      <c r="CL15" s="491"/>
      <c r="CM15" s="491"/>
      <c r="CN15" s="491"/>
      <c r="CO15" s="491"/>
      <c r="CP15" s="491"/>
      <c r="CQ15" s="491"/>
      <c r="CR15" s="491"/>
      <c r="CS15" s="492"/>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9"/>
      <c r="C16" s="500"/>
      <c r="D16" s="500"/>
      <c r="E16" s="500"/>
      <c r="F16" s="500"/>
      <c r="G16" s="500"/>
      <c r="H16" s="500"/>
      <c r="I16" s="500"/>
      <c r="J16" s="500"/>
      <c r="K16" s="501"/>
      <c r="L16" s="475" t="s">
        <v>134</v>
      </c>
      <c r="M16" s="476"/>
      <c r="N16" s="476"/>
      <c r="O16" s="476"/>
      <c r="P16" s="476"/>
      <c r="Q16" s="477"/>
      <c r="R16" s="470" t="s">
        <v>135</v>
      </c>
      <c r="S16" s="471"/>
      <c r="T16" s="471"/>
      <c r="U16" s="471"/>
      <c r="V16" s="472"/>
      <c r="W16" s="488"/>
      <c r="X16" s="402"/>
      <c r="Y16" s="402"/>
      <c r="Z16" s="402"/>
      <c r="AA16" s="402"/>
      <c r="AB16" s="403"/>
      <c r="AC16" s="478">
        <v>21.7</v>
      </c>
      <c r="AD16" s="479"/>
      <c r="AE16" s="479"/>
      <c r="AF16" s="479"/>
      <c r="AG16" s="480"/>
      <c r="AH16" s="478">
        <v>22.7</v>
      </c>
      <c r="AI16" s="479"/>
      <c r="AJ16" s="479"/>
      <c r="AK16" s="479"/>
      <c r="AL16" s="481"/>
      <c r="AM16" s="453"/>
      <c r="AN16" s="358"/>
      <c r="AO16" s="358"/>
      <c r="AP16" s="358"/>
      <c r="AQ16" s="358"/>
      <c r="AR16" s="358"/>
      <c r="AS16" s="358"/>
      <c r="AT16" s="359"/>
      <c r="AU16" s="441"/>
      <c r="AV16" s="442"/>
      <c r="AW16" s="442"/>
      <c r="AX16" s="442"/>
      <c r="AY16" s="364" t="s">
        <v>136</v>
      </c>
      <c r="AZ16" s="365"/>
      <c r="BA16" s="365"/>
      <c r="BB16" s="365"/>
      <c r="BC16" s="365"/>
      <c r="BD16" s="365"/>
      <c r="BE16" s="365"/>
      <c r="BF16" s="365"/>
      <c r="BG16" s="365"/>
      <c r="BH16" s="365"/>
      <c r="BI16" s="365"/>
      <c r="BJ16" s="365"/>
      <c r="BK16" s="365"/>
      <c r="BL16" s="365"/>
      <c r="BM16" s="366"/>
      <c r="BN16" s="384">
        <v>116275189</v>
      </c>
      <c r="BO16" s="385"/>
      <c r="BP16" s="385"/>
      <c r="BQ16" s="385"/>
      <c r="BR16" s="385"/>
      <c r="BS16" s="385"/>
      <c r="BT16" s="385"/>
      <c r="BU16" s="386"/>
      <c r="BV16" s="384">
        <v>116033023</v>
      </c>
      <c r="BW16" s="385"/>
      <c r="BX16" s="385"/>
      <c r="BY16" s="385"/>
      <c r="BZ16" s="385"/>
      <c r="CA16" s="385"/>
      <c r="CB16" s="385"/>
      <c r="CC16" s="386"/>
      <c r="CD16" s="152"/>
      <c r="CE16" s="382"/>
      <c r="CF16" s="382"/>
      <c r="CG16" s="382"/>
      <c r="CH16" s="382"/>
      <c r="CI16" s="382"/>
      <c r="CJ16" s="382"/>
      <c r="CK16" s="382"/>
      <c r="CL16" s="382"/>
      <c r="CM16" s="382"/>
      <c r="CN16" s="382"/>
      <c r="CO16" s="382"/>
      <c r="CP16" s="382"/>
      <c r="CQ16" s="382"/>
      <c r="CR16" s="382"/>
      <c r="CS16" s="383"/>
      <c r="CT16" s="354"/>
      <c r="CU16" s="355"/>
      <c r="CV16" s="355"/>
      <c r="CW16" s="355"/>
      <c r="CX16" s="355"/>
      <c r="CY16" s="355"/>
      <c r="CZ16" s="355"/>
      <c r="DA16" s="356"/>
      <c r="DB16" s="354"/>
      <c r="DC16" s="355"/>
      <c r="DD16" s="355"/>
      <c r="DE16" s="355"/>
      <c r="DF16" s="355"/>
      <c r="DG16" s="355"/>
      <c r="DH16" s="355"/>
      <c r="DI16" s="356"/>
      <c r="DJ16" s="137"/>
      <c r="DK16" s="137"/>
      <c r="DL16" s="137"/>
      <c r="DM16" s="137"/>
      <c r="DN16" s="137"/>
      <c r="DO16" s="137"/>
    </row>
    <row r="17" spans="1:119" ht="18.75" customHeight="1" thickBot="1">
      <c r="A17" s="138"/>
      <c r="B17" s="502"/>
      <c r="C17" s="503"/>
      <c r="D17" s="503"/>
      <c r="E17" s="503"/>
      <c r="F17" s="503"/>
      <c r="G17" s="503"/>
      <c r="H17" s="503"/>
      <c r="I17" s="503"/>
      <c r="J17" s="503"/>
      <c r="K17" s="504"/>
      <c r="L17" s="153"/>
      <c r="M17" s="467" t="s">
        <v>137</v>
      </c>
      <c r="N17" s="468"/>
      <c r="O17" s="468"/>
      <c r="P17" s="468"/>
      <c r="Q17" s="469"/>
      <c r="R17" s="470" t="s">
        <v>135</v>
      </c>
      <c r="S17" s="471"/>
      <c r="T17" s="471"/>
      <c r="U17" s="471"/>
      <c r="V17" s="472"/>
      <c r="W17" s="473" t="s">
        <v>138</v>
      </c>
      <c r="X17" s="399"/>
      <c r="Y17" s="399"/>
      <c r="Z17" s="399"/>
      <c r="AA17" s="399"/>
      <c r="AB17" s="400"/>
      <c r="AC17" s="360">
        <v>234539</v>
      </c>
      <c r="AD17" s="361"/>
      <c r="AE17" s="361"/>
      <c r="AF17" s="361"/>
      <c r="AG17" s="362"/>
      <c r="AH17" s="360">
        <v>235446</v>
      </c>
      <c r="AI17" s="361"/>
      <c r="AJ17" s="361"/>
      <c r="AK17" s="361"/>
      <c r="AL17" s="363"/>
      <c r="AM17" s="453"/>
      <c r="AN17" s="358"/>
      <c r="AO17" s="358"/>
      <c r="AP17" s="358"/>
      <c r="AQ17" s="358"/>
      <c r="AR17" s="358"/>
      <c r="AS17" s="358"/>
      <c r="AT17" s="359"/>
      <c r="AU17" s="441"/>
      <c r="AV17" s="442"/>
      <c r="AW17" s="442"/>
      <c r="AX17" s="442"/>
      <c r="AY17" s="364" t="s">
        <v>139</v>
      </c>
      <c r="AZ17" s="365"/>
      <c r="BA17" s="365"/>
      <c r="BB17" s="365"/>
      <c r="BC17" s="365"/>
      <c r="BD17" s="365"/>
      <c r="BE17" s="365"/>
      <c r="BF17" s="365"/>
      <c r="BG17" s="365"/>
      <c r="BH17" s="365"/>
      <c r="BI17" s="365"/>
      <c r="BJ17" s="365"/>
      <c r="BK17" s="365"/>
      <c r="BL17" s="365"/>
      <c r="BM17" s="366"/>
      <c r="BN17" s="384">
        <v>119462226</v>
      </c>
      <c r="BO17" s="385"/>
      <c r="BP17" s="385"/>
      <c r="BQ17" s="385"/>
      <c r="BR17" s="385"/>
      <c r="BS17" s="385"/>
      <c r="BT17" s="385"/>
      <c r="BU17" s="386"/>
      <c r="BV17" s="384">
        <v>117296846</v>
      </c>
      <c r="BW17" s="385"/>
      <c r="BX17" s="385"/>
      <c r="BY17" s="385"/>
      <c r="BZ17" s="385"/>
      <c r="CA17" s="385"/>
      <c r="CB17" s="385"/>
      <c r="CC17" s="386"/>
      <c r="CD17" s="152"/>
      <c r="CE17" s="382"/>
      <c r="CF17" s="382"/>
      <c r="CG17" s="382"/>
      <c r="CH17" s="382"/>
      <c r="CI17" s="382"/>
      <c r="CJ17" s="382"/>
      <c r="CK17" s="382"/>
      <c r="CL17" s="382"/>
      <c r="CM17" s="382"/>
      <c r="CN17" s="382"/>
      <c r="CO17" s="382"/>
      <c r="CP17" s="382"/>
      <c r="CQ17" s="382"/>
      <c r="CR17" s="382"/>
      <c r="CS17" s="383"/>
      <c r="CT17" s="354"/>
      <c r="CU17" s="355"/>
      <c r="CV17" s="355"/>
      <c r="CW17" s="355"/>
      <c r="CX17" s="355"/>
      <c r="CY17" s="355"/>
      <c r="CZ17" s="355"/>
      <c r="DA17" s="356"/>
      <c r="DB17" s="354"/>
      <c r="DC17" s="355"/>
      <c r="DD17" s="355"/>
      <c r="DE17" s="355"/>
      <c r="DF17" s="355"/>
      <c r="DG17" s="355"/>
      <c r="DH17" s="355"/>
      <c r="DI17" s="356"/>
      <c r="DJ17" s="137"/>
      <c r="DK17" s="137"/>
      <c r="DL17" s="137"/>
      <c r="DM17" s="137"/>
      <c r="DN17" s="137"/>
      <c r="DO17" s="137"/>
    </row>
    <row r="18" spans="1:119" ht="18.75" customHeight="1" thickBot="1">
      <c r="A18" s="138"/>
      <c r="B18" s="446" t="s">
        <v>140</v>
      </c>
      <c r="C18" s="447"/>
      <c r="D18" s="447"/>
      <c r="E18" s="448"/>
      <c r="F18" s="448"/>
      <c r="G18" s="448"/>
      <c r="H18" s="448"/>
      <c r="I18" s="448"/>
      <c r="J18" s="448"/>
      <c r="K18" s="448"/>
      <c r="L18" s="449">
        <v>789.96</v>
      </c>
      <c r="M18" s="449"/>
      <c r="N18" s="449"/>
      <c r="O18" s="449"/>
      <c r="P18" s="449"/>
      <c r="Q18" s="449"/>
      <c r="R18" s="450"/>
      <c r="S18" s="450"/>
      <c r="T18" s="450"/>
      <c r="U18" s="450"/>
      <c r="V18" s="451"/>
      <c r="W18" s="465"/>
      <c r="X18" s="466"/>
      <c r="Y18" s="466"/>
      <c r="Z18" s="466"/>
      <c r="AA18" s="466"/>
      <c r="AB18" s="474"/>
      <c r="AC18" s="348">
        <v>75.400000000000006</v>
      </c>
      <c r="AD18" s="349"/>
      <c r="AE18" s="349"/>
      <c r="AF18" s="349"/>
      <c r="AG18" s="452"/>
      <c r="AH18" s="348">
        <v>71.599999999999994</v>
      </c>
      <c r="AI18" s="349"/>
      <c r="AJ18" s="349"/>
      <c r="AK18" s="349"/>
      <c r="AL18" s="350"/>
      <c r="AM18" s="453"/>
      <c r="AN18" s="358"/>
      <c r="AO18" s="358"/>
      <c r="AP18" s="358"/>
      <c r="AQ18" s="358"/>
      <c r="AR18" s="358"/>
      <c r="AS18" s="358"/>
      <c r="AT18" s="359"/>
      <c r="AU18" s="441"/>
      <c r="AV18" s="442"/>
      <c r="AW18" s="442"/>
      <c r="AX18" s="442"/>
      <c r="AY18" s="364" t="s">
        <v>141</v>
      </c>
      <c r="AZ18" s="365"/>
      <c r="BA18" s="365"/>
      <c r="BB18" s="365"/>
      <c r="BC18" s="365"/>
      <c r="BD18" s="365"/>
      <c r="BE18" s="365"/>
      <c r="BF18" s="365"/>
      <c r="BG18" s="365"/>
      <c r="BH18" s="365"/>
      <c r="BI18" s="365"/>
      <c r="BJ18" s="365"/>
      <c r="BK18" s="365"/>
      <c r="BL18" s="365"/>
      <c r="BM18" s="366"/>
      <c r="BN18" s="384">
        <v>148473358</v>
      </c>
      <c r="BO18" s="385"/>
      <c r="BP18" s="385"/>
      <c r="BQ18" s="385"/>
      <c r="BR18" s="385"/>
      <c r="BS18" s="385"/>
      <c r="BT18" s="385"/>
      <c r="BU18" s="386"/>
      <c r="BV18" s="384">
        <v>146623923</v>
      </c>
      <c r="BW18" s="385"/>
      <c r="BX18" s="385"/>
      <c r="BY18" s="385"/>
      <c r="BZ18" s="385"/>
      <c r="CA18" s="385"/>
      <c r="CB18" s="385"/>
      <c r="CC18" s="386"/>
      <c r="CD18" s="152"/>
      <c r="CE18" s="382"/>
      <c r="CF18" s="382"/>
      <c r="CG18" s="382"/>
      <c r="CH18" s="382"/>
      <c r="CI18" s="382"/>
      <c r="CJ18" s="382"/>
      <c r="CK18" s="382"/>
      <c r="CL18" s="382"/>
      <c r="CM18" s="382"/>
      <c r="CN18" s="382"/>
      <c r="CO18" s="382"/>
      <c r="CP18" s="382"/>
      <c r="CQ18" s="382"/>
      <c r="CR18" s="382"/>
      <c r="CS18" s="383"/>
      <c r="CT18" s="354"/>
      <c r="CU18" s="355"/>
      <c r="CV18" s="355"/>
      <c r="CW18" s="355"/>
      <c r="CX18" s="355"/>
      <c r="CY18" s="355"/>
      <c r="CZ18" s="355"/>
      <c r="DA18" s="356"/>
      <c r="DB18" s="354"/>
      <c r="DC18" s="355"/>
      <c r="DD18" s="355"/>
      <c r="DE18" s="355"/>
      <c r="DF18" s="355"/>
      <c r="DG18" s="355"/>
      <c r="DH18" s="355"/>
      <c r="DI18" s="356"/>
      <c r="DJ18" s="137"/>
      <c r="DK18" s="137"/>
      <c r="DL18" s="137"/>
      <c r="DM18" s="137"/>
      <c r="DN18" s="137"/>
      <c r="DO18" s="137"/>
    </row>
    <row r="19" spans="1:119" ht="18.75" customHeight="1" thickBot="1">
      <c r="A19" s="138"/>
      <c r="B19" s="446" t="s">
        <v>142</v>
      </c>
      <c r="C19" s="447"/>
      <c r="D19" s="447"/>
      <c r="E19" s="448"/>
      <c r="F19" s="448"/>
      <c r="G19" s="448"/>
      <c r="H19" s="448"/>
      <c r="I19" s="448"/>
      <c r="J19" s="448"/>
      <c r="K19" s="448"/>
      <c r="L19" s="454">
        <v>898</v>
      </c>
      <c r="M19" s="454"/>
      <c r="N19" s="454"/>
      <c r="O19" s="454"/>
      <c r="P19" s="454"/>
      <c r="Q19" s="454"/>
      <c r="R19" s="455"/>
      <c r="S19" s="455"/>
      <c r="T19" s="455"/>
      <c r="U19" s="455"/>
      <c r="V19" s="456"/>
      <c r="W19" s="463"/>
      <c r="X19" s="464"/>
      <c r="Y19" s="464"/>
      <c r="Z19" s="464"/>
      <c r="AA19" s="464"/>
      <c r="AB19" s="464"/>
      <c r="AC19" s="380"/>
      <c r="AD19" s="380"/>
      <c r="AE19" s="380"/>
      <c r="AF19" s="380"/>
      <c r="AG19" s="380"/>
      <c r="AH19" s="380"/>
      <c r="AI19" s="380"/>
      <c r="AJ19" s="380"/>
      <c r="AK19" s="380"/>
      <c r="AL19" s="381"/>
      <c r="AM19" s="453"/>
      <c r="AN19" s="358"/>
      <c r="AO19" s="358"/>
      <c r="AP19" s="358"/>
      <c r="AQ19" s="358"/>
      <c r="AR19" s="358"/>
      <c r="AS19" s="358"/>
      <c r="AT19" s="359"/>
      <c r="AU19" s="441"/>
      <c r="AV19" s="442"/>
      <c r="AW19" s="442"/>
      <c r="AX19" s="442"/>
      <c r="AY19" s="364" t="s">
        <v>143</v>
      </c>
      <c r="AZ19" s="365"/>
      <c r="BA19" s="365"/>
      <c r="BB19" s="365"/>
      <c r="BC19" s="365"/>
      <c r="BD19" s="365"/>
      <c r="BE19" s="365"/>
      <c r="BF19" s="365"/>
      <c r="BG19" s="365"/>
      <c r="BH19" s="365"/>
      <c r="BI19" s="365"/>
      <c r="BJ19" s="365"/>
      <c r="BK19" s="365"/>
      <c r="BL19" s="365"/>
      <c r="BM19" s="366"/>
      <c r="BN19" s="384">
        <v>191617848</v>
      </c>
      <c r="BO19" s="385"/>
      <c r="BP19" s="385"/>
      <c r="BQ19" s="385"/>
      <c r="BR19" s="385"/>
      <c r="BS19" s="385"/>
      <c r="BT19" s="385"/>
      <c r="BU19" s="386"/>
      <c r="BV19" s="384">
        <v>189780334</v>
      </c>
      <c r="BW19" s="385"/>
      <c r="BX19" s="385"/>
      <c r="BY19" s="385"/>
      <c r="BZ19" s="385"/>
      <c r="CA19" s="385"/>
      <c r="CB19" s="385"/>
      <c r="CC19" s="386"/>
      <c r="CD19" s="152"/>
      <c r="CE19" s="382"/>
      <c r="CF19" s="382"/>
      <c r="CG19" s="382"/>
      <c r="CH19" s="382"/>
      <c r="CI19" s="382"/>
      <c r="CJ19" s="382"/>
      <c r="CK19" s="382"/>
      <c r="CL19" s="382"/>
      <c r="CM19" s="382"/>
      <c r="CN19" s="382"/>
      <c r="CO19" s="382"/>
      <c r="CP19" s="382"/>
      <c r="CQ19" s="382"/>
      <c r="CR19" s="382"/>
      <c r="CS19" s="383"/>
      <c r="CT19" s="354"/>
      <c r="CU19" s="355"/>
      <c r="CV19" s="355"/>
      <c r="CW19" s="355"/>
      <c r="CX19" s="355"/>
      <c r="CY19" s="355"/>
      <c r="CZ19" s="355"/>
      <c r="DA19" s="356"/>
      <c r="DB19" s="354"/>
      <c r="DC19" s="355"/>
      <c r="DD19" s="355"/>
      <c r="DE19" s="355"/>
      <c r="DF19" s="355"/>
      <c r="DG19" s="355"/>
      <c r="DH19" s="355"/>
      <c r="DI19" s="356"/>
      <c r="DJ19" s="137"/>
      <c r="DK19" s="137"/>
      <c r="DL19" s="137"/>
      <c r="DM19" s="137"/>
      <c r="DN19" s="137"/>
      <c r="DO19" s="137"/>
    </row>
    <row r="20" spans="1:119" ht="18.75" customHeight="1" thickBot="1">
      <c r="A20" s="138"/>
      <c r="B20" s="446" t="s">
        <v>144</v>
      </c>
      <c r="C20" s="447"/>
      <c r="D20" s="447"/>
      <c r="E20" s="448"/>
      <c r="F20" s="448"/>
      <c r="G20" s="448"/>
      <c r="H20" s="448"/>
      <c r="I20" s="448"/>
      <c r="J20" s="448"/>
      <c r="K20" s="448"/>
      <c r="L20" s="454">
        <v>296790</v>
      </c>
      <c r="M20" s="454"/>
      <c r="N20" s="454"/>
      <c r="O20" s="454"/>
      <c r="P20" s="454"/>
      <c r="Q20" s="454"/>
      <c r="R20" s="455"/>
      <c r="S20" s="455"/>
      <c r="T20" s="455"/>
      <c r="U20" s="455"/>
      <c r="V20" s="456"/>
      <c r="W20" s="465"/>
      <c r="X20" s="466"/>
      <c r="Y20" s="466"/>
      <c r="Z20" s="466"/>
      <c r="AA20" s="466"/>
      <c r="AB20" s="466"/>
      <c r="AC20" s="457"/>
      <c r="AD20" s="457"/>
      <c r="AE20" s="457"/>
      <c r="AF20" s="457"/>
      <c r="AG20" s="457"/>
      <c r="AH20" s="457"/>
      <c r="AI20" s="457"/>
      <c r="AJ20" s="457"/>
      <c r="AK20" s="457"/>
      <c r="AL20" s="458"/>
      <c r="AM20" s="459"/>
      <c r="AN20" s="433"/>
      <c r="AO20" s="433"/>
      <c r="AP20" s="433"/>
      <c r="AQ20" s="433"/>
      <c r="AR20" s="433"/>
      <c r="AS20" s="433"/>
      <c r="AT20" s="434"/>
      <c r="AU20" s="460"/>
      <c r="AV20" s="461"/>
      <c r="AW20" s="461"/>
      <c r="AX20" s="462"/>
      <c r="AY20" s="364"/>
      <c r="AZ20" s="365"/>
      <c r="BA20" s="365"/>
      <c r="BB20" s="365"/>
      <c r="BC20" s="365"/>
      <c r="BD20" s="365"/>
      <c r="BE20" s="365"/>
      <c r="BF20" s="365"/>
      <c r="BG20" s="365"/>
      <c r="BH20" s="365"/>
      <c r="BI20" s="365"/>
      <c r="BJ20" s="365"/>
      <c r="BK20" s="365"/>
      <c r="BL20" s="365"/>
      <c r="BM20" s="366"/>
      <c r="BN20" s="384"/>
      <c r="BO20" s="385"/>
      <c r="BP20" s="385"/>
      <c r="BQ20" s="385"/>
      <c r="BR20" s="385"/>
      <c r="BS20" s="385"/>
      <c r="BT20" s="385"/>
      <c r="BU20" s="386"/>
      <c r="BV20" s="384"/>
      <c r="BW20" s="385"/>
      <c r="BX20" s="385"/>
      <c r="BY20" s="385"/>
      <c r="BZ20" s="385"/>
      <c r="CA20" s="385"/>
      <c r="CB20" s="385"/>
      <c r="CC20" s="386"/>
      <c r="CD20" s="152"/>
      <c r="CE20" s="382"/>
      <c r="CF20" s="382"/>
      <c r="CG20" s="382"/>
      <c r="CH20" s="382"/>
      <c r="CI20" s="382"/>
      <c r="CJ20" s="382"/>
      <c r="CK20" s="382"/>
      <c r="CL20" s="382"/>
      <c r="CM20" s="382"/>
      <c r="CN20" s="382"/>
      <c r="CO20" s="382"/>
      <c r="CP20" s="382"/>
      <c r="CQ20" s="382"/>
      <c r="CR20" s="382"/>
      <c r="CS20" s="383"/>
      <c r="CT20" s="354"/>
      <c r="CU20" s="355"/>
      <c r="CV20" s="355"/>
      <c r="CW20" s="355"/>
      <c r="CX20" s="355"/>
      <c r="CY20" s="355"/>
      <c r="CZ20" s="355"/>
      <c r="DA20" s="356"/>
      <c r="DB20" s="354"/>
      <c r="DC20" s="355"/>
      <c r="DD20" s="355"/>
      <c r="DE20" s="355"/>
      <c r="DF20" s="355"/>
      <c r="DG20" s="355"/>
      <c r="DH20" s="355"/>
      <c r="DI20" s="356"/>
      <c r="DJ20" s="137"/>
      <c r="DK20" s="137"/>
      <c r="DL20" s="137"/>
      <c r="DM20" s="137"/>
      <c r="DN20" s="137"/>
      <c r="DO20" s="137"/>
    </row>
    <row r="21" spans="1:119" ht="18.75" customHeight="1">
      <c r="A21" s="138"/>
      <c r="B21" s="443" t="s">
        <v>145</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64"/>
      <c r="AZ21" s="365"/>
      <c r="BA21" s="365"/>
      <c r="BB21" s="365"/>
      <c r="BC21" s="365"/>
      <c r="BD21" s="365"/>
      <c r="BE21" s="365"/>
      <c r="BF21" s="365"/>
      <c r="BG21" s="365"/>
      <c r="BH21" s="365"/>
      <c r="BI21" s="365"/>
      <c r="BJ21" s="365"/>
      <c r="BK21" s="365"/>
      <c r="BL21" s="365"/>
      <c r="BM21" s="366"/>
      <c r="BN21" s="384"/>
      <c r="BO21" s="385"/>
      <c r="BP21" s="385"/>
      <c r="BQ21" s="385"/>
      <c r="BR21" s="385"/>
      <c r="BS21" s="385"/>
      <c r="BT21" s="385"/>
      <c r="BU21" s="386"/>
      <c r="BV21" s="384"/>
      <c r="BW21" s="385"/>
      <c r="BX21" s="385"/>
      <c r="BY21" s="385"/>
      <c r="BZ21" s="385"/>
      <c r="CA21" s="385"/>
      <c r="CB21" s="385"/>
      <c r="CC21" s="386"/>
      <c r="CD21" s="152"/>
      <c r="CE21" s="382"/>
      <c r="CF21" s="382"/>
      <c r="CG21" s="382"/>
      <c r="CH21" s="382"/>
      <c r="CI21" s="382"/>
      <c r="CJ21" s="382"/>
      <c r="CK21" s="382"/>
      <c r="CL21" s="382"/>
      <c r="CM21" s="382"/>
      <c r="CN21" s="382"/>
      <c r="CO21" s="382"/>
      <c r="CP21" s="382"/>
      <c r="CQ21" s="382"/>
      <c r="CR21" s="382"/>
      <c r="CS21" s="383"/>
      <c r="CT21" s="354"/>
      <c r="CU21" s="355"/>
      <c r="CV21" s="355"/>
      <c r="CW21" s="355"/>
      <c r="CX21" s="355"/>
      <c r="CY21" s="355"/>
      <c r="CZ21" s="355"/>
      <c r="DA21" s="356"/>
      <c r="DB21" s="354"/>
      <c r="DC21" s="355"/>
      <c r="DD21" s="355"/>
      <c r="DE21" s="355"/>
      <c r="DF21" s="355"/>
      <c r="DG21" s="355"/>
      <c r="DH21" s="355"/>
      <c r="DI21" s="356"/>
      <c r="DJ21" s="137"/>
      <c r="DK21" s="137"/>
      <c r="DL21" s="137"/>
      <c r="DM21" s="137"/>
      <c r="DN21" s="137"/>
      <c r="DO21" s="137"/>
    </row>
    <row r="22" spans="1:119" ht="18.75" customHeight="1" thickBot="1">
      <c r="A22" s="138"/>
      <c r="B22" s="415" t="s">
        <v>146</v>
      </c>
      <c r="C22" s="416"/>
      <c r="D22" s="417"/>
      <c r="E22" s="424" t="s">
        <v>1</v>
      </c>
      <c r="F22" s="399"/>
      <c r="G22" s="399"/>
      <c r="H22" s="399"/>
      <c r="I22" s="399"/>
      <c r="J22" s="399"/>
      <c r="K22" s="400"/>
      <c r="L22" s="424" t="s">
        <v>147</v>
      </c>
      <c r="M22" s="399"/>
      <c r="N22" s="399"/>
      <c r="O22" s="399"/>
      <c r="P22" s="400"/>
      <c r="Q22" s="409" t="s">
        <v>148</v>
      </c>
      <c r="R22" s="410"/>
      <c r="S22" s="410"/>
      <c r="T22" s="410"/>
      <c r="U22" s="410"/>
      <c r="V22" s="425"/>
      <c r="W22" s="427" t="s">
        <v>149</v>
      </c>
      <c r="X22" s="416"/>
      <c r="Y22" s="417"/>
      <c r="Z22" s="424" t="s">
        <v>1</v>
      </c>
      <c r="AA22" s="399"/>
      <c r="AB22" s="399"/>
      <c r="AC22" s="399"/>
      <c r="AD22" s="399"/>
      <c r="AE22" s="399"/>
      <c r="AF22" s="399"/>
      <c r="AG22" s="400"/>
      <c r="AH22" s="398" t="s">
        <v>150</v>
      </c>
      <c r="AI22" s="399"/>
      <c r="AJ22" s="399"/>
      <c r="AK22" s="399"/>
      <c r="AL22" s="400"/>
      <c r="AM22" s="398" t="s">
        <v>151</v>
      </c>
      <c r="AN22" s="404"/>
      <c r="AO22" s="404"/>
      <c r="AP22" s="404"/>
      <c r="AQ22" s="404"/>
      <c r="AR22" s="405"/>
      <c r="AS22" s="409" t="s">
        <v>148</v>
      </c>
      <c r="AT22" s="410"/>
      <c r="AU22" s="410"/>
      <c r="AV22" s="410"/>
      <c r="AW22" s="410"/>
      <c r="AX22" s="411"/>
      <c r="AY22" s="351"/>
      <c r="AZ22" s="352"/>
      <c r="BA22" s="352"/>
      <c r="BB22" s="352"/>
      <c r="BC22" s="352"/>
      <c r="BD22" s="352"/>
      <c r="BE22" s="352"/>
      <c r="BF22" s="352"/>
      <c r="BG22" s="352"/>
      <c r="BH22" s="352"/>
      <c r="BI22" s="352"/>
      <c r="BJ22" s="352"/>
      <c r="BK22" s="352"/>
      <c r="BL22" s="352"/>
      <c r="BM22" s="353"/>
      <c r="BN22" s="387"/>
      <c r="BO22" s="388"/>
      <c r="BP22" s="388"/>
      <c r="BQ22" s="388"/>
      <c r="BR22" s="388"/>
      <c r="BS22" s="388"/>
      <c r="BT22" s="388"/>
      <c r="BU22" s="389"/>
      <c r="BV22" s="387"/>
      <c r="BW22" s="388"/>
      <c r="BX22" s="388"/>
      <c r="BY22" s="388"/>
      <c r="BZ22" s="388"/>
      <c r="CA22" s="388"/>
      <c r="CB22" s="388"/>
      <c r="CC22" s="389"/>
      <c r="CD22" s="152"/>
      <c r="CE22" s="382"/>
      <c r="CF22" s="382"/>
      <c r="CG22" s="382"/>
      <c r="CH22" s="382"/>
      <c r="CI22" s="382"/>
      <c r="CJ22" s="382"/>
      <c r="CK22" s="382"/>
      <c r="CL22" s="382"/>
      <c r="CM22" s="382"/>
      <c r="CN22" s="382"/>
      <c r="CO22" s="382"/>
      <c r="CP22" s="382"/>
      <c r="CQ22" s="382"/>
      <c r="CR22" s="382"/>
      <c r="CS22" s="383"/>
      <c r="CT22" s="354"/>
      <c r="CU22" s="355"/>
      <c r="CV22" s="355"/>
      <c r="CW22" s="355"/>
      <c r="CX22" s="355"/>
      <c r="CY22" s="355"/>
      <c r="CZ22" s="355"/>
      <c r="DA22" s="356"/>
      <c r="DB22" s="354"/>
      <c r="DC22" s="355"/>
      <c r="DD22" s="355"/>
      <c r="DE22" s="355"/>
      <c r="DF22" s="355"/>
      <c r="DG22" s="355"/>
      <c r="DH22" s="355"/>
      <c r="DI22" s="356"/>
      <c r="DJ22" s="137"/>
      <c r="DK22" s="137"/>
      <c r="DL22" s="137"/>
      <c r="DM22" s="137"/>
      <c r="DN22" s="137"/>
      <c r="DO22" s="137"/>
    </row>
    <row r="23" spans="1:119" ht="18.75" customHeight="1">
      <c r="A23" s="138"/>
      <c r="B23" s="418"/>
      <c r="C23" s="419"/>
      <c r="D23" s="420"/>
      <c r="E23" s="401"/>
      <c r="F23" s="402"/>
      <c r="G23" s="402"/>
      <c r="H23" s="402"/>
      <c r="I23" s="402"/>
      <c r="J23" s="402"/>
      <c r="K23" s="403"/>
      <c r="L23" s="401"/>
      <c r="M23" s="402"/>
      <c r="N23" s="402"/>
      <c r="O23" s="402"/>
      <c r="P23" s="403"/>
      <c r="Q23" s="412"/>
      <c r="R23" s="413"/>
      <c r="S23" s="413"/>
      <c r="T23" s="413"/>
      <c r="U23" s="413"/>
      <c r="V23" s="426"/>
      <c r="W23" s="428"/>
      <c r="X23" s="419"/>
      <c r="Y23" s="420"/>
      <c r="Z23" s="401"/>
      <c r="AA23" s="402"/>
      <c r="AB23" s="402"/>
      <c r="AC23" s="402"/>
      <c r="AD23" s="402"/>
      <c r="AE23" s="402"/>
      <c r="AF23" s="402"/>
      <c r="AG23" s="403"/>
      <c r="AH23" s="401"/>
      <c r="AI23" s="402"/>
      <c r="AJ23" s="402"/>
      <c r="AK23" s="402"/>
      <c r="AL23" s="403"/>
      <c r="AM23" s="406"/>
      <c r="AN23" s="407"/>
      <c r="AO23" s="407"/>
      <c r="AP23" s="407"/>
      <c r="AQ23" s="407"/>
      <c r="AR23" s="408"/>
      <c r="AS23" s="412"/>
      <c r="AT23" s="413"/>
      <c r="AU23" s="413"/>
      <c r="AV23" s="413"/>
      <c r="AW23" s="413"/>
      <c r="AX23" s="414"/>
      <c r="AY23" s="376" t="s">
        <v>152</v>
      </c>
      <c r="AZ23" s="377"/>
      <c r="BA23" s="377"/>
      <c r="BB23" s="377"/>
      <c r="BC23" s="377"/>
      <c r="BD23" s="377"/>
      <c r="BE23" s="377"/>
      <c r="BF23" s="377"/>
      <c r="BG23" s="377"/>
      <c r="BH23" s="377"/>
      <c r="BI23" s="377"/>
      <c r="BJ23" s="377"/>
      <c r="BK23" s="377"/>
      <c r="BL23" s="377"/>
      <c r="BM23" s="378"/>
      <c r="BN23" s="384">
        <v>301269440</v>
      </c>
      <c r="BO23" s="385"/>
      <c r="BP23" s="385"/>
      <c r="BQ23" s="385"/>
      <c r="BR23" s="385"/>
      <c r="BS23" s="385"/>
      <c r="BT23" s="385"/>
      <c r="BU23" s="386"/>
      <c r="BV23" s="384">
        <v>282522749</v>
      </c>
      <c r="BW23" s="385"/>
      <c r="BX23" s="385"/>
      <c r="BY23" s="385"/>
      <c r="BZ23" s="385"/>
      <c r="CA23" s="385"/>
      <c r="CB23" s="385"/>
      <c r="CC23" s="386"/>
      <c r="CD23" s="152"/>
      <c r="CE23" s="382"/>
      <c r="CF23" s="382"/>
      <c r="CG23" s="382"/>
      <c r="CH23" s="382"/>
      <c r="CI23" s="382"/>
      <c r="CJ23" s="382"/>
      <c r="CK23" s="382"/>
      <c r="CL23" s="382"/>
      <c r="CM23" s="382"/>
      <c r="CN23" s="382"/>
      <c r="CO23" s="382"/>
      <c r="CP23" s="382"/>
      <c r="CQ23" s="382"/>
      <c r="CR23" s="382"/>
      <c r="CS23" s="383"/>
      <c r="CT23" s="354"/>
      <c r="CU23" s="355"/>
      <c r="CV23" s="355"/>
      <c r="CW23" s="355"/>
      <c r="CX23" s="355"/>
      <c r="CY23" s="355"/>
      <c r="CZ23" s="355"/>
      <c r="DA23" s="356"/>
      <c r="DB23" s="354"/>
      <c r="DC23" s="355"/>
      <c r="DD23" s="355"/>
      <c r="DE23" s="355"/>
      <c r="DF23" s="355"/>
      <c r="DG23" s="355"/>
      <c r="DH23" s="355"/>
      <c r="DI23" s="356"/>
      <c r="DJ23" s="137"/>
      <c r="DK23" s="137"/>
      <c r="DL23" s="137"/>
      <c r="DM23" s="137"/>
      <c r="DN23" s="137"/>
      <c r="DO23" s="137"/>
    </row>
    <row r="24" spans="1:119" ht="18.75" customHeight="1" thickBot="1">
      <c r="A24" s="138"/>
      <c r="B24" s="418"/>
      <c r="C24" s="419"/>
      <c r="D24" s="420"/>
      <c r="E24" s="357" t="s">
        <v>153</v>
      </c>
      <c r="F24" s="358"/>
      <c r="G24" s="358"/>
      <c r="H24" s="358"/>
      <c r="I24" s="358"/>
      <c r="J24" s="358"/>
      <c r="K24" s="359"/>
      <c r="L24" s="360">
        <v>1</v>
      </c>
      <c r="M24" s="361"/>
      <c r="N24" s="361"/>
      <c r="O24" s="361"/>
      <c r="P24" s="362"/>
      <c r="Q24" s="360">
        <v>11600</v>
      </c>
      <c r="R24" s="361"/>
      <c r="S24" s="361"/>
      <c r="T24" s="361"/>
      <c r="U24" s="361"/>
      <c r="V24" s="362"/>
      <c r="W24" s="428"/>
      <c r="X24" s="419"/>
      <c r="Y24" s="420"/>
      <c r="Z24" s="357" t="s">
        <v>154</v>
      </c>
      <c r="AA24" s="358"/>
      <c r="AB24" s="358"/>
      <c r="AC24" s="358"/>
      <c r="AD24" s="358"/>
      <c r="AE24" s="358"/>
      <c r="AF24" s="358"/>
      <c r="AG24" s="359"/>
      <c r="AH24" s="360">
        <v>4358</v>
      </c>
      <c r="AI24" s="361"/>
      <c r="AJ24" s="361"/>
      <c r="AK24" s="361"/>
      <c r="AL24" s="362"/>
      <c r="AM24" s="360">
        <v>14581868</v>
      </c>
      <c r="AN24" s="361"/>
      <c r="AO24" s="361"/>
      <c r="AP24" s="361"/>
      <c r="AQ24" s="361"/>
      <c r="AR24" s="362"/>
      <c r="AS24" s="360">
        <v>3346</v>
      </c>
      <c r="AT24" s="361"/>
      <c r="AU24" s="361"/>
      <c r="AV24" s="361"/>
      <c r="AW24" s="361"/>
      <c r="AX24" s="363"/>
      <c r="AY24" s="351" t="s">
        <v>155</v>
      </c>
      <c r="AZ24" s="352"/>
      <c r="BA24" s="352"/>
      <c r="BB24" s="352"/>
      <c r="BC24" s="352"/>
      <c r="BD24" s="352"/>
      <c r="BE24" s="352"/>
      <c r="BF24" s="352"/>
      <c r="BG24" s="352"/>
      <c r="BH24" s="352"/>
      <c r="BI24" s="352"/>
      <c r="BJ24" s="352"/>
      <c r="BK24" s="352"/>
      <c r="BL24" s="352"/>
      <c r="BM24" s="353"/>
      <c r="BN24" s="384">
        <v>176820826</v>
      </c>
      <c r="BO24" s="385"/>
      <c r="BP24" s="385"/>
      <c r="BQ24" s="385"/>
      <c r="BR24" s="385"/>
      <c r="BS24" s="385"/>
      <c r="BT24" s="385"/>
      <c r="BU24" s="386"/>
      <c r="BV24" s="384">
        <v>176618572</v>
      </c>
      <c r="BW24" s="385"/>
      <c r="BX24" s="385"/>
      <c r="BY24" s="385"/>
      <c r="BZ24" s="385"/>
      <c r="CA24" s="385"/>
      <c r="CB24" s="385"/>
      <c r="CC24" s="386"/>
      <c r="CD24" s="152"/>
      <c r="CE24" s="382"/>
      <c r="CF24" s="382"/>
      <c r="CG24" s="382"/>
      <c r="CH24" s="382"/>
      <c r="CI24" s="382"/>
      <c r="CJ24" s="382"/>
      <c r="CK24" s="382"/>
      <c r="CL24" s="382"/>
      <c r="CM24" s="382"/>
      <c r="CN24" s="382"/>
      <c r="CO24" s="382"/>
      <c r="CP24" s="382"/>
      <c r="CQ24" s="382"/>
      <c r="CR24" s="382"/>
      <c r="CS24" s="383"/>
      <c r="CT24" s="354"/>
      <c r="CU24" s="355"/>
      <c r="CV24" s="355"/>
      <c r="CW24" s="355"/>
      <c r="CX24" s="355"/>
      <c r="CY24" s="355"/>
      <c r="CZ24" s="355"/>
      <c r="DA24" s="356"/>
      <c r="DB24" s="354"/>
      <c r="DC24" s="355"/>
      <c r="DD24" s="355"/>
      <c r="DE24" s="355"/>
      <c r="DF24" s="355"/>
      <c r="DG24" s="355"/>
      <c r="DH24" s="355"/>
      <c r="DI24" s="356"/>
      <c r="DJ24" s="137"/>
      <c r="DK24" s="137"/>
      <c r="DL24" s="137"/>
      <c r="DM24" s="137"/>
      <c r="DN24" s="137"/>
      <c r="DO24" s="137"/>
    </row>
    <row r="25" spans="1:119" s="137" customFormat="1" ht="18.75" customHeight="1">
      <c r="A25" s="138"/>
      <c r="B25" s="418"/>
      <c r="C25" s="419"/>
      <c r="D25" s="420"/>
      <c r="E25" s="357" t="s">
        <v>156</v>
      </c>
      <c r="F25" s="358"/>
      <c r="G25" s="358"/>
      <c r="H25" s="358"/>
      <c r="I25" s="358"/>
      <c r="J25" s="358"/>
      <c r="K25" s="359"/>
      <c r="L25" s="360">
        <v>2</v>
      </c>
      <c r="M25" s="361"/>
      <c r="N25" s="361"/>
      <c r="O25" s="361"/>
      <c r="P25" s="362"/>
      <c r="Q25" s="360">
        <v>9200</v>
      </c>
      <c r="R25" s="361"/>
      <c r="S25" s="361"/>
      <c r="T25" s="361"/>
      <c r="U25" s="361"/>
      <c r="V25" s="362"/>
      <c r="W25" s="428"/>
      <c r="X25" s="419"/>
      <c r="Y25" s="420"/>
      <c r="Z25" s="357" t="s">
        <v>157</v>
      </c>
      <c r="AA25" s="358"/>
      <c r="AB25" s="358"/>
      <c r="AC25" s="358"/>
      <c r="AD25" s="358"/>
      <c r="AE25" s="358"/>
      <c r="AF25" s="358"/>
      <c r="AG25" s="359"/>
      <c r="AH25" s="360">
        <v>688</v>
      </c>
      <c r="AI25" s="361"/>
      <c r="AJ25" s="361"/>
      <c r="AK25" s="361"/>
      <c r="AL25" s="362"/>
      <c r="AM25" s="360">
        <v>2138304</v>
      </c>
      <c r="AN25" s="361"/>
      <c r="AO25" s="361"/>
      <c r="AP25" s="361"/>
      <c r="AQ25" s="361"/>
      <c r="AR25" s="362"/>
      <c r="AS25" s="360">
        <v>3108</v>
      </c>
      <c r="AT25" s="361"/>
      <c r="AU25" s="361"/>
      <c r="AV25" s="361"/>
      <c r="AW25" s="361"/>
      <c r="AX25" s="363"/>
      <c r="AY25" s="376" t="s">
        <v>158</v>
      </c>
      <c r="AZ25" s="377"/>
      <c r="BA25" s="377"/>
      <c r="BB25" s="377"/>
      <c r="BC25" s="377"/>
      <c r="BD25" s="377"/>
      <c r="BE25" s="377"/>
      <c r="BF25" s="377"/>
      <c r="BG25" s="377"/>
      <c r="BH25" s="377"/>
      <c r="BI25" s="377"/>
      <c r="BJ25" s="377"/>
      <c r="BK25" s="377"/>
      <c r="BL25" s="377"/>
      <c r="BM25" s="378"/>
      <c r="BN25" s="379">
        <v>77162814</v>
      </c>
      <c r="BO25" s="380"/>
      <c r="BP25" s="380"/>
      <c r="BQ25" s="380"/>
      <c r="BR25" s="380"/>
      <c r="BS25" s="380"/>
      <c r="BT25" s="380"/>
      <c r="BU25" s="381"/>
      <c r="BV25" s="379">
        <v>81120392</v>
      </c>
      <c r="BW25" s="380"/>
      <c r="BX25" s="380"/>
      <c r="BY25" s="380"/>
      <c r="BZ25" s="380"/>
      <c r="CA25" s="380"/>
      <c r="CB25" s="380"/>
      <c r="CC25" s="381"/>
      <c r="CD25" s="152"/>
      <c r="CE25" s="382"/>
      <c r="CF25" s="382"/>
      <c r="CG25" s="382"/>
      <c r="CH25" s="382"/>
      <c r="CI25" s="382"/>
      <c r="CJ25" s="382"/>
      <c r="CK25" s="382"/>
      <c r="CL25" s="382"/>
      <c r="CM25" s="382"/>
      <c r="CN25" s="382"/>
      <c r="CO25" s="382"/>
      <c r="CP25" s="382"/>
      <c r="CQ25" s="382"/>
      <c r="CR25" s="382"/>
      <c r="CS25" s="383"/>
      <c r="CT25" s="354"/>
      <c r="CU25" s="355"/>
      <c r="CV25" s="355"/>
      <c r="CW25" s="355"/>
      <c r="CX25" s="355"/>
      <c r="CY25" s="355"/>
      <c r="CZ25" s="355"/>
      <c r="DA25" s="356"/>
      <c r="DB25" s="354"/>
      <c r="DC25" s="355"/>
      <c r="DD25" s="355"/>
      <c r="DE25" s="355"/>
      <c r="DF25" s="355"/>
      <c r="DG25" s="355"/>
      <c r="DH25" s="355"/>
      <c r="DI25" s="356"/>
    </row>
    <row r="26" spans="1:119" s="137" customFormat="1" ht="18.75" customHeight="1">
      <c r="A26" s="138"/>
      <c r="B26" s="418"/>
      <c r="C26" s="419"/>
      <c r="D26" s="420"/>
      <c r="E26" s="357" t="s">
        <v>159</v>
      </c>
      <c r="F26" s="358"/>
      <c r="G26" s="358"/>
      <c r="H26" s="358"/>
      <c r="I26" s="358"/>
      <c r="J26" s="358"/>
      <c r="K26" s="359"/>
      <c r="L26" s="360">
        <v>1</v>
      </c>
      <c r="M26" s="361"/>
      <c r="N26" s="361"/>
      <c r="O26" s="361"/>
      <c r="P26" s="362"/>
      <c r="Q26" s="360">
        <v>5969</v>
      </c>
      <c r="R26" s="361"/>
      <c r="S26" s="361"/>
      <c r="T26" s="361"/>
      <c r="U26" s="361"/>
      <c r="V26" s="362"/>
      <c r="W26" s="428"/>
      <c r="X26" s="419"/>
      <c r="Y26" s="420"/>
      <c r="Z26" s="357" t="s">
        <v>160</v>
      </c>
      <c r="AA26" s="396"/>
      <c r="AB26" s="396"/>
      <c r="AC26" s="396"/>
      <c r="AD26" s="396"/>
      <c r="AE26" s="396"/>
      <c r="AF26" s="396"/>
      <c r="AG26" s="397"/>
      <c r="AH26" s="360">
        <v>322</v>
      </c>
      <c r="AI26" s="361"/>
      <c r="AJ26" s="361"/>
      <c r="AK26" s="361"/>
      <c r="AL26" s="362"/>
      <c r="AM26" s="360">
        <v>1002064</v>
      </c>
      <c r="AN26" s="361"/>
      <c r="AO26" s="361"/>
      <c r="AP26" s="361"/>
      <c r="AQ26" s="361"/>
      <c r="AR26" s="362"/>
      <c r="AS26" s="360">
        <v>3112</v>
      </c>
      <c r="AT26" s="361"/>
      <c r="AU26" s="361"/>
      <c r="AV26" s="361"/>
      <c r="AW26" s="361"/>
      <c r="AX26" s="363"/>
      <c r="AY26" s="393" t="s">
        <v>161</v>
      </c>
      <c r="AZ26" s="394"/>
      <c r="BA26" s="394"/>
      <c r="BB26" s="394"/>
      <c r="BC26" s="394"/>
      <c r="BD26" s="394"/>
      <c r="BE26" s="394"/>
      <c r="BF26" s="394"/>
      <c r="BG26" s="394"/>
      <c r="BH26" s="394"/>
      <c r="BI26" s="394"/>
      <c r="BJ26" s="394"/>
      <c r="BK26" s="394"/>
      <c r="BL26" s="394"/>
      <c r="BM26" s="395"/>
      <c r="BN26" s="384">
        <v>1463487</v>
      </c>
      <c r="BO26" s="385"/>
      <c r="BP26" s="385"/>
      <c r="BQ26" s="385"/>
      <c r="BR26" s="385"/>
      <c r="BS26" s="385"/>
      <c r="BT26" s="385"/>
      <c r="BU26" s="386"/>
      <c r="BV26" s="384">
        <v>1552761</v>
      </c>
      <c r="BW26" s="385"/>
      <c r="BX26" s="385"/>
      <c r="BY26" s="385"/>
      <c r="BZ26" s="385"/>
      <c r="CA26" s="385"/>
      <c r="CB26" s="385"/>
      <c r="CC26" s="386"/>
      <c r="CD26" s="152"/>
      <c r="CE26" s="382"/>
      <c r="CF26" s="382"/>
      <c r="CG26" s="382"/>
      <c r="CH26" s="382"/>
      <c r="CI26" s="382"/>
      <c r="CJ26" s="382"/>
      <c r="CK26" s="382"/>
      <c r="CL26" s="382"/>
      <c r="CM26" s="382"/>
      <c r="CN26" s="382"/>
      <c r="CO26" s="382"/>
      <c r="CP26" s="382"/>
      <c r="CQ26" s="382"/>
      <c r="CR26" s="382"/>
      <c r="CS26" s="383"/>
      <c r="CT26" s="354"/>
      <c r="CU26" s="355"/>
      <c r="CV26" s="355"/>
      <c r="CW26" s="355"/>
      <c r="CX26" s="355"/>
      <c r="CY26" s="355"/>
      <c r="CZ26" s="355"/>
      <c r="DA26" s="356"/>
      <c r="DB26" s="354"/>
      <c r="DC26" s="355"/>
      <c r="DD26" s="355"/>
      <c r="DE26" s="355"/>
      <c r="DF26" s="355"/>
      <c r="DG26" s="355"/>
      <c r="DH26" s="355"/>
      <c r="DI26" s="356"/>
    </row>
    <row r="27" spans="1:119" ht="18.75" customHeight="1" thickBot="1">
      <c r="A27" s="138"/>
      <c r="B27" s="418"/>
      <c r="C27" s="419"/>
      <c r="D27" s="420"/>
      <c r="E27" s="357" t="s">
        <v>162</v>
      </c>
      <c r="F27" s="358"/>
      <c r="G27" s="358"/>
      <c r="H27" s="358"/>
      <c r="I27" s="358"/>
      <c r="J27" s="358"/>
      <c r="K27" s="359"/>
      <c r="L27" s="360">
        <v>1</v>
      </c>
      <c r="M27" s="361"/>
      <c r="N27" s="361"/>
      <c r="O27" s="361"/>
      <c r="P27" s="362"/>
      <c r="Q27" s="360">
        <v>8000</v>
      </c>
      <c r="R27" s="361"/>
      <c r="S27" s="361"/>
      <c r="T27" s="361"/>
      <c r="U27" s="361"/>
      <c r="V27" s="362"/>
      <c r="W27" s="428"/>
      <c r="X27" s="419"/>
      <c r="Y27" s="420"/>
      <c r="Z27" s="357" t="s">
        <v>163</v>
      </c>
      <c r="AA27" s="358"/>
      <c r="AB27" s="358"/>
      <c r="AC27" s="358"/>
      <c r="AD27" s="358"/>
      <c r="AE27" s="358"/>
      <c r="AF27" s="358"/>
      <c r="AG27" s="359"/>
      <c r="AH27" s="360">
        <v>361</v>
      </c>
      <c r="AI27" s="361"/>
      <c r="AJ27" s="361"/>
      <c r="AK27" s="361"/>
      <c r="AL27" s="362"/>
      <c r="AM27" s="360">
        <v>1215742</v>
      </c>
      <c r="AN27" s="361"/>
      <c r="AO27" s="361"/>
      <c r="AP27" s="361"/>
      <c r="AQ27" s="361"/>
      <c r="AR27" s="362"/>
      <c r="AS27" s="360">
        <v>3368</v>
      </c>
      <c r="AT27" s="361"/>
      <c r="AU27" s="361"/>
      <c r="AV27" s="361"/>
      <c r="AW27" s="361"/>
      <c r="AX27" s="363"/>
      <c r="AY27" s="390" t="s">
        <v>164</v>
      </c>
      <c r="AZ27" s="391"/>
      <c r="BA27" s="391"/>
      <c r="BB27" s="391"/>
      <c r="BC27" s="391"/>
      <c r="BD27" s="391"/>
      <c r="BE27" s="391"/>
      <c r="BF27" s="391"/>
      <c r="BG27" s="391"/>
      <c r="BH27" s="391"/>
      <c r="BI27" s="391"/>
      <c r="BJ27" s="391"/>
      <c r="BK27" s="391"/>
      <c r="BL27" s="391"/>
      <c r="BM27" s="392"/>
      <c r="BN27" s="387">
        <v>4589930</v>
      </c>
      <c r="BO27" s="388"/>
      <c r="BP27" s="388"/>
      <c r="BQ27" s="388"/>
      <c r="BR27" s="388"/>
      <c r="BS27" s="388"/>
      <c r="BT27" s="388"/>
      <c r="BU27" s="389"/>
      <c r="BV27" s="387">
        <v>4587391</v>
      </c>
      <c r="BW27" s="388"/>
      <c r="BX27" s="388"/>
      <c r="BY27" s="388"/>
      <c r="BZ27" s="388"/>
      <c r="CA27" s="388"/>
      <c r="CB27" s="388"/>
      <c r="CC27" s="389"/>
      <c r="CD27" s="154"/>
      <c r="CE27" s="382"/>
      <c r="CF27" s="382"/>
      <c r="CG27" s="382"/>
      <c r="CH27" s="382"/>
      <c r="CI27" s="382"/>
      <c r="CJ27" s="382"/>
      <c r="CK27" s="382"/>
      <c r="CL27" s="382"/>
      <c r="CM27" s="382"/>
      <c r="CN27" s="382"/>
      <c r="CO27" s="382"/>
      <c r="CP27" s="382"/>
      <c r="CQ27" s="382"/>
      <c r="CR27" s="382"/>
      <c r="CS27" s="383"/>
      <c r="CT27" s="354"/>
      <c r="CU27" s="355"/>
      <c r="CV27" s="355"/>
      <c r="CW27" s="355"/>
      <c r="CX27" s="355"/>
      <c r="CY27" s="355"/>
      <c r="CZ27" s="355"/>
      <c r="DA27" s="356"/>
      <c r="DB27" s="354"/>
      <c r="DC27" s="355"/>
      <c r="DD27" s="355"/>
      <c r="DE27" s="355"/>
      <c r="DF27" s="355"/>
      <c r="DG27" s="355"/>
      <c r="DH27" s="355"/>
      <c r="DI27" s="356"/>
      <c r="DJ27" s="137"/>
      <c r="DK27" s="137"/>
      <c r="DL27" s="137"/>
      <c r="DM27" s="137"/>
      <c r="DN27" s="137"/>
      <c r="DO27" s="137"/>
    </row>
    <row r="28" spans="1:119" ht="18.75" customHeight="1">
      <c r="A28" s="138"/>
      <c r="B28" s="418"/>
      <c r="C28" s="419"/>
      <c r="D28" s="420"/>
      <c r="E28" s="357" t="s">
        <v>165</v>
      </c>
      <c r="F28" s="358"/>
      <c r="G28" s="358"/>
      <c r="H28" s="358"/>
      <c r="I28" s="358"/>
      <c r="J28" s="358"/>
      <c r="K28" s="359"/>
      <c r="L28" s="360">
        <v>1</v>
      </c>
      <c r="M28" s="361"/>
      <c r="N28" s="361"/>
      <c r="O28" s="361"/>
      <c r="P28" s="362"/>
      <c r="Q28" s="360">
        <v>7300</v>
      </c>
      <c r="R28" s="361"/>
      <c r="S28" s="361"/>
      <c r="T28" s="361"/>
      <c r="U28" s="361"/>
      <c r="V28" s="362"/>
      <c r="W28" s="428"/>
      <c r="X28" s="419"/>
      <c r="Y28" s="420"/>
      <c r="Z28" s="357" t="s">
        <v>166</v>
      </c>
      <c r="AA28" s="358"/>
      <c r="AB28" s="358"/>
      <c r="AC28" s="358"/>
      <c r="AD28" s="358"/>
      <c r="AE28" s="358"/>
      <c r="AF28" s="358"/>
      <c r="AG28" s="359"/>
      <c r="AH28" s="360" t="s">
        <v>122</v>
      </c>
      <c r="AI28" s="361"/>
      <c r="AJ28" s="361"/>
      <c r="AK28" s="361"/>
      <c r="AL28" s="362"/>
      <c r="AM28" s="360" t="s">
        <v>122</v>
      </c>
      <c r="AN28" s="361"/>
      <c r="AO28" s="361"/>
      <c r="AP28" s="361"/>
      <c r="AQ28" s="361"/>
      <c r="AR28" s="362"/>
      <c r="AS28" s="360" t="s">
        <v>122</v>
      </c>
      <c r="AT28" s="361"/>
      <c r="AU28" s="361"/>
      <c r="AV28" s="361"/>
      <c r="AW28" s="361"/>
      <c r="AX28" s="363"/>
      <c r="AY28" s="367" t="s">
        <v>167</v>
      </c>
      <c r="AZ28" s="368"/>
      <c r="BA28" s="368"/>
      <c r="BB28" s="369"/>
      <c r="BC28" s="376" t="s">
        <v>168</v>
      </c>
      <c r="BD28" s="377"/>
      <c r="BE28" s="377"/>
      <c r="BF28" s="377"/>
      <c r="BG28" s="377"/>
      <c r="BH28" s="377"/>
      <c r="BI28" s="377"/>
      <c r="BJ28" s="377"/>
      <c r="BK28" s="377"/>
      <c r="BL28" s="377"/>
      <c r="BM28" s="378"/>
      <c r="BN28" s="379">
        <v>19012932</v>
      </c>
      <c r="BO28" s="380"/>
      <c r="BP28" s="380"/>
      <c r="BQ28" s="380"/>
      <c r="BR28" s="380"/>
      <c r="BS28" s="380"/>
      <c r="BT28" s="380"/>
      <c r="BU28" s="381"/>
      <c r="BV28" s="379">
        <v>18373244</v>
      </c>
      <c r="BW28" s="380"/>
      <c r="BX28" s="380"/>
      <c r="BY28" s="380"/>
      <c r="BZ28" s="380"/>
      <c r="CA28" s="380"/>
      <c r="CB28" s="380"/>
      <c r="CC28" s="381"/>
      <c r="CD28" s="152"/>
      <c r="CE28" s="382"/>
      <c r="CF28" s="382"/>
      <c r="CG28" s="382"/>
      <c r="CH28" s="382"/>
      <c r="CI28" s="382"/>
      <c r="CJ28" s="382"/>
      <c r="CK28" s="382"/>
      <c r="CL28" s="382"/>
      <c r="CM28" s="382"/>
      <c r="CN28" s="382"/>
      <c r="CO28" s="382"/>
      <c r="CP28" s="382"/>
      <c r="CQ28" s="382"/>
      <c r="CR28" s="382"/>
      <c r="CS28" s="383"/>
      <c r="CT28" s="354"/>
      <c r="CU28" s="355"/>
      <c r="CV28" s="355"/>
      <c r="CW28" s="355"/>
      <c r="CX28" s="355"/>
      <c r="CY28" s="355"/>
      <c r="CZ28" s="355"/>
      <c r="DA28" s="356"/>
      <c r="DB28" s="354"/>
      <c r="DC28" s="355"/>
      <c r="DD28" s="355"/>
      <c r="DE28" s="355"/>
      <c r="DF28" s="355"/>
      <c r="DG28" s="355"/>
      <c r="DH28" s="355"/>
      <c r="DI28" s="356"/>
      <c r="DJ28" s="137"/>
      <c r="DK28" s="137"/>
      <c r="DL28" s="137"/>
      <c r="DM28" s="137"/>
      <c r="DN28" s="137"/>
      <c r="DO28" s="137"/>
    </row>
    <row r="29" spans="1:119" ht="18.75" customHeight="1">
      <c r="A29" s="138"/>
      <c r="B29" s="418"/>
      <c r="C29" s="419"/>
      <c r="D29" s="420"/>
      <c r="E29" s="357" t="s">
        <v>169</v>
      </c>
      <c r="F29" s="358"/>
      <c r="G29" s="358"/>
      <c r="H29" s="358"/>
      <c r="I29" s="358"/>
      <c r="J29" s="358"/>
      <c r="K29" s="359"/>
      <c r="L29" s="360">
        <v>44</v>
      </c>
      <c r="M29" s="361"/>
      <c r="N29" s="361"/>
      <c r="O29" s="361"/>
      <c r="P29" s="362"/>
      <c r="Q29" s="360">
        <v>6700</v>
      </c>
      <c r="R29" s="361"/>
      <c r="S29" s="361"/>
      <c r="T29" s="361"/>
      <c r="U29" s="361"/>
      <c r="V29" s="362"/>
      <c r="W29" s="429"/>
      <c r="X29" s="430"/>
      <c r="Y29" s="431"/>
      <c r="Z29" s="357" t="s">
        <v>170</v>
      </c>
      <c r="AA29" s="358"/>
      <c r="AB29" s="358"/>
      <c r="AC29" s="358"/>
      <c r="AD29" s="358"/>
      <c r="AE29" s="358"/>
      <c r="AF29" s="358"/>
      <c r="AG29" s="359"/>
      <c r="AH29" s="360">
        <v>4719</v>
      </c>
      <c r="AI29" s="361"/>
      <c r="AJ29" s="361"/>
      <c r="AK29" s="361"/>
      <c r="AL29" s="362"/>
      <c r="AM29" s="360">
        <v>15797610</v>
      </c>
      <c r="AN29" s="361"/>
      <c r="AO29" s="361"/>
      <c r="AP29" s="361"/>
      <c r="AQ29" s="361"/>
      <c r="AR29" s="362"/>
      <c r="AS29" s="360">
        <v>3348</v>
      </c>
      <c r="AT29" s="361"/>
      <c r="AU29" s="361"/>
      <c r="AV29" s="361"/>
      <c r="AW29" s="361"/>
      <c r="AX29" s="363"/>
      <c r="AY29" s="370"/>
      <c r="AZ29" s="371"/>
      <c r="BA29" s="371"/>
      <c r="BB29" s="372"/>
      <c r="BC29" s="364" t="s">
        <v>171</v>
      </c>
      <c r="BD29" s="365"/>
      <c r="BE29" s="365"/>
      <c r="BF29" s="365"/>
      <c r="BG29" s="365"/>
      <c r="BH29" s="365"/>
      <c r="BI29" s="365"/>
      <c r="BJ29" s="365"/>
      <c r="BK29" s="365"/>
      <c r="BL29" s="365"/>
      <c r="BM29" s="366"/>
      <c r="BN29" s="384">
        <v>1382118</v>
      </c>
      <c r="BO29" s="385"/>
      <c r="BP29" s="385"/>
      <c r="BQ29" s="385"/>
      <c r="BR29" s="385"/>
      <c r="BS29" s="385"/>
      <c r="BT29" s="385"/>
      <c r="BU29" s="386"/>
      <c r="BV29" s="384">
        <v>1376465</v>
      </c>
      <c r="BW29" s="385"/>
      <c r="BX29" s="385"/>
      <c r="BY29" s="385"/>
      <c r="BZ29" s="385"/>
      <c r="CA29" s="385"/>
      <c r="CB29" s="385"/>
      <c r="CC29" s="386"/>
      <c r="CD29" s="154"/>
      <c r="CE29" s="382"/>
      <c r="CF29" s="382"/>
      <c r="CG29" s="382"/>
      <c r="CH29" s="382"/>
      <c r="CI29" s="382"/>
      <c r="CJ29" s="382"/>
      <c r="CK29" s="382"/>
      <c r="CL29" s="382"/>
      <c r="CM29" s="382"/>
      <c r="CN29" s="382"/>
      <c r="CO29" s="382"/>
      <c r="CP29" s="382"/>
      <c r="CQ29" s="382"/>
      <c r="CR29" s="382"/>
      <c r="CS29" s="383"/>
      <c r="CT29" s="354"/>
      <c r="CU29" s="355"/>
      <c r="CV29" s="355"/>
      <c r="CW29" s="355"/>
      <c r="CX29" s="355"/>
      <c r="CY29" s="355"/>
      <c r="CZ29" s="355"/>
      <c r="DA29" s="356"/>
      <c r="DB29" s="354"/>
      <c r="DC29" s="355"/>
      <c r="DD29" s="355"/>
      <c r="DE29" s="355"/>
      <c r="DF29" s="355"/>
      <c r="DG29" s="355"/>
      <c r="DH29" s="355"/>
      <c r="DI29" s="356"/>
      <c r="DJ29" s="137"/>
      <c r="DK29" s="137"/>
      <c r="DL29" s="137"/>
      <c r="DM29" s="137"/>
      <c r="DN29" s="137"/>
      <c r="DO29" s="137"/>
    </row>
    <row r="30" spans="1:119" ht="18.75" customHeight="1" thickBot="1">
      <c r="A30" s="138"/>
      <c r="B30" s="421"/>
      <c r="C30" s="422"/>
      <c r="D30" s="423"/>
      <c r="E30" s="432"/>
      <c r="F30" s="433"/>
      <c r="G30" s="433"/>
      <c r="H30" s="433"/>
      <c r="I30" s="433"/>
      <c r="J30" s="433"/>
      <c r="K30" s="434"/>
      <c r="L30" s="435"/>
      <c r="M30" s="436"/>
      <c r="N30" s="436"/>
      <c r="O30" s="436"/>
      <c r="P30" s="437"/>
      <c r="Q30" s="435"/>
      <c r="R30" s="436"/>
      <c r="S30" s="436"/>
      <c r="T30" s="436"/>
      <c r="U30" s="436"/>
      <c r="V30" s="437"/>
      <c r="W30" s="438" t="s">
        <v>172</v>
      </c>
      <c r="X30" s="439"/>
      <c r="Y30" s="439"/>
      <c r="Z30" s="439"/>
      <c r="AA30" s="439"/>
      <c r="AB30" s="439"/>
      <c r="AC30" s="439"/>
      <c r="AD30" s="439"/>
      <c r="AE30" s="439"/>
      <c r="AF30" s="439"/>
      <c r="AG30" s="440"/>
      <c r="AH30" s="348">
        <v>101.2</v>
      </c>
      <c r="AI30" s="349"/>
      <c r="AJ30" s="349"/>
      <c r="AK30" s="349"/>
      <c r="AL30" s="349"/>
      <c r="AM30" s="349"/>
      <c r="AN30" s="349"/>
      <c r="AO30" s="349"/>
      <c r="AP30" s="349"/>
      <c r="AQ30" s="349"/>
      <c r="AR30" s="349"/>
      <c r="AS30" s="349"/>
      <c r="AT30" s="349"/>
      <c r="AU30" s="349"/>
      <c r="AV30" s="349"/>
      <c r="AW30" s="349"/>
      <c r="AX30" s="350"/>
      <c r="AY30" s="373"/>
      <c r="AZ30" s="374"/>
      <c r="BA30" s="374"/>
      <c r="BB30" s="375"/>
      <c r="BC30" s="351" t="s">
        <v>173</v>
      </c>
      <c r="BD30" s="352"/>
      <c r="BE30" s="352"/>
      <c r="BF30" s="352"/>
      <c r="BG30" s="352"/>
      <c r="BH30" s="352"/>
      <c r="BI30" s="352"/>
      <c r="BJ30" s="352"/>
      <c r="BK30" s="352"/>
      <c r="BL30" s="352"/>
      <c r="BM30" s="353"/>
      <c r="BN30" s="387">
        <v>19175627</v>
      </c>
      <c r="BO30" s="388"/>
      <c r="BP30" s="388"/>
      <c r="BQ30" s="388"/>
      <c r="BR30" s="388"/>
      <c r="BS30" s="388"/>
      <c r="BT30" s="388"/>
      <c r="BU30" s="389"/>
      <c r="BV30" s="387">
        <v>17645321</v>
      </c>
      <c r="BW30" s="388"/>
      <c r="BX30" s="388"/>
      <c r="BY30" s="388"/>
      <c r="BZ30" s="388"/>
      <c r="CA30" s="388"/>
      <c r="CB30" s="388"/>
      <c r="CC30" s="389"/>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7" t="s">
        <v>180</v>
      </c>
      <c r="D33" s="347"/>
      <c r="E33" s="346" t="s">
        <v>181</v>
      </c>
      <c r="F33" s="346"/>
      <c r="G33" s="346"/>
      <c r="H33" s="346"/>
      <c r="I33" s="346"/>
      <c r="J33" s="346"/>
      <c r="K33" s="346"/>
      <c r="L33" s="346"/>
      <c r="M33" s="346"/>
      <c r="N33" s="346"/>
      <c r="O33" s="346"/>
      <c r="P33" s="346"/>
      <c r="Q33" s="346"/>
      <c r="R33" s="346"/>
      <c r="S33" s="346"/>
      <c r="T33" s="167"/>
      <c r="U33" s="347" t="s">
        <v>180</v>
      </c>
      <c r="V33" s="347"/>
      <c r="W33" s="346" t="s">
        <v>181</v>
      </c>
      <c r="X33" s="346"/>
      <c r="Y33" s="346"/>
      <c r="Z33" s="346"/>
      <c r="AA33" s="346"/>
      <c r="AB33" s="346"/>
      <c r="AC33" s="346"/>
      <c r="AD33" s="346"/>
      <c r="AE33" s="346"/>
      <c r="AF33" s="346"/>
      <c r="AG33" s="346"/>
      <c r="AH33" s="346"/>
      <c r="AI33" s="346"/>
      <c r="AJ33" s="346"/>
      <c r="AK33" s="346"/>
      <c r="AL33" s="167"/>
      <c r="AM33" s="347" t="s">
        <v>180</v>
      </c>
      <c r="AN33" s="347"/>
      <c r="AO33" s="346" t="s">
        <v>181</v>
      </c>
      <c r="AP33" s="346"/>
      <c r="AQ33" s="346"/>
      <c r="AR33" s="346"/>
      <c r="AS33" s="346"/>
      <c r="AT33" s="346"/>
      <c r="AU33" s="346"/>
      <c r="AV33" s="346"/>
      <c r="AW33" s="346"/>
      <c r="AX33" s="346"/>
      <c r="AY33" s="346"/>
      <c r="AZ33" s="346"/>
      <c r="BA33" s="346"/>
      <c r="BB33" s="346"/>
      <c r="BC33" s="346"/>
      <c r="BD33" s="168"/>
      <c r="BE33" s="346" t="s">
        <v>182</v>
      </c>
      <c r="BF33" s="346"/>
      <c r="BG33" s="346" t="s">
        <v>183</v>
      </c>
      <c r="BH33" s="346"/>
      <c r="BI33" s="346"/>
      <c r="BJ33" s="346"/>
      <c r="BK33" s="346"/>
      <c r="BL33" s="346"/>
      <c r="BM33" s="346"/>
      <c r="BN33" s="346"/>
      <c r="BO33" s="346"/>
      <c r="BP33" s="346"/>
      <c r="BQ33" s="346"/>
      <c r="BR33" s="346"/>
      <c r="BS33" s="346"/>
      <c r="BT33" s="346"/>
      <c r="BU33" s="346"/>
      <c r="BV33" s="168"/>
      <c r="BW33" s="347" t="s">
        <v>182</v>
      </c>
      <c r="BX33" s="347"/>
      <c r="BY33" s="346" t="s">
        <v>184</v>
      </c>
      <c r="BZ33" s="346"/>
      <c r="CA33" s="346"/>
      <c r="CB33" s="346"/>
      <c r="CC33" s="346"/>
      <c r="CD33" s="346"/>
      <c r="CE33" s="346"/>
      <c r="CF33" s="346"/>
      <c r="CG33" s="346"/>
      <c r="CH33" s="346"/>
      <c r="CI33" s="346"/>
      <c r="CJ33" s="346"/>
      <c r="CK33" s="346"/>
      <c r="CL33" s="346"/>
      <c r="CM33" s="346"/>
      <c r="CN33" s="167"/>
      <c r="CO33" s="347" t="s">
        <v>180</v>
      </c>
      <c r="CP33" s="347"/>
      <c r="CQ33" s="346" t="s">
        <v>185</v>
      </c>
      <c r="CR33" s="346"/>
      <c r="CS33" s="346"/>
      <c r="CT33" s="346"/>
      <c r="CU33" s="346"/>
      <c r="CV33" s="346"/>
      <c r="CW33" s="346"/>
      <c r="CX33" s="346"/>
      <c r="CY33" s="346"/>
      <c r="CZ33" s="346"/>
      <c r="DA33" s="346"/>
      <c r="DB33" s="346"/>
      <c r="DC33" s="346"/>
      <c r="DD33" s="346"/>
      <c r="DE33" s="346"/>
      <c r="DF33" s="167"/>
      <c r="DG33" s="346" t="s">
        <v>186</v>
      </c>
      <c r="DH33" s="346"/>
      <c r="DI33" s="169"/>
      <c r="DJ33" s="137"/>
      <c r="DK33" s="137"/>
      <c r="DL33" s="137"/>
      <c r="DM33" s="137"/>
      <c r="DN33" s="137"/>
      <c r="DO33" s="137"/>
    </row>
    <row r="34" spans="1:119" ht="32.25" customHeight="1">
      <c r="A34" s="138"/>
      <c r="B34" s="164"/>
      <c r="C34" s="344">
        <f>IF(E34="","",1)</f>
        <v>1</v>
      </c>
      <c r="D34" s="344"/>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165"/>
      <c r="U34" s="344">
        <f>IF(W34="","",MAX(C34:D43)+1)</f>
        <v>10</v>
      </c>
      <c r="V34" s="344"/>
      <c r="W34" s="343" t="str">
        <f>IF('各会計、関係団体の財政状況及び健全化判断比率'!B28="","",'各会計、関係団体の財政状況及び健全化判断比率'!B28)</f>
        <v>岡山市国民健康保険費特別会計</v>
      </c>
      <c r="X34" s="343"/>
      <c r="Y34" s="343"/>
      <c r="Z34" s="343"/>
      <c r="AA34" s="343"/>
      <c r="AB34" s="343"/>
      <c r="AC34" s="343"/>
      <c r="AD34" s="343"/>
      <c r="AE34" s="343"/>
      <c r="AF34" s="343"/>
      <c r="AG34" s="343"/>
      <c r="AH34" s="343"/>
      <c r="AI34" s="343"/>
      <c r="AJ34" s="343"/>
      <c r="AK34" s="343"/>
      <c r="AL34" s="165"/>
      <c r="AM34" s="344">
        <f>IF(AO34="","",MAX(C34:D43,U34:V43)+1)</f>
        <v>13</v>
      </c>
      <c r="AN34" s="344"/>
      <c r="AO34" s="343" t="str">
        <f>IF('各会計、関係団体の財政状況及び健全化判断比率'!B31="","",'各会計、関係団体の財政状況及び健全化判断比率'!B31)</f>
        <v>岡山市水道事業会計</v>
      </c>
      <c r="AP34" s="343"/>
      <c r="AQ34" s="343"/>
      <c r="AR34" s="343"/>
      <c r="AS34" s="343"/>
      <c r="AT34" s="343"/>
      <c r="AU34" s="343"/>
      <c r="AV34" s="343"/>
      <c r="AW34" s="343"/>
      <c r="AX34" s="343"/>
      <c r="AY34" s="343"/>
      <c r="AZ34" s="343"/>
      <c r="BA34" s="343"/>
      <c r="BB34" s="343"/>
      <c r="BC34" s="343"/>
      <c r="BD34" s="165"/>
      <c r="BE34" s="344">
        <f>IF(BG34="","",MAX(C34:D43,U34:V43,AM34:AN43)+1)</f>
        <v>18</v>
      </c>
      <c r="BF34" s="344"/>
      <c r="BG34" s="343" t="str">
        <f>IF('各会計、関係団体の財政状況及び健全化判断比率'!B36="","",'各会計、関係団体の財政状況及び健全化判断比率'!B36)</f>
        <v>岡山市駅元町地区市街地再開発事業費特別会計</v>
      </c>
      <c r="BH34" s="343"/>
      <c r="BI34" s="343"/>
      <c r="BJ34" s="343"/>
      <c r="BK34" s="343"/>
      <c r="BL34" s="343"/>
      <c r="BM34" s="343"/>
      <c r="BN34" s="343"/>
      <c r="BO34" s="343"/>
      <c r="BP34" s="343"/>
      <c r="BQ34" s="343"/>
      <c r="BR34" s="343"/>
      <c r="BS34" s="343"/>
      <c r="BT34" s="343"/>
      <c r="BU34" s="343"/>
      <c r="BV34" s="165"/>
      <c r="BW34" s="344">
        <f>IF(BY34="","",MAX(C34:D43,U34:V43,AM34:AN43,BE34:BF43)+1)</f>
        <v>19</v>
      </c>
      <c r="BX34" s="344"/>
      <c r="BY34" s="343" t="str">
        <f>IF('各会計、関係団体の財政状況及び健全化判断比率'!B68="","",'各会計、関係団体の財政状況及び健全化判断比率'!B68)</f>
        <v>神崎衛生施設組合</v>
      </c>
      <c r="BZ34" s="343"/>
      <c r="CA34" s="343"/>
      <c r="CB34" s="343"/>
      <c r="CC34" s="343"/>
      <c r="CD34" s="343"/>
      <c r="CE34" s="343"/>
      <c r="CF34" s="343"/>
      <c r="CG34" s="343"/>
      <c r="CH34" s="343"/>
      <c r="CI34" s="343"/>
      <c r="CJ34" s="343"/>
      <c r="CK34" s="343"/>
      <c r="CL34" s="343"/>
      <c r="CM34" s="343"/>
      <c r="CN34" s="165"/>
      <c r="CO34" s="344">
        <f>IF(CQ34="","",MAX(C34:D43,U34:V43,AM34:AN43,BE34:BF43,BW34:BX43)+1)</f>
        <v>29</v>
      </c>
      <c r="CP34" s="344"/>
      <c r="CQ34" s="343" t="str">
        <f>IF('各会計、関係団体の財政状況及び健全化判断比率'!BS7="","",'各会計、関係団体の財政状況及び健全化判断比率'!BS7)</f>
        <v>（一財）岡山市勤労者福祉サービスセンター</v>
      </c>
      <c r="CR34" s="343"/>
      <c r="CS34" s="343"/>
      <c r="CT34" s="343"/>
      <c r="CU34" s="343"/>
      <c r="CV34" s="343"/>
      <c r="CW34" s="343"/>
      <c r="CX34" s="343"/>
      <c r="CY34" s="343"/>
      <c r="CZ34" s="343"/>
      <c r="DA34" s="343"/>
      <c r="DB34" s="343"/>
      <c r="DC34" s="343"/>
      <c r="DD34" s="343"/>
      <c r="DE34" s="343"/>
      <c r="DF34" s="162"/>
      <c r="DG34" s="345" t="str">
        <f>IF('各会計、関係団体の財政状況及び健全化判断比率'!BR7="","",'各会計、関係団体の財政状況及び健全化判断比率'!BR7)</f>
        <v/>
      </c>
      <c r="DH34" s="345"/>
      <c r="DI34" s="169"/>
      <c r="DJ34" s="137"/>
      <c r="DK34" s="137"/>
      <c r="DL34" s="137"/>
      <c r="DM34" s="137"/>
      <c r="DN34" s="137"/>
      <c r="DO34" s="137"/>
    </row>
    <row r="35" spans="1:119" ht="32.25" customHeight="1">
      <c r="A35" s="138"/>
      <c r="B35" s="164"/>
      <c r="C35" s="344">
        <f>IF(E35="","",C34+1)</f>
        <v>2</v>
      </c>
      <c r="D35" s="344"/>
      <c r="E35" s="343" t="str">
        <f>IF('各会計、関係団体の財政状況及び健全化判断比率'!B8="","",'各会計、関係団体の財政状況及び健全化判断比率'!B8)</f>
        <v>岡山市用品調達費特別会計</v>
      </c>
      <c r="F35" s="343"/>
      <c r="G35" s="343"/>
      <c r="H35" s="343"/>
      <c r="I35" s="343"/>
      <c r="J35" s="343"/>
      <c r="K35" s="343"/>
      <c r="L35" s="343"/>
      <c r="M35" s="343"/>
      <c r="N35" s="343"/>
      <c r="O35" s="343"/>
      <c r="P35" s="343"/>
      <c r="Q35" s="343"/>
      <c r="R35" s="343"/>
      <c r="S35" s="343"/>
      <c r="T35" s="165"/>
      <c r="U35" s="344">
        <f>IF(W35="","",U34+1)</f>
        <v>11</v>
      </c>
      <c r="V35" s="344"/>
      <c r="W35" s="343" t="str">
        <f>IF('各会計、関係団体の財政状況及び健全化判断比率'!B29="","",'各会計、関係団体の財政状況及び健全化判断比率'!B29)</f>
        <v>岡山市介護保険費特別会計</v>
      </c>
      <c r="X35" s="343"/>
      <c r="Y35" s="343"/>
      <c r="Z35" s="343"/>
      <c r="AA35" s="343"/>
      <c r="AB35" s="343"/>
      <c r="AC35" s="343"/>
      <c r="AD35" s="343"/>
      <c r="AE35" s="343"/>
      <c r="AF35" s="343"/>
      <c r="AG35" s="343"/>
      <c r="AH35" s="343"/>
      <c r="AI35" s="343"/>
      <c r="AJ35" s="343"/>
      <c r="AK35" s="343"/>
      <c r="AL35" s="165"/>
      <c r="AM35" s="344">
        <f t="shared" ref="AM35:AM43" si="0">IF(AO35="","",AM34+1)</f>
        <v>14</v>
      </c>
      <c r="AN35" s="344"/>
      <c r="AO35" s="343" t="str">
        <f>IF('各会計、関係団体の財政状況及び健全化判断比率'!B32="","",'各会計、関係団体の財政状況及び健全化判断比率'!B32)</f>
        <v>岡山市工業用水道事業会計</v>
      </c>
      <c r="AP35" s="343"/>
      <c r="AQ35" s="343"/>
      <c r="AR35" s="343"/>
      <c r="AS35" s="343"/>
      <c r="AT35" s="343"/>
      <c r="AU35" s="343"/>
      <c r="AV35" s="343"/>
      <c r="AW35" s="343"/>
      <c r="AX35" s="343"/>
      <c r="AY35" s="343"/>
      <c r="AZ35" s="343"/>
      <c r="BA35" s="343"/>
      <c r="BB35" s="343"/>
      <c r="BC35" s="343"/>
      <c r="BD35" s="165"/>
      <c r="BE35" s="344" t="str">
        <f t="shared" ref="BE35:BE43" si="1">IF(BG35="","",BE34+1)</f>
        <v/>
      </c>
      <c r="BF35" s="344"/>
      <c r="BG35" s="343"/>
      <c r="BH35" s="343"/>
      <c r="BI35" s="343"/>
      <c r="BJ35" s="343"/>
      <c r="BK35" s="343"/>
      <c r="BL35" s="343"/>
      <c r="BM35" s="343"/>
      <c r="BN35" s="343"/>
      <c r="BO35" s="343"/>
      <c r="BP35" s="343"/>
      <c r="BQ35" s="343"/>
      <c r="BR35" s="343"/>
      <c r="BS35" s="343"/>
      <c r="BT35" s="343"/>
      <c r="BU35" s="343"/>
      <c r="BV35" s="165"/>
      <c r="BW35" s="344">
        <f t="shared" ref="BW35:BW43" si="2">IF(BY35="","",BW34+1)</f>
        <v>20</v>
      </c>
      <c r="BX35" s="344"/>
      <c r="BY35" s="343" t="str">
        <f>IF('各会計、関係団体の財政状況及び健全化判断比率'!B69="","",'各会計、関係団体の財政状況及び健全化判断比率'!B69)</f>
        <v>備南衛生施設組合</v>
      </c>
      <c r="BZ35" s="343"/>
      <c r="CA35" s="343"/>
      <c r="CB35" s="343"/>
      <c r="CC35" s="343"/>
      <c r="CD35" s="343"/>
      <c r="CE35" s="343"/>
      <c r="CF35" s="343"/>
      <c r="CG35" s="343"/>
      <c r="CH35" s="343"/>
      <c r="CI35" s="343"/>
      <c r="CJ35" s="343"/>
      <c r="CK35" s="343"/>
      <c r="CL35" s="343"/>
      <c r="CM35" s="343"/>
      <c r="CN35" s="165"/>
      <c r="CO35" s="344">
        <f t="shared" ref="CO35:CO43" si="3">IF(CQ35="","",CO34+1)</f>
        <v>30</v>
      </c>
      <c r="CP35" s="344"/>
      <c r="CQ35" s="343" t="str">
        <f>IF('各会計、関係団体の財政状況及び健全化判断比率'!BS8="","",'各会計、関係団体の財政状況及び健全化判断比率'!BS8)</f>
        <v>（公財）岡山市公園協会</v>
      </c>
      <c r="CR35" s="343"/>
      <c r="CS35" s="343"/>
      <c r="CT35" s="343"/>
      <c r="CU35" s="343"/>
      <c r="CV35" s="343"/>
      <c r="CW35" s="343"/>
      <c r="CX35" s="343"/>
      <c r="CY35" s="343"/>
      <c r="CZ35" s="343"/>
      <c r="DA35" s="343"/>
      <c r="DB35" s="343"/>
      <c r="DC35" s="343"/>
      <c r="DD35" s="343"/>
      <c r="DE35" s="343"/>
      <c r="DF35" s="162"/>
      <c r="DG35" s="345" t="str">
        <f>IF('各会計、関係団体の財政状況及び健全化判断比率'!BR8="","",'各会計、関係団体の財政状況及び健全化判断比率'!BR8)</f>
        <v/>
      </c>
      <c r="DH35" s="345"/>
      <c r="DI35" s="169"/>
      <c r="DJ35" s="137"/>
      <c r="DK35" s="137"/>
      <c r="DL35" s="137"/>
      <c r="DM35" s="137"/>
      <c r="DN35" s="137"/>
      <c r="DO35" s="137"/>
    </row>
    <row r="36" spans="1:119" ht="32.25" customHeight="1">
      <c r="A36" s="138"/>
      <c r="B36" s="164"/>
      <c r="C36" s="344">
        <f>IF(E36="","",C35+1)</f>
        <v>3</v>
      </c>
      <c r="D36" s="344"/>
      <c r="E36" s="343" t="str">
        <f>IF('各会計、関係団体の財政状況及び健全化判断比率'!B9="","",'各会計、関係団体の財政状況及び健全化判断比率'!B9)</f>
        <v>岡山市住宅新築資金等貸付事業費特別会計</v>
      </c>
      <c r="F36" s="343"/>
      <c r="G36" s="343"/>
      <c r="H36" s="343"/>
      <c r="I36" s="343"/>
      <c r="J36" s="343"/>
      <c r="K36" s="343"/>
      <c r="L36" s="343"/>
      <c r="M36" s="343"/>
      <c r="N36" s="343"/>
      <c r="O36" s="343"/>
      <c r="P36" s="343"/>
      <c r="Q36" s="343"/>
      <c r="R36" s="343"/>
      <c r="S36" s="343"/>
      <c r="T36" s="165"/>
      <c r="U36" s="344">
        <f t="shared" ref="U36:U43" si="4">IF(W36="","",U35+1)</f>
        <v>12</v>
      </c>
      <c r="V36" s="344"/>
      <c r="W36" s="343" t="str">
        <f>IF('各会計、関係団体の財政状況及び健全化判断比率'!B30="","",'各会計、関係団体の財政状況及び健全化判断比率'!B30)</f>
        <v>岡山市後期高齢者医療費特別会計</v>
      </c>
      <c r="X36" s="343"/>
      <c r="Y36" s="343"/>
      <c r="Z36" s="343"/>
      <c r="AA36" s="343"/>
      <c r="AB36" s="343"/>
      <c r="AC36" s="343"/>
      <c r="AD36" s="343"/>
      <c r="AE36" s="343"/>
      <c r="AF36" s="343"/>
      <c r="AG36" s="343"/>
      <c r="AH36" s="343"/>
      <c r="AI36" s="343"/>
      <c r="AJ36" s="343"/>
      <c r="AK36" s="343"/>
      <c r="AL36" s="165"/>
      <c r="AM36" s="344">
        <f t="shared" si="0"/>
        <v>15</v>
      </c>
      <c r="AN36" s="344"/>
      <c r="AO36" s="343" t="str">
        <f>IF('各会計、関係団体の財政状況及び健全化判断比率'!B33="","",'各会計、関係団体の財政状況及び健全化判断比率'!B33)</f>
        <v>岡山市病院事業会計</v>
      </c>
      <c r="AP36" s="343"/>
      <c r="AQ36" s="343"/>
      <c r="AR36" s="343"/>
      <c r="AS36" s="343"/>
      <c r="AT36" s="343"/>
      <c r="AU36" s="343"/>
      <c r="AV36" s="343"/>
      <c r="AW36" s="343"/>
      <c r="AX36" s="343"/>
      <c r="AY36" s="343"/>
      <c r="AZ36" s="343"/>
      <c r="BA36" s="343"/>
      <c r="BB36" s="343"/>
      <c r="BC36" s="343"/>
      <c r="BD36" s="165"/>
      <c r="BE36" s="344" t="str">
        <f t="shared" si="1"/>
        <v/>
      </c>
      <c r="BF36" s="344"/>
      <c r="BG36" s="343"/>
      <c r="BH36" s="343"/>
      <c r="BI36" s="343"/>
      <c r="BJ36" s="343"/>
      <c r="BK36" s="343"/>
      <c r="BL36" s="343"/>
      <c r="BM36" s="343"/>
      <c r="BN36" s="343"/>
      <c r="BO36" s="343"/>
      <c r="BP36" s="343"/>
      <c r="BQ36" s="343"/>
      <c r="BR36" s="343"/>
      <c r="BS36" s="343"/>
      <c r="BT36" s="343"/>
      <c r="BU36" s="343"/>
      <c r="BV36" s="165"/>
      <c r="BW36" s="344">
        <f t="shared" si="2"/>
        <v>21</v>
      </c>
      <c r="BX36" s="344"/>
      <c r="BY36" s="343" t="str">
        <f>IF('各会計、関係団体の財政状況及び健全化判断比率'!B70="","",'各会計、関係団体の財政状況及び健全化判断比率'!B70)</f>
        <v>旭川中部衛生施設組合</v>
      </c>
      <c r="BZ36" s="343"/>
      <c r="CA36" s="343"/>
      <c r="CB36" s="343"/>
      <c r="CC36" s="343"/>
      <c r="CD36" s="343"/>
      <c r="CE36" s="343"/>
      <c r="CF36" s="343"/>
      <c r="CG36" s="343"/>
      <c r="CH36" s="343"/>
      <c r="CI36" s="343"/>
      <c r="CJ36" s="343"/>
      <c r="CK36" s="343"/>
      <c r="CL36" s="343"/>
      <c r="CM36" s="343"/>
      <c r="CN36" s="165"/>
      <c r="CO36" s="344">
        <f t="shared" si="3"/>
        <v>31</v>
      </c>
      <c r="CP36" s="344"/>
      <c r="CQ36" s="343" t="str">
        <f>IF('各会計、関係団体の財政状況及び健全化判断比率'!BS9="","",'各会計、関係団体の財政状況及び健全化判断比率'!BS9)</f>
        <v>（公財）岡山市シルバー人材センター</v>
      </c>
      <c r="CR36" s="343"/>
      <c r="CS36" s="343"/>
      <c r="CT36" s="343"/>
      <c r="CU36" s="343"/>
      <c r="CV36" s="343"/>
      <c r="CW36" s="343"/>
      <c r="CX36" s="343"/>
      <c r="CY36" s="343"/>
      <c r="CZ36" s="343"/>
      <c r="DA36" s="343"/>
      <c r="DB36" s="343"/>
      <c r="DC36" s="343"/>
      <c r="DD36" s="343"/>
      <c r="DE36" s="343"/>
      <c r="DF36" s="162"/>
      <c r="DG36" s="345" t="str">
        <f>IF('各会計、関係団体の財政状況及び健全化判断比率'!BR9="","",'各会計、関係団体の財政状況及び健全化判断比率'!BR9)</f>
        <v/>
      </c>
      <c r="DH36" s="345"/>
      <c r="DI36" s="169"/>
      <c r="DJ36" s="137"/>
      <c r="DK36" s="137"/>
      <c r="DL36" s="137"/>
      <c r="DM36" s="137"/>
      <c r="DN36" s="137"/>
      <c r="DO36" s="137"/>
    </row>
    <row r="37" spans="1:119" ht="32.25" customHeight="1">
      <c r="A37" s="138"/>
      <c r="B37" s="164"/>
      <c r="C37" s="344">
        <f>IF(E37="","",C36+1)</f>
        <v>4</v>
      </c>
      <c r="D37" s="344"/>
      <c r="E37" s="343" t="str">
        <f>IF('各会計、関係団体の財政状況及び健全化判断比率'!B10="","",'各会計、関係団体の財政状況及び健全化判断比率'!B10)</f>
        <v>岡山市災害遺児教育年金事業費特別会計</v>
      </c>
      <c r="F37" s="343"/>
      <c r="G37" s="343"/>
      <c r="H37" s="343"/>
      <c r="I37" s="343"/>
      <c r="J37" s="343"/>
      <c r="K37" s="343"/>
      <c r="L37" s="343"/>
      <c r="M37" s="343"/>
      <c r="N37" s="343"/>
      <c r="O37" s="343"/>
      <c r="P37" s="343"/>
      <c r="Q37" s="343"/>
      <c r="R37" s="343"/>
      <c r="S37" s="343"/>
      <c r="T37" s="165"/>
      <c r="U37" s="344" t="str">
        <f t="shared" si="4"/>
        <v/>
      </c>
      <c r="V37" s="344"/>
      <c r="W37" s="343"/>
      <c r="X37" s="343"/>
      <c r="Y37" s="343"/>
      <c r="Z37" s="343"/>
      <c r="AA37" s="343"/>
      <c r="AB37" s="343"/>
      <c r="AC37" s="343"/>
      <c r="AD37" s="343"/>
      <c r="AE37" s="343"/>
      <c r="AF37" s="343"/>
      <c r="AG37" s="343"/>
      <c r="AH37" s="343"/>
      <c r="AI37" s="343"/>
      <c r="AJ37" s="343"/>
      <c r="AK37" s="343"/>
      <c r="AL37" s="165"/>
      <c r="AM37" s="344">
        <f t="shared" si="0"/>
        <v>16</v>
      </c>
      <c r="AN37" s="344"/>
      <c r="AO37" s="343" t="str">
        <f>IF('各会計、関係団体の財政状況及び健全化判断比率'!B34="","",'各会計、関係団体の財政状況及び健全化判断比率'!B34)</f>
        <v>岡山市市場事業会計</v>
      </c>
      <c r="AP37" s="343"/>
      <c r="AQ37" s="343"/>
      <c r="AR37" s="343"/>
      <c r="AS37" s="343"/>
      <c r="AT37" s="343"/>
      <c r="AU37" s="343"/>
      <c r="AV37" s="343"/>
      <c r="AW37" s="343"/>
      <c r="AX37" s="343"/>
      <c r="AY37" s="343"/>
      <c r="AZ37" s="343"/>
      <c r="BA37" s="343"/>
      <c r="BB37" s="343"/>
      <c r="BC37" s="343"/>
      <c r="BD37" s="165"/>
      <c r="BE37" s="344" t="str">
        <f t="shared" si="1"/>
        <v/>
      </c>
      <c r="BF37" s="344"/>
      <c r="BG37" s="343"/>
      <c r="BH37" s="343"/>
      <c r="BI37" s="343"/>
      <c r="BJ37" s="343"/>
      <c r="BK37" s="343"/>
      <c r="BL37" s="343"/>
      <c r="BM37" s="343"/>
      <c r="BN37" s="343"/>
      <c r="BO37" s="343"/>
      <c r="BP37" s="343"/>
      <c r="BQ37" s="343"/>
      <c r="BR37" s="343"/>
      <c r="BS37" s="343"/>
      <c r="BT37" s="343"/>
      <c r="BU37" s="343"/>
      <c r="BV37" s="165"/>
      <c r="BW37" s="344">
        <f t="shared" si="2"/>
        <v>22</v>
      </c>
      <c r="BX37" s="344"/>
      <c r="BY37" s="343" t="str">
        <f>IF('各会計、関係団体の財政状況及び健全化判断比率'!B71="","",'各会計、関係団体の財政状況及び健全化判断比率'!B71)</f>
        <v>岡山市久米南町衛生施設組合</v>
      </c>
      <c r="BZ37" s="343"/>
      <c r="CA37" s="343"/>
      <c r="CB37" s="343"/>
      <c r="CC37" s="343"/>
      <c r="CD37" s="343"/>
      <c r="CE37" s="343"/>
      <c r="CF37" s="343"/>
      <c r="CG37" s="343"/>
      <c r="CH37" s="343"/>
      <c r="CI37" s="343"/>
      <c r="CJ37" s="343"/>
      <c r="CK37" s="343"/>
      <c r="CL37" s="343"/>
      <c r="CM37" s="343"/>
      <c r="CN37" s="165"/>
      <c r="CO37" s="344">
        <f t="shared" si="3"/>
        <v>32</v>
      </c>
      <c r="CP37" s="344"/>
      <c r="CQ37" s="343" t="str">
        <f>IF('各会計、関係団体の財政状況及び健全化判断比率'!BS10="","",'各会計、関係団体の財政状況及び健全化判断比率'!BS10)</f>
        <v>(公財）岡山シンフォニーホール</v>
      </c>
      <c r="CR37" s="343"/>
      <c r="CS37" s="343"/>
      <c r="CT37" s="343"/>
      <c r="CU37" s="343"/>
      <c r="CV37" s="343"/>
      <c r="CW37" s="343"/>
      <c r="CX37" s="343"/>
      <c r="CY37" s="343"/>
      <c r="CZ37" s="343"/>
      <c r="DA37" s="343"/>
      <c r="DB37" s="343"/>
      <c r="DC37" s="343"/>
      <c r="DD37" s="343"/>
      <c r="DE37" s="343"/>
      <c r="DF37" s="162"/>
      <c r="DG37" s="345" t="str">
        <f>IF('各会計、関係団体の財政状況及び健全化判断比率'!BR10="","",'各会計、関係団体の財政状況及び健全化判断比率'!BR10)</f>
        <v/>
      </c>
      <c r="DH37" s="345"/>
      <c r="DI37" s="169"/>
      <c r="DJ37" s="137"/>
      <c r="DK37" s="137"/>
      <c r="DL37" s="137"/>
      <c r="DM37" s="137"/>
      <c r="DN37" s="137"/>
      <c r="DO37" s="137"/>
    </row>
    <row r="38" spans="1:119" ht="32.25" customHeight="1">
      <c r="A38" s="138"/>
      <c r="B38" s="164"/>
      <c r="C38" s="344">
        <f t="shared" ref="C38:C43" si="5">IF(E38="","",C37+1)</f>
        <v>5</v>
      </c>
      <c r="D38" s="344"/>
      <c r="E38" s="343" t="str">
        <f>IF('各会計、関係団体の財政状況及び健全化判断比率'!B11="","",'各会計、関係団体の財政状況及び健全化判断比率'!B11)</f>
        <v>岡山市公共用地取得事業費特別会計</v>
      </c>
      <c r="F38" s="343"/>
      <c r="G38" s="343"/>
      <c r="H38" s="343"/>
      <c r="I38" s="343"/>
      <c r="J38" s="343"/>
      <c r="K38" s="343"/>
      <c r="L38" s="343"/>
      <c r="M38" s="343"/>
      <c r="N38" s="343"/>
      <c r="O38" s="343"/>
      <c r="P38" s="343"/>
      <c r="Q38" s="343"/>
      <c r="R38" s="343"/>
      <c r="S38" s="343"/>
      <c r="T38" s="165"/>
      <c r="U38" s="344" t="str">
        <f t="shared" si="4"/>
        <v/>
      </c>
      <c r="V38" s="344"/>
      <c r="W38" s="343"/>
      <c r="X38" s="343"/>
      <c r="Y38" s="343"/>
      <c r="Z38" s="343"/>
      <c r="AA38" s="343"/>
      <c r="AB38" s="343"/>
      <c r="AC38" s="343"/>
      <c r="AD38" s="343"/>
      <c r="AE38" s="343"/>
      <c r="AF38" s="343"/>
      <c r="AG38" s="343"/>
      <c r="AH38" s="343"/>
      <c r="AI38" s="343"/>
      <c r="AJ38" s="343"/>
      <c r="AK38" s="343"/>
      <c r="AL38" s="165"/>
      <c r="AM38" s="344">
        <f t="shared" si="0"/>
        <v>17</v>
      </c>
      <c r="AN38" s="344"/>
      <c r="AO38" s="343" t="str">
        <f>IF('各会計、関係団体の財政状況及び健全化判断比率'!B35="","",'各会計、関係団体の財政状況及び健全化判断比率'!B35)</f>
        <v>岡山市下水道事業会計</v>
      </c>
      <c r="AP38" s="343"/>
      <c r="AQ38" s="343"/>
      <c r="AR38" s="343"/>
      <c r="AS38" s="343"/>
      <c r="AT38" s="343"/>
      <c r="AU38" s="343"/>
      <c r="AV38" s="343"/>
      <c r="AW38" s="343"/>
      <c r="AX38" s="343"/>
      <c r="AY38" s="343"/>
      <c r="AZ38" s="343"/>
      <c r="BA38" s="343"/>
      <c r="BB38" s="343"/>
      <c r="BC38" s="343"/>
      <c r="BD38" s="165"/>
      <c r="BE38" s="344" t="str">
        <f t="shared" si="1"/>
        <v/>
      </c>
      <c r="BF38" s="344"/>
      <c r="BG38" s="343"/>
      <c r="BH38" s="343"/>
      <c r="BI38" s="343"/>
      <c r="BJ38" s="343"/>
      <c r="BK38" s="343"/>
      <c r="BL38" s="343"/>
      <c r="BM38" s="343"/>
      <c r="BN38" s="343"/>
      <c r="BO38" s="343"/>
      <c r="BP38" s="343"/>
      <c r="BQ38" s="343"/>
      <c r="BR38" s="343"/>
      <c r="BS38" s="343"/>
      <c r="BT38" s="343"/>
      <c r="BU38" s="343"/>
      <c r="BV38" s="165"/>
      <c r="BW38" s="344">
        <f t="shared" si="2"/>
        <v>23</v>
      </c>
      <c r="BX38" s="344"/>
      <c r="BY38" s="343" t="str">
        <f>IF('各会計、関係団体の財政状況及び健全化判断比率'!B72="","",'各会計、関係団体の財政状況及び健全化判断比率'!B72)</f>
        <v>岡山市久米南町国民健康保険組合</v>
      </c>
      <c r="BZ38" s="343"/>
      <c r="CA38" s="343"/>
      <c r="CB38" s="343"/>
      <c r="CC38" s="343"/>
      <c r="CD38" s="343"/>
      <c r="CE38" s="343"/>
      <c r="CF38" s="343"/>
      <c r="CG38" s="343"/>
      <c r="CH38" s="343"/>
      <c r="CI38" s="343"/>
      <c r="CJ38" s="343"/>
      <c r="CK38" s="343"/>
      <c r="CL38" s="343"/>
      <c r="CM38" s="343"/>
      <c r="CN38" s="165"/>
      <c r="CO38" s="344">
        <f t="shared" si="3"/>
        <v>33</v>
      </c>
      <c r="CP38" s="344"/>
      <c r="CQ38" s="343" t="str">
        <f>IF('各会計、関係団体の財政状況及び健全化判断比率'!BS11="","",'各会計、関係団体の財政状況及び健全化判断比率'!BS11)</f>
        <v>（一財）岡山市水産協会</v>
      </c>
      <c r="CR38" s="343"/>
      <c r="CS38" s="343"/>
      <c r="CT38" s="343"/>
      <c r="CU38" s="343"/>
      <c r="CV38" s="343"/>
      <c r="CW38" s="343"/>
      <c r="CX38" s="343"/>
      <c r="CY38" s="343"/>
      <c r="CZ38" s="343"/>
      <c r="DA38" s="343"/>
      <c r="DB38" s="343"/>
      <c r="DC38" s="343"/>
      <c r="DD38" s="343"/>
      <c r="DE38" s="343"/>
      <c r="DF38" s="162"/>
      <c r="DG38" s="345" t="str">
        <f>IF('各会計、関係団体の財政状況及び健全化判断比率'!BR11="","",'各会計、関係団体の財政状況及び健全化判断比率'!BR11)</f>
        <v/>
      </c>
      <c r="DH38" s="345"/>
      <c r="DI38" s="169"/>
      <c r="DJ38" s="137"/>
      <c r="DK38" s="137"/>
      <c r="DL38" s="137"/>
      <c r="DM38" s="137"/>
      <c r="DN38" s="137"/>
      <c r="DO38" s="137"/>
    </row>
    <row r="39" spans="1:119" ht="32.25" customHeight="1">
      <c r="A39" s="138"/>
      <c r="B39" s="164"/>
      <c r="C39" s="344">
        <f t="shared" si="5"/>
        <v>6</v>
      </c>
      <c r="D39" s="344"/>
      <c r="E39" s="343" t="str">
        <f>IF('各会計、関係団体の財政状況及び健全化判断比率'!B12="","",'各会計、関係団体の財政状況及び健全化判断比率'!B12)</f>
        <v>岡山市学童校外事故共済事業費特別会計</v>
      </c>
      <c r="F39" s="343"/>
      <c r="G39" s="343"/>
      <c r="H39" s="343"/>
      <c r="I39" s="343"/>
      <c r="J39" s="343"/>
      <c r="K39" s="343"/>
      <c r="L39" s="343"/>
      <c r="M39" s="343"/>
      <c r="N39" s="343"/>
      <c r="O39" s="343"/>
      <c r="P39" s="343"/>
      <c r="Q39" s="343"/>
      <c r="R39" s="343"/>
      <c r="S39" s="343"/>
      <c r="T39" s="165"/>
      <c r="U39" s="344" t="str">
        <f t="shared" si="4"/>
        <v/>
      </c>
      <c r="V39" s="344"/>
      <c r="W39" s="343"/>
      <c r="X39" s="343"/>
      <c r="Y39" s="343"/>
      <c r="Z39" s="343"/>
      <c r="AA39" s="343"/>
      <c r="AB39" s="343"/>
      <c r="AC39" s="343"/>
      <c r="AD39" s="343"/>
      <c r="AE39" s="343"/>
      <c r="AF39" s="343"/>
      <c r="AG39" s="343"/>
      <c r="AH39" s="343"/>
      <c r="AI39" s="343"/>
      <c r="AJ39" s="343"/>
      <c r="AK39" s="343"/>
      <c r="AL39" s="165"/>
      <c r="AM39" s="344" t="str">
        <f t="shared" si="0"/>
        <v/>
      </c>
      <c r="AN39" s="344"/>
      <c r="AO39" s="343"/>
      <c r="AP39" s="343"/>
      <c r="AQ39" s="343"/>
      <c r="AR39" s="343"/>
      <c r="AS39" s="343"/>
      <c r="AT39" s="343"/>
      <c r="AU39" s="343"/>
      <c r="AV39" s="343"/>
      <c r="AW39" s="343"/>
      <c r="AX39" s="343"/>
      <c r="AY39" s="343"/>
      <c r="AZ39" s="343"/>
      <c r="BA39" s="343"/>
      <c r="BB39" s="343"/>
      <c r="BC39" s="343"/>
      <c r="BD39" s="165"/>
      <c r="BE39" s="344" t="str">
        <f t="shared" si="1"/>
        <v/>
      </c>
      <c r="BF39" s="344"/>
      <c r="BG39" s="343"/>
      <c r="BH39" s="343"/>
      <c r="BI39" s="343"/>
      <c r="BJ39" s="343"/>
      <c r="BK39" s="343"/>
      <c r="BL39" s="343"/>
      <c r="BM39" s="343"/>
      <c r="BN39" s="343"/>
      <c r="BO39" s="343"/>
      <c r="BP39" s="343"/>
      <c r="BQ39" s="343"/>
      <c r="BR39" s="343"/>
      <c r="BS39" s="343"/>
      <c r="BT39" s="343"/>
      <c r="BU39" s="343"/>
      <c r="BV39" s="165"/>
      <c r="BW39" s="344">
        <f t="shared" si="2"/>
        <v>24</v>
      </c>
      <c r="BX39" s="344"/>
      <c r="BY39" s="343" t="str">
        <f>IF('各会計、関係団体の財政状況及び健全化判断比率'!B73="","",'各会計、関係団体の財政状況及び健全化判断比率'!B73)</f>
        <v>岡山県広域水道企業団</v>
      </c>
      <c r="BZ39" s="343"/>
      <c r="CA39" s="343"/>
      <c r="CB39" s="343"/>
      <c r="CC39" s="343"/>
      <c r="CD39" s="343"/>
      <c r="CE39" s="343"/>
      <c r="CF39" s="343"/>
      <c r="CG39" s="343"/>
      <c r="CH39" s="343"/>
      <c r="CI39" s="343"/>
      <c r="CJ39" s="343"/>
      <c r="CK39" s="343"/>
      <c r="CL39" s="343"/>
      <c r="CM39" s="343"/>
      <c r="CN39" s="165"/>
      <c r="CO39" s="344">
        <f t="shared" si="3"/>
        <v>34</v>
      </c>
      <c r="CP39" s="344"/>
      <c r="CQ39" s="343" t="str">
        <f>IF('各会計、関係団体の財政状況及び健全化判断比率'!BS12="","",'各会計、関係団体の財政状況及び健全化判断比率'!BS12)</f>
        <v>（公財）岡山市スポーツ・文化振興財団</v>
      </c>
      <c r="CR39" s="343"/>
      <c r="CS39" s="343"/>
      <c r="CT39" s="343"/>
      <c r="CU39" s="343"/>
      <c r="CV39" s="343"/>
      <c r="CW39" s="343"/>
      <c r="CX39" s="343"/>
      <c r="CY39" s="343"/>
      <c r="CZ39" s="343"/>
      <c r="DA39" s="343"/>
      <c r="DB39" s="343"/>
      <c r="DC39" s="343"/>
      <c r="DD39" s="343"/>
      <c r="DE39" s="343"/>
      <c r="DF39" s="162"/>
      <c r="DG39" s="345" t="str">
        <f>IF('各会計、関係団体の財政状況及び健全化判断比率'!BR12="","",'各会計、関係団体の財政状況及び健全化判断比率'!BR12)</f>
        <v/>
      </c>
      <c r="DH39" s="345"/>
      <c r="DI39" s="169"/>
      <c r="DJ39" s="137"/>
      <c r="DK39" s="137"/>
      <c r="DL39" s="137"/>
      <c r="DM39" s="137"/>
      <c r="DN39" s="137"/>
      <c r="DO39" s="137"/>
    </row>
    <row r="40" spans="1:119" ht="32.25" customHeight="1">
      <c r="A40" s="138"/>
      <c r="B40" s="164"/>
      <c r="C40" s="344">
        <f t="shared" si="5"/>
        <v>7</v>
      </c>
      <c r="D40" s="344"/>
      <c r="E40" s="343" t="str">
        <f>IF('各会計、関係団体の財政状況及び健全化判断比率'!B13="","",'各会計、関係団体の財政状況及び健全化判断比率'!B13)</f>
        <v>岡山市母子父子寡婦福祉資金貸付事業費特別会計</v>
      </c>
      <c r="F40" s="343"/>
      <c r="G40" s="343"/>
      <c r="H40" s="343"/>
      <c r="I40" s="343"/>
      <c r="J40" s="343"/>
      <c r="K40" s="343"/>
      <c r="L40" s="343"/>
      <c r="M40" s="343"/>
      <c r="N40" s="343"/>
      <c r="O40" s="343"/>
      <c r="P40" s="343"/>
      <c r="Q40" s="343"/>
      <c r="R40" s="343"/>
      <c r="S40" s="343"/>
      <c r="T40" s="165"/>
      <c r="U40" s="344" t="str">
        <f t="shared" si="4"/>
        <v/>
      </c>
      <c r="V40" s="344"/>
      <c r="W40" s="343"/>
      <c r="X40" s="343"/>
      <c r="Y40" s="343"/>
      <c r="Z40" s="343"/>
      <c r="AA40" s="343"/>
      <c r="AB40" s="343"/>
      <c r="AC40" s="343"/>
      <c r="AD40" s="343"/>
      <c r="AE40" s="343"/>
      <c r="AF40" s="343"/>
      <c r="AG40" s="343"/>
      <c r="AH40" s="343"/>
      <c r="AI40" s="343"/>
      <c r="AJ40" s="343"/>
      <c r="AK40" s="343"/>
      <c r="AL40" s="165"/>
      <c r="AM40" s="344" t="str">
        <f t="shared" si="0"/>
        <v/>
      </c>
      <c r="AN40" s="344"/>
      <c r="AO40" s="343"/>
      <c r="AP40" s="343"/>
      <c r="AQ40" s="343"/>
      <c r="AR40" s="343"/>
      <c r="AS40" s="343"/>
      <c r="AT40" s="343"/>
      <c r="AU40" s="343"/>
      <c r="AV40" s="343"/>
      <c r="AW40" s="343"/>
      <c r="AX40" s="343"/>
      <c r="AY40" s="343"/>
      <c r="AZ40" s="343"/>
      <c r="BA40" s="343"/>
      <c r="BB40" s="343"/>
      <c r="BC40" s="343"/>
      <c r="BD40" s="165"/>
      <c r="BE40" s="344" t="str">
        <f t="shared" si="1"/>
        <v/>
      </c>
      <c r="BF40" s="344"/>
      <c r="BG40" s="343"/>
      <c r="BH40" s="343"/>
      <c r="BI40" s="343"/>
      <c r="BJ40" s="343"/>
      <c r="BK40" s="343"/>
      <c r="BL40" s="343"/>
      <c r="BM40" s="343"/>
      <c r="BN40" s="343"/>
      <c r="BO40" s="343"/>
      <c r="BP40" s="343"/>
      <c r="BQ40" s="343"/>
      <c r="BR40" s="343"/>
      <c r="BS40" s="343"/>
      <c r="BT40" s="343"/>
      <c r="BU40" s="343"/>
      <c r="BV40" s="165"/>
      <c r="BW40" s="344">
        <f t="shared" si="2"/>
        <v>25</v>
      </c>
      <c r="BX40" s="344"/>
      <c r="BY40" s="343" t="str">
        <f>IF('各会計、関係団体の財政状況及び健全化判断比率'!B74="","",'各会計、関係団体の財政状況及び健全化判断比率'!B74)</f>
        <v>岡山県南部水道企業団</v>
      </c>
      <c r="BZ40" s="343"/>
      <c r="CA40" s="343"/>
      <c r="CB40" s="343"/>
      <c r="CC40" s="343"/>
      <c r="CD40" s="343"/>
      <c r="CE40" s="343"/>
      <c r="CF40" s="343"/>
      <c r="CG40" s="343"/>
      <c r="CH40" s="343"/>
      <c r="CI40" s="343"/>
      <c r="CJ40" s="343"/>
      <c r="CK40" s="343"/>
      <c r="CL40" s="343"/>
      <c r="CM40" s="343"/>
      <c r="CN40" s="165"/>
      <c r="CO40" s="344">
        <f t="shared" si="3"/>
        <v>35</v>
      </c>
      <c r="CP40" s="344"/>
      <c r="CQ40" s="343" t="str">
        <f>IF('各会計、関係団体の財政状況及び健全化判断比率'!BS13="","",'各会計、関係団体の財政状況及び健全化判断比率'!BS13)</f>
        <v>（公財）岡山市ふれあい公社</v>
      </c>
      <c r="CR40" s="343"/>
      <c r="CS40" s="343"/>
      <c r="CT40" s="343"/>
      <c r="CU40" s="343"/>
      <c r="CV40" s="343"/>
      <c r="CW40" s="343"/>
      <c r="CX40" s="343"/>
      <c r="CY40" s="343"/>
      <c r="CZ40" s="343"/>
      <c r="DA40" s="343"/>
      <c r="DB40" s="343"/>
      <c r="DC40" s="343"/>
      <c r="DD40" s="343"/>
      <c r="DE40" s="343"/>
      <c r="DF40" s="162"/>
      <c r="DG40" s="345" t="str">
        <f>IF('各会計、関係団体の財政状況及び健全化判断比率'!BR13="","",'各会計、関係団体の財政状況及び健全化判断比率'!BR13)</f>
        <v/>
      </c>
      <c r="DH40" s="345"/>
      <c r="DI40" s="169"/>
      <c r="DJ40" s="137"/>
      <c r="DK40" s="137"/>
      <c r="DL40" s="137"/>
      <c r="DM40" s="137"/>
      <c r="DN40" s="137"/>
      <c r="DO40" s="137"/>
    </row>
    <row r="41" spans="1:119" ht="32.25" customHeight="1">
      <c r="A41" s="138"/>
      <c r="B41" s="164"/>
      <c r="C41" s="344">
        <f t="shared" si="5"/>
        <v>8</v>
      </c>
      <c r="D41" s="344"/>
      <c r="E41" s="343" t="str">
        <f>IF('各会計、関係団体の財政状況及び健全化判断比率'!B14="","",'各会計、関係団体の財政状況及び健全化判断比率'!B14)</f>
        <v>岡山市公債費特別会計</v>
      </c>
      <c r="F41" s="343"/>
      <c r="G41" s="343"/>
      <c r="H41" s="343"/>
      <c r="I41" s="343"/>
      <c r="J41" s="343"/>
      <c r="K41" s="343"/>
      <c r="L41" s="343"/>
      <c r="M41" s="343"/>
      <c r="N41" s="343"/>
      <c r="O41" s="343"/>
      <c r="P41" s="343"/>
      <c r="Q41" s="343"/>
      <c r="R41" s="343"/>
      <c r="S41" s="343"/>
      <c r="T41" s="165"/>
      <c r="U41" s="344" t="str">
        <f t="shared" si="4"/>
        <v/>
      </c>
      <c r="V41" s="344"/>
      <c r="W41" s="343"/>
      <c r="X41" s="343"/>
      <c r="Y41" s="343"/>
      <c r="Z41" s="343"/>
      <c r="AA41" s="343"/>
      <c r="AB41" s="343"/>
      <c r="AC41" s="343"/>
      <c r="AD41" s="343"/>
      <c r="AE41" s="343"/>
      <c r="AF41" s="343"/>
      <c r="AG41" s="343"/>
      <c r="AH41" s="343"/>
      <c r="AI41" s="343"/>
      <c r="AJ41" s="343"/>
      <c r="AK41" s="343"/>
      <c r="AL41" s="165"/>
      <c r="AM41" s="344" t="str">
        <f t="shared" si="0"/>
        <v/>
      </c>
      <c r="AN41" s="344"/>
      <c r="AO41" s="343"/>
      <c r="AP41" s="343"/>
      <c r="AQ41" s="343"/>
      <c r="AR41" s="343"/>
      <c r="AS41" s="343"/>
      <c r="AT41" s="343"/>
      <c r="AU41" s="343"/>
      <c r="AV41" s="343"/>
      <c r="AW41" s="343"/>
      <c r="AX41" s="343"/>
      <c r="AY41" s="343"/>
      <c r="AZ41" s="343"/>
      <c r="BA41" s="343"/>
      <c r="BB41" s="343"/>
      <c r="BC41" s="343"/>
      <c r="BD41" s="165"/>
      <c r="BE41" s="344" t="str">
        <f t="shared" si="1"/>
        <v/>
      </c>
      <c r="BF41" s="344"/>
      <c r="BG41" s="343"/>
      <c r="BH41" s="343"/>
      <c r="BI41" s="343"/>
      <c r="BJ41" s="343"/>
      <c r="BK41" s="343"/>
      <c r="BL41" s="343"/>
      <c r="BM41" s="343"/>
      <c r="BN41" s="343"/>
      <c r="BO41" s="343"/>
      <c r="BP41" s="343"/>
      <c r="BQ41" s="343"/>
      <c r="BR41" s="343"/>
      <c r="BS41" s="343"/>
      <c r="BT41" s="343"/>
      <c r="BU41" s="343"/>
      <c r="BV41" s="165"/>
      <c r="BW41" s="344">
        <f t="shared" si="2"/>
        <v>26</v>
      </c>
      <c r="BX41" s="344"/>
      <c r="BY41" s="343" t="str">
        <f>IF('各会計、関係団体の財政状況及び健全化判断比率'!B75="","",'各会計、関係団体の財政状況及び健全化判断比率'!B75)</f>
        <v>湛井十二箇郷組合</v>
      </c>
      <c r="BZ41" s="343"/>
      <c r="CA41" s="343"/>
      <c r="CB41" s="343"/>
      <c r="CC41" s="343"/>
      <c r="CD41" s="343"/>
      <c r="CE41" s="343"/>
      <c r="CF41" s="343"/>
      <c r="CG41" s="343"/>
      <c r="CH41" s="343"/>
      <c r="CI41" s="343"/>
      <c r="CJ41" s="343"/>
      <c r="CK41" s="343"/>
      <c r="CL41" s="343"/>
      <c r="CM41" s="343"/>
      <c r="CN41" s="165"/>
      <c r="CO41" s="344">
        <f t="shared" si="3"/>
        <v>36</v>
      </c>
      <c r="CP41" s="344"/>
      <c r="CQ41" s="343" t="str">
        <f>IF('各会計、関係団体の財政状況及び健全化判断比率'!BS14="","",'各会計、関係団体の財政状況及び健全化判断比率'!BS14)</f>
        <v>（株）岡山コンベンションセンター</v>
      </c>
      <c r="CR41" s="343"/>
      <c r="CS41" s="343"/>
      <c r="CT41" s="343"/>
      <c r="CU41" s="343"/>
      <c r="CV41" s="343"/>
      <c r="CW41" s="343"/>
      <c r="CX41" s="343"/>
      <c r="CY41" s="343"/>
      <c r="CZ41" s="343"/>
      <c r="DA41" s="343"/>
      <c r="DB41" s="343"/>
      <c r="DC41" s="343"/>
      <c r="DD41" s="343"/>
      <c r="DE41" s="343"/>
      <c r="DF41" s="162"/>
      <c r="DG41" s="345" t="str">
        <f>IF('各会計、関係団体の財政状況及び健全化判断比率'!BR14="","",'各会計、関係団体の財政状況及び健全化判断比率'!BR14)</f>
        <v/>
      </c>
      <c r="DH41" s="345"/>
      <c r="DI41" s="169"/>
      <c r="DJ41" s="137"/>
      <c r="DK41" s="137"/>
      <c r="DL41" s="137"/>
      <c r="DM41" s="137"/>
      <c r="DN41" s="137"/>
      <c r="DO41" s="137"/>
    </row>
    <row r="42" spans="1:119" ht="32.25" customHeight="1">
      <c r="A42" s="137"/>
      <c r="B42" s="164"/>
      <c r="C42" s="344">
        <f t="shared" si="5"/>
        <v>9</v>
      </c>
      <c r="D42" s="344"/>
      <c r="E42" s="343" t="str">
        <f>IF('各会計、関係団体の財政状況及び健全化判断比率'!B15="","",'各会計、関係団体の財政状況及び健全化判断比率'!B15)</f>
        <v>岡山市立総合医療センター病院事業債特別会計</v>
      </c>
      <c r="F42" s="343"/>
      <c r="G42" s="343"/>
      <c r="H42" s="343"/>
      <c r="I42" s="343"/>
      <c r="J42" s="343"/>
      <c r="K42" s="343"/>
      <c r="L42" s="343"/>
      <c r="M42" s="343"/>
      <c r="N42" s="343"/>
      <c r="O42" s="343"/>
      <c r="P42" s="343"/>
      <c r="Q42" s="343"/>
      <c r="R42" s="343"/>
      <c r="S42" s="343"/>
      <c r="T42" s="165"/>
      <c r="U42" s="344" t="str">
        <f t="shared" si="4"/>
        <v/>
      </c>
      <c r="V42" s="344"/>
      <c r="W42" s="343"/>
      <c r="X42" s="343"/>
      <c r="Y42" s="343"/>
      <c r="Z42" s="343"/>
      <c r="AA42" s="343"/>
      <c r="AB42" s="343"/>
      <c r="AC42" s="343"/>
      <c r="AD42" s="343"/>
      <c r="AE42" s="343"/>
      <c r="AF42" s="343"/>
      <c r="AG42" s="343"/>
      <c r="AH42" s="343"/>
      <c r="AI42" s="343"/>
      <c r="AJ42" s="343"/>
      <c r="AK42" s="343"/>
      <c r="AL42" s="165"/>
      <c r="AM42" s="344" t="str">
        <f t="shared" si="0"/>
        <v/>
      </c>
      <c r="AN42" s="344"/>
      <c r="AO42" s="343"/>
      <c r="AP42" s="343"/>
      <c r="AQ42" s="343"/>
      <c r="AR42" s="343"/>
      <c r="AS42" s="343"/>
      <c r="AT42" s="343"/>
      <c r="AU42" s="343"/>
      <c r="AV42" s="343"/>
      <c r="AW42" s="343"/>
      <c r="AX42" s="343"/>
      <c r="AY42" s="343"/>
      <c r="AZ42" s="343"/>
      <c r="BA42" s="343"/>
      <c r="BB42" s="343"/>
      <c r="BC42" s="343"/>
      <c r="BD42" s="165"/>
      <c r="BE42" s="344" t="str">
        <f t="shared" si="1"/>
        <v/>
      </c>
      <c r="BF42" s="344"/>
      <c r="BG42" s="343"/>
      <c r="BH42" s="343"/>
      <c r="BI42" s="343"/>
      <c r="BJ42" s="343"/>
      <c r="BK42" s="343"/>
      <c r="BL42" s="343"/>
      <c r="BM42" s="343"/>
      <c r="BN42" s="343"/>
      <c r="BO42" s="343"/>
      <c r="BP42" s="343"/>
      <c r="BQ42" s="343"/>
      <c r="BR42" s="343"/>
      <c r="BS42" s="343"/>
      <c r="BT42" s="343"/>
      <c r="BU42" s="343"/>
      <c r="BV42" s="165"/>
      <c r="BW42" s="344">
        <f t="shared" si="2"/>
        <v>27</v>
      </c>
      <c r="BX42" s="344"/>
      <c r="BY42" s="343" t="str">
        <f>IF('各会計、関係団体の財政状況及び健全化判断比率'!B76="","",'各会計、関係団体の財政状況及び健全化判断比率'!B76)</f>
        <v>岡山市外１市大正池水利組合</v>
      </c>
      <c r="BZ42" s="343"/>
      <c r="CA42" s="343"/>
      <c r="CB42" s="343"/>
      <c r="CC42" s="343"/>
      <c r="CD42" s="343"/>
      <c r="CE42" s="343"/>
      <c r="CF42" s="343"/>
      <c r="CG42" s="343"/>
      <c r="CH42" s="343"/>
      <c r="CI42" s="343"/>
      <c r="CJ42" s="343"/>
      <c r="CK42" s="343"/>
      <c r="CL42" s="343"/>
      <c r="CM42" s="343"/>
      <c r="CN42" s="165"/>
      <c r="CO42" s="344">
        <f t="shared" si="3"/>
        <v>37</v>
      </c>
      <c r="CP42" s="344"/>
      <c r="CQ42" s="343" t="str">
        <f>IF('各会計、関係団体の財政状況及び健全化判断比率'!BS15="","",'各会計、関係団体の財政状況及び健全化判断比率'!BS15)</f>
        <v>岡山市場冷蔵（株）</v>
      </c>
      <c r="CR42" s="343"/>
      <c r="CS42" s="343"/>
      <c r="CT42" s="343"/>
      <c r="CU42" s="343"/>
      <c r="CV42" s="343"/>
      <c r="CW42" s="343"/>
      <c r="CX42" s="343"/>
      <c r="CY42" s="343"/>
      <c r="CZ42" s="343"/>
      <c r="DA42" s="343"/>
      <c r="DB42" s="343"/>
      <c r="DC42" s="343"/>
      <c r="DD42" s="343"/>
      <c r="DE42" s="343"/>
      <c r="DF42" s="162"/>
      <c r="DG42" s="345" t="str">
        <f>IF('各会計、関係団体の財政状況及び健全化判断比率'!BR15="","",'各会計、関係団体の財政状況及び健全化判断比率'!BR15)</f>
        <v/>
      </c>
      <c r="DH42" s="345"/>
      <c r="DI42" s="169"/>
      <c r="DJ42" s="137"/>
      <c r="DK42" s="137"/>
      <c r="DL42" s="137"/>
      <c r="DM42" s="137"/>
      <c r="DN42" s="137"/>
      <c r="DO42" s="137"/>
    </row>
    <row r="43" spans="1:119" ht="32.25" customHeight="1">
      <c r="A43" s="137"/>
      <c r="B43" s="164"/>
      <c r="C43" s="344" t="str">
        <f t="shared" si="5"/>
        <v/>
      </c>
      <c r="D43" s="344"/>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165"/>
      <c r="U43" s="344" t="str">
        <f t="shared" si="4"/>
        <v/>
      </c>
      <c r="V43" s="344"/>
      <c r="W43" s="343"/>
      <c r="X43" s="343"/>
      <c r="Y43" s="343"/>
      <c r="Z43" s="343"/>
      <c r="AA43" s="343"/>
      <c r="AB43" s="343"/>
      <c r="AC43" s="343"/>
      <c r="AD43" s="343"/>
      <c r="AE43" s="343"/>
      <c r="AF43" s="343"/>
      <c r="AG43" s="343"/>
      <c r="AH43" s="343"/>
      <c r="AI43" s="343"/>
      <c r="AJ43" s="343"/>
      <c r="AK43" s="343"/>
      <c r="AL43" s="165"/>
      <c r="AM43" s="344" t="str">
        <f t="shared" si="0"/>
        <v/>
      </c>
      <c r="AN43" s="344"/>
      <c r="AO43" s="343"/>
      <c r="AP43" s="343"/>
      <c r="AQ43" s="343"/>
      <c r="AR43" s="343"/>
      <c r="AS43" s="343"/>
      <c r="AT43" s="343"/>
      <c r="AU43" s="343"/>
      <c r="AV43" s="343"/>
      <c r="AW43" s="343"/>
      <c r="AX43" s="343"/>
      <c r="AY43" s="343"/>
      <c r="AZ43" s="343"/>
      <c r="BA43" s="343"/>
      <c r="BB43" s="343"/>
      <c r="BC43" s="343"/>
      <c r="BD43" s="165"/>
      <c r="BE43" s="344" t="str">
        <f t="shared" si="1"/>
        <v/>
      </c>
      <c r="BF43" s="344"/>
      <c r="BG43" s="343"/>
      <c r="BH43" s="343"/>
      <c r="BI43" s="343"/>
      <c r="BJ43" s="343"/>
      <c r="BK43" s="343"/>
      <c r="BL43" s="343"/>
      <c r="BM43" s="343"/>
      <c r="BN43" s="343"/>
      <c r="BO43" s="343"/>
      <c r="BP43" s="343"/>
      <c r="BQ43" s="343"/>
      <c r="BR43" s="343"/>
      <c r="BS43" s="343"/>
      <c r="BT43" s="343"/>
      <c r="BU43" s="343"/>
      <c r="BV43" s="165"/>
      <c r="BW43" s="344">
        <f t="shared" si="2"/>
        <v>28</v>
      </c>
      <c r="BX43" s="344"/>
      <c r="BY43" s="343" t="str">
        <f>IF('各会計、関係団体の財政状況及び健全化判断比率'!B77="","",'各会計、関係団体の財政状況及び健全化判断比率'!B77)</f>
        <v>田原用水組合</v>
      </c>
      <c r="BZ43" s="343"/>
      <c r="CA43" s="343"/>
      <c r="CB43" s="343"/>
      <c r="CC43" s="343"/>
      <c r="CD43" s="343"/>
      <c r="CE43" s="343"/>
      <c r="CF43" s="343"/>
      <c r="CG43" s="343"/>
      <c r="CH43" s="343"/>
      <c r="CI43" s="343"/>
      <c r="CJ43" s="343"/>
      <c r="CK43" s="343"/>
      <c r="CL43" s="343"/>
      <c r="CM43" s="343"/>
      <c r="CN43" s="165"/>
      <c r="CO43" s="344">
        <f t="shared" si="3"/>
        <v>38</v>
      </c>
      <c r="CP43" s="344"/>
      <c r="CQ43" s="343" t="str">
        <f>IF('各会計、関係団体の財政状況及び健全化判断比率'!BS16="","",'各会計、関係団体の財政状況及び健全化判断比率'!BS16)</f>
        <v>岡山都市整備(株)</v>
      </c>
      <c r="CR43" s="343"/>
      <c r="CS43" s="343"/>
      <c r="CT43" s="343"/>
      <c r="CU43" s="343"/>
      <c r="CV43" s="343"/>
      <c r="CW43" s="343"/>
      <c r="CX43" s="343"/>
      <c r="CY43" s="343"/>
      <c r="CZ43" s="343"/>
      <c r="DA43" s="343"/>
      <c r="DB43" s="343"/>
      <c r="DC43" s="343"/>
      <c r="DD43" s="343"/>
      <c r="DE43" s="343"/>
      <c r="DF43" s="162"/>
      <c r="DG43" s="345" t="str">
        <f>IF('各会計、関係団体の財政状況及び健全化判断比率'!BR16="","",'各会計、関係団体の財政状況及び健全化判断比率'!BR16)</f>
        <v/>
      </c>
      <c r="DH43" s="345"/>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194</v>
      </c>
      <c r="DI1" s="703"/>
      <c r="DJ1" s="703"/>
      <c r="DK1" s="703"/>
      <c r="DL1" s="703"/>
      <c r="DM1" s="703"/>
      <c r="DN1" s="704"/>
      <c r="DP1" s="702" t="s">
        <v>195</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9" t="s">
        <v>197</v>
      </c>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49" t="s">
        <v>198</v>
      </c>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1"/>
      <c r="CD3" s="694" t="s">
        <v>199</v>
      </c>
      <c r="CE3" s="695"/>
      <c r="CF3" s="695"/>
      <c r="CG3" s="695"/>
      <c r="CH3" s="695"/>
      <c r="CI3" s="695"/>
      <c r="CJ3" s="695"/>
      <c r="CK3" s="695"/>
      <c r="CL3" s="695"/>
      <c r="CM3" s="695"/>
      <c r="CN3" s="695"/>
      <c r="CO3" s="695"/>
      <c r="CP3" s="695"/>
      <c r="CQ3" s="695"/>
      <c r="CR3" s="695"/>
      <c r="CS3" s="695"/>
      <c r="CT3" s="695"/>
      <c r="CU3" s="695"/>
      <c r="CV3" s="695"/>
      <c r="CW3" s="695"/>
      <c r="CX3" s="695"/>
      <c r="CY3" s="695"/>
      <c r="CZ3" s="695"/>
      <c r="DA3" s="695"/>
      <c r="DB3" s="695"/>
      <c r="DC3" s="695"/>
      <c r="DD3" s="695"/>
      <c r="DE3" s="695"/>
      <c r="DF3" s="695"/>
      <c r="DG3" s="695"/>
      <c r="DH3" s="695"/>
      <c r="DI3" s="695"/>
      <c r="DJ3" s="695"/>
      <c r="DK3" s="695"/>
      <c r="DL3" s="695"/>
      <c r="DM3" s="695"/>
      <c r="DN3" s="695"/>
      <c r="DO3" s="695"/>
      <c r="DP3" s="695"/>
      <c r="DQ3" s="695"/>
      <c r="DR3" s="695"/>
      <c r="DS3" s="695"/>
      <c r="DT3" s="695"/>
      <c r="DU3" s="695"/>
      <c r="DV3" s="695"/>
      <c r="DW3" s="695"/>
      <c r="DX3" s="695"/>
      <c r="DY3" s="695"/>
      <c r="DZ3" s="695"/>
      <c r="EA3" s="695"/>
      <c r="EB3" s="695"/>
      <c r="EC3" s="696"/>
    </row>
    <row r="4" spans="2:143" ht="11.25" customHeight="1">
      <c r="B4" s="649" t="s">
        <v>1</v>
      </c>
      <c r="C4" s="650"/>
      <c r="D4" s="650"/>
      <c r="E4" s="650"/>
      <c r="F4" s="650"/>
      <c r="G4" s="650"/>
      <c r="H4" s="650"/>
      <c r="I4" s="650"/>
      <c r="J4" s="650"/>
      <c r="K4" s="650"/>
      <c r="L4" s="650"/>
      <c r="M4" s="650"/>
      <c r="N4" s="650"/>
      <c r="O4" s="650"/>
      <c r="P4" s="650"/>
      <c r="Q4" s="651"/>
      <c r="R4" s="649" t="s">
        <v>200</v>
      </c>
      <c r="S4" s="650"/>
      <c r="T4" s="650"/>
      <c r="U4" s="650"/>
      <c r="V4" s="650"/>
      <c r="W4" s="650"/>
      <c r="X4" s="650"/>
      <c r="Y4" s="651"/>
      <c r="Z4" s="649" t="s">
        <v>201</v>
      </c>
      <c r="AA4" s="650"/>
      <c r="AB4" s="650"/>
      <c r="AC4" s="651"/>
      <c r="AD4" s="649" t="s">
        <v>202</v>
      </c>
      <c r="AE4" s="650"/>
      <c r="AF4" s="650"/>
      <c r="AG4" s="650"/>
      <c r="AH4" s="650"/>
      <c r="AI4" s="650"/>
      <c r="AJ4" s="650"/>
      <c r="AK4" s="651"/>
      <c r="AL4" s="649" t="s">
        <v>201</v>
      </c>
      <c r="AM4" s="650"/>
      <c r="AN4" s="650"/>
      <c r="AO4" s="651"/>
      <c r="AP4" s="705" t="s">
        <v>203</v>
      </c>
      <c r="AQ4" s="705"/>
      <c r="AR4" s="705"/>
      <c r="AS4" s="705"/>
      <c r="AT4" s="705"/>
      <c r="AU4" s="705"/>
      <c r="AV4" s="705"/>
      <c r="AW4" s="705"/>
      <c r="AX4" s="705"/>
      <c r="AY4" s="705"/>
      <c r="AZ4" s="705"/>
      <c r="BA4" s="705"/>
      <c r="BB4" s="705"/>
      <c r="BC4" s="705"/>
      <c r="BD4" s="705"/>
      <c r="BE4" s="705"/>
      <c r="BF4" s="705"/>
      <c r="BG4" s="705" t="s">
        <v>204</v>
      </c>
      <c r="BH4" s="705"/>
      <c r="BI4" s="705"/>
      <c r="BJ4" s="705"/>
      <c r="BK4" s="705"/>
      <c r="BL4" s="705"/>
      <c r="BM4" s="705"/>
      <c r="BN4" s="705"/>
      <c r="BO4" s="705" t="s">
        <v>201</v>
      </c>
      <c r="BP4" s="705"/>
      <c r="BQ4" s="705"/>
      <c r="BR4" s="705"/>
      <c r="BS4" s="705" t="s">
        <v>205</v>
      </c>
      <c r="BT4" s="705"/>
      <c r="BU4" s="705"/>
      <c r="BV4" s="705"/>
      <c r="BW4" s="705"/>
      <c r="BX4" s="705"/>
      <c r="BY4" s="705"/>
      <c r="BZ4" s="705"/>
      <c r="CA4" s="705"/>
      <c r="CB4" s="705"/>
      <c r="CD4" s="694" t="s">
        <v>206</v>
      </c>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5"/>
      <c r="DY4" s="695"/>
      <c r="DZ4" s="695"/>
      <c r="EA4" s="695"/>
      <c r="EB4" s="695"/>
      <c r="EC4" s="696"/>
    </row>
    <row r="5" spans="2:143" s="181" customFormat="1" ht="11.25" customHeight="1">
      <c r="B5" s="674" t="s">
        <v>207</v>
      </c>
      <c r="C5" s="675"/>
      <c r="D5" s="675"/>
      <c r="E5" s="675"/>
      <c r="F5" s="675"/>
      <c r="G5" s="675"/>
      <c r="H5" s="675"/>
      <c r="I5" s="675"/>
      <c r="J5" s="675"/>
      <c r="K5" s="675"/>
      <c r="L5" s="675"/>
      <c r="M5" s="675"/>
      <c r="N5" s="675"/>
      <c r="O5" s="675"/>
      <c r="P5" s="675"/>
      <c r="Q5" s="676"/>
      <c r="R5" s="639">
        <v>112934849</v>
      </c>
      <c r="S5" s="640"/>
      <c r="T5" s="640"/>
      <c r="U5" s="640"/>
      <c r="V5" s="640"/>
      <c r="W5" s="640"/>
      <c r="X5" s="640"/>
      <c r="Y5" s="687"/>
      <c r="Z5" s="700">
        <v>38.5</v>
      </c>
      <c r="AA5" s="700"/>
      <c r="AB5" s="700"/>
      <c r="AC5" s="700"/>
      <c r="AD5" s="701">
        <v>105439770</v>
      </c>
      <c r="AE5" s="701"/>
      <c r="AF5" s="701"/>
      <c r="AG5" s="701"/>
      <c r="AH5" s="701"/>
      <c r="AI5" s="701"/>
      <c r="AJ5" s="701"/>
      <c r="AK5" s="701"/>
      <c r="AL5" s="688">
        <v>70.7</v>
      </c>
      <c r="AM5" s="657"/>
      <c r="AN5" s="657"/>
      <c r="AO5" s="689"/>
      <c r="AP5" s="674" t="s">
        <v>208</v>
      </c>
      <c r="AQ5" s="675"/>
      <c r="AR5" s="675"/>
      <c r="AS5" s="675"/>
      <c r="AT5" s="675"/>
      <c r="AU5" s="675"/>
      <c r="AV5" s="675"/>
      <c r="AW5" s="675"/>
      <c r="AX5" s="675"/>
      <c r="AY5" s="675"/>
      <c r="AZ5" s="675"/>
      <c r="BA5" s="675"/>
      <c r="BB5" s="675"/>
      <c r="BC5" s="675"/>
      <c r="BD5" s="675"/>
      <c r="BE5" s="675"/>
      <c r="BF5" s="676"/>
      <c r="BG5" s="589">
        <v>101540095</v>
      </c>
      <c r="BH5" s="590"/>
      <c r="BI5" s="590"/>
      <c r="BJ5" s="590"/>
      <c r="BK5" s="590"/>
      <c r="BL5" s="590"/>
      <c r="BM5" s="590"/>
      <c r="BN5" s="591"/>
      <c r="BO5" s="642">
        <v>89.9</v>
      </c>
      <c r="BP5" s="642"/>
      <c r="BQ5" s="642"/>
      <c r="BR5" s="642"/>
      <c r="BS5" s="643">
        <v>1668552</v>
      </c>
      <c r="BT5" s="643"/>
      <c r="BU5" s="643"/>
      <c r="BV5" s="643"/>
      <c r="BW5" s="643"/>
      <c r="BX5" s="643"/>
      <c r="BY5" s="643"/>
      <c r="BZ5" s="643"/>
      <c r="CA5" s="643"/>
      <c r="CB5" s="679"/>
      <c r="CD5" s="694" t="s">
        <v>203</v>
      </c>
      <c r="CE5" s="695"/>
      <c r="CF5" s="695"/>
      <c r="CG5" s="695"/>
      <c r="CH5" s="695"/>
      <c r="CI5" s="695"/>
      <c r="CJ5" s="695"/>
      <c r="CK5" s="695"/>
      <c r="CL5" s="695"/>
      <c r="CM5" s="695"/>
      <c r="CN5" s="695"/>
      <c r="CO5" s="695"/>
      <c r="CP5" s="695"/>
      <c r="CQ5" s="696"/>
      <c r="CR5" s="694" t="s">
        <v>209</v>
      </c>
      <c r="CS5" s="695"/>
      <c r="CT5" s="695"/>
      <c r="CU5" s="695"/>
      <c r="CV5" s="695"/>
      <c r="CW5" s="695"/>
      <c r="CX5" s="695"/>
      <c r="CY5" s="696"/>
      <c r="CZ5" s="694" t="s">
        <v>201</v>
      </c>
      <c r="DA5" s="695"/>
      <c r="DB5" s="695"/>
      <c r="DC5" s="696"/>
      <c r="DD5" s="694" t="s">
        <v>210</v>
      </c>
      <c r="DE5" s="695"/>
      <c r="DF5" s="695"/>
      <c r="DG5" s="695"/>
      <c r="DH5" s="695"/>
      <c r="DI5" s="695"/>
      <c r="DJ5" s="695"/>
      <c r="DK5" s="695"/>
      <c r="DL5" s="695"/>
      <c r="DM5" s="695"/>
      <c r="DN5" s="695"/>
      <c r="DO5" s="695"/>
      <c r="DP5" s="696"/>
      <c r="DQ5" s="694" t="s">
        <v>211</v>
      </c>
      <c r="DR5" s="695"/>
      <c r="DS5" s="695"/>
      <c r="DT5" s="695"/>
      <c r="DU5" s="695"/>
      <c r="DV5" s="695"/>
      <c r="DW5" s="695"/>
      <c r="DX5" s="695"/>
      <c r="DY5" s="695"/>
      <c r="DZ5" s="695"/>
      <c r="EA5" s="695"/>
      <c r="EB5" s="695"/>
      <c r="EC5" s="696"/>
    </row>
    <row r="6" spans="2:143" ht="11.25" customHeight="1">
      <c r="B6" s="586" t="s">
        <v>212</v>
      </c>
      <c r="C6" s="587"/>
      <c r="D6" s="587"/>
      <c r="E6" s="587"/>
      <c r="F6" s="587"/>
      <c r="G6" s="587"/>
      <c r="H6" s="587"/>
      <c r="I6" s="587"/>
      <c r="J6" s="587"/>
      <c r="K6" s="587"/>
      <c r="L6" s="587"/>
      <c r="M6" s="587"/>
      <c r="N6" s="587"/>
      <c r="O6" s="587"/>
      <c r="P6" s="587"/>
      <c r="Q6" s="588"/>
      <c r="R6" s="589">
        <v>2704976</v>
      </c>
      <c r="S6" s="590"/>
      <c r="T6" s="590"/>
      <c r="U6" s="590"/>
      <c r="V6" s="590"/>
      <c r="W6" s="590"/>
      <c r="X6" s="590"/>
      <c r="Y6" s="591"/>
      <c r="Z6" s="642">
        <v>0.9</v>
      </c>
      <c r="AA6" s="642"/>
      <c r="AB6" s="642"/>
      <c r="AC6" s="642"/>
      <c r="AD6" s="643">
        <v>2704976</v>
      </c>
      <c r="AE6" s="643"/>
      <c r="AF6" s="643"/>
      <c r="AG6" s="643"/>
      <c r="AH6" s="643"/>
      <c r="AI6" s="643"/>
      <c r="AJ6" s="643"/>
      <c r="AK6" s="643"/>
      <c r="AL6" s="612">
        <v>1.8</v>
      </c>
      <c r="AM6" s="644"/>
      <c r="AN6" s="644"/>
      <c r="AO6" s="645"/>
      <c r="AP6" s="586" t="s">
        <v>213</v>
      </c>
      <c r="AQ6" s="587"/>
      <c r="AR6" s="587"/>
      <c r="AS6" s="587"/>
      <c r="AT6" s="587"/>
      <c r="AU6" s="587"/>
      <c r="AV6" s="587"/>
      <c r="AW6" s="587"/>
      <c r="AX6" s="587"/>
      <c r="AY6" s="587"/>
      <c r="AZ6" s="587"/>
      <c r="BA6" s="587"/>
      <c r="BB6" s="587"/>
      <c r="BC6" s="587"/>
      <c r="BD6" s="587"/>
      <c r="BE6" s="587"/>
      <c r="BF6" s="588"/>
      <c r="BG6" s="589">
        <v>101540095</v>
      </c>
      <c r="BH6" s="590"/>
      <c r="BI6" s="590"/>
      <c r="BJ6" s="590"/>
      <c r="BK6" s="590"/>
      <c r="BL6" s="590"/>
      <c r="BM6" s="590"/>
      <c r="BN6" s="591"/>
      <c r="BO6" s="642">
        <v>89.9</v>
      </c>
      <c r="BP6" s="642"/>
      <c r="BQ6" s="642"/>
      <c r="BR6" s="642"/>
      <c r="BS6" s="643">
        <v>1668552</v>
      </c>
      <c r="BT6" s="643"/>
      <c r="BU6" s="643"/>
      <c r="BV6" s="643"/>
      <c r="BW6" s="643"/>
      <c r="BX6" s="643"/>
      <c r="BY6" s="643"/>
      <c r="BZ6" s="643"/>
      <c r="CA6" s="643"/>
      <c r="CB6" s="679"/>
      <c r="CD6" s="646" t="s">
        <v>214</v>
      </c>
      <c r="CE6" s="647"/>
      <c r="CF6" s="647"/>
      <c r="CG6" s="647"/>
      <c r="CH6" s="647"/>
      <c r="CI6" s="647"/>
      <c r="CJ6" s="647"/>
      <c r="CK6" s="647"/>
      <c r="CL6" s="647"/>
      <c r="CM6" s="647"/>
      <c r="CN6" s="647"/>
      <c r="CO6" s="647"/>
      <c r="CP6" s="647"/>
      <c r="CQ6" s="648"/>
      <c r="CR6" s="589">
        <v>1208930</v>
      </c>
      <c r="CS6" s="590"/>
      <c r="CT6" s="590"/>
      <c r="CU6" s="590"/>
      <c r="CV6" s="590"/>
      <c r="CW6" s="590"/>
      <c r="CX6" s="590"/>
      <c r="CY6" s="591"/>
      <c r="CZ6" s="642">
        <v>0.4</v>
      </c>
      <c r="DA6" s="642"/>
      <c r="DB6" s="642"/>
      <c r="DC6" s="642"/>
      <c r="DD6" s="595" t="s">
        <v>215</v>
      </c>
      <c r="DE6" s="590"/>
      <c r="DF6" s="590"/>
      <c r="DG6" s="590"/>
      <c r="DH6" s="590"/>
      <c r="DI6" s="590"/>
      <c r="DJ6" s="590"/>
      <c r="DK6" s="590"/>
      <c r="DL6" s="590"/>
      <c r="DM6" s="590"/>
      <c r="DN6" s="590"/>
      <c r="DO6" s="590"/>
      <c r="DP6" s="591"/>
      <c r="DQ6" s="595">
        <v>1208865</v>
      </c>
      <c r="DR6" s="590"/>
      <c r="DS6" s="590"/>
      <c r="DT6" s="590"/>
      <c r="DU6" s="590"/>
      <c r="DV6" s="590"/>
      <c r="DW6" s="590"/>
      <c r="DX6" s="590"/>
      <c r="DY6" s="590"/>
      <c r="DZ6" s="590"/>
      <c r="EA6" s="590"/>
      <c r="EB6" s="590"/>
      <c r="EC6" s="621"/>
    </row>
    <row r="7" spans="2:143" ht="11.25" customHeight="1">
      <c r="B7" s="586" t="s">
        <v>216</v>
      </c>
      <c r="C7" s="587"/>
      <c r="D7" s="587"/>
      <c r="E7" s="587"/>
      <c r="F7" s="587"/>
      <c r="G7" s="587"/>
      <c r="H7" s="587"/>
      <c r="I7" s="587"/>
      <c r="J7" s="587"/>
      <c r="K7" s="587"/>
      <c r="L7" s="587"/>
      <c r="M7" s="587"/>
      <c r="N7" s="587"/>
      <c r="O7" s="587"/>
      <c r="P7" s="587"/>
      <c r="Q7" s="588"/>
      <c r="R7" s="589">
        <v>251532</v>
      </c>
      <c r="S7" s="590"/>
      <c r="T7" s="590"/>
      <c r="U7" s="590"/>
      <c r="V7" s="590"/>
      <c r="W7" s="590"/>
      <c r="X7" s="590"/>
      <c r="Y7" s="591"/>
      <c r="Z7" s="642">
        <v>0.1</v>
      </c>
      <c r="AA7" s="642"/>
      <c r="AB7" s="642"/>
      <c r="AC7" s="642"/>
      <c r="AD7" s="643">
        <v>251532</v>
      </c>
      <c r="AE7" s="643"/>
      <c r="AF7" s="643"/>
      <c r="AG7" s="643"/>
      <c r="AH7" s="643"/>
      <c r="AI7" s="643"/>
      <c r="AJ7" s="643"/>
      <c r="AK7" s="643"/>
      <c r="AL7" s="612">
        <v>0.2</v>
      </c>
      <c r="AM7" s="644"/>
      <c r="AN7" s="644"/>
      <c r="AO7" s="645"/>
      <c r="AP7" s="586" t="s">
        <v>217</v>
      </c>
      <c r="AQ7" s="587"/>
      <c r="AR7" s="587"/>
      <c r="AS7" s="587"/>
      <c r="AT7" s="587"/>
      <c r="AU7" s="587"/>
      <c r="AV7" s="587"/>
      <c r="AW7" s="587"/>
      <c r="AX7" s="587"/>
      <c r="AY7" s="587"/>
      <c r="AZ7" s="587"/>
      <c r="BA7" s="587"/>
      <c r="BB7" s="587"/>
      <c r="BC7" s="587"/>
      <c r="BD7" s="587"/>
      <c r="BE7" s="587"/>
      <c r="BF7" s="588"/>
      <c r="BG7" s="589">
        <v>51010441</v>
      </c>
      <c r="BH7" s="590"/>
      <c r="BI7" s="590"/>
      <c r="BJ7" s="590"/>
      <c r="BK7" s="590"/>
      <c r="BL7" s="590"/>
      <c r="BM7" s="590"/>
      <c r="BN7" s="591"/>
      <c r="BO7" s="642">
        <v>45.2</v>
      </c>
      <c r="BP7" s="642"/>
      <c r="BQ7" s="642"/>
      <c r="BR7" s="642"/>
      <c r="BS7" s="643">
        <v>1668552</v>
      </c>
      <c r="BT7" s="643"/>
      <c r="BU7" s="643"/>
      <c r="BV7" s="643"/>
      <c r="BW7" s="643"/>
      <c r="BX7" s="643"/>
      <c r="BY7" s="643"/>
      <c r="BZ7" s="643"/>
      <c r="CA7" s="643"/>
      <c r="CB7" s="679"/>
      <c r="CD7" s="622" t="s">
        <v>218</v>
      </c>
      <c r="CE7" s="619"/>
      <c r="CF7" s="619"/>
      <c r="CG7" s="619"/>
      <c r="CH7" s="619"/>
      <c r="CI7" s="619"/>
      <c r="CJ7" s="619"/>
      <c r="CK7" s="619"/>
      <c r="CL7" s="619"/>
      <c r="CM7" s="619"/>
      <c r="CN7" s="619"/>
      <c r="CO7" s="619"/>
      <c r="CP7" s="619"/>
      <c r="CQ7" s="620"/>
      <c r="CR7" s="589">
        <v>24788836</v>
      </c>
      <c r="CS7" s="590"/>
      <c r="CT7" s="590"/>
      <c r="CU7" s="590"/>
      <c r="CV7" s="590"/>
      <c r="CW7" s="590"/>
      <c r="CX7" s="590"/>
      <c r="CY7" s="591"/>
      <c r="CZ7" s="642">
        <v>8.8000000000000007</v>
      </c>
      <c r="DA7" s="642"/>
      <c r="DB7" s="642"/>
      <c r="DC7" s="642"/>
      <c r="DD7" s="595">
        <v>1369152</v>
      </c>
      <c r="DE7" s="590"/>
      <c r="DF7" s="590"/>
      <c r="DG7" s="590"/>
      <c r="DH7" s="590"/>
      <c r="DI7" s="590"/>
      <c r="DJ7" s="590"/>
      <c r="DK7" s="590"/>
      <c r="DL7" s="590"/>
      <c r="DM7" s="590"/>
      <c r="DN7" s="590"/>
      <c r="DO7" s="590"/>
      <c r="DP7" s="591"/>
      <c r="DQ7" s="595">
        <v>21627260</v>
      </c>
      <c r="DR7" s="590"/>
      <c r="DS7" s="590"/>
      <c r="DT7" s="590"/>
      <c r="DU7" s="590"/>
      <c r="DV7" s="590"/>
      <c r="DW7" s="590"/>
      <c r="DX7" s="590"/>
      <c r="DY7" s="590"/>
      <c r="DZ7" s="590"/>
      <c r="EA7" s="590"/>
      <c r="EB7" s="590"/>
      <c r="EC7" s="621"/>
    </row>
    <row r="8" spans="2:143" ht="11.25" customHeight="1">
      <c r="B8" s="586" t="s">
        <v>219</v>
      </c>
      <c r="C8" s="587"/>
      <c r="D8" s="587"/>
      <c r="E8" s="587"/>
      <c r="F8" s="587"/>
      <c r="G8" s="587"/>
      <c r="H8" s="587"/>
      <c r="I8" s="587"/>
      <c r="J8" s="587"/>
      <c r="K8" s="587"/>
      <c r="L8" s="587"/>
      <c r="M8" s="587"/>
      <c r="N8" s="587"/>
      <c r="O8" s="587"/>
      <c r="P8" s="587"/>
      <c r="Q8" s="588"/>
      <c r="R8" s="589">
        <v>1055005</v>
      </c>
      <c r="S8" s="590"/>
      <c r="T8" s="590"/>
      <c r="U8" s="590"/>
      <c r="V8" s="590"/>
      <c r="W8" s="590"/>
      <c r="X8" s="590"/>
      <c r="Y8" s="591"/>
      <c r="Z8" s="642">
        <v>0.4</v>
      </c>
      <c r="AA8" s="642"/>
      <c r="AB8" s="642"/>
      <c r="AC8" s="642"/>
      <c r="AD8" s="643">
        <v>1055005</v>
      </c>
      <c r="AE8" s="643"/>
      <c r="AF8" s="643"/>
      <c r="AG8" s="643"/>
      <c r="AH8" s="643"/>
      <c r="AI8" s="643"/>
      <c r="AJ8" s="643"/>
      <c r="AK8" s="643"/>
      <c r="AL8" s="612">
        <v>0.7</v>
      </c>
      <c r="AM8" s="644"/>
      <c r="AN8" s="644"/>
      <c r="AO8" s="645"/>
      <c r="AP8" s="586" t="s">
        <v>220</v>
      </c>
      <c r="AQ8" s="587"/>
      <c r="AR8" s="587"/>
      <c r="AS8" s="587"/>
      <c r="AT8" s="587"/>
      <c r="AU8" s="587"/>
      <c r="AV8" s="587"/>
      <c r="AW8" s="587"/>
      <c r="AX8" s="587"/>
      <c r="AY8" s="587"/>
      <c r="AZ8" s="587"/>
      <c r="BA8" s="587"/>
      <c r="BB8" s="587"/>
      <c r="BC8" s="587"/>
      <c r="BD8" s="587"/>
      <c r="BE8" s="587"/>
      <c r="BF8" s="588"/>
      <c r="BG8" s="589">
        <v>1137301</v>
      </c>
      <c r="BH8" s="590"/>
      <c r="BI8" s="590"/>
      <c r="BJ8" s="590"/>
      <c r="BK8" s="590"/>
      <c r="BL8" s="590"/>
      <c r="BM8" s="590"/>
      <c r="BN8" s="591"/>
      <c r="BO8" s="642">
        <v>1</v>
      </c>
      <c r="BP8" s="642"/>
      <c r="BQ8" s="642"/>
      <c r="BR8" s="642"/>
      <c r="BS8" s="595" t="s">
        <v>221</v>
      </c>
      <c r="BT8" s="590"/>
      <c r="BU8" s="590"/>
      <c r="BV8" s="590"/>
      <c r="BW8" s="590"/>
      <c r="BX8" s="590"/>
      <c r="BY8" s="590"/>
      <c r="BZ8" s="590"/>
      <c r="CA8" s="590"/>
      <c r="CB8" s="621"/>
      <c r="CD8" s="622" t="s">
        <v>222</v>
      </c>
      <c r="CE8" s="619"/>
      <c r="CF8" s="619"/>
      <c r="CG8" s="619"/>
      <c r="CH8" s="619"/>
      <c r="CI8" s="619"/>
      <c r="CJ8" s="619"/>
      <c r="CK8" s="619"/>
      <c r="CL8" s="619"/>
      <c r="CM8" s="619"/>
      <c r="CN8" s="619"/>
      <c r="CO8" s="619"/>
      <c r="CP8" s="619"/>
      <c r="CQ8" s="620"/>
      <c r="CR8" s="589">
        <v>108287020</v>
      </c>
      <c r="CS8" s="590"/>
      <c r="CT8" s="590"/>
      <c r="CU8" s="590"/>
      <c r="CV8" s="590"/>
      <c r="CW8" s="590"/>
      <c r="CX8" s="590"/>
      <c r="CY8" s="591"/>
      <c r="CZ8" s="642">
        <v>38.299999999999997</v>
      </c>
      <c r="DA8" s="642"/>
      <c r="DB8" s="642"/>
      <c r="DC8" s="642"/>
      <c r="DD8" s="595">
        <v>2037030</v>
      </c>
      <c r="DE8" s="590"/>
      <c r="DF8" s="590"/>
      <c r="DG8" s="590"/>
      <c r="DH8" s="590"/>
      <c r="DI8" s="590"/>
      <c r="DJ8" s="590"/>
      <c r="DK8" s="590"/>
      <c r="DL8" s="590"/>
      <c r="DM8" s="590"/>
      <c r="DN8" s="590"/>
      <c r="DO8" s="590"/>
      <c r="DP8" s="591"/>
      <c r="DQ8" s="595">
        <v>53475694</v>
      </c>
      <c r="DR8" s="590"/>
      <c r="DS8" s="590"/>
      <c r="DT8" s="590"/>
      <c r="DU8" s="590"/>
      <c r="DV8" s="590"/>
      <c r="DW8" s="590"/>
      <c r="DX8" s="590"/>
      <c r="DY8" s="590"/>
      <c r="DZ8" s="590"/>
      <c r="EA8" s="590"/>
      <c r="EB8" s="590"/>
      <c r="EC8" s="621"/>
    </row>
    <row r="9" spans="2:143" ht="11.25" customHeight="1">
      <c r="B9" s="586" t="s">
        <v>223</v>
      </c>
      <c r="C9" s="587"/>
      <c r="D9" s="587"/>
      <c r="E9" s="587"/>
      <c r="F9" s="587"/>
      <c r="G9" s="587"/>
      <c r="H9" s="587"/>
      <c r="I9" s="587"/>
      <c r="J9" s="587"/>
      <c r="K9" s="587"/>
      <c r="L9" s="587"/>
      <c r="M9" s="587"/>
      <c r="N9" s="587"/>
      <c r="O9" s="587"/>
      <c r="P9" s="587"/>
      <c r="Q9" s="588"/>
      <c r="R9" s="589">
        <v>559927</v>
      </c>
      <c r="S9" s="590"/>
      <c r="T9" s="590"/>
      <c r="U9" s="590"/>
      <c r="V9" s="590"/>
      <c r="W9" s="590"/>
      <c r="X9" s="590"/>
      <c r="Y9" s="591"/>
      <c r="Z9" s="642">
        <v>0.2</v>
      </c>
      <c r="AA9" s="642"/>
      <c r="AB9" s="642"/>
      <c r="AC9" s="642"/>
      <c r="AD9" s="643">
        <v>559927</v>
      </c>
      <c r="AE9" s="643"/>
      <c r="AF9" s="643"/>
      <c r="AG9" s="643"/>
      <c r="AH9" s="643"/>
      <c r="AI9" s="643"/>
      <c r="AJ9" s="643"/>
      <c r="AK9" s="643"/>
      <c r="AL9" s="612">
        <v>0.4</v>
      </c>
      <c r="AM9" s="644"/>
      <c r="AN9" s="644"/>
      <c r="AO9" s="645"/>
      <c r="AP9" s="586" t="s">
        <v>224</v>
      </c>
      <c r="AQ9" s="587"/>
      <c r="AR9" s="587"/>
      <c r="AS9" s="587"/>
      <c r="AT9" s="587"/>
      <c r="AU9" s="587"/>
      <c r="AV9" s="587"/>
      <c r="AW9" s="587"/>
      <c r="AX9" s="587"/>
      <c r="AY9" s="587"/>
      <c r="AZ9" s="587"/>
      <c r="BA9" s="587"/>
      <c r="BB9" s="587"/>
      <c r="BC9" s="587"/>
      <c r="BD9" s="587"/>
      <c r="BE9" s="587"/>
      <c r="BF9" s="588"/>
      <c r="BG9" s="589">
        <v>37078976</v>
      </c>
      <c r="BH9" s="590"/>
      <c r="BI9" s="590"/>
      <c r="BJ9" s="590"/>
      <c r="BK9" s="590"/>
      <c r="BL9" s="590"/>
      <c r="BM9" s="590"/>
      <c r="BN9" s="591"/>
      <c r="BO9" s="642">
        <v>32.799999999999997</v>
      </c>
      <c r="BP9" s="642"/>
      <c r="BQ9" s="642"/>
      <c r="BR9" s="642"/>
      <c r="BS9" s="595" t="s">
        <v>221</v>
      </c>
      <c r="BT9" s="590"/>
      <c r="BU9" s="590"/>
      <c r="BV9" s="590"/>
      <c r="BW9" s="590"/>
      <c r="BX9" s="590"/>
      <c r="BY9" s="590"/>
      <c r="BZ9" s="590"/>
      <c r="CA9" s="590"/>
      <c r="CB9" s="621"/>
      <c r="CD9" s="622" t="s">
        <v>225</v>
      </c>
      <c r="CE9" s="619"/>
      <c r="CF9" s="619"/>
      <c r="CG9" s="619"/>
      <c r="CH9" s="619"/>
      <c r="CI9" s="619"/>
      <c r="CJ9" s="619"/>
      <c r="CK9" s="619"/>
      <c r="CL9" s="619"/>
      <c r="CM9" s="619"/>
      <c r="CN9" s="619"/>
      <c r="CO9" s="619"/>
      <c r="CP9" s="619"/>
      <c r="CQ9" s="620"/>
      <c r="CR9" s="589">
        <v>35856189</v>
      </c>
      <c r="CS9" s="590"/>
      <c r="CT9" s="590"/>
      <c r="CU9" s="590"/>
      <c r="CV9" s="590"/>
      <c r="CW9" s="590"/>
      <c r="CX9" s="590"/>
      <c r="CY9" s="591"/>
      <c r="CZ9" s="642">
        <v>12.7</v>
      </c>
      <c r="DA9" s="642"/>
      <c r="DB9" s="642"/>
      <c r="DC9" s="642"/>
      <c r="DD9" s="595">
        <v>4433607</v>
      </c>
      <c r="DE9" s="590"/>
      <c r="DF9" s="590"/>
      <c r="DG9" s="590"/>
      <c r="DH9" s="590"/>
      <c r="DI9" s="590"/>
      <c r="DJ9" s="590"/>
      <c r="DK9" s="590"/>
      <c r="DL9" s="590"/>
      <c r="DM9" s="590"/>
      <c r="DN9" s="590"/>
      <c r="DO9" s="590"/>
      <c r="DP9" s="591"/>
      <c r="DQ9" s="595">
        <v>17183454</v>
      </c>
      <c r="DR9" s="590"/>
      <c r="DS9" s="590"/>
      <c r="DT9" s="590"/>
      <c r="DU9" s="590"/>
      <c r="DV9" s="590"/>
      <c r="DW9" s="590"/>
      <c r="DX9" s="590"/>
      <c r="DY9" s="590"/>
      <c r="DZ9" s="590"/>
      <c r="EA9" s="590"/>
      <c r="EB9" s="590"/>
      <c r="EC9" s="621"/>
    </row>
    <row r="10" spans="2:143" ht="11.25" customHeight="1">
      <c r="B10" s="586" t="s">
        <v>226</v>
      </c>
      <c r="C10" s="587"/>
      <c r="D10" s="587"/>
      <c r="E10" s="587"/>
      <c r="F10" s="587"/>
      <c r="G10" s="587"/>
      <c r="H10" s="587"/>
      <c r="I10" s="587"/>
      <c r="J10" s="587"/>
      <c r="K10" s="587"/>
      <c r="L10" s="587"/>
      <c r="M10" s="587"/>
      <c r="N10" s="587"/>
      <c r="O10" s="587"/>
      <c r="P10" s="587"/>
      <c r="Q10" s="588"/>
      <c r="R10" s="589">
        <v>8165150</v>
      </c>
      <c r="S10" s="590"/>
      <c r="T10" s="590"/>
      <c r="U10" s="590"/>
      <c r="V10" s="590"/>
      <c r="W10" s="590"/>
      <c r="X10" s="590"/>
      <c r="Y10" s="591"/>
      <c r="Z10" s="642">
        <v>2.8</v>
      </c>
      <c r="AA10" s="642"/>
      <c r="AB10" s="642"/>
      <c r="AC10" s="642"/>
      <c r="AD10" s="643">
        <v>8165150</v>
      </c>
      <c r="AE10" s="643"/>
      <c r="AF10" s="643"/>
      <c r="AG10" s="643"/>
      <c r="AH10" s="643"/>
      <c r="AI10" s="643"/>
      <c r="AJ10" s="643"/>
      <c r="AK10" s="643"/>
      <c r="AL10" s="612">
        <v>5.5</v>
      </c>
      <c r="AM10" s="644"/>
      <c r="AN10" s="644"/>
      <c r="AO10" s="645"/>
      <c r="AP10" s="586" t="s">
        <v>227</v>
      </c>
      <c r="AQ10" s="587"/>
      <c r="AR10" s="587"/>
      <c r="AS10" s="587"/>
      <c r="AT10" s="587"/>
      <c r="AU10" s="587"/>
      <c r="AV10" s="587"/>
      <c r="AW10" s="587"/>
      <c r="AX10" s="587"/>
      <c r="AY10" s="587"/>
      <c r="AZ10" s="587"/>
      <c r="BA10" s="587"/>
      <c r="BB10" s="587"/>
      <c r="BC10" s="587"/>
      <c r="BD10" s="587"/>
      <c r="BE10" s="587"/>
      <c r="BF10" s="588"/>
      <c r="BG10" s="589">
        <v>2551495</v>
      </c>
      <c r="BH10" s="590"/>
      <c r="BI10" s="590"/>
      <c r="BJ10" s="590"/>
      <c r="BK10" s="590"/>
      <c r="BL10" s="590"/>
      <c r="BM10" s="590"/>
      <c r="BN10" s="591"/>
      <c r="BO10" s="642">
        <v>2.2999999999999998</v>
      </c>
      <c r="BP10" s="642"/>
      <c r="BQ10" s="642"/>
      <c r="BR10" s="642"/>
      <c r="BS10" s="595" t="s">
        <v>221</v>
      </c>
      <c r="BT10" s="590"/>
      <c r="BU10" s="590"/>
      <c r="BV10" s="590"/>
      <c r="BW10" s="590"/>
      <c r="BX10" s="590"/>
      <c r="BY10" s="590"/>
      <c r="BZ10" s="590"/>
      <c r="CA10" s="590"/>
      <c r="CB10" s="621"/>
      <c r="CD10" s="622" t="s">
        <v>228</v>
      </c>
      <c r="CE10" s="619"/>
      <c r="CF10" s="619"/>
      <c r="CG10" s="619"/>
      <c r="CH10" s="619"/>
      <c r="CI10" s="619"/>
      <c r="CJ10" s="619"/>
      <c r="CK10" s="619"/>
      <c r="CL10" s="619"/>
      <c r="CM10" s="619"/>
      <c r="CN10" s="619"/>
      <c r="CO10" s="619"/>
      <c r="CP10" s="619"/>
      <c r="CQ10" s="620"/>
      <c r="CR10" s="589">
        <v>238011</v>
      </c>
      <c r="CS10" s="590"/>
      <c r="CT10" s="590"/>
      <c r="CU10" s="590"/>
      <c r="CV10" s="590"/>
      <c r="CW10" s="590"/>
      <c r="CX10" s="590"/>
      <c r="CY10" s="591"/>
      <c r="CZ10" s="642">
        <v>0.1</v>
      </c>
      <c r="DA10" s="642"/>
      <c r="DB10" s="642"/>
      <c r="DC10" s="642"/>
      <c r="DD10" s="595">
        <v>22524</v>
      </c>
      <c r="DE10" s="590"/>
      <c r="DF10" s="590"/>
      <c r="DG10" s="590"/>
      <c r="DH10" s="590"/>
      <c r="DI10" s="590"/>
      <c r="DJ10" s="590"/>
      <c r="DK10" s="590"/>
      <c r="DL10" s="590"/>
      <c r="DM10" s="590"/>
      <c r="DN10" s="590"/>
      <c r="DO10" s="590"/>
      <c r="DP10" s="591"/>
      <c r="DQ10" s="595">
        <v>73015</v>
      </c>
      <c r="DR10" s="590"/>
      <c r="DS10" s="590"/>
      <c r="DT10" s="590"/>
      <c r="DU10" s="590"/>
      <c r="DV10" s="590"/>
      <c r="DW10" s="590"/>
      <c r="DX10" s="590"/>
      <c r="DY10" s="590"/>
      <c r="DZ10" s="590"/>
      <c r="EA10" s="590"/>
      <c r="EB10" s="590"/>
      <c r="EC10" s="621"/>
    </row>
    <row r="11" spans="2:143" ht="11.25" customHeight="1">
      <c r="B11" s="586" t="s">
        <v>229</v>
      </c>
      <c r="C11" s="587"/>
      <c r="D11" s="587"/>
      <c r="E11" s="587"/>
      <c r="F11" s="587"/>
      <c r="G11" s="587"/>
      <c r="H11" s="587"/>
      <c r="I11" s="587"/>
      <c r="J11" s="587"/>
      <c r="K11" s="587"/>
      <c r="L11" s="587"/>
      <c r="M11" s="587"/>
      <c r="N11" s="587"/>
      <c r="O11" s="587"/>
      <c r="P11" s="587"/>
      <c r="Q11" s="588"/>
      <c r="R11" s="589">
        <v>123031</v>
      </c>
      <c r="S11" s="590"/>
      <c r="T11" s="590"/>
      <c r="U11" s="590"/>
      <c r="V11" s="590"/>
      <c r="W11" s="590"/>
      <c r="X11" s="590"/>
      <c r="Y11" s="591"/>
      <c r="Z11" s="642">
        <v>0</v>
      </c>
      <c r="AA11" s="642"/>
      <c r="AB11" s="642"/>
      <c r="AC11" s="642"/>
      <c r="AD11" s="643">
        <v>123031</v>
      </c>
      <c r="AE11" s="643"/>
      <c r="AF11" s="643"/>
      <c r="AG11" s="643"/>
      <c r="AH11" s="643"/>
      <c r="AI11" s="643"/>
      <c r="AJ11" s="643"/>
      <c r="AK11" s="643"/>
      <c r="AL11" s="612">
        <v>0.1</v>
      </c>
      <c r="AM11" s="644"/>
      <c r="AN11" s="644"/>
      <c r="AO11" s="645"/>
      <c r="AP11" s="586" t="s">
        <v>230</v>
      </c>
      <c r="AQ11" s="587"/>
      <c r="AR11" s="587"/>
      <c r="AS11" s="587"/>
      <c r="AT11" s="587"/>
      <c r="AU11" s="587"/>
      <c r="AV11" s="587"/>
      <c r="AW11" s="587"/>
      <c r="AX11" s="587"/>
      <c r="AY11" s="587"/>
      <c r="AZ11" s="587"/>
      <c r="BA11" s="587"/>
      <c r="BB11" s="587"/>
      <c r="BC11" s="587"/>
      <c r="BD11" s="587"/>
      <c r="BE11" s="587"/>
      <c r="BF11" s="588"/>
      <c r="BG11" s="589">
        <v>10242669</v>
      </c>
      <c r="BH11" s="590"/>
      <c r="BI11" s="590"/>
      <c r="BJ11" s="590"/>
      <c r="BK11" s="590"/>
      <c r="BL11" s="590"/>
      <c r="BM11" s="590"/>
      <c r="BN11" s="591"/>
      <c r="BO11" s="642">
        <v>9.1</v>
      </c>
      <c r="BP11" s="642"/>
      <c r="BQ11" s="642"/>
      <c r="BR11" s="642"/>
      <c r="BS11" s="595">
        <v>1668552</v>
      </c>
      <c r="BT11" s="590"/>
      <c r="BU11" s="590"/>
      <c r="BV11" s="590"/>
      <c r="BW11" s="590"/>
      <c r="BX11" s="590"/>
      <c r="BY11" s="590"/>
      <c r="BZ11" s="590"/>
      <c r="CA11" s="590"/>
      <c r="CB11" s="621"/>
      <c r="CD11" s="622" t="s">
        <v>231</v>
      </c>
      <c r="CE11" s="619"/>
      <c r="CF11" s="619"/>
      <c r="CG11" s="619"/>
      <c r="CH11" s="619"/>
      <c r="CI11" s="619"/>
      <c r="CJ11" s="619"/>
      <c r="CK11" s="619"/>
      <c r="CL11" s="619"/>
      <c r="CM11" s="619"/>
      <c r="CN11" s="619"/>
      <c r="CO11" s="619"/>
      <c r="CP11" s="619"/>
      <c r="CQ11" s="620"/>
      <c r="CR11" s="589">
        <v>6376967</v>
      </c>
      <c r="CS11" s="590"/>
      <c r="CT11" s="590"/>
      <c r="CU11" s="590"/>
      <c r="CV11" s="590"/>
      <c r="CW11" s="590"/>
      <c r="CX11" s="590"/>
      <c r="CY11" s="591"/>
      <c r="CZ11" s="642">
        <v>2.2999999999999998</v>
      </c>
      <c r="DA11" s="642"/>
      <c r="DB11" s="642"/>
      <c r="DC11" s="642"/>
      <c r="DD11" s="595">
        <v>3253137</v>
      </c>
      <c r="DE11" s="590"/>
      <c r="DF11" s="590"/>
      <c r="DG11" s="590"/>
      <c r="DH11" s="590"/>
      <c r="DI11" s="590"/>
      <c r="DJ11" s="590"/>
      <c r="DK11" s="590"/>
      <c r="DL11" s="590"/>
      <c r="DM11" s="590"/>
      <c r="DN11" s="590"/>
      <c r="DO11" s="590"/>
      <c r="DP11" s="591"/>
      <c r="DQ11" s="595">
        <v>5180477</v>
      </c>
      <c r="DR11" s="590"/>
      <c r="DS11" s="590"/>
      <c r="DT11" s="590"/>
      <c r="DU11" s="590"/>
      <c r="DV11" s="590"/>
      <c r="DW11" s="590"/>
      <c r="DX11" s="590"/>
      <c r="DY11" s="590"/>
      <c r="DZ11" s="590"/>
      <c r="EA11" s="590"/>
      <c r="EB11" s="590"/>
      <c r="EC11" s="621"/>
    </row>
    <row r="12" spans="2:143" ht="11.25" customHeight="1">
      <c r="B12" s="586" t="s">
        <v>232</v>
      </c>
      <c r="C12" s="587"/>
      <c r="D12" s="587"/>
      <c r="E12" s="587"/>
      <c r="F12" s="587"/>
      <c r="G12" s="587"/>
      <c r="H12" s="587"/>
      <c r="I12" s="587"/>
      <c r="J12" s="587"/>
      <c r="K12" s="587"/>
      <c r="L12" s="587"/>
      <c r="M12" s="587"/>
      <c r="N12" s="587"/>
      <c r="O12" s="587"/>
      <c r="P12" s="587"/>
      <c r="Q12" s="588"/>
      <c r="R12" s="589" t="s">
        <v>221</v>
      </c>
      <c r="S12" s="590"/>
      <c r="T12" s="590"/>
      <c r="U12" s="590"/>
      <c r="V12" s="590"/>
      <c r="W12" s="590"/>
      <c r="X12" s="590"/>
      <c r="Y12" s="591"/>
      <c r="Z12" s="642" t="s">
        <v>221</v>
      </c>
      <c r="AA12" s="642"/>
      <c r="AB12" s="642"/>
      <c r="AC12" s="642"/>
      <c r="AD12" s="643" t="s">
        <v>221</v>
      </c>
      <c r="AE12" s="643"/>
      <c r="AF12" s="643"/>
      <c r="AG12" s="643"/>
      <c r="AH12" s="643"/>
      <c r="AI12" s="643"/>
      <c r="AJ12" s="643"/>
      <c r="AK12" s="643"/>
      <c r="AL12" s="612" t="s">
        <v>221</v>
      </c>
      <c r="AM12" s="644"/>
      <c r="AN12" s="644"/>
      <c r="AO12" s="645"/>
      <c r="AP12" s="586" t="s">
        <v>233</v>
      </c>
      <c r="AQ12" s="587"/>
      <c r="AR12" s="587"/>
      <c r="AS12" s="587"/>
      <c r="AT12" s="587"/>
      <c r="AU12" s="587"/>
      <c r="AV12" s="587"/>
      <c r="AW12" s="587"/>
      <c r="AX12" s="587"/>
      <c r="AY12" s="587"/>
      <c r="AZ12" s="587"/>
      <c r="BA12" s="587"/>
      <c r="BB12" s="587"/>
      <c r="BC12" s="587"/>
      <c r="BD12" s="587"/>
      <c r="BE12" s="587"/>
      <c r="BF12" s="588"/>
      <c r="BG12" s="589">
        <v>43778980</v>
      </c>
      <c r="BH12" s="590"/>
      <c r="BI12" s="590"/>
      <c r="BJ12" s="590"/>
      <c r="BK12" s="590"/>
      <c r="BL12" s="590"/>
      <c r="BM12" s="590"/>
      <c r="BN12" s="591"/>
      <c r="BO12" s="642">
        <v>38.799999999999997</v>
      </c>
      <c r="BP12" s="642"/>
      <c r="BQ12" s="642"/>
      <c r="BR12" s="642"/>
      <c r="BS12" s="595" t="s">
        <v>221</v>
      </c>
      <c r="BT12" s="590"/>
      <c r="BU12" s="590"/>
      <c r="BV12" s="590"/>
      <c r="BW12" s="590"/>
      <c r="BX12" s="590"/>
      <c r="BY12" s="590"/>
      <c r="BZ12" s="590"/>
      <c r="CA12" s="590"/>
      <c r="CB12" s="621"/>
      <c r="CD12" s="622" t="s">
        <v>234</v>
      </c>
      <c r="CE12" s="619"/>
      <c r="CF12" s="619"/>
      <c r="CG12" s="619"/>
      <c r="CH12" s="619"/>
      <c r="CI12" s="619"/>
      <c r="CJ12" s="619"/>
      <c r="CK12" s="619"/>
      <c r="CL12" s="619"/>
      <c r="CM12" s="619"/>
      <c r="CN12" s="619"/>
      <c r="CO12" s="619"/>
      <c r="CP12" s="619"/>
      <c r="CQ12" s="620"/>
      <c r="CR12" s="589">
        <v>1884122</v>
      </c>
      <c r="CS12" s="590"/>
      <c r="CT12" s="590"/>
      <c r="CU12" s="590"/>
      <c r="CV12" s="590"/>
      <c r="CW12" s="590"/>
      <c r="CX12" s="590"/>
      <c r="CY12" s="591"/>
      <c r="CZ12" s="642">
        <v>0.7</v>
      </c>
      <c r="DA12" s="642"/>
      <c r="DB12" s="642"/>
      <c r="DC12" s="642"/>
      <c r="DD12" s="595">
        <v>657810</v>
      </c>
      <c r="DE12" s="590"/>
      <c r="DF12" s="590"/>
      <c r="DG12" s="590"/>
      <c r="DH12" s="590"/>
      <c r="DI12" s="590"/>
      <c r="DJ12" s="590"/>
      <c r="DK12" s="590"/>
      <c r="DL12" s="590"/>
      <c r="DM12" s="590"/>
      <c r="DN12" s="590"/>
      <c r="DO12" s="590"/>
      <c r="DP12" s="591"/>
      <c r="DQ12" s="595">
        <v>1316313</v>
      </c>
      <c r="DR12" s="590"/>
      <c r="DS12" s="590"/>
      <c r="DT12" s="590"/>
      <c r="DU12" s="590"/>
      <c r="DV12" s="590"/>
      <c r="DW12" s="590"/>
      <c r="DX12" s="590"/>
      <c r="DY12" s="590"/>
      <c r="DZ12" s="590"/>
      <c r="EA12" s="590"/>
      <c r="EB12" s="590"/>
      <c r="EC12" s="621"/>
    </row>
    <row r="13" spans="2:143" ht="11.25" customHeight="1">
      <c r="B13" s="586" t="s">
        <v>235</v>
      </c>
      <c r="C13" s="587"/>
      <c r="D13" s="587"/>
      <c r="E13" s="587"/>
      <c r="F13" s="587"/>
      <c r="G13" s="587"/>
      <c r="H13" s="587"/>
      <c r="I13" s="587"/>
      <c r="J13" s="587"/>
      <c r="K13" s="587"/>
      <c r="L13" s="587"/>
      <c r="M13" s="587"/>
      <c r="N13" s="587"/>
      <c r="O13" s="587"/>
      <c r="P13" s="587"/>
      <c r="Q13" s="588"/>
      <c r="R13" s="589">
        <v>279796</v>
      </c>
      <c r="S13" s="590"/>
      <c r="T13" s="590"/>
      <c r="U13" s="590"/>
      <c r="V13" s="590"/>
      <c r="W13" s="590"/>
      <c r="X13" s="590"/>
      <c r="Y13" s="591"/>
      <c r="Z13" s="642">
        <v>0.1</v>
      </c>
      <c r="AA13" s="642"/>
      <c r="AB13" s="642"/>
      <c r="AC13" s="642"/>
      <c r="AD13" s="643">
        <v>279796</v>
      </c>
      <c r="AE13" s="643"/>
      <c r="AF13" s="643"/>
      <c r="AG13" s="643"/>
      <c r="AH13" s="643"/>
      <c r="AI13" s="643"/>
      <c r="AJ13" s="643"/>
      <c r="AK13" s="643"/>
      <c r="AL13" s="612">
        <v>0.2</v>
      </c>
      <c r="AM13" s="644"/>
      <c r="AN13" s="644"/>
      <c r="AO13" s="645"/>
      <c r="AP13" s="586" t="s">
        <v>236</v>
      </c>
      <c r="AQ13" s="587"/>
      <c r="AR13" s="587"/>
      <c r="AS13" s="587"/>
      <c r="AT13" s="587"/>
      <c r="AU13" s="587"/>
      <c r="AV13" s="587"/>
      <c r="AW13" s="587"/>
      <c r="AX13" s="587"/>
      <c r="AY13" s="587"/>
      <c r="AZ13" s="587"/>
      <c r="BA13" s="587"/>
      <c r="BB13" s="587"/>
      <c r="BC13" s="587"/>
      <c r="BD13" s="587"/>
      <c r="BE13" s="587"/>
      <c r="BF13" s="588"/>
      <c r="BG13" s="589">
        <v>43527250</v>
      </c>
      <c r="BH13" s="590"/>
      <c r="BI13" s="590"/>
      <c r="BJ13" s="590"/>
      <c r="BK13" s="590"/>
      <c r="BL13" s="590"/>
      <c r="BM13" s="590"/>
      <c r="BN13" s="591"/>
      <c r="BO13" s="642">
        <v>38.5</v>
      </c>
      <c r="BP13" s="642"/>
      <c r="BQ13" s="642"/>
      <c r="BR13" s="642"/>
      <c r="BS13" s="595" t="s">
        <v>221</v>
      </c>
      <c r="BT13" s="590"/>
      <c r="BU13" s="590"/>
      <c r="BV13" s="590"/>
      <c r="BW13" s="590"/>
      <c r="BX13" s="590"/>
      <c r="BY13" s="590"/>
      <c r="BZ13" s="590"/>
      <c r="CA13" s="590"/>
      <c r="CB13" s="621"/>
      <c r="CD13" s="622" t="s">
        <v>237</v>
      </c>
      <c r="CE13" s="619"/>
      <c r="CF13" s="619"/>
      <c r="CG13" s="619"/>
      <c r="CH13" s="619"/>
      <c r="CI13" s="619"/>
      <c r="CJ13" s="619"/>
      <c r="CK13" s="619"/>
      <c r="CL13" s="619"/>
      <c r="CM13" s="619"/>
      <c r="CN13" s="619"/>
      <c r="CO13" s="619"/>
      <c r="CP13" s="619"/>
      <c r="CQ13" s="620"/>
      <c r="CR13" s="589">
        <v>34795362</v>
      </c>
      <c r="CS13" s="590"/>
      <c r="CT13" s="590"/>
      <c r="CU13" s="590"/>
      <c r="CV13" s="590"/>
      <c r="CW13" s="590"/>
      <c r="CX13" s="590"/>
      <c r="CY13" s="591"/>
      <c r="CZ13" s="642">
        <v>12.3</v>
      </c>
      <c r="DA13" s="642"/>
      <c r="DB13" s="642"/>
      <c r="DC13" s="642"/>
      <c r="DD13" s="595">
        <v>15255818</v>
      </c>
      <c r="DE13" s="590"/>
      <c r="DF13" s="590"/>
      <c r="DG13" s="590"/>
      <c r="DH13" s="590"/>
      <c r="DI13" s="590"/>
      <c r="DJ13" s="590"/>
      <c r="DK13" s="590"/>
      <c r="DL13" s="590"/>
      <c r="DM13" s="590"/>
      <c r="DN13" s="590"/>
      <c r="DO13" s="590"/>
      <c r="DP13" s="591"/>
      <c r="DQ13" s="595">
        <v>21764340</v>
      </c>
      <c r="DR13" s="590"/>
      <c r="DS13" s="590"/>
      <c r="DT13" s="590"/>
      <c r="DU13" s="590"/>
      <c r="DV13" s="590"/>
      <c r="DW13" s="590"/>
      <c r="DX13" s="590"/>
      <c r="DY13" s="590"/>
      <c r="DZ13" s="590"/>
      <c r="EA13" s="590"/>
      <c r="EB13" s="590"/>
      <c r="EC13" s="621"/>
    </row>
    <row r="14" spans="2:143" ht="11.25" customHeight="1">
      <c r="B14" s="586" t="s">
        <v>238</v>
      </c>
      <c r="C14" s="587"/>
      <c r="D14" s="587"/>
      <c r="E14" s="587"/>
      <c r="F14" s="587"/>
      <c r="G14" s="587"/>
      <c r="H14" s="587"/>
      <c r="I14" s="587"/>
      <c r="J14" s="587"/>
      <c r="K14" s="587"/>
      <c r="L14" s="587"/>
      <c r="M14" s="587"/>
      <c r="N14" s="587"/>
      <c r="O14" s="587"/>
      <c r="P14" s="587"/>
      <c r="Q14" s="588"/>
      <c r="R14" s="589">
        <v>4982347</v>
      </c>
      <c r="S14" s="590"/>
      <c r="T14" s="590"/>
      <c r="U14" s="590"/>
      <c r="V14" s="590"/>
      <c r="W14" s="590"/>
      <c r="X14" s="590"/>
      <c r="Y14" s="591"/>
      <c r="Z14" s="642">
        <v>1.7</v>
      </c>
      <c r="AA14" s="642"/>
      <c r="AB14" s="642"/>
      <c r="AC14" s="642"/>
      <c r="AD14" s="643">
        <v>4982347</v>
      </c>
      <c r="AE14" s="643"/>
      <c r="AF14" s="643"/>
      <c r="AG14" s="643"/>
      <c r="AH14" s="643"/>
      <c r="AI14" s="643"/>
      <c r="AJ14" s="643"/>
      <c r="AK14" s="643"/>
      <c r="AL14" s="612">
        <v>3.3</v>
      </c>
      <c r="AM14" s="644"/>
      <c r="AN14" s="644"/>
      <c r="AO14" s="645"/>
      <c r="AP14" s="586" t="s">
        <v>239</v>
      </c>
      <c r="AQ14" s="587"/>
      <c r="AR14" s="587"/>
      <c r="AS14" s="587"/>
      <c r="AT14" s="587"/>
      <c r="AU14" s="587"/>
      <c r="AV14" s="587"/>
      <c r="AW14" s="587"/>
      <c r="AX14" s="587"/>
      <c r="AY14" s="587"/>
      <c r="AZ14" s="587"/>
      <c r="BA14" s="587"/>
      <c r="BB14" s="587"/>
      <c r="BC14" s="587"/>
      <c r="BD14" s="587"/>
      <c r="BE14" s="587"/>
      <c r="BF14" s="588"/>
      <c r="BG14" s="589">
        <v>1359643</v>
      </c>
      <c r="BH14" s="590"/>
      <c r="BI14" s="590"/>
      <c r="BJ14" s="590"/>
      <c r="BK14" s="590"/>
      <c r="BL14" s="590"/>
      <c r="BM14" s="590"/>
      <c r="BN14" s="591"/>
      <c r="BO14" s="642">
        <v>1.2</v>
      </c>
      <c r="BP14" s="642"/>
      <c r="BQ14" s="642"/>
      <c r="BR14" s="642"/>
      <c r="BS14" s="595" t="s">
        <v>221</v>
      </c>
      <c r="BT14" s="590"/>
      <c r="BU14" s="590"/>
      <c r="BV14" s="590"/>
      <c r="BW14" s="590"/>
      <c r="BX14" s="590"/>
      <c r="BY14" s="590"/>
      <c r="BZ14" s="590"/>
      <c r="CA14" s="590"/>
      <c r="CB14" s="621"/>
      <c r="CD14" s="622" t="s">
        <v>240</v>
      </c>
      <c r="CE14" s="619"/>
      <c r="CF14" s="619"/>
      <c r="CG14" s="619"/>
      <c r="CH14" s="619"/>
      <c r="CI14" s="619"/>
      <c r="CJ14" s="619"/>
      <c r="CK14" s="619"/>
      <c r="CL14" s="619"/>
      <c r="CM14" s="619"/>
      <c r="CN14" s="619"/>
      <c r="CO14" s="619"/>
      <c r="CP14" s="619"/>
      <c r="CQ14" s="620"/>
      <c r="CR14" s="589">
        <v>9966062</v>
      </c>
      <c r="CS14" s="590"/>
      <c r="CT14" s="590"/>
      <c r="CU14" s="590"/>
      <c r="CV14" s="590"/>
      <c r="CW14" s="590"/>
      <c r="CX14" s="590"/>
      <c r="CY14" s="591"/>
      <c r="CZ14" s="642">
        <v>3.5</v>
      </c>
      <c r="DA14" s="642"/>
      <c r="DB14" s="642"/>
      <c r="DC14" s="642"/>
      <c r="DD14" s="595">
        <v>3181598</v>
      </c>
      <c r="DE14" s="590"/>
      <c r="DF14" s="590"/>
      <c r="DG14" s="590"/>
      <c r="DH14" s="590"/>
      <c r="DI14" s="590"/>
      <c r="DJ14" s="590"/>
      <c r="DK14" s="590"/>
      <c r="DL14" s="590"/>
      <c r="DM14" s="590"/>
      <c r="DN14" s="590"/>
      <c r="DO14" s="590"/>
      <c r="DP14" s="591"/>
      <c r="DQ14" s="595">
        <v>6838467</v>
      </c>
      <c r="DR14" s="590"/>
      <c r="DS14" s="590"/>
      <c r="DT14" s="590"/>
      <c r="DU14" s="590"/>
      <c r="DV14" s="590"/>
      <c r="DW14" s="590"/>
      <c r="DX14" s="590"/>
      <c r="DY14" s="590"/>
      <c r="DZ14" s="590"/>
      <c r="EA14" s="590"/>
      <c r="EB14" s="590"/>
      <c r="EC14" s="621"/>
    </row>
    <row r="15" spans="2:143" ht="11.25" customHeight="1">
      <c r="B15" s="586" t="s">
        <v>241</v>
      </c>
      <c r="C15" s="587"/>
      <c r="D15" s="587"/>
      <c r="E15" s="587"/>
      <c r="F15" s="587"/>
      <c r="G15" s="587"/>
      <c r="H15" s="587"/>
      <c r="I15" s="587"/>
      <c r="J15" s="587"/>
      <c r="K15" s="587"/>
      <c r="L15" s="587"/>
      <c r="M15" s="587"/>
      <c r="N15" s="587"/>
      <c r="O15" s="587"/>
      <c r="P15" s="587"/>
      <c r="Q15" s="588"/>
      <c r="R15" s="589">
        <v>428281</v>
      </c>
      <c r="S15" s="590"/>
      <c r="T15" s="590"/>
      <c r="U15" s="590"/>
      <c r="V15" s="590"/>
      <c r="W15" s="590"/>
      <c r="X15" s="590"/>
      <c r="Y15" s="591"/>
      <c r="Z15" s="642">
        <v>0.1</v>
      </c>
      <c r="AA15" s="642"/>
      <c r="AB15" s="642"/>
      <c r="AC15" s="642"/>
      <c r="AD15" s="643">
        <v>428281</v>
      </c>
      <c r="AE15" s="643"/>
      <c r="AF15" s="643"/>
      <c r="AG15" s="643"/>
      <c r="AH15" s="643"/>
      <c r="AI15" s="643"/>
      <c r="AJ15" s="643"/>
      <c r="AK15" s="643"/>
      <c r="AL15" s="612">
        <v>0.3</v>
      </c>
      <c r="AM15" s="644"/>
      <c r="AN15" s="644"/>
      <c r="AO15" s="645"/>
      <c r="AP15" s="586" t="s">
        <v>242</v>
      </c>
      <c r="AQ15" s="587"/>
      <c r="AR15" s="587"/>
      <c r="AS15" s="587"/>
      <c r="AT15" s="587"/>
      <c r="AU15" s="587"/>
      <c r="AV15" s="587"/>
      <c r="AW15" s="587"/>
      <c r="AX15" s="587"/>
      <c r="AY15" s="587"/>
      <c r="AZ15" s="587"/>
      <c r="BA15" s="587"/>
      <c r="BB15" s="587"/>
      <c r="BC15" s="587"/>
      <c r="BD15" s="587"/>
      <c r="BE15" s="587"/>
      <c r="BF15" s="588"/>
      <c r="BG15" s="589">
        <v>5390978</v>
      </c>
      <c r="BH15" s="590"/>
      <c r="BI15" s="590"/>
      <c r="BJ15" s="590"/>
      <c r="BK15" s="590"/>
      <c r="BL15" s="590"/>
      <c r="BM15" s="590"/>
      <c r="BN15" s="591"/>
      <c r="BO15" s="642">
        <v>4.8</v>
      </c>
      <c r="BP15" s="642"/>
      <c r="BQ15" s="642"/>
      <c r="BR15" s="642"/>
      <c r="BS15" s="595" t="s">
        <v>221</v>
      </c>
      <c r="BT15" s="590"/>
      <c r="BU15" s="590"/>
      <c r="BV15" s="590"/>
      <c r="BW15" s="590"/>
      <c r="BX15" s="590"/>
      <c r="BY15" s="590"/>
      <c r="BZ15" s="590"/>
      <c r="CA15" s="590"/>
      <c r="CB15" s="621"/>
      <c r="CD15" s="622" t="s">
        <v>243</v>
      </c>
      <c r="CE15" s="619"/>
      <c r="CF15" s="619"/>
      <c r="CG15" s="619"/>
      <c r="CH15" s="619"/>
      <c r="CI15" s="619"/>
      <c r="CJ15" s="619"/>
      <c r="CK15" s="619"/>
      <c r="CL15" s="619"/>
      <c r="CM15" s="619"/>
      <c r="CN15" s="619"/>
      <c r="CO15" s="619"/>
      <c r="CP15" s="619"/>
      <c r="CQ15" s="620"/>
      <c r="CR15" s="589">
        <v>25068264</v>
      </c>
      <c r="CS15" s="590"/>
      <c r="CT15" s="590"/>
      <c r="CU15" s="590"/>
      <c r="CV15" s="590"/>
      <c r="CW15" s="590"/>
      <c r="CX15" s="590"/>
      <c r="CY15" s="591"/>
      <c r="CZ15" s="642">
        <v>8.9</v>
      </c>
      <c r="DA15" s="642"/>
      <c r="DB15" s="642"/>
      <c r="DC15" s="642"/>
      <c r="DD15" s="595">
        <v>8360595</v>
      </c>
      <c r="DE15" s="590"/>
      <c r="DF15" s="590"/>
      <c r="DG15" s="590"/>
      <c r="DH15" s="590"/>
      <c r="DI15" s="590"/>
      <c r="DJ15" s="590"/>
      <c r="DK15" s="590"/>
      <c r="DL15" s="590"/>
      <c r="DM15" s="590"/>
      <c r="DN15" s="590"/>
      <c r="DO15" s="590"/>
      <c r="DP15" s="591"/>
      <c r="DQ15" s="595">
        <v>18339573</v>
      </c>
      <c r="DR15" s="590"/>
      <c r="DS15" s="590"/>
      <c r="DT15" s="590"/>
      <c r="DU15" s="590"/>
      <c r="DV15" s="590"/>
      <c r="DW15" s="590"/>
      <c r="DX15" s="590"/>
      <c r="DY15" s="590"/>
      <c r="DZ15" s="590"/>
      <c r="EA15" s="590"/>
      <c r="EB15" s="590"/>
      <c r="EC15" s="621"/>
    </row>
    <row r="16" spans="2:143" ht="11.25" customHeight="1">
      <c r="B16" s="586" t="s">
        <v>244</v>
      </c>
      <c r="C16" s="587"/>
      <c r="D16" s="587"/>
      <c r="E16" s="587"/>
      <c r="F16" s="587"/>
      <c r="G16" s="587"/>
      <c r="H16" s="587"/>
      <c r="I16" s="587"/>
      <c r="J16" s="587"/>
      <c r="K16" s="587"/>
      <c r="L16" s="587"/>
      <c r="M16" s="587"/>
      <c r="N16" s="587"/>
      <c r="O16" s="587"/>
      <c r="P16" s="587"/>
      <c r="Q16" s="588"/>
      <c r="R16" s="589">
        <v>26352401</v>
      </c>
      <c r="S16" s="590"/>
      <c r="T16" s="590"/>
      <c r="U16" s="590"/>
      <c r="V16" s="590"/>
      <c r="W16" s="590"/>
      <c r="X16" s="590"/>
      <c r="Y16" s="591"/>
      <c r="Z16" s="642">
        <v>9</v>
      </c>
      <c r="AA16" s="642"/>
      <c r="AB16" s="642"/>
      <c r="AC16" s="642"/>
      <c r="AD16" s="643">
        <v>24383127</v>
      </c>
      <c r="AE16" s="643"/>
      <c r="AF16" s="643"/>
      <c r="AG16" s="643"/>
      <c r="AH16" s="643"/>
      <c r="AI16" s="643"/>
      <c r="AJ16" s="643"/>
      <c r="AK16" s="643"/>
      <c r="AL16" s="612">
        <v>16.3</v>
      </c>
      <c r="AM16" s="644"/>
      <c r="AN16" s="644"/>
      <c r="AO16" s="645"/>
      <c r="AP16" s="586" t="s">
        <v>245</v>
      </c>
      <c r="AQ16" s="587"/>
      <c r="AR16" s="587"/>
      <c r="AS16" s="587"/>
      <c r="AT16" s="587"/>
      <c r="AU16" s="587"/>
      <c r="AV16" s="587"/>
      <c r="AW16" s="587"/>
      <c r="AX16" s="587"/>
      <c r="AY16" s="587"/>
      <c r="AZ16" s="587"/>
      <c r="BA16" s="587"/>
      <c r="BB16" s="587"/>
      <c r="BC16" s="587"/>
      <c r="BD16" s="587"/>
      <c r="BE16" s="587"/>
      <c r="BF16" s="588"/>
      <c r="BG16" s="589">
        <v>53</v>
      </c>
      <c r="BH16" s="590"/>
      <c r="BI16" s="590"/>
      <c r="BJ16" s="590"/>
      <c r="BK16" s="590"/>
      <c r="BL16" s="590"/>
      <c r="BM16" s="590"/>
      <c r="BN16" s="591"/>
      <c r="BO16" s="642">
        <v>0</v>
      </c>
      <c r="BP16" s="642"/>
      <c r="BQ16" s="642"/>
      <c r="BR16" s="642"/>
      <c r="BS16" s="595" t="s">
        <v>221</v>
      </c>
      <c r="BT16" s="590"/>
      <c r="BU16" s="590"/>
      <c r="BV16" s="590"/>
      <c r="BW16" s="590"/>
      <c r="BX16" s="590"/>
      <c r="BY16" s="590"/>
      <c r="BZ16" s="590"/>
      <c r="CA16" s="590"/>
      <c r="CB16" s="621"/>
      <c r="CD16" s="622" t="s">
        <v>246</v>
      </c>
      <c r="CE16" s="619"/>
      <c r="CF16" s="619"/>
      <c r="CG16" s="619"/>
      <c r="CH16" s="619"/>
      <c r="CI16" s="619"/>
      <c r="CJ16" s="619"/>
      <c r="CK16" s="619"/>
      <c r="CL16" s="619"/>
      <c r="CM16" s="619"/>
      <c r="CN16" s="619"/>
      <c r="CO16" s="619"/>
      <c r="CP16" s="619"/>
      <c r="CQ16" s="620"/>
      <c r="CR16" s="589">
        <v>130602</v>
      </c>
      <c r="CS16" s="590"/>
      <c r="CT16" s="590"/>
      <c r="CU16" s="590"/>
      <c r="CV16" s="590"/>
      <c r="CW16" s="590"/>
      <c r="CX16" s="590"/>
      <c r="CY16" s="591"/>
      <c r="CZ16" s="642">
        <v>0</v>
      </c>
      <c r="DA16" s="642"/>
      <c r="DB16" s="642"/>
      <c r="DC16" s="642"/>
      <c r="DD16" s="595" t="s">
        <v>221</v>
      </c>
      <c r="DE16" s="590"/>
      <c r="DF16" s="590"/>
      <c r="DG16" s="590"/>
      <c r="DH16" s="590"/>
      <c r="DI16" s="590"/>
      <c r="DJ16" s="590"/>
      <c r="DK16" s="590"/>
      <c r="DL16" s="590"/>
      <c r="DM16" s="590"/>
      <c r="DN16" s="590"/>
      <c r="DO16" s="590"/>
      <c r="DP16" s="591"/>
      <c r="DQ16" s="595">
        <v>35835</v>
      </c>
      <c r="DR16" s="590"/>
      <c r="DS16" s="590"/>
      <c r="DT16" s="590"/>
      <c r="DU16" s="590"/>
      <c r="DV16" s="590"/>
      <c r="DW16" s="590"/>
      <c r="DX16" s="590"/>
      <c r="DY16" s="590"/>
      <c r="DZ16" s="590"/>
      <c r="EA16" s="590"/>
      <c r="EB16" s="590"/>
      <c r="EC16" s="621"/>
    </row>
    <row r="17" spans="2:133" ht="11.25" customHeight="1">
      <c r="B17" s="586" t="s">
        <v>247</v>
      </c>
      <c r="C17" s="587"/>
      <c r="D17" s="587"/>
      <c r="E17" s="587"/>
      <c r="F17" s="587"/>
      <c r="G17" s="587"/>
      <c r="H17" s="587"/>
      <c r="I17" s="587"/>
      <c r="J17" s="587"/>
      <c r="K17" s="587"/>
      <c r="L17" s="587"/>
      <c r="M17" s="587"/>
      <c r="N17" s="587"/>
      <c r="O17" s="587"/>
      <c r="P17" s="587"/>
      <c r="Q17" s="588"/>
      <c r="R17" s="589">
        <v>24383127</v>
      </c>
      <c r="S17" s="590"/>
      <c r="T17" s="590"/>
      <c r="U17" s="590"/>
      <c r="V17" s="590"/>
      <c r="W17" s="590"/>
      <c r="X17" s="590"/>
      <c r="Y17" s="591"/>
      <c r="Z17" s="642">
        <v>8.3000000000000007</v>
      </c>
      <c r="AA17" s="642"/>
      <c r="AB17" s="642"/>
      <c r="AC17" s="642"/>
      <c r="AD17" s="643">
        <v>24383127</v>
      </c>
      <c r="AE17" s="643"/>
      <c r="AF17" s="643"/>
      <c r="AG17" s="643"/>
      <c r="AH17" s="643"/>
      <c r="AI17" s="643"/>
      <c r="AJ17" s="643"/>
      <c r="AK17" s="643"/>
      <c r="AL17" s="612">
        <v>16.3</v>
      </c>
      <c r="AM17" s="644"/>
      <c r="AN17" s="644"/>
      <c r="AO17" s="645"/>
      <c r="AP17" s="586" t="s">
        <v>248</v>
      </c>
      <c r="AQ17" s="587"/>
      <c r="AR17" s="587"/>
      <c r="AS17" s="587"/>
      <c r="AT17" s="587"/>
      <c r="AU17" s="587"/>
      <c r="AV17" s="587"/>
      <c r="AW17" s="587"/>
      <c r="AX17" s="587"/>
      <c r="AY17" s="587"/>
      <c r="AZ17" s="587"/>
      <c r="BA17" s="587"/>
      <c r="BB17" s="587"/>
      <c r="BC17" s="587"/>
      <c r="BD17" s="587"/>
      <c r="BE17" s="587"/>
      <c r="BF17" s="588"/>
      <c r="BG17" s="589" t="s">
        <v>221</v>
      </c>
      <c r="BH17" s="590"/>
      <c r="BI17" s="590"/>
      <c r="BJ17" s="590"/>
      <c r="BK17" s="590"/>
      <c r="BL17" s="590"/>
      <c r="BM17" s="590"/>
      <c r="BN17" s="591"/>
      <c r="BO17" s="642" t="s">
        <v>221</v>
      </c>
      <c r="BP17" s="642"/>
      <c r="BQ17" s="642"/>
      <c r="BR17" s="642"/>
      <c r="BS17" s="595" t="s">
        <v>221</v>
      </c>
      <c r="BT17" s="590"/>
      <c r="BU17" s="590"/>
      <c r="BV17" s="590"/>
      <c r="BW17" s="590"/>
      <c r="BX17" s="590"/>
      <c r="BY17" s="590"/>
      <c r="BZ17" s="590"/>
      <c r="CA17" s="590"/>
      <c r="CB17" s="621"/>
      <c r="CD17" s="622" t="s">
        <v>249</v>
      </c>
      <c r="CE17" s="619"/>
      <c r="CF17" s="619"/>
      <c r="CG17" s="619"/>
      <c r="CH17" s="619"/>
      <c r="CI17" s="619"/>
      <c r="CJ17" s="619"/>
      <c r="CK17" s="619"/>
      <c r="CL17" s="619"/>
      <c r="CM17" s="619"/>
      <c r="CN17" s="619"/>
      <c r="CO17" s="619"/>
      <c r="CP17" s="619"/>
      <c r="CQ17" s="620"/>
      <c r="CR17" s="589">
        <v>34219039</v>
      </c>
      <c r="CS17" s="590"/>
      <c r="CT17" s="590"/>
      <c r="CU17" s="590"/>
      <c r="CV17" s="590"/>
      <c r="CW17" s="590"/>
      <c r="CX17" s="590"/>
      <c r="CY17" s="591"/>
      <c r="CZ17" s="642">
        <v>12.1</v>
      </c>
      <c r="DA17" s="642"/>
      <c r="DB17" s="642"/>
      <c r="DC17" s="642"/>
      <c r="DD17" s="595" t="s">
        <v>221</v>
      </c>
      <c r="DE17" s="590"/>
      <c r="DF17" s="590"/>
      <c r="DG17" s="590"/>
      <c r="DH17" s="590"/>
      <c r="DI17" s="590"/>
      <c r="DJ17" s="590"/>
      <c r="DK17" s="590"/>
      <c r="DL17" s="590"/>
      <c r="DM17" s="590"/>
      <c r="DN17" s="590"/>
      <c r="DO17" s="590"/>
      <c r="DP17" s="591"/>
      <c r="DQ17" s="595">
        <v>34014953</v>
      </c>
      <c r="DR17" s="590"/>
      <c r="DS17" s="590"/>
      <c r="DT17" s="590"/>
      <c r="DU17" s="590"/>
      <c r="DV17" s="590"/>
      <c r="DW17" s="590"/>
      <c r="DX17" s="590"/>
      <c r="DY17" s="590"/>
      <c r="DZ17" s="590"/>
      <c r="EA17" s="590"/>
      <c r="EB17" s="590"/>
      <c r="EC17" s="621"/>
    </row>
    <row r="18" spans="2:133" ht="11.25" customHeight="1">
      <c r="B18" s="586" t="s">
        <v>250</v>
      </c>
      <c r="C18" s="587"/>
      <c r="D18" s="587"/>
      <c r="E18" s="587"/>
      <c r="F18" s="587"/>
      <c r="G18" s="587"/>
      <c r="H18" s="587"/>
      <c r="I18" s="587"/>
      <c r="J18" s="587"/>
      <c r="K18" s="587"/>
      <c r="L18" s="587"/>
      <c r="M18" s="587"/>
      <c r="N18" s="587"/>
      <c r="O18" s="587"/>
      <c r="P18" s="587"/>
      <c r="Q18" s="588"/>
      <c r="R18" s="589">
        <v>1969268</v>
      </c>
      <c r="S18" s="590"/>
      <c r="T18" s="590"/>
      <c r="U18" s="590"/>
      <c r="V18" s="590"/>
      <c r="W18" s="590"/>
      <c r="X18" s="590"/>
      <c r="Y18" s="591"/>
      <c r="Z18" s="642">
        <v>0.7</v>
      </c>
      <c r="AA18" s="642"/>
      <c r="AB18" s="642"/>
      <c r="AC18" s="642"/>
      <c r="AD18" s="643" t="s">
        <v>221</v>
      </c>
      <c r="AE18" s="643"/>
      <c r="AF18" s="643"/>
      <c r="AG18" s="643"/>
      <c r="AH18" s="643"/>
      <c r="AI18" s="643"/>
      <c r="AJ18" s="643"/>
      <c r="AK18" s="643"/>
      <c r="AL18" s="612" t="s">
        <v>221</v>
      </c>
      <c r="AM18" s="644"/>
      <c r="AN18" s="644"/>
      <c r="AO18" s="645"/>
      <c r="AP18" s="586" t="s">
        <v>251</v>
      </c>
      <c r="AQ18" s="587"/>
      <c r="AR18" s="587"/>
      <c r="AS18" s="587"/>
      <c r="AT18" s="587"/>
      <c r="AU18" s="587"/>
      <c r="AV18" s="587"/>
      <c r="AW18" s="587"/>
      <c r="AX18" s="587"/>
      <c r="AY18" s="587"/>
      <c r="AZ18" s="587"/>
      <c r="BA18" s="587"/>
      <c r="BB18" s="587"/>
      <c r="BC18" s="587"/>
      <c r="BD18" s="587"/>
      <c r="BE18" s="587"/>
      <c r="BF18" s="588"/>
      <c r="BG18" s="589" t="s">
        <v>221</v>
      </c>
      <c r="BH18" s="590"/>
      <c r="BI18" s="590"/>
      <c r="BJ18" s="590"/>
      <c r="BK18" s="590"/>
      <c r="BL18" s="590"/>
      <c r="BM18" s="590"/>
      <c r="BN18" s="591"/>
      <c r="BO18" s="642" t="s">
        <v>221</v>
      </c>
      <c r="BP18" s="642"/>
      <c r="BQ18" s="642"/>
      <c r="BR18" s="642"/>
      <c r="BS18" s="595" t="s">
        <v>221</v>
      </c>
      <c r="BT18" s="590"/>
      <c r="BU18" s="590"/>
      <c r="BV18" s="590"/>
      <c r="BW18" s="590"/>
      <c r="BX18" s="590"/>
      <c r="BY18" s="590"/>
      <c r="BZ18" s="590"/>
      <c r="CA18" s="590"/>
      <c r="CB18" s="621"/>
      <c r="CD18" s="622" t="s">
        <v>252</v>
      </c>
      <c r="CE18" s="619"/>
      <c r="CF18" s="619"/>
      <c r="CG18" s="619"/>
      <c r="CH18" s="619"/>
      <c r="CI18" s="619"/>
      <c r="CJ18" s="619"/>
      <c r="CK18" s="619"/>
      <c r="CL18" s="619"/>
      <c r="CM18" s="619"/>
      <c r="CN18" s="619"/>
      <c r="CO18" s="619"/>
      <c r="CP18" s="619"/>
      <c r="CQ18" s="620"/>
      <c r="CR18" s="589" t="s">
        <v>221</v>
      </c>
      <c r="CS18" s="590"/>
      <c r="CT18" s="590"/>
      <c r="CU18" s="590"/>
      <c r="CV18" s="590"/>
      <c r="CW18" s="590"/>
      <c r="CX18" s="590"/>
      <c r="CY18" s="591"/>
      <c r="CZ18" s="642" t="s">
        <v>221</v>
      </c>
      <c r="DA18" s="642"/>
      <c r="DB18" s="642"/>
      <c r="DC18" s="642"/>
      <c r="DD18" s="595" t="s">
        <v>221</v>
      </c>
      <c r="DE18" s="590"/>
      <c r="DF18" s="590"/>
      <c r="DG18" s="590"/>
      <c r="DH18" s="590"/>
      <c r="DI18" s="590"/>
      <c r="DJ18" s="590"/>
      <c r="DK18" s="590"/>
      <c r="DL18" s="590"/>
      <c r="DM18" s="590"/>
      <c r="DN18" s="590"/>
      <c r="DO18" s="590"/>
      <c r="DP18" s="591"/>
      <c r="DQ18" s="595" t="s">
        <v>221</v>
      </c>
      <c r="DR18" s="590"/>
      <c r="DS18" s="590"/>
      <c r="DT18" s="590"/>
      <c r="DU18" s="590"/>
      <c r="DV18" s="590"/>
      <c r="DW18" s="590"/>
      <c r="DX18" s="590"/>
      <c r="DY18" s="590"/>
      <c r="DZ18" s="590"/>
      <c r="EA18" s="590"/>
      <c r="EB18" s="590"/>
      <c r="EC18" s="621"/>
    </row>
    <row r="19" spans="2:133" ht="11.25" customHeight="1">
      <c r="B19" s="586" t="s">
        <v>253</v>
      </c>
      <c r="C19" s="587"/>
      <c r="D19" s="587"/>
      <c r="E19" s="587"/>
      <c r="F19" s="587"/>
      <c r="G19" s="587"/>
      <c r="H19" s="587"/>
      <c r="I19" s="587"/>
      <c r="J19" s="587"/>
      <c r="K19" s="587"/>
      <c r="L19" s="587"/>
      <c r="M19" s="587"/>
      <c r="N19" s="587"/>
      <c r="O19" s="587"/>
      <c r="P19" s="587"/>
      <c r="Q19" s="588"/>
      <c r="R19" s="589">
        <v>6</v>
      </c>
      <c r="S19" s="590"/>
      <c r="T19" s="590"/>
      <c r="U19" s="590"/>
      <c r="V19" s="590"/>
      <c r="W19" s="590"/>
      <c r="X19" s="590"/>
      <c r="Y19" s="591"/>
      <c r="Z19" s="642">
        <v>0</v>
      </c>
      <c r="AA19" s="642"/>
      <c r="AB19" s="642"/>
      <c r="AC19" s="642"/>
      <c r="AD19" s="643" t="s">
        <v>221</v>
      </c>
      <c r="AE19" s="643"/>
      <c r="AF19" s="643"/>
      <c r="AG19" s="643"/>
      <c r="AH19" s="643"/>
      <c r="AI19" s="643"/>
      <c r="AJ19" s="643"/>
      <c r="AK19" s="643"/>
      <c r="AL19" s="612" t="s">
        <v>221</v>
      </c>
      <c r="AM19" s="644"/>
      <c r="AN19" s="644"/>
      <c r="AO19" s="645"/>
      <c r="AP19" s="586" t="s">
        <v>254</v>
      </c>
      <c r="AQ19" s="587"/>
      <c r="AR19" s="587"/>
      <c r="AS19" s="587"/>
      <c r="AT19" s="587"/>
      <c r="AU19" s="587"/>
      <c r="AV19" s="587"/>
      <c r="AW19" s="587"/>
      <c r="AX19" s="587"/>
      <c r="AY19" s="587"/>
      <c r="AZ19" s="587"/>
      <c r="BA19" s="587"/>
      <c r="BB19" s="587"/>
      <c r="BC19" s="587"/>
      <c r="BD19" s="587"/>
      <c r="BE19" s="587"/>
      <c r="BF19" s="588"/>
      <c r="BG19" s="589">
        <v>11394754</v>
      </c>
      <c r="BH19" s="590"/>
      <c r="BI19" s="590"/>
      <c r="BJ19" s="590"/>
      <c r="BK19" s="590"/>
      <c r="BL19" s="590"/>
      <c r="BM19" s="590"/>
      <c r="BN19" s="591"/>
      <c r="BO19" s="642">
        <v>10.1</v>
      </c>
      <c r="BP19" s="642"/>
      <c r="BQ19" s="642"/>
      <c r="BR19" s="642"/>
      <c r="BS19" s="595" t="s">
        <v>221</v>
      </c>
      <c r="BT19" s="590"/>
      <c r="BU19" s="590"/>
      <c r="BV19" s="590"/>
      <c r="BW19" s="590"/>
      <c r="BX19" s="590"/>
      <c r="BY19" s="590"/>
      <c r="BZ19" s="590"/>
      <c r="CA19" s="590"/>
      <c r="CB19" s="621"/>
      <c r="CD19" s="622" t="s">
        <v>255</v>
      </c>
      <c r="CE19" s="619"/>
      <c r="CF19" s="619"/>
      <c r="CG19" s="619"/>
      <c r="CH19" s="619"/>
      <c r="CI19" s="619"/>
      <c r="CJ19" s="619"/>
      <c r="CK19" s="619"/>
      <c r="CL19" s="619"/>
      <c r="CM19" s="619"/>
      <c r="CN19" s="619"/>
      <c r="CO19" s="619"/>
      <c r="CP19" s="619"/>
      <c r="CQ19" s="620"/>
      <c r="CR19" s="589" t="s">
        <v>221</v>
      </c>
      <c r="CS19" s="590"/>
      <c r="CT19" s="590"/>
      <c r="CU19" s="590"/>
      <c r="CV19" s="590"/>
      <c r="CW19" s="590"/>
      <c r="CX19" s="590"/>
      <c r="CY19" s="591"/>
      <c r="CZ19" s="642" t="s">
        <v>221</v>
      </c>
      <c r="DA19" s="642"/>
      <c r="DB19" s="642"/>
      <c r="DC19" s="642"/>
      <c r="DD19" s="595" t="s">
        <v>221</v>
      </c>
      <c r="DE19" s="590"/>
      <c r="DF19" s="590"/>
      <c r="DG19" s="590"/>
      <c r="DH19" s="590"/>
      <c r="DI19" s="590"/>
      <c r="DJ19" s="590"/>
      <c r="DK19" s="590"/>
      <c r="DL19" s="590"/>
      <c r="DM19" s="590"/>
      <c r="DN19" s="590"/>
      <c r="DO19" s="590"/>
      <c r="DP19" s="591"/>
      <c r="DQ19" s="595" t="s">
        <v>221</v>
      </c>
      <c r="DR19" s="590"/>
      <c r="DS19" s="590"/>
      <c r="DT19" s="590"/>
      <c r="DU19" s="590"/>
      <c r="DV19" s="590"/>
      <c r="DW19" s="590"/>
      <c r="DX19" s="590"/>
      <c r="DY19" s="590"/>
      <c r="DZ19" s="590"/>
      <c r="EA19" s="590"/>
      <c r="EB19" s="590"/>
      <c r="EC19" s="621"/>
    </row>
    <row r="20" spans="2:133" ht="11.25" customHeight="1">
      <c r="B20" s="586" t="s">
        <v>256</v>
      </c>
      <c r="C20" s="587"/>
      <c r="D20" s="587"/>
      <c r="E20" s="587"/>
      <c r="F20" s="587"/>
      <c r="G20" s="587"/>
      <c r="H20" s="587"/>
      <c r="I20" s="587"/>
      <c r="J20" s="587"/>
      <c r="K20" s="587"/>
      <c r="L20" s="587"/>
      <c r="M20" s="587"/>
      <c r="N20" s="587"/>
      <c r="O20" s="587"/>
      <c r="P20" s="587"/>
      <c r="Q20" s="588"/>
      <c r="R20" s="589">
        <v>157837295</v>
      </c>
      <c r="S20" s="590"/>
      <c r="T20" s="590"/>
      <c r="U20" s="590"/>
      <c r="V20" s="590"/>
      <c r="W20" s="590"/>
      <c r="X20" s="590"/>
      <c r="Y20" s="591"/>
      <c r="Z20" s="642">
        <v>53.8</v>
      </c>
      <c r="AA20" s="642"/>
      <c r="AB20" s="642"/>
      <c r="AC20" s="642"/>
      <c r="AD20" s="643">
        <v>148372942</v>
      </c>
      <c r="AE20" s="643"/>
      <c r="AF20" s="643"/>
      <c r="AG20" s="643"/>
      <c r="AH20" s="643"/>
      <c r="AI20" s="643"/>
      <c r="AJ20" s="643"/>
      <c r="AK20" s="643"/>
      <c r="AL20" s="612">
        <v>99.4</v>
      </c>
      <c r="AM20" s="644"/>
      <c r="AN20" s="644"/>
      <c r="AO20" s="645"/>
      <c r="AP20" s="586" t="s">
        <v>257</v>
      </c>
      <c r="AQ20" s="587"/>
      <c r="AR20" s="587"/>
      <c r="AS20" s="587"/>
      <c r="AT20" s="587"/>
      <c r="AU20" s="587"/>
      <c r="AV20" s="587"/>
      <c r="AW20" s="587"/>
      <c r="AX20" s="587"/>
      <c r="AY20" s="587"/>
      <c r="AZ20" s="587"/>
      <c r="BA20" s="587"/>
      <c r="BB20" s="587"/>
      <c r="BC20" s="587"/>
      <c r="BD20" s="587"/>
      <c r="BE20" s="587"/>
      <c r="BF20" s="588"/>
      <c r="BG20" s="589">
        <v>11394754</v>
      </c>
      <c r="BH20" s="590"/>
      <c r="BI20" s="590"/>
      <c r="BJ20" s="590"/>
      <c r="BK20" s="590"/>
      <c r="BL20" s="590"/>
      <c r="BM20" s="590"/>
      <c r="BN20" s="591"/>
      <c r="BO20" s="642">
        <v>10.1</v>
      </c>
      <c r="BP20" s="642"/>
      <c r="BQ20" s="642"/>
      <c r="BR20" s="642"/>
      <c r="BS20" s="595" t="s">
        <v>221</v>
      </c>
      <c r="BT20" s="590"/>
      <c r="BU20" s="590"/>
      <c r="BV20" s="590"/>
      <c r="BW20" s="590"/>
      <c r="BX20" s="590"/>
      <c r="BY20" s="590"/>
      <c r="BZ20" s="590"/>
      <c r="CA20" s="590"/>
      <c r="CB20" s="621"/>
      <c r="CD20" s="622" t="s">
        <v>258</v>
      </c>
      <c r="CE20" s="619"/>
      <c r="CF20" s="619"/>
      <c r="CG20" s="619"/>
      <c r="CH20" s="619"/>
      <c r="CI20" s="619"/>
      <c r="CJ20" s="619"/>
      <c r="CK20" s="619"/>
      <c r="CL20" s="619"/>
      <c r="CM20" s="619"/>
      <c r="CN20" s="619"/>
      <c r="CO20" s="619"/>
      <c r="CP20" s="619"/>
      <c r="CQ20" s="620"/>
      <c r="CR20" s="589">
        <v>282819404</v>
      </c>
      <c r="CS20" s="590"/>
      <c r="CT20" s="590"/>
      <c r="CU20" s="590"/>
      <c r="CV20" s="590"/>
      <c r="CW20" s="590"/>
      <c r="CX20" s="590"/>
      <c r="CY20" s="591"/>
      <c r="CZ20" s="642">
        <v>100</v>
      </c>
      <c r="DA20" s="642"/>
      <c r="DB20" s="642"/>
      <c r="DC20" s="642"/>
      <c r="DD20" s="595">
        <v>38571271</v>
      </c>
      <c r="DE20" s="590"/>
      <c r="DF20" s="590"/>
      <c r="DG20" s="590"/>
      <c r="DH20" s="590"/>
      <c r="DI20" s="590"/>
      <c r="DJ20" s="590"/>
      <c r="DK20" s="590"/>
      <c r="DL20" s="590"/>
      <c r="DM20" s="590"/>
      <c r="DN20" s="590"/>
      <c r="DO20" s="590"/>
      <c r="DP20" s="591"/>
      <c r="DQ20" s="595">
        <v>181058246</v>
      </c>
      <c r="DR20" s="590"/>
      <c r="DS20" s="590"/>
      <c r="DT20" s="590"/>
      <c r="DU20" s="590"/>
      <c r="DV20" s="590"/>
      <c r="DW20" s="590"/>
      <c r="DX20" s="590"/>
      <c r="DY20" s="590"/>
      <c r="DZ20" s="590"/>
      <c r="EA20" s="590"/>
      <c r="EB20" s="590"/>
      <c r="EC20" s="621"/>
    </row>
    <row r="21" spans="2:133" ht="11.25" customHeight="1">
      <c r="B21" s="586" t="s">
        <v>259</v>
      </c>
      <c r="C21" s="587"/>
      <c r="D21" s="587"/>
      <c r="E21" s="587"/>
      <c r="F21" s="587"/>
      <c r="G21" s="587"/>
      <c r="H21" s="587"/>
      <c r="I21" s="587"/>
      <c r="J21" s="587"/>
      <c r="K21" s="587"/>
      <c r="L21" s="587"/>
      <c r="M21" s="587"/>
      <c r="N21" s="587"/>
      <c r="O21" s="587"/>
      <c r="P21" s="587"/>
      <c r="Q21" s="588"/>
      <c r="R21" s="589">
        <v>347546</v>
      </c>
      <c r="S21" s="590"/>
      <c r="T21" s="590"/>
      <c r="U21" s="590"/>
      <c r="V21" s="590"/>
      <c r="W21" s="590"/>
      <c r="X21" s="590"/>
      <c r="Y21" s="591"/>
      <c r="Z21" s="642">
        <v>0.1</v>
      </c>
      <c r="AA21" s="642"/>
      <c r="AB21" s="642"/>
      <c r="AC21" s="642"/>
      <c r="AD21" s="643">
        <v>347546</v>
      </c>
      <c r="AE21" s="643"/>
      <c r="AF21" s="643"/>
      <c r="AG21" s="643"/>
      <c r="AH21" s="643"/>
      <c r="AI21" s="643"/>
      <c r="AJ21" s="643"/>
      <c r="AK21" s="643"/>
      <c r="AL21" s="612">
        <v>0.2</v>
      </c>
      <c r="AM21" s="644"/>
      <c r="AN21" s="644"/>
      <c r="AO21" s="645"/>
      <c r="AP21" s="683" t="s">
        <v>260</v>
      </c>
      <c r="AQ21" s="690"/>
      <c r="AR21" s="690"/>
      <c r="AS21" s="690"/>
      <c r="AT21" s="690"/>
      <c r="AU21" s="690"/>
      <c r="AV21" s="690"/>
      <c r="AW21" s="690"/>
      <c r="AX21" s="690"/>
      <c r="AY21" s="690"/>
      <c r="AZ21" s="690"/>
      <c r="BA21" s="690"/>
      <c r="BB21" s="690"/>
      <c r="BC21" s="690"/>
      <c r="BD21" s="690"/>
      <c r="BE21" s="690"/>
      <c r="BF21" s="685"/>
      <c r="BG21" s="589">
        <v>16726</v>
      </c>
      <c r="BH21" s="590"/>
      <c r="BI21" s="590"/>
      <c r="BJ21" s="590"/>
      <c r="BK21" s="590"/>
      <c r="BL21" s="590"/>
      <c r="BM21" s="590"/>
      <c r="BN21" s="591"/>
      <c r="BO21" s="642">
        <v>0</v>
      </c>
      <c r="BP21" s="642"/>
      <c r="BQ21" s="642"/>
      <c r="BR21" s="642"/>
      <c r="BS21" s="595" t="s">
        <v>221</v>
      </c>
      <c r="BT21" s="590"/>
      <c r="BU21" s="590"/>
      <c r="BV21" s="590"/>
      <c r="BW21" s="590"/>
      <c r="BX21" s="590"/>
      <c r="BY21" s="590"/>
      <c r="BZ21" s="590"/>
      <c r="CA21" s="590"/>
      <c r="CB21" s="621"/>
      <c r="CD21" s="627"/>
      <c r="CE21" s="628"/>
      <c r="CF21" s="628"/>
      <c r="CG21" s="628"/>
      <c r="CH21" s="628"/>
      <c r="CI21" s="628"/>
      <c r="CJ21" s="628"/>
      <c r="CK21" s="628"/>
      <c r="CL21" s="628"/>
      <c r="CM21" s="628"/>
      <c r="CN21" s="628"/>
      <c r="CO21" s="628"/>
      <c r="CP21" s="628"/>
      <c r="CQ21" s="629"/>
      <c r="CR21" s="589"/>
      <c r="CS21" s="590"/>
      <c r="CT21" s="590"/>
      <c r="CU21" s="590"/>
      <c r="CV21" s="590"/>
      <c r="CW21" s="590"/>
      <c r="CX21" s="590"/>
      <c r="CY21" s="591"/>
      <c r="CZ21" s="642"/>
      <c r="DA21" s="642"/>
      <c r="DB21" s="642"/>
      <c r="DC21" s="642"/>
      <c r="DD21" s="595"/>
      <c r="DE21" s="590"/>
      <c r="DF21" s="590"/>
      <c r="DG21" s="590"/>
      <c r="DH21" s="590"/>
      <c r="DI21" s="590"/>
      <c r="DJ21" s="590"/>
      <c r="DK21" s="590"/>
      <c r="DL21" s="590"/>
      <c r="DM21" s="590"/>
      <c r="DN21" s="590"/>
      <c r="DO21" s="590"/>
      <c r="DP21" s="591"/>
      <c r="DQ21" s="595"/>
      <c r="DR21" s="590"/>
      <c r="DS21" s="590"/>
      <c r="DT21" s="590"/>
      <c r="DU21" s="590"/>
      <c r="DV21" s="590"/>
      <c r="DW21" s="590"/>
      <c r="DX21" s="590"/>
      <c r="DY21" s="590"/>
      <c r="DZ21" s="590"/>
      <c r="EA21" s="590"/>
      <c r="EB21" s="590"/>
      <c r="EC21" s="621"/>
    </row>
    <row r="22" spans="2:133" ht="11.25" customHeight="1">
      <c r="B22" s="586" t="s">
        <v>261</v>
      </c>
      <c r="C22" s="587"/>
      <c r="D22" s="587"/>
      <c r="E22" s="587"/>
      <c r="F22" s="587"/>
      <c r="G22" s="587"/>
      <c r="H22" s="587"/>
      <c r="I22" s="587"/>
      <c r="J22" s="587"/>
      <c r="K22" s="587"/>
      <c r="L22" s="587"/>
      <c r="M22" s="587"/>
      <c r="N22" s="587"/>
      <c r="O22" s="587"/>
      <c r="P22" s="587"/>
      <c r="Q22" s="588"/>
      <c r="R22" s="589">
        <v>3504607</v>
      </c>
      <c r="S22" s="590"/>
      <c r="T22" s="590"/>
      <c r="U22" s="590"/>
      <c r="V22" s="590"/>
      <c r="W22" s="590"/>
      <c r="X22" s="590"/>
      <c r="Y22" s="591"/>
      <c r="Z22" s="642">
        <v>1.2</v>
      </c>
      <c r="AA22" s="642"/>
      <c r="AB22" s="642"/>
      <c r="AC22" s="642"/>
      <c r="AD22" s="643" t="s">
        <v>221</v>
      </c>
      <c r="AE22" s="643"/>
      <c r="AF22" s="643"/>
      <c r="AG22" s="643"/>
      <c r="AH22" s="643"/>
      <c r="AI22" s="643"/>
      <c r="AJ22" s="643"/>
      <c r="AK22" s="643"/>
      <c r="AL22" s="612" t="s">
        <v>221</v>
      </c>
      <c r="AM22" s="644"/>
      <c r="AN22" s="644"/>
      <c r="AO22" s="645"/>
      <c r="AP22" s="683" t="s">
        <v>262</v>
      </c>
      <c r="AQ22" s="690"/>
      <c r="AR22" s="690"/>
      <c r="AS22" s="690"/>
      <c r="AT22" s="690"/>
      <c r="AU22" s="690"/>
      <c r="AV22" s="690"/>
      <c r="AW22" s="690"/>
      <c r="AX22" s="690"/>
      <c r="AY22" s="690"/>
      <c r="AZ22" s="690"/>
      <c r="BA22" s="690"/>
      <c r="BB22" s="690"/>
      <c r="BC22" s="690"/>
      <c r="BD22" s="690"/>
      <c r="BE22" s="690"/>
      <c r="BF22" s="685"/>
      <c r="BG22" s="589">
        <v>3882949</v>
      </c>
      <c r="BH22" s="590"/>
      <c r="BI22" s="590"/>
      <c r="BJ22" s="590"/>
      <c r="BK22" s="590"/>
      <c r="BL22" s="590"/>
      <c r="BM22" s="590"/>
      <c r="BN22" s="591"/>
      <c r="BO22" s="642">
        <v>3.4</v>
      </c>
      <c r="BP22" s="642"/>
      <c r="BQ22" s="642"/>
      <c r="BR22" s="642"/>
      <c r="BS22" s="595" t="s">
        <v>221</v>
      </c>
      <c r="BT22" s="590"/>
      <c r="BU22" s="590"/>
      <c r="BV22" s="590"/>
      <c r="BW22" s="590"/>
      <c r="BX22" s="590"/>
      <c r="BY22" s="590"/>
      <c r="BZ22" s="590"/>
      <c r="CA22" s="590"/>
      <c r="CB22" s="621"/>
      <c r="CD22" s="694" t="s">
        <v>263</v>
      </c>
      <c r="CE22" s="695"/>
      <c r="CF22" s="695"/>
      <c r="CG22" s="695"/>
      <c r="CH22" s="695"/>
      <c r="CI22" s="695"/>
      <c r="CJ22" s="695"/>
      <c r="CK22" s="695"/>
      <c r="CL22" s="695"/>
      <c r="CM22" s="695"/>
      <c r="CN22" s="695"/>
      <c r="CO22" s="695"/>
      <c r="CP22" s="695"/>
      <c r="CQ22" s="695"/>
      <c r="CR22" s="695"/>
      <c r="CS22" s="695"/>
      <c r="CT22" s="695"/>
      <c r="CU22" s="695"/>
      <c r="CV22" s="695"/>
      <c r="CW22" s="695"/>
      <c r="CX22" s="695"/>
      <c r="CY22" s="695"/>
      <c r="CZ22" s="695"/>
      <c r="DA22" s="695"/>
      <c r="DB22" s="695"/>
      <c r="DC22" s="695"/>
      <c r="DD22" s="695"/>
      <c r="DE22" s="695"/>
      <c r="DF22" s="695"/>
      <c r="DG22" s="695"/>
      <c r="DH22" s="695"/>
      <c r="DI22" s="695"/>
      <c r="DJ22" s="695"/>
      <c r="DK22" s="695"/>
      <c r="DL22" s="695"/>
      <c r="DM22" s="695"/>
      <c r="DN22" s="695"/>
      <c r="DO22" s="695"/>
      <c r="DP22" s="695"/>
      <c r="DQ22" s="695"/>
      <c r="DR22" s="695"/>
      <c r="DS22" s="695"/>
      <c r="DT22" s="695"/>
      <c r="DU22" s="695"/>
      <c r="DV22" s="695"/>
      <c r="DW22" s="695"/>
      <c r="DX22" s="695"/>
      <c r="DY22" s="695"/>
      <c r="DZ22" s="695"/>
      <c r="EA22" s="695"/>
      <c r="EB22" s="695"/>
      <c r="EC22" s="696"/>
    </row>
    <row r="23" spans="2:133" ht="11.25" customHeight="1">
      <c r="B23" s="586" t="s">
        <v>264</v>
      </c>
      <c r="C23" s="587"/>
      <c r="D23" s="587"/>
      <c r="E23" s="587"/>
      <c r="F23" s="587"/>
      <c r="G23" s="587"/>
      <c r="H23" s="587"/>
      <c r="I23" s="587"/>
      <c r="J23" s="587"/>
      <c r="K23" s="587"/>
      <c r="L23" s="587"/>
      <c r="M23" s="587"/>
      <c r="N23" s="587"/>
      <c r="O23" s="587"/>
      <c r="P23" s="587"/>
      <c r="Q23" s="588"/>
      <c r="R23" s="589">
        <v>4631927</v>
      </c>
      <c r="S23" s="590"/>
      <c r="T23" s="590"/>
      <c r="U23" s="590"/>
      <c r="V23" s="590"/>
      <c r="W23" s="590"/>
      <c r="X23" s="590"/>
      <c r="Y23" s="591"/>
      <c r="Z23" s="642">
        <v>1.6</v>
      </c>
      <c r="AA23" s="642"/>
      <c r="AB23" s="642"/>
      <c r="AC23" s="642"/>
      <c r="AD23" s="643">
        <v>394592</v>
      </c>
      <c r="AE23" s="643"/>
      <c r="AF23" s="643"/>
      <c r="AG23" s="643"/>
      <c r="AH23" s="643"/>
      <c r="AI23" s="643"/>
      <c r="AJ23" s="643"/>
      <c r="AK23" s="643"/>
      <c r="AL23" s="612">
        <v>0.3</v>
      </c>
      <c r="AM23" s="644"/>
      <c r="AN23" s="644"/>
      <c r="AO23" s="645"/>
      <c r="AP23" s="683" t="s">
        <v>265</v>
      </c>
      <c r="AQ23" s="690"/>
      <c r="AR23" s="690"/>
      <c r="AS23" s="690"/>
      <c r="AT23" s="690"/>
      <c r="AU23" s="690"/>
      <c r="AV23" s="690"/>
      <c r="AW23" s="690"/>
      <c r="AX23" s="690"/>
      <c r="AY23" s="690"/>
      <c r="AZ23" s="690"/>
      <c r="BA23" s="690"/>
      <c r="BB23" s="690"/>
      <c r="BC23" s="690"/>
      <c r="BD23" s="690"/>
      <c r="BE23" s="690"/>
      <c r="BF23" s="685"/>
      <c r="BG23" s="589">
        <v>7495079</v>
      </c>
      <c r="BH23" s="590"/>
      <c r="BI23" s="590"/>
      <c r="BJ23" s="590"/>
      <c r="BK23" s="590"/>
      <c r="BL23" s="590"/>
      <c r="BM23" s="590"/>
      <c r="BN23" s="591"/>
      <c r="BO23" s="642">
        <v>6.6</v>
      </c>
      <c r="BP23" s="642"/>
      <c r="BQ23" s="642"/>
      <c r="BR23" s="642"/>
      <c r="BS23" s="595" t="s">
        <v>221</v>
      </c>
      <c r="BT23" s="590"/>
      <c r="BU23" s="590"/>
      <c r="BV23" s="590"/>
      <c r="BW23" s="590"/>
      <c r="BX23" s="590"/>
      <c r="BY23" s="590"/>
      <c r="BZ23" s="590"/>
      <c r="CA23" s="590"/>
      <c r="CB23" s="621"/>
      <c r="CD23" s="694" t="s">
        <v>203</v>
      </c>
      <c r="CE23" s="695"/>
      <c r="CF23" s="695"/>
      <c r="CG23" s="695"/>
      <c r="CH23" s="695"/>
      <c r="CI23" s="695"/>
      <c r="CJ23" s="695"/>
      <c r="CK23" s="695"/>
      <c r="CL23" s="695"/>
      <c r="CM23" s="695"/>
      <c r="CN23" s="695"/>
      <c r="CO23" s="695"/>
      <c r="CP23" s="695"/>
      <c r="CQ23" s="696"/>
      <c r="CR23" s="694" t="s">
        <v>266</v>
      </c>
      <c r="CS23" s="695"/>
      <c r="CT23" s="695"/>
      <c r="CU23" s="695"/>
      <c r="CV23" s="695"/>
      <c r="CW23" s="695"/>
      <c r="CX23" s="695"/>
      <c r="CY23" s="696"/>
      <c r="CZ23" s="694" t="s">
        <v>267</v>
      </c>
      <c r="DA23" s="695"/>
      <c r="DB23" s="695"/>
      <c r="DC23" s="696"/>
      <c r="DD23" s="694" t="s">
        <v>268</v>
      </c>
      <c r="DE23" s="695"/>
      <c r="DF23" s="695"/>
      <c r="DG23" s="695"/>
      <c r="DH23" s="695"/>
      <c r="DI23" s="695"/>
      <c r="DJ23" s="695"/>
      <c r="DK23" s="696"/>
      <c r="DL23" s="697" t="s">
        <v>269</v>
      </c>
      <c r="DM23" s="698"/>
      <c r="DN23" s="698"/>
      <c r="DO23" s="698"/>
      <c r="DP23" s="698"/>
      <c r="DQ23" s="698"/>
      <c r="DR23" s="698"/>
      <c r="DS23" s="698"/>
      <c r="DT23" s="698"/>
      <c r="DU23" s="698"/>
      <c r="DV23" s="699"/>
      <c r="DW23" s="694" t="s">
        <v>270</v>
      </c>
      <c r="DX23" s="695"/>
      <c r="DY23" s="695"/>
      <c r="DZ23" s="695"/>
      <c r="EA23" s="695"/>
      <c r="EB23" s="695"/>
      <c r="EC23" s="696"/>
    </row>
    <row r="24" spans="2:133" ht="11.25" customHeight="1">
      <c r="B24" s="586" t="s">
        <v>271</v>
      </c>
      <c r="C24" s="587"/>
      <c r="D24" s="587"/>
      <c r="E24" s="587"/>
      <c r="F24" s="587"/>
      <c r="G24" s="587"/>
      <c r="H24" s="587"/>
      <c r="I24" s="587"/>
      <c r="J24" s="587"/>
      <c r="K24" s="587"/>
      <c r="L24" s="587"/>
      <c r="M24" s="587"/>
      <c r="N24" s="587"/>
      <c r="O24" s="587"/>
      <c r="P24" s="587"/>
      <c r="Q24" s="588"/>
      <c r="R24" s="589">
        <v>2654810</v>
      </c>
      <c r="S24" s="590"/>
      <c r="T24" s="590"/>
      <c r="U24" s="590"/>
      <c r="V24" s="590"/>
      <c r="W24" s="590"/>
      <c r="X24" s="590"/>
      <c r="Y24" s="591"/>
      <c r="Z24" s="642">
        <v>0.9</v>
      </c>
      <c r="AA24" s="642"/>
      <c r="AB24" s="642"/>
      <c r="AC24" s="642"/>
      <c r="AD24" s="643" t="s">
        <v>221</v>
      </c>
      <c r="AE24" s="643"/>
      <c r="AF24" s="643"/>
      <c r="AG24" s="643"/>
      <c r="AH24" s="643"/>
      <c r="AI24" s="643"/>
      <c r="AJ24" s="643"/>
      <c r="AK24" s="643"/>
      <c r="AL24" s="612" t="s">
        <v>221</v>
      </c>
      <c r="AM24" s="644"/>
      <c r="AN24" s="644"/>
      <c r="AO24" s="645"/>
      <c r="AP24" s="683" t="s">
        <v>272</v>
      </c>
      <c r="AQ24" s="690"/>
      <c r="AR24" s="690"/>
      <c r="AS24" s="690"/>
      <c r="AT24" s="690"/>
      <c r="AU24" s="690"/>
      <c r="AV24" s="690"/>
      <c r="AW24" s="690"/>
      <c r="AX24" s="690"/>
      <c r="AY24" s="690"/>
      <c r="AZ24" s="690"/>
      <c r="BA24" s="690"/>
      <c r="BB24" s="690"/>
      <c r="BC24" s="690"/>
      <c r="BD24" s="690"/>
      <c r="BE24" s="690"/>
      <c r="BF24" s="685"/>
      <c r="BG24" s="589" t="s">
        <v>221</v>
      </c>
      <c r="BH24" s="590"/>
      <c r="BI24" s="590"/>
      <c r="BJ24" s="590"/>
      <c r="BK24" s="590"/>
      <c r="BL24" s="590"/>
      <c r="BM24" s="590"/>
      <c r="BN24" s="591"/>
      <c r="BO24" s="642" t="s">
        <v>221</v>
      </c>
      <c r="BP24" s="642"/>
      <c r="BQ24" s="642"/>
      <c r="BR24" s="642"/>
      <c r="BS24" s="595" t="s">
        <v>221</v>
      </c>
      <c r="BT24" s="590"/>
      <c r="BU24" s="590"/>
      <c r="BV24" s="590"/>
      <c r="BW24" s="590"/>
      <c r="BX24" s="590"/>
      <c r="BY24" s="590"/>
      <c r="BZ24" s="590"/>
      <c r="CA24" s="590"/>
      <c r="CB24" s="621"/>
      <c r="CD24" s="646" t="s">
        <v>273</v>
      </c>
      <c r="CE24" s="647"/>
      <c r="CF24" s="647"/>
      <c r="CG24" s="647"/>
      <c r="CH24" s="647"/>
      <c r="CI24" s="647"/>
      <c r="CJ24" s="647"/>
      <c r="CK24" s="647"/>
      <c r="CL24" s="647"/>
      <c r="CM24" s="647"/>
      <c r="CN24" s="647"/>
      <c r="CO24" s="647"/>
      <c r="CP24" s="647"/>
      <c r="CQ24" s="648"/>
      <c r="CR24" s="639">
        <v>149914985</v>
      </c>
      <c r="CS24" s="640"/>
      <c r="CT24" s="640"/>
      <c r="CU24" s="640"/>
      <c r="CV24" s="640"/>
      <c r="CW24" s="640"/>
      <c r="CX24" s="640"/>
      <c r="CY24" s="687"/>
      <c r="CZ24" s="691">
        <v>53</v>
      </c>
      <c r="DA24" s="692"/>
      <c r="DB24" s="692"/>
      <c r="DC24" s="693"/>
      <c r="DD24" s="686">
        <v>99088576</v>
      </c>
      <c r="DE24" s="640"/>
      <c r="DF24" s="640"/>
      <c r="DG24" s="640"/>
      <c r="DH24" s="640"/>
      <c r="DI24" s="640"/>
      <c r="DJ24" s="640"/>
      <c r="DK24" s="687"/>
      <c r="DL24" s="686">
        <v>97925927</v>
      </c>
      <c r="DM24" s="640"/>
      <c r="DN24" s="640"/>
      <c r="DO24" s="640"/>
      <c r="DP24" s="640"/>
      <c r="DQ24" s="640"/>
      <c r="DR24" s="640"/>
      <c r="DS24" s="640"/>
      <c r="DT24" s="640"/>
      <c r="DU24" s="640"/>
      <c r="DV24" s="687"/>
      <c r="DW24" s="688">
        <v>57.7</v>
      </c>
      <c r="DX24" s="657"/>
      <c r="DY24" s="657"/>
      <c r="DZ24" s="657"/>
      <c r="EA24" s="657"/>
      <c r="EB24" s="657"/>
      <c r="EC24" s="689"/>
    </row>
    <row r="25" spans="2:133" ht="11.25" customHeight="1">
      <c r="B25" s="586" t="s">
        <v>274</v>
      </c>
      <c r="C25" s="587"/>
      <c r="D25" s="587"/>
      <c r="E25" s="587"/>
      <c r="F25" s="587"/>
      <c r="G25" s="587"/>
      <c r="H25" s="587"/>
      <c r="I25" s="587"/>
      <c r="J25" s="587"/>
      <c r="K25" s="587"/>
      <c r="L25" s="587"/>
      <c r="M25" s="587"/>
      <c r="N25" s="587"/>
      <c r="O25" s="587"/>
      <c r="P25" s="587"/>
      <c r="Q25" s="588"/>
      <c r="R25" s="589">
        <v>48358919</v>
      </c>
      <c r="S25" s="590"/>
      <c r="T25" s="590"/>
      <c r="U25" s="590"/>
      <c r="V25" s="590"/>
      <c r="W25" s="590"/>
      <c r="X25" s="590"/>
      <c r="Y25" s="591"/>
      <c r="Z25" s="642">
        <v>16.5</v>
      </c>
      <c r="AA25" s="642"/>
      <c r="AB25" s="642"/>
      <c r="AC25" s="642"/>
      <c r="AD25" s="643" t="s">
        <v>221</v>
      </c>
      <c r="AE25" s="643"/>
      <c r="AF25" s="643"/>
      <c r="AG25" s="643"/>
      <c r="AH25" s="643"/>
      <c r="AI25" s="643"/>
      <c r="AJ25" s="643"/>
      <c r="AK25" s="643"/>
      <c r="AL25" s="612" t="s">
        <v>221</v>
      </c>
      <c r="AM25" s="644"/>
      <c r="AN25" s="644"/>
      <c r="AO25" s="645"/>
      <c r="AP25" s="683" t="s">
        <v>275</v>
      </c>
      <c r="AQ25" s="690"/>
      <c r="AR25" s="690"/>
      <c r="AS25" s="690"/>
      <c r="AT25" s="690"/>
      <c r="AU25" s="690"/>
      <c r="AV25" s="690"/>
      <c r="AW25" s="690"/>
      <c r="AX25" s="690"/>
      <c r="AY25" s="690"/>
      <c r="AZ25" s="690"/>
      <c r="BA25" s="690"/>
      <c r="BB25" s="690"/>
      <c r="BC25" s="690"/>
      <c r="BD25" s="690"/>
      <c r="BE25" s="690"/>
      <c r="BF25" s="685"/>
      <c r="BG25" s="589" t="s">
        <v>221</v>
      </c>
      <c r="BH25" s="590"/>
      <c r="BI25" s="590"/>
      <c r="BJ25" s="590"/>
      <c r="BK25" s="590"/>
      <c r="BL25" s="590"/>
      <c r="BM25" s="590"/>
      <c r="BN25" s="591"/>
      <c r="BO25" s="642" t="s">
        <v>221</v>
      </c>
      <c r="BP25" s="642"/>
      <c r="BQ25" s="642"/>
      <c r="BR25" s="642"/>
      <c r="BS25" s="595" t="s">
        <v>221</v>
      </c>
      <c r="BT25" s="590"/>
      <c r="BU25" s="590"/>
      <c r="BV25" s="590"/>
      <c r="BW25" s="590"/>
      <c r="BX25" s="590"/>
      <c r="BY25" s="590"/>
      <c r="BZ25" s="590"/>
      <c r="CA25" s="590"/>
      <c r="CB25" s="621"/>
      <c r="CD25" s="622" t="s">
        <v>276</v>
      </c>
      <c r="CE25" s="619"/>
      <c r="CF25" s="619"/>
      <c r="CG25" s="619"/>
      <c r="CH25" s="619"/>
      <c r="CI25" s="619"/>
      <c r="CJ25" s="619"/>
      <c r="CK25" s="619"/>
      <c r="CL25" s="619"/>
      <c r="CM25" s="619"/>
      <c r="CN25" s="619"/>
      <c r="CO25" s="619"/>
      <c r="CP25" s="619"/>
      <c r="CQ25" s="620"/>
      <c r="CR25" s="589">
        <v>44234486</v>
      </c>
      <c r="CS25" s="608"/>
      <c r="CT25" s="608"/>
      <c r="CU25" s="608"/>
      <c r="CV25" s="608"/>
      <c r="CW25" s="608"/>
      <c r="CX25" s="608"/>
      <c r="CY25" s="609"/>
      <c r="CZ25" s="592">
        <v>15.6</v>
      </c>
      <c r="DA25" s="610"/>
      <c r="DB25" s="610"/>
      <c r="DC25" s="611"/>
      <c r="DD25" s="595">
        <v>40576789</v>
      </c>
      <c r="DE25" s="608"/>
      <c r="DF25" s="608"/>
      <c r="DG25" s="608"/>
      <c r="DH25" s="608"/>
      <c r="DI25" s="608"/>
      <c r="DJ25" s="608"/>
      <c r="DK25" s="609"/>
      <c r="DL25" s="595">
        <v>39625444</v>
      </c>
      <c r="DM25" s="608"/>
      <c r="DN25" s="608"/>
      <c r="DO25" s="608"/>
      <c r="DP25" s="608"/>
      <c r="DQ25" s="608"/>
      <c r="DR25" s="608"/>
      <c r="DS25" s="608"/>
      <c r="DT25" s="608"/>
      <c r="DU25" s="608"/>
      <c r="DV25" s="609"/>
      <c r="DW25" s="612">
        <v>23.3</v>
      </c>
      <c r="DX25" s="613"/>
      <c r="DY25" s="613"/>
      <c r="DZ25" s="613"/>
      <c r="EA25" s="613"/>
      <c r="EB25" s="613"/>
      <c r="EC25" s="614"/>
    </row>
    <row r="26" spans="2:133" ht="11.25" customHeight="1">
      <c r="B26" s="680" t="s">
        <v>277</v>
      </c>
      <c r="C26" s="681"/>
      <c r="D26" s="681"/>
      <c r="E26" s="681"/>
      <c r="F26" s="681"/>
      <c r="G26" s="681"/>
      <c r="H26" s="681"/>
      <c r="I26" s="681"/>
      <c r="J26" s="681"/>
      <c r="K26" s="681"/>
      <c r="L26" s="681"/>
      <c r="M26" s="681"/>
      <c r="N26" s="681"/>
      <c r="O26" s="681"/>
      <c r="P26" s="681"/>
      <c r="Q26" s="682"/>
      <c r="R26" s="589">
        <v>75021</v>
      </c>
      <c r="S26" s="590"/>
      <c r="T26" s="590"/>
      <c r="U26" s="590"/>
      <c r="V26" s="590"/>
      <c r="W26" s="590"/>
      <c r="X26" s="590"/>
      <c r="Y26" s="591"/>
      <c r="Z26" s="642">
        <v>0</v>
      </c>
      <c r="AA26" s="642"/>
      <c r="AB26" s="642"/>
      <c r="AC26" s="642"/>
      <c r="AD26" s="643">
        <v>75021</v>
      </c>
      <c r="AE26" s="643"/>
      <c r="AF26" s="643"/>
      <c r="AG26" s="643"/>
      <c r="AH26" s="643"/>
      <c r="AI26" s="643"/>
      <c r="AJ26" s="643"/>
      <c r="AK26" s="643"/>
      <c r="AL26" s="612">
        <v>0.1</v>
      </c>
      <c r="AM26" s="644"/>
      <c r="AN26" s="644"/>
      <c r="AO26" s="645"/>
      <c r="AP26" s="683" t="s">
        <v>278</v>
      </c>
      <c r="AQ26" s="684"/>
      <c r="AR26" s="684"/>
      <c r="AS26" s="684"/>
      <c r="AT26" s="684"/>
      <c r="AU26" s="684"/>
      <c r="AV26" s="684"/>
      <c r="AW26" s="684"/>
      <c r="AX26" s="684"/>
      <c r="AY26" s="684"/>
      <c r="AZ26" s="684"/>
      <c r="BA26" s="684"/>
      <c r="BB26" s="684"/>
      <c r="BC26" s="684"/>
      <c r="BD26" s="684"/>
      <c r="BE26" s="684"/>
      <c r="BF26" s="685"/>
      <c r="BG26" s="589" t="s">
        <v>221</v>
      </c>
      <c r="BH26" s="590"/>
      <c r="BI26" s="590"/>
      <c r="BJ26" s="590"/>
      <c r="BK26" s="590"/>
      <c r="BL26" s="590"/>
      <c r="BM26" s="590"/>
      <c r="BN26" s="591"/>
      <c r="BO26" s="642" t="s">
        <v>221</v>
      </c>
      <c r="BP26" s="642"/>
      <c r="BQ26" s="642"/>
      <c r="BR26" s="642"/>
      <c r="BS26" s="595" t="s">
        <v>221</v>
      </c>
      <c r="BT26" s="590"/>
      <c r="BU26" s="590"/>
      <c r="BV26" s="590"/>
      <c r="BW26" s="590"/>
      <c r="BX26" s="590"/>
      <c r="BY26" s="590"/>
      <c r="BZ26" s="590"/>
      <c r="CA26" s="590"/>
      <c r="CB26" s="621"/>
      <c r="CD26" s="622" t="s">
        <v>279</v>
      </c>
      <c r="CE26" s="619"/>
      <c r="CF26" s="619"/>
      <c r="CG26" s="619"/>
      <c r="CH26" s="619"/>
      <c r="CI26" s="619"/>
      <c r="CJ26" s="619"/>
      <c r="CK26" s="619"/>
      <c r="CL26" s="619"/>
      <c r="CM26" s="619"/>
      <c r="CN26" s="619"/>
      <c r="CO26" s="619"/>
      <c r="CP26" s="619"/>
      <c r="CQ26" s="620"/>
      <c r="CR26" s="589">
        <v>30003893</v>
      </c>
      <c r="CS26" s="590"/>
      <c r="CT26" s="590"/>
      <c r="CU26" s="590"/>
      <c r="CV26" s="590"/>
      <c r="CW26" s="590"/>
      <c r="CX26" s="590"/>
      <c r="CY26" s="591"/>
      <c r="CZ26" s="592">
        <v>10.6</v>
      </c>
      <c r="DA26" s="610"/>
      <c r="DB26" s="610"/>
      <c r="DC26" s="611"/>
      <c r="DD26" s="595">
        <v>27829634</v>
      </c>
      <c r="DE26" s="590"/>
      <c r="DF26" s="590"/>
      <c r="DG26" s="590"/>
      <c r="DH26" s="590"/>
      <c r="DI26" s="590"/>
      <c r="DJ26" s="590"/>
      <c r="DK26" s="591"/>
      <c r="DL26" s="595" t="s">
        <v>215</v>
      </c>
      <c r="DM26" s="590"/>
      <c r="DN26" s="590"/>
      <c r="DO26" s="590"/>
      <c r="DP26" s="590"/>
      <c r="DQ26" s="590"/>
      <c r="DR26" s="590"/>
      <c r="DS26" s="590"/>
      <c r="DT26" s="590"/>
      <c r="DU26" s="590"/>
      <c r="DV26" s="591"/>
      <c r="DW26" s="612" t="s">
        <v>215</v>
      </c>
      <c r="DX26" s="613"/>
      <c r="DY26" s="613"/>
      <c r="DZ26" s="613"/>
      <c r="EA26" s="613"/>
      <c r="EB26" s="613"/>
      <c r="EC26" s="614"/>
    </row>
    <row r="27" spans="2:133" ht="11.25" customHeight="1">
      <c r="B27" s="586" t="s">
        <v>280</v>
      </c>
      <c r="C27" s="587"/>
      <c r="D27" s="587"/>
      <c r="E27" s="587"/>
      <c r="F27" s="587"/>
      <c r="G27" s="587"/>
      <c r="H27" s="587"/>
      <c r="I27" s="587"/>
      <c r="J27" s="587"/>
      <c r="K27" s="587"/>
      <c r="L27" s="587"/>
      <c r="M27" s="587"/>
      <c r="N27" s="587"/>
      <c r="O27" s="587"/>
      <c r="P27" s="587"/>
      <c r="Q27" s="588"/>
      <c r="R27" s="589">
        <v>11106775</v>
      </c>
      <c r="S27" s="590"/>
      <c r="T27" s="590"/>
      <c r="U27" s="590"/>
      <c r="V27" s="590"/>
      <c r="W27" s="590"/>
      <c r="X27" s="590"/>
      <c r="Y27" s="591"/>
      <c r="Z27" s="642">
        <v>3.8</v>
      </c>
      <c r="AA27" s="642"/>
      <c r="AB27" s="642"/>
      <c r="AC27" s="642"/>
      <c r="AD27" s="643" t="s">
        <v>221</v>
      </c>
      <c r="AE27" s="643"/>
      <c r="AF27" s="643"/>
      <c r="AG27" s="643"/>
      <c r="AH27" s="643"/>
      <c r="AI27" s="643"/>
      <c r="AJ27" s="643"/>
      <c r="AK27" s="643"/>
      <c r="AL27" s="612" t="s">
        <v>221</v>
      </c>
      <c r="AM27" s="644"/>
      <c r="AN27" s="644"/>
      <c r="AO27" s="645"/>
      <c r="AP27" s="586" t="s">
        <v>281</v>
      </c>
      <c r="AQ27" s="587"/>
      <c r="AR27" s="587"/>
      <c r="AS27" s="587"/>
      <c r="AT27" s="587"/>
      <c r="AU27" s="587"/>
      <c r="AV27" s="587"/>
      <c r="AW27" s="587"/>
      <c r="AX27" s="587"/>
      <c r="AY27" s="587"/>
      <c r="AZ27" s="587"/>
      <c r="BA27" s="587"/>
      <c r="BB27" s="587"/>
      <c r="BC27" s="587"/>
      <c r="BD27" s="587"/>
      <c r="BE27" s="587"/>
      <c r="BF27" s="588"/>
      <c r="BG27" s="589">
        <v>112934849</v>
      </c>
      <c r="BH27" s="590"/>
      <c r="BI27" s="590"/>
      <c r="BJ27" s="590"/>
      <c r="BK27" s="590"/>
      <c r="BL27" s="590"/>
      <c r="BM27" s="590"/>
      <c r="BN27" s="591"/>
      <c r="BO27" s="642">
        <v>100</v>
      </c>
      <c r="BP27" s="642"/>
      <c r="BQ27" s="642"/>
      <c r="BR27" s="642"/>
      <c r="BS27" s="595">
        <v>1668552</v>
      </c>
      <c r="BT27" s="590"/>
      <c r="BU27" s="590"/>
      <c r="BV27" s="590"/>
      <c r="BW27" s="590"/>
      <c r="BX27" s="590"/>
      <c r="BY27" s="590"/>
      <c r="BZ27" s="590"/>
      <c r="CA27" s="590"/>
      <c r="CB27" s="621"/>
      <c r="CD27" s="622" t="s">
        <v>282</v>
      </c>
      <c r="CE27" s="619"/>
      <c r="CF27" s="619"/>
      <c r="CG27" s="619"/>
      <c r="CH27" s="619"/>
      <c r="CI27" s="619"/>
      <c r="CJ27" s="619"/>
      <c r="CK27" s="619"/>
      <c r="CL27" s="619"/>
      <c r="CM27" s="619"/>
      <c r="CN27" s="619"/>
      <c r="CO27" s="619"/>
      <c r="CP27" s="619"/>
      <c r="CQ27" s="620"/>
      <c r="CR27" s="589">
        <v>71498859</v>
      </c>
      <c r="CS27" s="608"/>
      <c r="CT27" s="608"/>
      <c r="CU27" s="608"/>
      <c r="CV27" s="608"/>
      <c r="CW27" s="608"/>
      <c r="CX27" s="608"/>
      <c r="CY27" s="609"/>
      <c r="CZ27" s="592">
        <v>25.3</v>
      </c>
      <c r="DA27" s="610"/>
      <c r="DB27" s="610"/>
      <c r="DC27" s="611"/>
      <c r="DD27" s="595">
        <v>24534233</v>
      </c>
      <c r="DE27" s="608"/>
      <c r="DF27" s="608"/>
      <c r="DG27" s="608"/>
      <c r="DH27" s="608"/>
      <c r="DI27" s="608"/>
      <c r="DJ27" s="608"/>
      <c r="DK27" s="609"/>
      <c r="DL27" s="595">
        <v>24339721</v>
      </c>
      <c r="DM27" s="608"/>
      <c r="DN27" s="608"/>
      <c r="DO27" s="608"/>
      <c r="DP27" s="608"/>
      <c r="DQ27" s="608"/>
      <c r="DR27" s="608"/>
      <c r="DS27" s="608"/>
      <c r="DT27" s="608"/>
      <c r="DU27" s="608"/>
      <c r="DV27" s="609"/>
      <c r="DW27" s="612">
        <v>14.3</v>
      </c>
      <c r="DX27" s="613"/>
      <c r="DY27" s="613"/>
      <c r="DZ27" s="613"/>
      <c r="EA27" s="613"/>
      <c r="EB27" s="613"/>
      <c r="EC27" s="614"/>
    </row>
    <row r="28" spans="2:133" ht="11.25" customHeight="1">
      <c r="B28" s="586" t="s">
        <v>283</v>
      </c>
      <c r="C28" s="587"/>
      <c r="D28" s="587"/>
      <c r="E28" s="587"/>
      <c r="F28" s="587"/>
      <c r="G28" s="587"/>
      <c r="H28" s="587"/>
      <c r="I28" s="587"/>
      <c r="J28" s="587"/>
      <c r="K28" s="587"/>
      <c r="L28" s="587"/>
      <c r="M28" s="587"/>
      <c r="N28" s="587"/>
      <c r="O28" s="587"/>
      <c r="P28" s="587"/>
      <c r="Q28" s="588"/>
      <c r="R28" s="589">
        <v>533277</v>
      </c>
      <c r="S28" s="590"/>
      <c r="T28" s="590"/>
      <c r="U28" s="590"/>
      <c r="V28" s="590"/>
      <c r="W28" s="590"/>
      <c r="X28" s="590"/>
      <c r="Y28" s="591"/>
      <c r="Z28" s="642">
        <v>0.2</v>
      </c>
      <c r="AA28" s="642"/>
      <c r="AB28" s="642"/>
      <c r="AC28" s="642"/>
      <c r="AD28" s="643" t="s">
        <v>221</v>
      </c>
      <c r="AE28" s="643"/>
      <c r="AF28" s="643"/>
      <c r="AG28" s="643"/>
      <c r="AH28" s="643"/>
      <c r="AI28" s="643"/>
      <c r="AJ28" s="643"/>
      <c r="AK28" s="643"/>
      <c r="AL28" s="612" t="s">
        <v>221</v>
      </c>
      <c r="AM28" s="644"/>
      <c r="AN28" s="644"/>
      <c r="AO28" s="645"/>
      <c r="AP28" s="570"/>
      <c r="AQ28" s="571"/>
      <c r="AR28" s="571"/>
      <c r="AS28" s="571"/>
      <c r="AT28" s="571"/>
      <c r="AU28" s="571"/>
      <c r="AV28" s="571"/>
      <c r="AW28" s="571"/>
      <c r="AX28" s="571"/>
      <c r="AY28" s="571"/>
      <c r="AZ28" s="571"/>
      <c r="BA28" s="571"/>
      <c r="BB28" s="571"/>
      <c r="BC28" s="571"/>
      <c r="BD28" s="571"/>
      <c r="BE28" s="571"/>
      <c r="BF28" s="572"/>
      <c r="BG28" s="589"/>
      <c r="BH28" s="590"/>
      <c r="BI28" s="590"/>
      <c r="BJ28" s="590"/>
      <c r="BK28" s="590"/>
      <c r="BL28" s="590"/>
      <c r="BM28" s="590"/>
      <c r="BN28" s="591"/>
      <c r="BO28" s="642"/>
      <c r="BP28" s="642"/>
      <c r="BQ28" s="642"/>
      <c r="BR28" s="642"/>
      <c r="BS28" s="643"/>
      <c r="BT28" s="643"/>
      <c r="BU28" s="643"/>
      <c r="BV28" s="643"/>
      <c r="BW28" s="643"/>
      <c r="BX28" s="643"/>
      <c r="BY28" s="643"/>
      <c r="BZ28" s="643"/>
      <c r="CA28" s="643"/>
      <c r="CB28" s="679"/>
      <c r="CD28" s="622" t="s">
        <v>284</v>
      </c>
      <c r="CE28" s="619"/>
      <c r="CF28" s="619"/>
      <c r="CG28" s="619"/>
      <c r="CH28" s="619"/>
      <c r="CI28" s="619"/>
      <c r="CJ28" s="619"/>
      <c r="CK28" s="619"/>
      <c r="CL28" s="619"/>
      <c r="CM28" s="619"/>
      <c r="CN28" s="619"/>
      <c r="CO28" s="619"/>
      <c r="CP28" s="619"/>
      <c r="CQ28" s="620"/>
      <c r="CR28" s="589">
        <v>34181640</v>
      </c>
      <c r="CS28" s="590"/>
      <c r="CT28" s="590"/>
      <c r="CU28" s="590"/>
      <c r="CV28" s="590"/>
      <c r="CW28" s="590"/>
      <c r="CX28" s="590"/>
      <c r="CY28" s="591"/>
      <c r="CZ28" s="592">
        <v>12.1</v>
      </c>
      <c r="DA28" s="610"/>
      <c r="DB28" s="610"/>
      <c r="DC28" s="611"/>
      <c r="DD28" s="595">
        <v>33977554</v>
      </c>
      <c r="DE28" s="590"/>
      <c r="DF28" s="590"/>
      <c r="DG28" s="590"/>
      <c r="DH28" s="590"/>
      <c r="DI28" s="590"/>
      <c r="DJ28" s="590"/>
      <c r="DK28" s="591"/>
      <c r="DL28" s="595">
        <v>33960762</v>
      </c>
      <c r="DM28" s="590"/>
      <c r="DN28" s="590"/>
      <c r="DO28" s="590"/>
      <c r="DP28" s="590"/>
      <c r="DQ28" s="590"/>
      <c r="DR28" s="590"/>
      <c r="DS28" s="590"/>
      <c r="DT28" s="590"/>
      <c r="DU28" s="590"/>
      <c r="DV28" s="591"/>
      <c r="DW28" s="612">
        <v>20</v>
      </c>
      <c r="DX28" s="613"/>
      <c r="DY28" s="613"/>
      <c r="DZ28" s="613"/>
      <c r="EA28" s="613"/>
      <c r="EB28" s="613"/>
      <c r="EC28" s="614"/>
    </row>
    <row r="29" spans="2:133" ht="11.25" customHeight="1">
      <c r="B29" s="586" t="s">
        <v>285</v>
      </c>
      <c r="C29" s="587"/>
      <c r="D29" s="587"/>
      <c r="E29" s="587"/>
      <c r="F29" s="587"/>
      <c r="G29" s="587"/>
      <c r="H29" s="587"/>
      <c r="I29" s="587"/>
      <c r="J29" s="587"/>
      <c r="K29" s="587"/>
      <c r="L29" s="587"/>
      <c r="M29" s="587"/>
      <c r="N29" s="587"/>
      <c r="O29" s="587"/>
      <c r="P29" s="587"/>
      <c r="Q29" s="588"/>
      <c r="R29" s="589">
        <v>61704</v>
      </c>
      <c r="S29" s="590"/>
      <c r="T29" s="590"/>
      <c r="U29" s="590"/>
      <c r="V29" s="590"/>
      <c r="W29" s="590"/>
      <c r="X29" s="590"/>
      <c r="Y29" s="591"/>
      <c r="Z29" s="642">
        <v>0</v>
      </c>
      <c r="AA29" s="642"/>
      <c r="AB29" s="642"/>
      <c r="AC29" s="642"/>
      <c r="AD29" s="643" t="s">
        <v>221</v>
      </c>
      <c r="AE29" s="643"/>
      <c r="AF29" s="643"/>
      <c r="AG29" s="643"/>
      <c r="AH29" s="643"/>
      <c r="AI29" s="643"/>
      <c r="AJ29" s="643"/>
      <c r="AK29" s="643"/>
      <c r="AL29" s="612" t="s">
        <v>221</v>
      </c>
      <c r="AM29" s="644"/>
      <c r="AN29" s="644"/>
      <c r="AO29" s="645"/>
      <c r="AP29" s="649" t="s">
        <v>203</v>
      </c>
      <c r="AQ29" s="650"/>
      <c r="AR29" s="650"/>
      <c r="AS29" s="650"/>
      <c r="AT29" s="650"/>
      <c r="AU29" s="650"/>
      <c r="AV29" s="650"/>
      <c r="AW29" s="650"/>
      <c r="AX29" s="650"/>
      <c r="AY29" s="650"/>
      <c r="AZ29" s="650"/>
      <c r="BA29" s="650"/>
      <c r="BB29" s="650"/>
      <c r="BC29" s="650"/>
      <c r="BD29" s="650"/>
      <c r="BE29" s="650"/>
      <c r="BF29" s="651"/>
      <c r="BG29" s="649" t="s">
        <v>286</v>
      </c>
      <c r="BH29" s="677"/>
      <c r="BI29" s="677"/>
      <c r="BJ29" s="677"/>
      <c r="BK29" s="677"/>
      <c r="BL29" s="677"/>
      <c r="BM29" s="677"/>
      <c r="BN29" s="677"/>
      <c r="BO29" s="677"/>
      <c r="BP29" s="677"/>
      <c r="BQ29" s="678"/>
      <c r="BR29" s="649" t="s">
        <v>287</v>
      </c>
      <c r="BS29" s="677"/>
      <c r="BT29" s="677"/>
      <c r="BU29" s="677"/>
      <c r="BV29" s="677"/>
      <c r="BW29" s="677"/>
      <c r="BX29" s="677"/>
      <c r="BY29" s="677"/>
      <c r="BZ29" s="677"/>
      <c r="CA29" s="677"/>
      <c r="CB29" s="678"/>
      <c r="CD29" s="659" t="s">
        <v>288</v>
      </c>
      <c r="CE29" s="660"/>
      <c r="CF29" s="622" t="s">
        <v>289</v>
      </c>
      <c r="CG29" s="619"/>
      <c r="CH29" s="619"/>
      <c r="CI29" s="619"/>
      <c r="CJ29" s="619"/>
      <c r="CK29" s="619"/>
      <c r="CL29" s="619"/>
      <c r="CM29" s="619"/>
      <c r="CN29" s="619"/>
      <c r="CO29" s="619"/>
      <c r="CP29" s="619"/>
      <c r="CQ29" s="620"/>
      <c r="CR29" s="589">
        <v>34175676</v>
      </c>
      <c r="CS29" s="608"/>
      <c r="CT29" s="608"/>
      <c r="CU29" s="608"/>
      <c r="CV29" s="608"/>
      <c r="CW29" s="608"/>
      <c r="CX29" s="608"/>
      <c r="CY29" s="609"/>
      <c r="CZ29" s="592">
        <v>12.1</v>
      </c>
      <c r="DA29" s="610"/>
      <c r="DB29" s="610"/>
      <c r="DC29" s="611"/>
      <c r="DD29" s="595">
        <v>33971590</v>
      </c>
      <c r="DE29" s="608"/>
      <c r="DF29" s="608"/>
      <c r="DG29" s="608"/>
      <c r="DH29" s="608"/>
      <c r="DI29" s="608"/>
      <c r="DJ29" s="608"/>
      <c r="DK29" s="609"/>
      <c r="DL29" s="595">
        <v>33954798</v>
      </c>
      <c r="DM29" s="608"/>
      <c r="DN29" s="608"/>
      <c r="DO29" s="608"/>
      <c r="DP29" s="608"/>
      <c r="DQ29" s="608"/>
      <c r="DR29" s="608"/>
      <c r="DS29" s="608"/>
      <c r="DT29" s="608"/>
      <c r="DU29" s="608"/>
      <c r="DV29" s="609"/>
      <c r="DW29" s="612">
        <v>20</v>
      </c>
      <c r="DX29" s="613"/>
      <c r="DY29" s="613"/>
      <c r="DZ29" s="613"/>
      <c r="EA29" s="613"/>
      <c r="EB29" s="613"/>
      <c r="EC29" s="614"/>
    </row>
    <row r="30" spans="2:133" ht="11.25" customHeight="1">
      <c r="B30" s="586" t="s">
        <v>290</v>
      </c>
      <c r="C30" s="587"/>
      <c r="D30" s="587"/>
      <c r="E30" s="587"/>
      <c r="F30" s="587"/>
      <c r="G30" s="587"/>
      <c r="H30" s="587"/>
      <c r="I30" s="587"/>
      <c r="J30" s="587"/>
      <c r="K30" s="587"/>
      <c r="L30" s="587"/>
      <c r="M30" s="587"/>
      <c r="N30" s="587"/>
      <c r="O30" s="587"/>
      <c r="P30" s="587"/>
      <c r="Q30" s="588"/>
      <c r="R30" s="589">
        <v>6956913</v>
      </c>
      <c r="S30" s="590"/>
      <c r="T30" s="590"/>
      <c r="U30" s="590"/>
      <c r="V30" s="590"/>
      <c r="W30" s="590"/>
      <c r="X30" s="590"/>
      <c r="Y30" s="591"/>
      <c r="Z30" s="642">
        <v>2.4</v>
      </c>
      <c r="AA30" s="642"/>
      <c r="AB30" s="642"/>
      <c r="AC30" s="642"/>
      <c r="AD30" s="643" t="s">
        <v>221</v>
      </c>
      <c r="AE30" s="643"/>
      <c r="AF30" s="643"/>
      <c r="AG30" s="643"/>
      <c r="AH30" s="643"/>
      <c r="AI30" s="643"/>
      <c r="AJ30" s="643"/>
      <c r="AK30" s="643"/>
      <c r="AL30" s="612" t="s">
        <v>221</v>
      </c>
      <c r="AM30" s="644"/>
      <c r="AN30" s="644"/>
      <c r="AO30" s="645"/>
      <c r="AP30" s="665" t="s">
        <v>291</v>
      </c>
      <c r="AQ30" s="666"/>
      <c r="AR30" s="666"/>
      <c r="AS30" s="666"/>
      <c r="AT30" s="671" t="s">
        <v>292</v>
      </c>
      <c r="AU30" s="182"/>
      <c r="AV30" s="182"/>
      <c r="AW30" s="182"/>
      <c r="AX30" s="674" t="s">
        <v>170</v>
      </c>
      <c r="AY30" s="675"/>
      <c r="AZ30" s="675"/>
      <c r="BA30" s="675"/>
      <c r="BB30" s="675"/>
      <c r="BC30" s="675"/>
      <c r="BD30" s="675"/>
      <c r="BE30" s="675"/>
      <c r="BF30" s="676"/>
      <c r="BG30" s="655">
        <v>98.8</v>
      </c>
      <c r="BH30" s="656"/>
      <c r="BI30" s="656"/>
      <c r="BJ30" s="656"/>
      <c r="BK30" s="656"/>
      <c r="BL30" s="656"/>
      <c r="BM30" s="657">
        <v>95.1</v>
      </c>
      <c r="BN30" s="656"/>
      <c r="BO30" s="656"/>
      <c r="BP30" s="656"/>
      <c r="BQ30" s="658"/>
      <c r="BR30" s="655">
        <v>98.7</v>
      </c>
      <c r="BS30" s="656"/>
      <c r="BT30" s="656"/>
      <c r="BU30" s="656"/>
      <c r="BV30" s="656"/>
      <c r="BW30" s="656"/>
      <c r="BX30" s="657">
        <v>94.5</v>
      </c>
      <c r="BY30" s="656"/>
      <c r="BZ30" s="656"/>
      <c r="CA30" s="656"/>
      <c r="CB30" s="658"/>
      <c r="CD30" s="661"/>
      <c r="CE30" s="662"/>
      <c r="CF30" s="622" t="s">
        <v>293</v>
      </c>
      <c r="CG30" s="619"/>
      <c r="CH30" s="619"/>
      <c r="CI30" s="619"/>
      <c r="CJ30" s="619"/>
      <c r="CK30" s="619"/>
      <c r="CL30" s="619"/>
      <c r="CM30" s="619"/>
      <c r="CN30" s="619"/>
      <c r="CO30" s="619"/>
      <c r="CP30" s="619"/>
      <c r="CQ30" s="620"/>
      <c r="CR30" s="589">
        <v>30410309</v>
      </c>
      <c r="CS30" s="590"/>
      <c r="CT30" s="590"/>
      <c r="CU30" s="590"/>
      <c r="CV30" s="590"/>
      <c r="CW30" s="590"/>
      <c r="CX30" s="590"/>
      <c r="CY30" s="591"/>
      <c r="CZ30" s="592">
        <v>10.8</v>
      </c>
      <c r="DA30" s="610"/>
      <c r="DB30" s="610"/>
      <c r="DC30" s="611"/>
      <c r="DD30" s="595">
        <v>30208719</v>
      </c>
      <c r="DE30" s="590"/>
      <c r="DF30" s="590"/>
      <c r="DG30" s="590"/>
      <c r="DH30" s="590"/>
      <c r="DI30" s="590"/>
      <c r="DJ30" s="590"/>
      <c r="DK30" s="591"/>
      <c r="DL30" s="595">
        <v>30191927</v>
      </c>
      <c r="DM30" s="590"/>
      <c r="DN30" s="590"/>
      <c r="DO30" s="590"/>
      <c r="DP30" s="590"/>
      <c r="DQ30" s="590"/>
      <c r="DR30" s="590"/>
      <c r="DS30" s="590"/>
      <c r="DT30" s="590"/>
      <c r="DU30" s="590"/>
      <c r="DV30" s="591"/>
      <c r="DW30" s="612">
        <v>17.8</v>
      </c>
      <c r="DX30" s="613"/>
      <c r="DY30" s="613"/>
      <c r="DZ30" s="613"/>
      <c r="EA30" s="613"/>
      <c r="EB30" s="613"/>
      <c r="EC30" s="614"/>
    </row>
    <row r="31" spans="2:133" ht="11.25" customHeight="1">
      <c r="B31" s="586" t="s">
        <v>294</v>
      </c>
      <c r="C31" s="587"/>
      <c r="D31" s="587"/>
      <c r="E31" s="587"/>
      <c r="F31" s="587"/>
      <c r="G31" s="587"/>
      <c r="H31" s="587"/>
      <c r="I31" s="587"/>
      <c r="J31" s="587"/>
      <c r="K31" s="587"/>
      <c r="L31" s="587"/>
      <c r="M31" s="587"/>
      <c r="N31" s="587"/>
      <c r="O31" s="587"/>
      <c r="P31" s="587"/>
      <c r="Q31" s="588"/>
      <c r="R31" s="589">
        <v>4720832</v>
      </c>
      <c r="S31" s="590"/>
      <c r="T31" s="590"/>
      <c r="U31" s="590"/>
      <c r="V31" s="590"/>
      <c r="W31" s="590"/>
      <c r="X31" s="590"/>
      <c r="Y31" s="591"/>
      <c r="Z31" s="642">
        <v>1.6</v>
      </c>
      <c r="AA31" s="642"/>
      <c r="AB31" s="642"/>
      <c r="AC31" s="642"/>
      <c r="AD31" s="643" t="s">
        <v>221</v>
      </c>
      <c r="AE31" s="643"/>
      <c r="AF31" s="643"/>
      <c r="AG31" s="643"/>
      <c r="AH31" s="643"/>
      <c r="AI31" s="643"/>
      <c r="AJ31" s="643"/>
      <c r="AK31" s="643"/>
      <c r="AL31" s="612" t="s">
        <v>221</v>
      </c>
      <c r="AM31" s="644"/>
      <c r="AN31" s="644"/>
      <c r="AO31" s="645"/>
      <c r="AP31" s="667"/>
      <c r="AQ31" s="668"/>
      <c r="AR31" s="668"/>
      <c r="AS31" s="668"/>
      <c r="AT31" s="672"/>
      <c r="AU31" s="181" t="s">
        <v>295</v>
      </c>
      <c r="AV31" s="181"/>
      <c r="AW31" s="181"/>
      <c r="AX31" s="586" t="s">
        <v>296</v>
      </c>
      <c r="AY31" s="587"/>
      <c r="AZ31" s="587"/>
      <c r="BA31" s="587"/>
      <c r="BB31" s="587"/>
      <c r="BC31" s="587"/>
      <c r="BD31" s="587"/>
      <c r="BE31" s="587"/>
      <c r="BF31" s="588"/>
      <c r="BG31" s="653">
        <v>98.6</v>
      </c>
      <c r="BH31" s="608"/>
      <c r="BI31" s="608"/>
      <c r="BJ31" s="608"/>
      <c r="BK31" s="608"/>
      <c r="BL31" s="608"/>
      <c r="BM31" s="644">
        <v>94.6</v>
      </c>
      <c r="BN31" s="654"/>
      <c r="BO31" s="654"/>
      <c r="BP31" s="654"/>
      <c r="BQ31" s="618"/>
      <c r="BR31" s="653">
        <v>98.5</v>
      </c>
      <c r="BS31" s="608"/>
      <c r="BT31" s="608"/>
      <c r="BU31" s="608"/>
      <c r="BV31" s="608"/>
      <c r="BW31" s="608"/>
      <c r="BX31" s="644">
        <v>93.9</v>
      </c>
      <c r="BY31" s="654"/>
      <c r="BZ31" s="654"/>
      <c r="CA31" s="654"/>
      <c r="CB31" s="618"/>
      <c r="CD31" s="661"/>
      <c r="CE31" s="662"/>
      <c r="CF31" s="622" t="s">
        <v>297</v>
      </c>
      <c r="CG31" s="619"/>
      <c r="CH31" s="619"/>
      <c r="CI31" s="619"/>
      <c r="CJ31" s="619"/>
      <c r="CK31" s="619"/>
      <c r="CL31" s="619"/>
      <c r="CM31" s="619"/>
      <c r="CN31" s="619"/>
      <c r="CO31" s="619"/>
      <c r="CP31" s="619"/>
      <c r="CQ31" s="620"/>
      <c r="CR31" s="589">
        <v>3765367</v>
      </c>
      <c r="CS31" s="608"/>
      <c r="CT31" s="608"/>
      <c r="CU31" s="608"/>
      <c r="CV31" s="608"/>
      <c r="CW31" s="608"/>
      <c r="CX31" s="608"/>
      <c r="CY31" s="609"/>
      <c r="CZ31" s="592">
        <v>1.3</v>
      </c>
      <c r="DA31" s="610"/>
      <c r="DB31" s="610"/>
      <c r="DC31" s="611"/>
      <c r="DD31" s="595">
        <v>3762871</v>
      </c>
      <c r="DE31" s="608"/>
      <c r="DF31" s="608"/>
      <c r="DG31" s="608"/>
      <c r="DH31" s="608"/>
      <c r="DI31" s="608"/>
      <c r="DJ31" s="608"/>
      <c r="DK31" s="609"/>
      <c r="DL31" s="595">
        <v>3762871</v>
      </c>
      <c r="DM31" s="608"/>
      <c r="DN31" s="608"/>
      <c r="DO31" s="608"/>
      <c r="DP31" s="608"/>
      <c r="DQ31" s="608"/>
      <c r="DR31" s="608"/>
      <c r="DS31" s="608"/>
      <c r="DT31" s="608"/>
      <c r="DU31" s="608"/>
      <c r="DV31" s="609"/>
      <c r="DW31" s="612">
        <v>2.2000000000000002</v>
      </c>
      <c r="DX31" s="613"/>
      <c r="DY31" s="613"/>
      <c r="DZ31" s="613"/>
      <c r="EA31" s="613"/>
      <c r="EB31" s="613"/>
      <c r="EC31" s="614"/>
    </row>
    <row r="32" spans="2:133" ht="11.25" customHeight="1">
      <c r="B32" s="586" t="s">
        <v>298</v>
      </c>
      <c r="C32" s="587"/>
      <c r="D32" s="587"/>
      <c r="E32" s="587"/>
      <c r="F32" s="587"/>
      <c r="G32" s="587"/>
      <c r="H32" s="587"/>
      <c r="I32" s="587"/>
      <c r="J32" s="587"/>
      <c r="K32" s="587"/>
      <c r="L32" s="587"/>
      <c r="M32" s="587"/>
      <c r="N32" s="587"/>
      <c r="O32" s="587"/>
      <c r="P32" s="587"/>
      <c r="Q32" s="588"/>
      <c r="R32" s="589">
        <v>3639601</v>
      </c>
      <c r="S32" s="590"/>
      <c r="T32" s="590"/>
      <c r="U32" s="590"/>
      <c r="V32" s="590"/>
      <c r="W32" s="590"/>
      <c r="X32" s="590"/>
      <c r="Y32" s="591"/>
      <c r="Z32" s="642">
        <v>1.2</v>
      </c>
      <c r="AA32" s="642"/>
      <c r="AB32" s="642"/>
      <c r="AC32" s="642"/>
      <c r="AD32" s="643">
        <v>46707</v>
      </c>
      <c r="AE32" s="643"/>
      <c r="AF32" s="643"/>
      <c r="AG32" s="643"/>
      <c r="AH32" s="643"/>
      <c r="AI32" s="643"/>
      <c r="AJ32" s="643"/>
      <c r="AK32" s="643"/>
      <c r="AL32" s="612">
        <v>0</v>
      </c>
      <c r="AM32" s="644"/>
      <c r="AN32" s="644"/>
      <c r="AO32" s="645"/>
      <c r="AP32" s="669"/>
      <c r="AQ32" s="670"/>
      <c r="AR32" s="670"/>
      <c r="AS32" s="670"/>
      <c r="AT32" s="673"/>
      <c r="AU32" s="183"/>
      <c r="AV32" s="183"/>
      <c r="AW32" s="183"/>
      <c r="AX32" s="570" t="s">
        <v>299</v>
      </c>
      <c r="AY32" s="571"/>
      <c r="AZ32" s="571"/>
      <c r="BA32" s="571"/>
      <c r="BB32" s="571"/>
      <c r="BC32" s="571"/>
      <c r="BD32" s="571"/>
      <c r="BE32" s="571"/>
      <c r="BF32" s="572"/>
      <c r="BG32" s="652">
        <v>98.7</v>
      </c>
      <c r="BH32" s="574"/>
      <c r="BI32" s="574"/>
      <c r="BJ32" s="574"/>
      <c r="BK32" s="574"/>
      <c r="BL32" s="574"/>
      <c r="BM32" s="637">
        <v>95</v>
      </c>
      <c r="BN32" s="574"/>
      <c r="BO32" s="574"/>
      <c r="BP32" s="574"/>
      <c r="BQ32" s="631"/>
      <c r="BR32" s="652">
        <v>98.7</v>
      </c>
      <c r="BS32" s="574"/>
      <c r="BT32" s="574"/>
      <c r="BU32" s="574"/>
      <c r="BV32" s="574"/>
      <c r="BW32" s="574"/>
      <c r="BX32" s="637">
        <v>94.3</v>
      </c>
      <c r="BY32" s="574"/>
      <c r="BZ32" s="574"/>
      <c r="CA32" s="574"/>
      <c r="CB32" s="631"/>
      <c r="CD32" s="663"/>
      <c r="CE32" s="664"/>
      <c r="CF32" s="622" t="s">
        <v>300</v>
      </c>
      <c r="CG32" s="619"/>
      <c r="CH32" s="619"/>
      <c r="CI32" s="619"/>
      <c r="CJ32" s="619"/>
      <c r="CK32" s="619"/>
      <c r="CL32" s="619"/>
      <c r="CM32" s="619"/>
      <c r="CN32" s="619"/>
      <c r="CO32" s="619"/>
      <c r="CP32" s="619"/>
      <c r="CQ32" s="620"/>
      <c r="CR32" s="589">
        <v>5964</v>
      </c>
      <c r="CS32" s="590"/>
      <c r="CT32" s="590"/>
      <c r="CU32" s="590"/>
      <c r="CV32" s="590"/>
      <c r="CW32" s="590"/>
      <c r="CX32" s="590"/>
      <c r="CY32" s="591"/>
      <c r="CZ32" s="592">
        <v>0</v>
      </c>
      <c r="DA32" s="610"/>
      <c r="DB32" s="610"/>
      <c r="DC32" s="611"/>
      <c r="DD32" s="595">
        <v>5964</v>
      </c>
      <c r="DE32" s="590"/>
      <c r="DF32" s="590"/>
      <c r="DG32" s="590"/>
      <c r="DH32" s="590"/>
      <c r="DI32" s="590"/>
      <c r="DJ32" s="590"/>
      <c r="DK32" s="591"/>
      <c r="DL32" s="595">
        <v>5964</v>
      </c>
      <c r="DM32" s="590"/>
      <c r="DN32" s="590"/>
      <c r="DO32" s="590"/>
      <c r="DP32" s="590"/>
      <c r="DQ32" s="590"/>
      <c r="DR32" s="590"/>
      <c r="DS32" s="590"/>
      <c r="DT32" s="590"/>
      <c r="DU32" s="590"/>
      <c r="DV32" s="591"/>
      <c r="DW32" s="612">
        <v>0</v>
      </c>
      <c r="DX32" s="613"/>
      <c r="DY32" s="613"/>
      <c r="DZ32" s="613"/>
      <c r="EA32" s="613"/>
      <c r="EB32" s="613"/>
      <c r="EC32" s="614"/>
    </row>
    <row r="33" spans="2:133" ht="11.25" customHeight="1">
      <c r="B33" s="586" t="s">
        <v>301</v>
      </c>
      <c r="C33" s="587"/>
      <c r="D33" s="587"/>
      <c r="E33" s="587"/>
      <c r="F33" s="587"/>
      <c r="G33" s="587"/>
      <c r="H33" s="587"/>
      <c r="I33" s="587"/>
      <c r="J33" s="587"/>
      <c r="K33" s="587"/>
      <c r="L33" s="587"/>
      <c r="M33" s="587"/>
      <c r="N33" s="587"/>
      <c r="O33" s="587"/>
      <c r="P33" s="587"/>
      <c r="Q33" s="588"/>
      <c r="R33" s="589">
        <v>49157000</v>
      </c>
      <c r="S33" s="590"/>
      <c r="T33" s="590"/>
      <c r="U33" s="590"/>
      <c r="V33" s="590"/>
      <c r="W33" s="590"/>
      <c r="X33" s="590"/>
      <c r="Y33" s="591"/>
      <c r="Z33" s="642">
        <v>16.7</v>
      </c>
      <c r="AA33" s="642"/>
      <c r="AB33" s="642"/>
      <c r="AC33" s="642"/>
      <c r="AD33" s="643" t="s">
        <v>221</v>
      </c>
      <c r="AE33" s="643"/>
      <c r="AF33" s="643"/>
      <c r="AG33" s="643"/>
      <c r="AH33" s="643"/>
      <c r="AI33" s="643"/>
      <c r="AJ33" s="643"/>
      <c r="AK33" s="643"/>
      <c r="AL33" s="612" t="s">
        <v>221</v>
      </c>
      <c r="AM33" s="644"/>
      <c r="AN33" s="644"/>
      <c r="AO33" s="645"/>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2" t="s">
        <v>302</v>
      </c>
      <c r="CE33" s="619"/>
      <c r="CF33" s="619"/>
      <c r="CG33" s="619"/>
      <c r="CH33" s="619"/>
      <c r="CI33" s="619"/>
      <c r="CJ33" s="619"/>
      <c r="CK33" s="619"/>
      <c r="CL33" s="619"/>
      <c r="CM33" s="619"/>
      <c r="CN33" s="619"/>
      <c r="CO33" s="619"/>
      <c r="CP33" s="619"/>
      <c r="CQ33" s="620"/>
      <c r="CR33" s="589">
        <v>94202546</v>
      </c>
      <c r="CS33" s="608"/>
      <c r="CT33" s="608"/>
      <c r="CU33" s="608"/>
      <c r="CV33" s="608"/>
      <c r="CW33" s="608"/>
      <c r="CX33" s="608"/>
      <c r="CY33" s="609"/>
      <c r="CZ33" s="592">
        <v>33.299999999999997</v>
      </c>
      <c r="DA33" s="610"/>
      <c r="DB33" s="610"/>
      <c r="DC33" s="611"/>
      <c r="DD33" s="595">
        <v>71201669</v>
      </c>
      <c r="DE33" s="608"/>
      <c r="DF33" s="608"/>
      <c r="DG33" s="608"/>
      <c r="DH33" s="608"/>
      <c r="DI33" s="608"/>
      <c r="DJ33" s="608"/>
      <c r="DK33" s="609"/>
      <c r="DL33" s="595">
        <v>50547431</v>
      </c>
      <c r="DM33" s="608"/>
      <c r="DN33" s="608"/>
      <c r="DO33" s="608"/>
      <c r="DP33" s="608"/>
      <c r="DQ33" s="608"/>
      <c r="DR33" s="608"/>
      <c r="DS33" s="608"/>
      <c r="DT33" s="608"/>
      <c r="DU33" s="608"/>
      <c r="DV33" s="609"/>
      <c r="DW33" s="612">
        <v>29.8</v>
      </c>
      <c r="DX33" s="613"/>
      <c r="DY33" s="613"/>
      <c r="DZ33" s="613"/>
      <c r="EA33" s="613"/>
      <c r="EB33" s="613"/>
      <c r="EC33" s="614"/>
    </row>
    <row r="34" spans="2:133" ht="11.25" customHeight="1">
      <c r="B34" s="586" t="s">
        <v>303</v>
      </c>
      <c r="C34" s="587"/>
      <c r="D34" s="587"/>
      <c r="E34" s="587"/>
      <c r="F34" s="587"/>
      <c r="G34" s="587"/>
      <c r="H34" s="587"/>
      <c r="I34" s="587"/>
      <c r="J34" s="587"/>
      <c r="K34" s="587"/>
      <c r="L34" s="587"/>
      <c r="M34" s="587"/>
      <c r="N34" s="587"/>
      <c r="O34" s="587"/>
      <c r="P34" s="587"/>
      <c r="Q34" s="588"/>
      <c r="R34" s="589" t="s">
        <v>221</v>
      </c>
      <c r="S34" s="590"/>
      <c r="T34" s="590"/>
      <c r="U34" s="590"/>
      <c r="V34" s="590"/>
      <c r="W34" s="590"/>
      <c r="X34" s="590"/>
      <c r="Y34" s="591"/>
      <c r="Z34" s="642" t="s">
        <v>221</v>
      </c>
      <c r="AA34" s="642"/>
      <c r="AB34" s="642"/>
      <c r="AC34" s="642"/>
      <c r="AD34" s="643" t="s">
        <v>221</v>
      </c>
      <c r="AE34" s="643"/>
      <c r="AF34" s="643"/>
      <c r="AG34" s="643"/>
      <c r="AH34" s="643"/>
      <c r="AI34" s="643"/>
      <c r="AJ34" s="643"/>
      <c r="AK34" s="643"/>
      <c r="AL34" s="612" t="s">
        <v>221</v>
      </c>
      <c r="AM34" s="644"/>
      <c r="AN34" s="644"/>
      <c r="AO34" s="645"/>
      <c r="AP34" s="186"/>
      <c r="AQ34" s="649" t="s">
        <v>304</v>
      </c>
      <c r="AR34" s="650"/>
      <c r="AS34" s="650"/>
      <c r="AT34" s="650"/>
      <c r="AU34" s="650"/>
      <c r="AV34" s="650"/>
      <c r="AW34" s="650"/>
      <c r="AX34" s="650"/>
      <c r="AY34" s="650"/>
      <c r="AZ34" s="650"/>
      <c r="BA34" s="650"/>
      <c r="BB34" s="650"/>
      <c r="BC34" s="650"/>
      <c r="BD34" s="650"/>
      <c r="BE34" s="650"/>
      <c r="BF34" s="651"/>
      <c r="BG34" s="649" t="s">
        <v>305</v>
      </c>
      <c r="BH34" s="650"/>
      <c r="BI34" s="650"/>
      <c r="BJ34" s="650"/>
      <c r="BK34" s="650"/>
      <c r="BL34" s="650"/>
      <c r="BM34" s="650"/>
      <c r="BN34" s="650"/>
      <c r="BO34" s="650"/>
      <c r="BP34" s="650"/>
      <c r="BQ34" s="650"/>
      <c r="BR34" s="650"/>
      <c r="BS34" s="650"/>
      <c r="BT34" s="650"/>
      <c r="BU34" s="650"/>
      <c r="BV34" s="650"/>
      <c r="BW34" s="650"/>
      <c r="BX34" s="650"/>
      <c r="BY34" s="650"/>
      <c r="BZ34" s="650"/>
      <c r="CA34" s="650"/>
      <c r="CB34" s="651"/>
      <c r="CD34" s="622" t="s">
        <v>306</v>
      </c>
      <c r="CE34" s="619"/>
      <c r="CF34" s="619"/>
      <c r="CG34" s="619"/>
      <c r="CH34" s="619"/>
      <c r="CI34" s="619"/>
      <c r="CJ34" s="619"/>
      <c r="CK34" s="619"/>
      <c r="CL34" s="619"/>
      <c r="CM34" s="619"/>
      <c r="CN34" s="619"/>
      <c r="CO34" s="619"/>
      <c r="CP34" s="619"/>
      <c r="CQ34" s="620"/>
      <c r="CR34" s="589">
        <v>29109962</v>
      </c>
      <c r="CS34" s="590"/>
      <c r="CT34" s="590"/>
      <c r="CU34" s="590"/>
      <c r="CV34" s="590"/>
      <c r="CW34" s="590"/>
      <c r="CX34" s="590"/>
      <c r="CY34" s="591"/>
      <c r="CZ34" s="592">
        <v>10.3</v>
      </c>
      <c r="DA34" s="610"/>
      <c r="DB34" s="610"/>
      <c r="DC34" s="611"/>
      <c r="DD34" s="595">
        <v>22501914</v>
      </c>
      <c r="DE34" s="590"/>
      <c r="DF34" s="590"/>
      <c r="DG34" s="590"/>
      <c r="DH34" s="590"/>
      <c r="DI34" s="590"/>
      <c r="DJ34" s="590"/>
      <c r="DK34" s="591"/>
      <c r="DL34" s="595">
        <v>20122410</v>
      </c>
      <c r="DM34" s="590"/>
      <c r="DN34" s="590"/>
      <c r="DO34" s="590"/>
      <c r="DP34" s="590"/>
      <c r="DQ34" s="590"/>
      <c r="DR34" s="590"/>
      <c r="DS34" s="590"/>
      <c r="DT34" s="590"/>
      <c r="DU34" s="590"/>
      <c r="DV34" s="591"/>
      <c r="DW34" s="612">
        <v>11.9</v>
      </c>
      <c r="DX34" s="613"/>
      <c r="DY34" s="613"/>
      <c r="DZ34" s="613"/>
      <c r="EA34" s="613"/>
      <c r="EB34" s="613"/>
      <c r="EC34" s="614"/>
    </row>
    <row r="35" spans="2:133" ht="11.25" customHeight="1">
      <c r="B35" s="586" t="s">
        <v>307</v>
      </c>
      <c r="C35" s="587"/>
      <c r="D35" s="587"/>
      <c r="E35" s="587"/>
      <c r="F35" s="587"/>
      <c r="G35" s="587"/>
      <c r="H35" s="587"/>
      <c r="I35" s="587"/>
      <c r="J35" s="587"/>
      <c r="K35" s="587"/>
      <c r="L35" s="587"/>
      <c r="M35" s="587"/>
      <c r="N35" s="587"/>
      <c r="O35" s="587"/>
      <c r="P35" s="587"/>
      <c r="Q35" s="588"/>
      <c r="R35" s="589">
        <v>20500000</v>
      </c>
      <c r="S35" s="590"/>
      <c r="T35" s="590"/>
      <c r="U35" s="590"/>
      <c r="V35" s="590"/>
      <c r="W35" s="590"/>
      <c r="X35" s="590"/>
      <c r="Y35" s="591"/>
      <c r="Z35" s="642">
        <v>7</v>
      </c>
      <c r="AA35" s="642"/>
      <c r="AB35" s="642"/>
      <c r="AC35" s="642"/>
      <c r="AD35" s="643" t="s">
        <v>221</v>
      </c>
      <c r="AE35" s="643"/>
      <c r="AF35" s="643"/>
      <c r="AG35" s="643"/>
      <c r="AH35" s="643"/>
      <c r="AI35" s="643"/>
      <c r="AJ35" s="643"/>
      <c r="AK35" s="643"/>
      <c r="AL35" s="612" t="s">
        <v>221</v>
      </c>
      <c r="AM35" s="644"/>
      <c r="AN35" s="644"/>
      <c r="AO35" s="645"/>
      <c r="AP35" s="186"/>
      <c r="AQ35" s="646" t="s">
        <v>308</v>
      </c>
      <c r="AR35" s="647"/>
      <c r="AS35" s="647"/>
      <c r="AT35" s="647"/>
      <c r="AU35" s="647"/>
      <c r="AV35" s="647"/>
      <c r="AW35" s="647"/>
      <c r="AX35" s="647"/>
      <c r="AY35" s="648"/>
      <c r="AZ35" s="639">
        <v>31620384</v>
      </c>
      <c r="BA35" s="640"/>
      <c r="BB35" s="640"/>
      <c r="BC35" s="640"/>
      <c r="BD35" s="640"/>
      <c r="BE35" s="640"/>
      <c r="BF35" s="641"/>
      <c r="BG35" s="646" t="s">
        <v>309</v>
      </c>
      <c r="BH35" s="647"/>
      <c r="BI35" s="647"/>
      <c r="BJ35" s="647"/>
      <c r="BK35" s="647"/>
      <c r="BL35" s="647"/>
      <c r="BM35" s="647"/>
      <c r="BN35" s="647"/>
      <c r="BO35" s="647"/>
      <c r="BP35" s="647"/>
      <c r="BQ35" s="647"/>
      <c r="BR35" s="647"/>
      <c r="BS35" s="647"/>
      <c r="BT35" s="647"/>
      <c r="BU35" s="648"/>
      <c r="BV35" s="639">
        <v>1219326</v>
      </c>
      <c r="BW35" s="640"/>
      <c r="BX35" s="640"/>
      <c r="BY35" s="640"/>
      <c r="BZ35" s="640"/>
      <c r="CA35" s="640"/>
      <c r="CB35" s="641"/>
      <c r="CD35" s="622" t="s">
        <v>310</v>
      </c>
      <c r="CE35" s="619"/>
      <c r="CF35" s="619"/>
      <c r="CG35" s="619"/>
      <c r="CH35" s="619"/>
      <c r="CI35" s="619"/>
      <c r="CJ35" s="619"/>
      <c r="CK35" s="619"/>
      <c r="CL35" s="619"/>
      <c r="CM35" s="619"/>
      <c r="CN35" s="619"/>
      <c r="CO35" s="619"/>
      <c r="CP35" s="619"/>
      <c r="CQ35" s="620"/>
      <c r="CR35" s="589">
        <v>4125385</v>
      </c>
      <c r="CS35" s="608"/>
      <c r="CT35" s="608"/>
      <c r="CU35" s="608"/>
      <c r="CV35" s="608"/>
      <c r="CW35" s="608"/>
      <c r="CX35" s="608"/>
      <c r="CY35" s="609"/>
      <c r="CZ35" s="592">
        <v>1.5</v>
      </c>
      <c r="DA35" s="610"/>
      <c r="DB35" s="610"/>
      <c r="DC35" s="611"/>
      <c r="DD35" s="595">
        <v>3735591</v>
      </c>
      <c r="DE35" s="608"/>
      <c r="DF35" s="608"/>
      <c r="DG35" s="608"/>
      <c r="DH35" s="608"/>
      <c r="DI35" s="608"/>
      <c r="DJ35" s="608"/>
      <c r="DK35" s="609"/>
      <c r="DL35" s="595">
        <v>3735591</v>
      </c>
      <c r="DM35" s="608"/>
      <c r="DN35" s="608"/>
      <c r="DO35" s="608"/>
      <c r="DP35" s="608"/>
      <c r="DQ35" s="608"/>
      <c r="DR35" s="608"/>
      <c r="DS35" s="608"/>
      <c r="DT35" s="608"/>
      <c r="DU35" s="608"/>
      <c r="DV35" s="609"/>
      <c r="DW35" s="612">
        <v>2.2000000000000002</v>
      </c>
      <c r="DX35" s="613"/>
      <c r="DY35" s="613"/>
      <c r="DZ35" s="613"/>
      <c r="EA35" s="613"/>
      <c r="EB35" s="613"/>
      <c r="EC35" s="614"/>
    </row>
    <row r="36" spans="2:133" ht="11.25" customHeight="1">
      <c r="B36" s="570" t="s">
        <v>311</v>
      </c>
      <c r="C36" s="571"/>
      <c r="D36" s="571"/>
      <c r="E36" s="571"/>
      <c r="F36" s="571"/>
      <c r="G36" s="571"/>
      <c r="H36" s="571"/>
      <c r="I36" s="571"/>
      <c r="J36" s="571"/>
      <c r="K36" s="571"/>
      <c r="L36" s="571"/>
      <c r="M36" s="571"/>
      <c r="N36" s="571"/>
      <c r="O36" s="571"/>
      <c r="P36" s="571"/>
      <c r="Q36" s="572"/>
      <c r="R36" s="573">
        <v>293586227</v>
      </c>
      <c r="S36" s="630"/>
      <c r="T36" s="630"/>
      <c r="U36" s="630"/>
      <c r="V36" s="630"/>
      <c r="W36" s="630"/>
      <c r="X36" s="630"/>
      <c r="Y36" s="633"/>
      <c r="Z36" s="634">
        <v>100</v>
      </c>
      <c r="AA36" s="634"/>
      <c r="AB36" s="634"/>
      <c r="AC36" s="634"/>
      <c r="AD36" s="635">
        <v>149236808</v>
      </c>
      <c r="AE36" s="635"/>
      <c r="AF36" s="635"/>
      <c r="AG36" s="635"/>
      <c r="AH36" s="635"/>
      <c r="AI36" s="635"/>
      <c r="AJ36" s="635"/>
      <c r="AK36" s="635"/>
      <c r="AL36" s="636">
        <v>100</v>
      </c>
      <c r="AM36" s="637"/>
      <c r="AN36" s="637"/>
      <c r="AO36" s="638"/>
      <c r="AQ36" s="615" t="s">
        <v>312</v>
      </c>
      <c r="AR36" s="616"/>
      <c r="AS36" s="616"/>
      <c r="AT36" s="616"/>
      <c r="AU36" s="616"/>
      <c r="AV36" s="616"/>
      <c r="AW36" s="616"/>
      <c r="AX36" s="616"/>
      <c r="AY36" s="617"/>
      <c r="AZ36" s="589">
        <v>9693133</v>
      </c>
      <c r="BA36" s="590"/>
      <c r="BB36" s="590"/>
      <c r="BC36" s="590"/>
      <c r="BD36" s="608"/>
      <c r="BE36" s="608"/>
      <c r="BF36" s="618"/>
      <c r="BG36" s="622" t="s">
        <v>313</v>
      </c>
      <c r="BH36" s="619"/>
      <c r="BI36" s="619"/>
      <c r="BJ36" s="619"/>
      <c r="BK36" s="619"/>
      <c r="BL36" s="619"/>
      <c r="BM36" s="619"/>
      <c r="BN36" s="619"/>
      <c r="BO36" s="619"/>
      <c r="BP36" s="619"/>
      <c r="BQ36" s="619"/>
      <c r="BR36" s="619"/>
      <c r="BS36" s="619"/>
      <c r="BT36" s="619"/>
      <c r="BU36" s="620"/>
      <c r="BV36" s="589">
        <v>-1308931</v>
      </c>
      <c r="BW36" s="590"/>
      <c r="BX36" s="590"/>
      <c r="BY36" s="590"/>
      <c r="BZ36" s="590"/>
      <c r="CA36" s="590"/>
      <c r="CB36" s="621"/>
      <c r="CD36" s="622" t="s">
        <v>314</v>
      </c>
      <c r="CE36" s="619"/>
      <c r="CF36" s="619"/>
      <c r="CG36" s="619"/>
      <c r="CH36" s="619"/>
      <c r="CI36" s="619"/>
      <c r="CJ36" s="619"/>
      <c r="CK36" s="619"/>
      <c r="CL36" s="619"/>
      <c r="CM36" s="619"/>
      <c r="CN36" s="619"/>
      <c r="CO36" s="619"/>
      <c r="CP36" s="619"/>
      <c r="CQ36" s="620"/>
      <c r="CR36" s="589">
        <v>18888761</v>
      </c>
      <c r="CS36" s="590"/>
      <c r="CT36" s="590"/>
      <c r="CU36" s="590"/>
      <c r="CV36" s="590"/>
      <c r="CW36" s="590"/>
      <c r="CX36" s="590"/>
      <c r="CY36" s="591"/>
      <c r="CZ36" s="592">
        <v>6.7</v>
      </c>
      <c r="DA36" s="610"/>
      <c r="DB36" s="610"/>
      <c r="DC36" s="611"/>
      <c r="DD36" s="595">
        <v>17885262</v>
      </c>
      <c r="DE36" s="590"/>
      <c r="DF36" s="590"/>
      <c r="DG36" s="590"/>
      <c r="DH36" s="590"/>
      <c r="DI36" s="590"/>
      <c r="DJ36" s="590"/>
      <c r="DK36" s="591"/>
      <c r="DL36" s="595">
        <v>10972167</v>
      </c>
      <c r="DM36" s="590"/>
      <c r="DN36" s="590"/>
      <c r="DO36" s="590"/>
      <c r="DP36" s="590"/>
      <c r="DQ36" s="590"/>
      <c r="DR36" s="590"/>
      <c r="DS36" s="590"/>
      <c r="DT36" s="590"/>
      <c r="DU36" s="590"/>
      <c r="DV36" s="591"/>
      <c r="DW36" s="612">
        <v>6.5</v>
      </c>
      <c r="DX36" s="613"/>
      <c r="DY36" s="613"/>
      <c r="DZ36" s="613"/>
      <c r="EA36" s="613"/>
      <c r="EB36" s="613"/>
      <c r="EC36" s="614"/>
    </row>
    <row r="37" spans="2:133" ht="11.25" customHeight="1">
      <c r="AQ37" s="615" t="s">
        <v>315</v>
      </c>
      <c r="AR37" s="616"/>
      <c r="AS37" s="616"/>
      <c r="AT37" s="616"/>
      <c r="AU37" s="616"/>
      <c r="AV37" s="616"/>
      <c r="AW37" s="616"/>
      <c r="AX37" s="616"/>
      <c r="AY37" s="617"/>
      <c r="AZ37" s="589">
        <v>259646</v>
      </c>
      <c r="BA37" s="590"/>
      <c r="BB37" s="590"/>
      <c r="BC37" s="590"/>
      <c r="BD37" s="608"/>
      <c r="BE37" s="608"/>
      <c r="BF37" s="618"/>
      <c r="BG37" s="622" t="s">
        <v>316</v>
      </c>
      <c r="BH37" s="619"/>
      <c r="BI37" s="619"/>
      <c r="BJ37" s="619"/>
      <c r="BK37" s="619"/>
      <c r="BL37" s="619"/>
      <c r="BM37" s="619"/>
      <c r="BN37" s="619"/>
      <c r="BO37" s="619"/>
      <c r="BP37" s="619"/>
      <c r="BQ37" s="619"/>
      <c r="BR37" s="619"/>
      <c r="BS37" s="619"/>
      <c r="BT37" s="619"/>
      <c r="BU37" s="620"/>
      <c r="BV37" s="589">
        <v>98984</v>
      </c>
      <c r="BW37" s="590"/>
      <c r="BX37" s="590"/>
      <c r="BY37" s="590"/>
      <c r="BZ37" s="590"/>
      <c r="CA37" s="590"/>
      <c r="CB37" s="621"/>
      <c r="CD37" s="622" t="s">
        <v>317</v>
      </c>
      <c r="CE37" s="619"/>
      <c r="CF37" s="619"/>
      <c r="CG37" s="619"/>
      <c r="CH37" s="619"/>
      <c r="CI37" s="619"/>
      <c r="CJ37" s="619"/>
      <c r="CK37" s="619"/>
      <c r="CL37" s="619"/>
      <c r="CM37" s="619"/>
      <c r="CN37" s="619"/>
      <c r="CO37" s="619"/>
      <c r="CP37" s="619"/>
      <c r="CQ37" s="620"/>
      <c r="CR37" s="589">
        <v>508726</v>
      </c>
      <c r="CS37" s="608"/>
      <c r="CT37" s="608"/>
      <c r="CU37" s="608"/>
      <c r="CV37" s="608"/>
      <c r="CW37" s="608"/>
      <c r="CX37" s="608"/>
      <c r="CY37" s="609"/>
      <c r="CZ37" s="592">
        <v>0.2</v>
      </c>
      <c r="DA37" s="610"/>
      <c r="DB37" s="610"/>
      <c r="DC37" s="611"/>
      <c r="DD37" s="595">
        <v>508726</v>
      </c>
      <c r="DE37" s="608"/>
      <c r="DF37" s="608"/>
      <c r="DG37" s="608"/>
      <c r="DH37" s="608"/>
      <c r="DI37" s="608"/>
      <c r="DJ37" s="608"/>
      <c r="DK37" s="609"/>
      <c r="DL37" s="595">
        <v>508507</v>
      </c>
      <c r="DM37" s="608"/>
      <c r="DN37" s="608"/>
      <c r="DO37" s="608"/>
      <c r="DP37" s="608"/>
      <c r="DQ37" s="608"/>
      <c r="DR37" s="608"/>
      <c r="DS37" s="608"/>
      <c r="DT37" s="608"/>
      <c r="DU37" s="608"/>
      <c r="DV37" s="609"/>
      <c r="DW37" s="612">
        <v>0.3</v>
      </c>
      <c r="DX37" s="613"/>
      <c r="DY37" s="613"/>
      <c r="DZ37" s="613"/>
      <c r="EA37" s="613"/>
      <c r="EB37" s="613"/>
      <c r="EC37" s="614"/>
    </row>
    <row r="38" spans="2:133" ht="11.25" customHeight="1">
      <c r="AQ38" s="615" t="s">
        <v>318</v>
      </c>
      <c r="AR38" s="616"/>
      <c r="AS38" s="616"/>
      <c r="AT38" s="616"/>
      <c r="AU38" s="616"/>
      <c r="AV38" s="616"/>
      <c r="AW38" s="616"/>
      <c r="AX38" s="616"/>
      <c r="AY38" s="617"/>
      <c r="AZ38" s="589">
        <v>155426</v>
      </c>
      <c r="BA38" s="590"/>
      <c r="BB38" s="590"/>
      <c r="BC38" s="590"/>
      <c r="BD38" s="608"/>
      <c r="BE38" s="608"/>
      <c r="BF38" s="618"/>
      <c r="BG38" s="622" t="s">
        <v>319</v>
      </c>
      <c r="BH38" s="619"/>
      <c r="BI38" s="619"/>
      <c r="BJ38" s="619"/>
      <c r="BK38" s="619"/>
      <c r="BL38" s="619"/>
      <c r="BM38" s="619"/>
      <c r="BN38" s="619"/>
      <c r="BO38" s="619"/>
      <c r="BP38" s="619"/>
      <c r="BQ38" s="619"/>
      <c r="BR38" s="619"/>
      <c r="BS38" s="619"/>
      <c r="BT38" s="619"/>
      <c r="BU38" s="620"/>
      <c r="BV38" s="589">
        <v>159912</v>
      </c>
      <c r="BW38" s="590"/>
      <c r="BX38" s="590"/>
      <c r="BY38" s="590"/>
      <c r="BZ38" s="590"/>
      <c r="CA38" s="590"/>
      <c r="CB38" s="621"/>
      <c r="CD38" s="622" t="s">
        <v>320</v>
      </c>
      <c r="CE38" s="619"/>
      <c r="CF38" s="619"/>
      <c r="CG38" s="619"/>
      <c r="CH38" s="619"/>
      <c r="CI38" s="619"/>
      <c r="CJ38" s="619"/>
      <c r="CK38" s="619"/>
      <c r="CL38" s="619"/>
      <c r="CM38" s="619"/>
      <c r="CN38" s="619"/>
      <c r="CO38" s="619"/>
      <c r="CP38" s="619"/>
      <c r="CQ38" s="620"/>
      <c r="CR38" s="589">
        <v>21367556</v>
      </c>
      <c r="CS38" s="590"/>
      <c r="CT38" s="590"/>
      <c r="CU38" s="590"/>
      <c r="CV38" s="590"/>
      <c r="CW38" s="590"/>
      <c r="CX38" s="590"/>
      <c r="CY38" s="591"/>
      <c r="CZ38" s="592">
        <v>7.6</v>
      </c>
      <c r="DA38" s="610"/>
      <c r="DB38" s="610"/>
      <c r="DC38" s="611"/>
      <c r="DD38" s="595">
        <v>18146347</v>
      </c>
      <c r="DE38" s="590"/>
      <c r="DF38" s="590"/>
      <c r="DG38" s="590"/>
      <c r="DH38" s="590"/>
      <c r="DI38" s="590"/>
      <c r="DJ38" s="590"/>
      <c r="DK38" s="591"/>
      <c r="DL38" s="595">
        <v>15717263</v>
      </c>
      <c r="DM38" s="590"/>
      <c r="DN38" s="590"/>
      <c r="DO38" s="590"/>
      <c r="DP38" s="590"/>
      <c r="DQ38" s="590"/>
      <c r="DR38" s="590"/>
      <c r="DS38" s="590"/>
      <c r="DT38" s="590"/>
      <c r="DU38" s="590"/>
      <c r="DV38" s="591"/>
      <c r="DW38" s="612">
        <v>9.3000000000000007</v>
      </c>
      <c r="DX38" s="613"/>
      <c r="DY38" s="613"/>
      <c r="DZ38" s="613"/>
      <c r="EA38" s="613"/>
      <c r="EB38" s="613"/>
      <c r="EC38" s="614"/>
    </row>
    <row r="39" spans="2:133" ht="11.25" customHeight="1">
      <c r="AQ39" s="615" t="s">
        <v>321</v>
      </c>
      <c r="AR39" s="616"/>
      <c r="AS39" s="616"/>
      <c r="AT39" s="616"/>
      <c r="AU39" s="616"/>
      <c r="AV39" s="616"/>
      <c r="AW39" s="616"/>
      <c r="AX39" s="616"/>
      <c r="AY39" s="617"/>
      <c r="AZ39" s="589">
        <v>138503</v>
      </c>
      <c r="BA39" s="590"/>
      <c r="BB39" s="590"/>
      <c r="BC39" s="590"/>
      <c r="BD39" s="608"/>
      <c r="BE39" s="608"/>
      <c r="BF39" s="618"/>
      <c r="BG39" s="623" t="s">
        <v>322</v>
      </c>
      <c r="BH39" s="624"/>
      <c r="BI39" s="624"/>
      <c r="BJ39" s="624"/>
      <c r="BK39" s="624"/>
      <c r="BL39" s="187"/>
      <c r="BM39" s="619" t="s">
        <v>323</v>
      </c>
      <c r="BN39" s="619"/>
      <c r="BO39" s="619"/>
      <c r="BP39" s="619"/>
      <c r="BQ39" s="619"/>
      <c r="BR39" s="619"/>
      <c r="BS39" s="619"/>
      <c r="BT39" s="619"/>
      <c r="BU39" s="620"/>
      <c r="BV39" s="589">
        <v>90</v>
      </c>
      <c r="BW39" s="590"/>
      <c r="BX39" s="590"/>
      <c r="BY39" s="590"/>
      <c r="BZ39" s="590"/>
      <c r="CA39" s="590"/>
      <c r="CB39" s="621"/>
      <c r="CD39" s="622" t="s">
        <v>324</v>
      </c>
      <c r="CE39" s="619"/>
      <c r="CF39" s="619"/>
      <c r="CG39" s="619"/>
      <c r="CH39" s="619"/>
      <c r="CI39" s="619"/>
      <c r="CJ39" s="619"/>
      <c r="CK39" s="619"/>
      <c r="CL39" s="619"/>
      <c r="CM39" s="619"/>
      <c r="CN39" s="619"/>
      <c r="CO39" s="619"/>
      <c r="CP39" s="619"/>
      <c r="CQ39" s="620"/>
      <c r="CR39" s="589">
        <v>4265385</v>
      </c>
      <c r="CS39" s="608"/>
      <c r="CT39" s="608"/>
      <c r="CU39" s="608"/>
      <c r="CV39" s="608"/>
      <c r="CW39" s="608"/>
      <c r="CX39" s="608"/>
      <c r="CY39" s="609"/>
      <c r="CZ39" s="592">
        <v>1.5</v>
      </c>
      <c r="DA39" s="610"/>
      <c r="DB39" s="610"/>
      <c r="DC39" s="611"/>
      <c r="DD39" s="595">
        <v>4109564</v>
      </c>
      <c r="DE39" s="608"/>
      <c r="DF39" s="608"/>
      <c r="DG39" s="608"/>
      <c r="DH39" s="608"/>
      <c r="DI39" s="608"/>
      <c r="DJ39" s="608"/>
      <c r="DK39" s="609"/>
      <c r="DL39" s="595" t="s">
        <v>325</v>
      </c>
      <c r="DM39" s="608"/>
      <c r="DN39" s="608"/>
      <c r="DO39" s="608"/>
      <c r="DP39" s="608"/>
      <c r="DQ39" s="608"/>
      <c r="DR39" s="608"/>
      <c r="DS39" s="608"/>
      <c r="DT39" s="608"/>
      <c r="DU39" s="608"/>
      <c r="DV39" s="609"/>
      <c r="DW39" s="612" t="s">
        <v>325</v>
      </c>
      <c r="DX39" s="613"/>
      <c r="DY39" s="613"/>
      <c r="DZ39" s="613"/>
      <c r="EA39" s="613"/>
      <c r="EB39" s="613"/>
      <c r="EC39" s="61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5" t="s">
        <v>326</v>
      </c>
      <c r="AR40" s="616"/>
      <c r="AS40" s="616"/>
      <c r="AT40" s="616"/>
      <c r="AU40" s="616"/>
      <c r="AV40" s="616"/>
      <c r="AW40" s="616"/>
      <c r="AX40" s="616"/>
      <c r="AY40" s="617"/>
      <c r="AZ40" s="589">
        <v>6009292</v>
      </c>
      <c r="BA40" s="590"/>
      <c r="BB40" s="590"/>
      <c r="BC40" s="590"/>
      <c r="BD40" s="608"/>
      <c r="BE40" s="608"/>
      <c r="BF40" s="618"/>
      <c r="BG40" s="623"/>
      <c r="BH40" s="624"/>
      <c r="BI40" s="624"/>
      <c r="BJ40" s="624"/>
      <c r="BK40" s="624"/>
      <c r="BL40" s="187"/>
      <c r="BM40" s="619" t="s">
        <v>327</v>
      </c>
      <c r="BN40" s="619"/>
      <c r="BO40" s="619"/>
      <c r="BP40" s="619"/>
      <c r="BQ40" s="619"/>
      <c r="BR40" s="619"/>
      <c r="BS40" s="619"/>
      <c r="BT40" s="619"/>
      <c r="BU40" s="620"/>
      <c r="BV40" s="589">
        <v>103</v>
      </c>
      <c r="BW40" s="590"/>
      <c r="BX40" s="590"/>
      <c r="BY40" s="590"/>
      <c r="BZ40" s="590"/>
      <c r="CA40" s="590"/>
      <c r="CB40" s="621"/>
      <c r="CD40" s="622" t="s">
        <v>328</v>
      </c>
      <c r="CE40" s="619"/>
      <c r="CF40" s="619"/>
      <c r="CG40" s="619"/>
      <c r="CH40" s="619"/>
      <c r="CI40" s="619"/>
      <c r="CJ40" s="619"/>
      <c r="CK40" s="619"/>
      <c r="CL40" s="619"/>
      <c r="CM40" s="619"/>
      <c r="CN40" s="619"/>
      <c r="CO40" s="619"/>
      <c r="CP40" s="619"/>
      <c r="CQ40" s="620"/>
      <c r="CR40" s="589">
        <v>16445497</v>
      </c>
      <c r="CS40" s="590"/>
      <c r="CT40" s="590"/>
      <c r="CU40" s="590"/>
      <c r="CV40" s="590"/>
      <c r="CW40" s="590"/>
      <c r="CX40" s="590"/>
      <c r="CY40" s="591"/>
      <c r="CZ40" s="592">
        <v>5.8</v>
      </c>
      <c r="DA40" s="610"/>
      <c r="DB40" s="610"/>
      <c r="DC40" s="611"/>
      <c r="DD40" s="595">
        <v>4822991</v>
      </c>
      <c r="DE40" s="590"/>
      <c r="DF40" s="590"/>
      <c r="DG40" s="590"/>
      <c r="DH40" s="590"/>
      <c r="DI40" s="590"/>
      <c r="DJ40" s="590"/>
      <c r="DK40" s="591"/>
      <c r="DL40" s="595" t="s">
        <v>325</v>
      </c>
      <c r="DM40" s="590"/>
      <c r="DN40" s="590"/>
      <c r="DO40" s="590"/>
      <c r="DP40" s="590"/>
      <c r="DQ40" s="590"/>
      <c r="DR40" s="590"/>
      <c r="DS40" s="590"/>
      <c r="DT40" s="590"/>
      <c r="DU40" s="590"/>
      <c r="DV40" s="591"/>
      <c r="DW40" s="612" t="s">
        <v>325</v>
      </c>
      <c r="DX40" s="613"/>
      <c r="DY40" s="613"/>
      <c r="DZ40" s="613"/>
      <c r="EA40" s="613"/>
      <c r="EB40" s="613"/>
      <c r="EC40" s="61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7" t="s">
        <v>329</v>
      </c>
      <c r="AR41" s="628"/>
      <c r="AS41" s="628"/>
      <c r="AT41" s="628"/>
      <c r="AU41" s="628"/>
      <c r="AV41" s="628"/>
      <c r="AW41" s="628"/>
      <c r="AX41" s="628"/>
      <c r="AY41" s="629"/>
      <c r="AZ41" s="573">
        <v>15364384</v>
      </c>
      <c r="BA41" s="630"/>
      <c r="BB41" s="630"/>
      <c r="BC41" s="630"/>
      <c r="BD41" s="574"/>
      <c r="BE41" s="574"/>
      <c r="BF41" s="631"/>
      <c r="BG41" s="625"/>
      <c r="BH41" s="626"/>
      <c r="BI41" s="626"/>
      <c r="BJ41" s="626"/>
      <c r="BK41" s="626"/>
      <c r="BL41" s="189"/>
      <c r="BM41" s="628" t="s">
        <v>330</v>
      </c>
      <c r="BN41" s="628"/>
      <c r="BO41" s="628"/>
      <c r="BP41" s="628"/>
      <c r="BQ41" s="628"/>
      <c r="BR41" s="628"/>
      <c r="BS41" s="628"/>
      <c r="BT41" s="628"/>
      <c r="BU41" s="629"/>
      <c r="BV41" s="573">
        <v>318</v>
      </c>
      <c r="BW41" s="630"/>
      <c r="BX41" s="630"/>
      <c r="BY41" s="630"/>
      <c r="BZ41" s="630"/>
      <c r="CA41" s="630"/>
      <c r="CB41" s="632"/>
      <c r="CD41" s="622" t="s">
        <v>331</v>
      </c>
      <c r="CE41" s="619"/>
      <c r="CF41" s="619"/>
      <c r="CG41" s="619"/>
      <c r="CH41" s="619"/>
      <c r="CI41" s="619"/>
      <c r="CJ41" s="619"/>
      <c r="CK41" s="619"/>
      <c r="CL41" s="619"/>
      <c r="CM41" s="619"/>
      <c r="CN41" s="619"/>
      <c r="CO41" s="619"/>
      <c r="CP41" s="619"/>
      <c r="CQ41" s="620"/>
      <c r="CR41" s="589" t="s">
        <v>332</v>
      </c>
      <c r="CS41" s="608"/>
      <c r="CT41" s="608"/>
      <c r="CU41" s="608"/>
      <c r="CV41" s="608"/>
      <c r="CW41" s="608"/>
      <c r="CX41" s="608"/>
      <c r="CY41" s="609"/>
      <c r="CZ41" s="592" t="s">
        <v>332</v>
      </c>
      <c r="DA41" s="610"/>
      <c r="DB41" s="610"/>
      <c r="DC41" s="611"/>
      <c r="DD41" s="595" t="s">
        <v>332</v>
      </c>
      <c r="DE41" s="608"/>
      <c r="DF41" s="608"/>
      <c r="DG41" s="608"/>
      <c r="DH41" s="608"/>
      <c r="DI41" s="608"/>
      <c r="DJ41" s="608"/>
      <c r="DK41" s="609"/>
      <c r="DL41" s="596"/>
      <c r="DM41" s="597"/>
      <c r="DN41" s="597"/>
      <c r="DO41" s="597"/>
      <c r="DP41" s="597"/>
      <c r="DQ41" s="597"/>
      <c r="DR41" s="597"/>
      <c r="DS41" s="597"/>
      <c r="DT41" s="597"/>
      <c r="DU41" s="597"/>
      <c r="DV41" s="598"/>
      <c r="DW41" s="599"/>
      <c r="DX41" s="600"/>
      <c r="DY41" s="600"/>
      <c r="DZ41" s="600"/>
      <c r="EA41" s="600"/>
      <c r="EB41" s="600"/>
      <c r="EC41" s="601"/>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6" t="s">
        <v>334</v>
      </c>
      <c r="CE42" s="587"/>
      <c r="CF42" s="587"/>
      <c r="CG42" s="587"/>
      <c r="CH42" s="587"/>
      <c r="CI42" s="587"/>
      <c r="CJ42" s="587"/>
      <c r="CK42" s="587"/>
      <c r="CL42" s="587"/>
      <c r="CM42" s="587"/>
      <c r="CN42" s="587"/>
      <c r="CO42" s="587"/>
      <c r="CP42" s="587"/>
      <c r="CQ42" s="588"/>
      <c r="CR42" s="589">
        <v>38701873</v>
      </c>
      <c r="CS42" s="590"/>
      <c r="CT42" s="590"/>
      <c r="CU42" s="590"/>
      <c r="CV42" s="590"/>
      <c r="CW42" s="590"/>
      <c r="CX42" s="590"/>
      <c r="CY42" s="591"/>
      <c r="CZ42" s="592">
        <v>13.7</v>
      </c>
      <c r="DA42" s="593"/>
      <c r="DB42" s="593"/>
      <c r="DC42" s="594"/>
      <c r="DD42" s="595">
        <v>10768001</v>
      </c>
      <c r="DE42" s="590"/>
      <c r="DF42" s="590"/>
      <c r="DG42" s="590"/>
      <c r="DH42" s="590"/>
      <c r="DI42" s="590"/>
      <c r="DJ42" s="590"/>
      <c r="DK42" s="591"/>
      <c r="DL42" s="596"/>
      <c r="DM42" s="597"/>
      <c r="DN42" s="597"/>
      <c r="DO42" s="597"/>
      <c r="DP42" s="597"/>
      <c r="DQ42" s="597"/>
      <c r="DR42" s="597"/>
      <c r="DS42" s="597"/>
      <c r="DT42" s="597"/>
      <c r="DU42" s="597"/>
      <c r="DV42" s="598"/>
      <c r="DW42" s="599"/>
      <c r="DX42" s="600"/>
      <c r="DY42" s="600"/>
      <c r="DZ42" s="600"/>
      <c r="EA42" s="600"/>
      <c r="EB42" s="600"/>
      <c r="EC42" s="601"/>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6" t="s">
        <v>336</v>
      </c>
      <c r="CE43" s="587"/>
      <c r="CF43" s="587"/>
      <c r="CG43" s="587"/>
      <c r="CH43" s="587"/>
      <c r="CI43" s="587"/>
      <c r="CJ43" s="587"/>
      <c r="CK43" s="587"/>
      <c r="CL43" s="587"/>
      <c r="CM43" s="587"/>
      <c r="CN43" s="587"/>
      <c r="CO43" s="587"/>
      <c r="CP43" s="587"/>
      <c r="CQ43" s="588"/>
      <c r="CR43" s="589">
        <v>820813</v>
      </c>
      <c r="CS43" s="608"/>
      <c r="CT43" s="608"/>
      <c r="CU43" s="608"/>
      <c r="CV43" s="608"/>
      <c r="CW43" s="608"/>
      <c r="CX43" s="608"/>
      <c r="CY43" s="609"/>
      <c r="CZ43" s="592">
        <v>0.3</v>
      </c>
      <c r="DA43" s="610"/>
      <c r="DB43" s="610"/>
      <c r="DC43" s="611"/>
      <c r="DD43" s="595">
        <v>820813</v>
      </c>
      <c r="DE43" s="608"/>
      <c r="DF43" s="608"/>
      <c r="DG43" s="608"/>
      <c r="DH43" s="608"/>
      <c r="DI43" s="608"/>
      <c r="DJ43" s="608"/>
      <c r="DK43" s="609"/>
      <c r="DL43" s="596"/>
      <c r="DM43" s="597"/>
      <c r="DN43" s="597"/>
      <c r="DO43" s="597"/>
      <c r="DP43" s="597"/>
      <c r="DQ43" s="597"/>
      <c r="DR43" s="597"/>
      <c r="DS43" s="597"/>
      <c r="DT43" s="597"/>
      <c r="DU43" s="597"/>
      <c r="DV43" s="598"/>
      <c r="DW43" s="599"/>
      <c r="DX43" s="600"/>
      <c r="DY43" s="600"/>
      <c r="DZ43" s="600"/>
      <c r="EA43" s="600"/>
      <c r="EB43" s="600"/>
      <c r="EC43" s="601"/>
    </row>
    <row r="44" spans="2:133" ht="11.25" customHeight="1">
      <c r="B44" s="192" t="s">
        <v>337</v>
      </c>
      <c r="CD44" s="602" t="s">
        <v>288</v>
      </c>
      <c r="CE44" s="603"/>
      <c r="CF44" s="586" t="s">
        <v>338</v>
      </c>
      <c r="CG44" s="587"/>
      <c r="CH44" s="587"/>
      <c r="CI44" s="587"/>
      <c r="CJ44" s="587"/>
      <c r="CK44" s="587"/>
      <c r="CL44" s="587"/>
      <c r="CM44" s="587"/>
      <c r="CN44" s="587"/>
      <c r="CO44" s="587"/>
      <c r="CP44" s="587"/>
      <c r="CQ44" s="588"/>
      <c r="CR44" s="589">
        <v>38571271</v>
      </c>
      <c r="CS44" s="590"/>
      <c r="CT44" s="590"/>
      <c r="CU44" s="590"/>
      <c r="CV44" s="590"/>
      <c r="CW44" s="590"/>
      <c r="CX44" s="590"/>
      <c r="CY44" s="591"/>
      <c r="CZ44" s="592">
        <v>13.6</v>
      </c>
      <c r="DA44" s="593"/>
      <c r="DB44" s="593"/>
      <c r="DC44" s="594"/>
      <c r="DD44" s="595">
        <v>10732166</v>
      </c>
      <c r="DE44" s="590"/>
      <c r="DF44" s="590"/>
      <c r="DG44" s="590"/>
      <c r="DH44" s="590"/>
      <c r="DI44" s="590"/>
      <c r="DJ44" s="590"/>
      <c r="DK44" s="591"/>
      <c r="DL44" s="596"/>
      <c r="DM44" s="597"/>
      <c r="DN44" s="597"/>
      <c r="DO44" s="597"/>
      <c r="DP44" s="597"/>
      <c r="DQ44" s="597"/>
      <c r="DR44" s="597"/>
      <c r="DS44" s="597"/>
      <c r="DT44" s="597"/>
      <c r="DU44" s="597"/>
      <c r="DV44" s="598"/>
      <c r="DW44" s="599"/>
      <c r="DX44" s="600"/>
      <c r="DY44" s="600"/>
      <c r="DZ44" s="600"/>
      <c r="EA44" s="600"/>
      <c r="EB44" s="600"/>
      <c r="EC44" s="601"/>
    </row>
    <row r="45" spans="2:133" ht="11.25" customHeight="1">
      <c r="CD45" s="604"/>
      <c r="CE45" s="605"/>
      <c r="CF45" s="586" t="s">
        <v>339</v>
      </c>
      <c r="CG45" s="587"/>
      <c r="CH45" s="587"/>
      <c r="CI45" s="587"/>
      <c r="CJ45" s="587"/>
      <c r="CK45" s="587"/>
      <c r="CL45" s="587"/>
      <c r="CM45" s="587"/>
      <c r="CN45" s="587"/>
      <c r="CO45" s="587"/>
      <c r="CP45" s="587"/>
      <c r="CQ45" s="588"/>
      <c r="CR45" s="589">
        <v>15713530</v>
      </c>
      <c r="CS45" s="608"/>
      <c r="CT45" s="608"/>
      <c r="CU45" s="608"/>
      <c r="CV45" s="608"/>
      <c r="CW45" s="608"/>
      <c r="CX45" s="608"/>
      <c r="CY45" s="609"/>
      <c r="CZ45" s="592">
        <v>5.6</v>
      </c>
      <c r="DA45" s="610"/>
      <c r="DB45" s="610"/>
      <c r="DC45" s="611"/>
      <c r="DD45" s="595">
        <v>1203013</v>
      </c>
      <c r="DE45" s="608"/>
      <c r="DF45" s="608"/>
      <c r="DG45" s="608"/>
      <c r="DH45" s="608"/>
      <c r="DI45" s="608"/>
      <c r="DJ45" s="608"/>
      <c r="DK45" s="609"/>
      <c r="DL45" s="596"/>
      <c r="DM45" s="597"/>
      <c r="DN45" s="597"/>
      <c r="DO45" s="597"/>
      <c r="DP45" s="597"/>
      <c r="DQ45" s="597"/>
      <c r="DR45" s="597"/>
      <c r="DS45" s="597"/>
      <c r="DT45" s="597"/>
      <c r="DU45" s="597"/>
      <c r="DV45" s="598"/>
      <c r="DW45" s="599"/>
      <c r="DX45" s="600"/>
      <c r="DY45" s="600"/>
      <c r="DZ45" s="600"/>
      <c r="EA45" s="600"/>
      <c r="EB45" s="600"/>
      <c r="EC45" s="601"/>
    </row>
    <row r="46" spans="2:133" ht="11.25" customHeight="1">
      <c r="CD46" s="604"/>
      <c r="CE46" s="605"/>
      <c r="CF46" s="586" t="s">
        <v>340</v>
      </c>
      <c r="CG46" s="587"/>
      <c r="CH46" s="587"/>
      <c r="CI46" s="587"/>
      <c r="CJ46" s="587"/>
      <c r="CK46" s="587"/>
      <c r="CL46" s="587"/>
      <c r="CM46" s="587"/>
      <c r="CN46" s="587"/>
      <c r="CO46" s="587"/>
      <c r="CP46" s="587"/>
      <c r="CQ46" s="588"/>
      <c r="CR46" s="589">
        <v>21226437</v>
      </c>
      <c r="CS46" s="590"/>
      <c r="CT46" s="590"/>
      <c r="CU46" s="590"/>
      <c r="CV46" s="590"/>
      <c r="CW46" s="590"/>
      <c r="CX46" s="590"/>
      <c r="CY46" s="591"/>
      <c r="CZ46" s="592">
        <v>7.5</v>
      </c>
      <c r="DA46" s="593"/>
      <c r="DB46" s="593"/>
      <c r="DC46" s="594"/>
      <c r="DD46" s="595">
        <v>9258280</v>
      </c>
      <c r="DE46" s="590"/>
      <c r="DF46" s="590"/>
      <c r="DG46" s="590"/>
      <c r="DH46" s="590"/>
      <c r="DI46" s="590"/>
      <c r="DJ46" s="590"/>
      <c r="DK46" s="591"/>
      <c r="DL46" s="596"/>
      <c r="DM46" s="597"/>
      <c r="DN46" s="597"/>
      <c r="DO46" s="597"/>
      <c r="DP46" s="597"/>
      <c r="DQ46" s="597"/>
      <c r="DR46" s="597"/>
      <c r="DS46" s="597"/>
      <c r="DT46" s="597"/>
      <c r="DU46" s="597"/>
      <c r="DV46" s="598"/>
      <c r="DW46" s="599"/>
      <c r="DX46" s="600"/>
      <c r="DY46" s="600"/>
      <c r="DZ46" s="600"/>
      <c r="EA46" s="600"/>
      <c r="EB46" s="600"/>
      <c r="EC46" s="601"/>
    </row>
    <row r="47" spans="2:133" ht="11.25" customHeight="1">
      <c r="CD47" s="604"/>
      <c r="CE47" s="605"/>
      <c r="CF47" s="586" t="s">
        <v>341</v>
      </c>
      <c r="CG47" s="587"/>
      <c r="CH47" s="587"/>
      <c r="CI47" s="587"/>
      <c r="CJ47" s="587"/>
      <c r="CK47" s="587"/>
      <c r="CL47" s="587"/>
      <c r="CM47" s="587"/>
      <c r="CN47" s="587"/>
      <c r="CO47" s="587"/>
      <c r="CP47" s="587"/>
      <c r="CQ47" s="588"/>
      <c r="CR47" s="589">
        <v>130602</v>
      </c>
      <c r="CS47" s="608"/>
      <c r="CT47" s="608"/>
      <c r="CU47" s="608"/>
      <c r="CV47" s="608"/>
      <c r="CW47" s="608"/>
      <c r="CX47" s="608"/>
      <c r="CY47" s="609"/>
      <c r="CZ47" s="592">
        <v>0</v>
      </c>
      <c r="DA47" s="610"/>
      <c r="DB47" s="610"/>
      <c r="DC47" s="611"/>
      <c r="DD47" s="595">
        <v>35835</v>
      </c>
      <c r="DE47" s="608"/>
      <c r="DF47" s="608"/>
      <c r="DG47" s="608"/>
      <c r="DH47" s="608"/>
      <c r="DI47" s="608"/>
      <c r="DJ47" s="608"/>
      <c r="DK47" s="609"/>
      <c r="DL47" s="596"/>
      <c r="DM47" s="597"/>
      <c r="DN47" s="597"/>
      <c r="DO47" s="597"/>
      <c r="DP47" s="597"/>
      <c r="DQ47" s="597"/>
      <c r="DR47" s="597"/>
      <c r="DS47" s="597"/>
      <c r="DT47" s="597"/>
      <c r="DU47" s="597"/>
      <c r="DV47" s="598"/>
      <c r="DW47" s="599"/>
      <c r="DX47" s="600"/>
      <c r="DY47" s="600"/>
      <c r="DZ47" s="600"/>
      <c r="EA47" s="600"/>
      <c r="EB47" s="600"/>
      <c r="EC47" s="601"/>
    </row>
    <row r="48" spans="2:133">
      <c r="CD48" s="606"/>
      <c r="CE48" s="607"/>
      <c r="CF48" s="586" t="s">
        <v>342</v>
      </c>
      <c r="CG48" s="587"/>
      <c r="CH48" s="587"/>
      <c r="CI48" s="587"/>
      <c r="CJ48" s="587"/>
      <c r="CK48" s="587"/>
      <c r="CL48" s="587"/>
      <c r="CM48" s="587"/>
      <c r="CN48" s="587"/>
      <c r="CO48" s="587"/>
      <c r="CP48" s="587"/>
      <c r="CQ48" s="588"/>
      <c r="CR48" s="589" t="s">
        <v>325</v>
      </c>
      <c r="CS48" s="590"/>
      <c r="CT48" s="590"/>
      <c r="CU48" s="590"/>
      <c r="CV48" s="590"/>
      <c r="CW48" s="590"/>
      <c r="CX48" s="590"/>
      <c r="CY48" s="591"/>
      <c r="CZ48" s="592" t="s">
        <v>325</v>
      </c>
      <c r="DA48" s="593"/>
      <c r="DB48" s="593"/>
      <c r="DC48" s="594"/>
      <c r="DD48" s="595" t="s">
        <v>325</v>
      </c>
      <c r="DE48" s="590"/>
      <c r="DF48" s="590"/>
      <c r="DG48" s="590"/>
      <c r="DH48" s="590"/>
      <c r="DI48" s="590"/>
      <c r="DJ48" s="590"/>
      <c r="DK48" s="591"/>
      <c r="DL48" s="596"/>
      <c r="DM48" s="597"/>
      <c r="DN48" s="597"/>
      <c r="DO48" s="597"/>
      <c r="DP48" s="597"/>
      <c r="DQ48" s="597"/>
      <c r="DR48" s="597"/>
      <c r="DS48" s="597"/>
      <c r="DT48" s="597"/>
      <c r="DU48" s="597"/>
      <c r="DV48" s="598"/>
      <c r="DW48" s="599"/>
      <c r="DX48" s="600"/>
      <c r="DY48" s="600"/>
      <c r="DZ48" s="600"/>
      <c r="EA48" s="600"/>
      <c r="EB48" s="600"/>
      <c r="EC48" s="601"/>
    </row>
    <row r="49" spans="82:133" ht="11.25" customHeight="1">
      <c r="CD49" s="570" t="s">
        <v>343</v>
      </c>
      <c r="CE49" s="571"/>
      <c r="CF49" s="571"/>
      <c r="CG49" s="571"/>
      <c r="CH49" s="571"/>
      <c r="CI49" s="571"/>
      <c r="CJ49" s="571"/>
      <c r="CK49" s="571"/>
      <c r="CL49" s="571"/>
      <c r="CM49" s="571"/>
      <c r="CN49" s="571"/>
      <c r="CO49" s="571"/>
      <c r="CP49" s="571"/>
      <c r="CQ49" s="572"/>
      <c r="CR49" s="573">
        <v>282819404</v>
      </c>
      <c r="CS49" s="574"/>
      <c r="CT49" s="574"/>
      <c r="CU49" s="574"/>
      <c r="CV49" s="574"/>
      <c r="CW49" s="574"/>
      <c r="CX49" s="574"/>
      <c r="CY49" s="575"/>
      <c r="CZ49" s="576">
        <v>100</v>
      </c>
      <c r="DA49" s="577"/>
      <c r="DB49" s="577"/>
      <c r="DC49" s="578"/>
      <c r="DD49" s="579">
        <v>181058246</v>
      </c>
      <c r="DE49" s="574"/>
      <c r="DF49" s="574"/>
      <c r="DG49" s="574"/>
      <c r="DH49" s="574"/>
      <c r="DI49" s="574"/>
      <c r="DJ49" s="574"/>
      <c r="DK49" s="575"/>
      <c r="DL49" s="580"/>
      <c r="DM49" s="581"/>
      <c r="DN49" s="581"/>
      <c r="DO49" s="581"/>
      <c r="DP49" s="581"/>
      <c r="DQ49" s="581"/>
      <c r="DR49" s="581"/>
      <c r="DS49" s="581"/>
      <c r="DT49" s="581"/>
      <c r="DU49" s="581"/>
      <c r="DV49" s="582"/>
      <c r="DW49" s="583"/>
      <c r="DX49" s="584"/>
      <c r="DY49" s="584"/>
      <c r="DZ49" s="584"/>
      <c r="EA49" s="584"/>
      <c r="EB49" s="584"/>
      <c r="EC49" s="585"/>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0" t="s">
        <v>345</v>
      </c>
      <c r="DK2" s="1091"/>
      <c r="DL2" s="1091"/>
      <c r="DM2" s="1091"/>
      <c r="DN2" s="1091"/>
      <c r="DO2" s="1092"/>
      <c r="DP2" s="200"/>
      <c r="DQ2" s="1090" t="s">
        <v>346</v>
      </c>
      <c r="DR2" s="1091"/>
      <c r="DS2" s="1091"/>
      <c r="DT2" s="1091"/>
      <c r="DU2" s="1091"/>
      <c r="DV2" s="1091"/>
      <c r="DW2" s="1091"/>
      <c r="DX2" s="1091"/>
      <c r="DY2" s="1091"/>
      <c r="DZ2" s="109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2" t="s">
        <v>347</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3" t="s">
        <v>349</v>
      </c>
      <c r="B5" s="984"/>
      <c r="C5" s="984"/>
      <c r="D5" s="984"/>
      <c r="E5" s="984"/>
      <c r="F5" s="984"/>
      <c r="G5" s="984"/>
      <c r="H5" s="984"/>
      <c r="I5" s="984"/>
      <c r="J5" s="984"/>
      <c r="K5" s="984"/>
      <c r="L5" s="984"/>
      <c r="M5" s="984"/>
      <c r="N5" s="984"/>
      <c r="O5" s="984"/>
      <c r="P5" s="985"/>
      <c r="Q5" s="989" t="s">
        <v>350</v>
      </c>
      <c r="R5" s="990"/>
      <c r="S5" s="990"/>
      <c r="T5" s="990"/>
      <c r="U5" s="991"/>
      <c r="V5" s="989" t="s">
        <v>351</v>
      </c>
      <c r="W5" s="990"/>
      <c r="X5" s="990"/>
      <c r="Y5" s="990"/>
      <c r="Z5" s="991"/>
      <c r="AA5" s="989" t="s">
        <v>352</v>
      </c>
      <c r="AB5" s="990"/>
      <c r="AC5" s="990"/>
      <c r="AD5" s="990"/>
      <c r="AE5" s="990"/>
      <c r="AF5" s="1093" t="s">
        <v>353</v>
      </c>
      <c r="AG5" s="990"/>
      <c r="AH5" s="990"/>
      <c r="AI5" s="990"/>
      <c r="AJ5" s="1005"/>
      <c r="AK5" s="990" t="s">
        <v>354</v>
      </c>
      <c r="AL5" s="990"/>
      <c r="AM5" s="990"/>
      <c r="AN5" s="990"/>
      <c r="AO5" s="991"/>
      <c r="AP5" s="989" t="s">
        <v>355</v>
      </c>
      <c r="AQ5" s="990"/>
      <c r="AR5" s="990"/>
      <c r="AS5" s="990"/>
      <c r="AT5" s="991"/>
      <c r="AU5" s="989" t="s">
        <v>356</v>
      </c>
      <c r="AV5" s="990"/>
      <c r="AW5" s="990"/>
      <c r="AX5" s="990"/>
      <c r="AY5" s="1005"/>
      <c r="AZ5" s="207"/>
      <c r="BA5" s="207"/>
      <c r="BB5" s="207"/>
      <c r="BC5" s="207"/>
      <c r="BD5" s="207"/>
      <c r="BE5" s="208"/>
      <c r="BF5" s="208"/>
      <c r="BG5" s="208"/>
      <c r="BH5" s="208"/>
      <c r="BI5" s="208"/>
      <c r="BJ5" s="208"/>
      <c r="BK5" s="208"/>
      <c r="BL5" s="208"/>
      <c r="BM5" s="208"/>
      <c r="BN5" s="208"/>
      <c r="BO5" s="208"/>
      <c r="BP5" s="208"/>
      <c r="BQ5" s="983" t="s">
        <v>357</v>
      </c>
      <c r="BR5" s="984"/>
      <c r="BS5" s="984"/>
      <c r="BT5" s="984"/>
      <c r="BU5" s="984"/>
      <c r="BV5" s="984"/>
      <c r="BW5" s="984"/>
      <c r="BX5" s="984"/>
      <c r="BY5" s="984"/>
      <c r="BZ5" s="984"/>
      <c r="CA5" s="984"/>
      <c r="CB5" s="984"/>
      <c r="CC5" s="984"/>
      <c r="CD5" s="984"/>
      <c r="CE5" s="984"/>
      <c r="CF5" s="984"/>
      <c r="CG5" s="985"/>
      <c r="CH5" s="989" t="s">
        <v>358</v>
      </c>
      <c r="CI5" s="990"/>
      <c r="CJ5" s="990"/>
      <c r="CK5" s="990"/>
      <c r="CL5" s="991"/>
      <c r="CM5" s="989" t="s">
        <v>359</v>
      </c>
      <c r="CN5" s="990"/>
      <c r="CO5" s="990"/>
      <c r="CP5" s="990"/>
      <c r="CQ5" s="991"/>
      <c r="CR5" s="989" t="s">
        <v>360</v>
      </c>
      <c r="CS5" s="990"/>
      <c r="CT5" s="990"/>
      <c r="CU5" s="990"/>
      <c r="CV5" s="991"/>
      <c r="CW5" s="989" t="s">
        <v>361</v>
      </c>
      <c r="CX5" s="990"/>
      <c r="CY5" s="990"/>
      <c r="CZ5" s="990"/>
      <c r="DA5" s="991"/>
      <c r="DB5" s="989" t="s">
        <v>362</v>
      </c>
      <c r="DC5" s="990"/>
      <c r="DD5" s="990"/>
      <c r="DE5" s="990"/>
      <c r="DF5" s="991"/>
      <c r="DG5" s="1081" t="s">
        <v>363</v>
      </c>
      <c r="DH5" s="1082"/>
      <c r="DI5" s="1082"/>
      <c r="DJ5" s="1082"/>
      <c r="DK5" s="1083"/>
      <c r="DL5" s="1081" t="s">
        <v>364</v>
      </c>
      <c r="DM5" s="1082"/>
      <c r="DN5" s="1082"/>
      <c r="DO5" s="1082"/>
      <c r="DP5" s="1083"/>
      <c r="DQ5" s="989" t="s">
        <v>365</v>
      </c>
      <c r="DR5" s="990"/>
      <c r="DS5" s="990"/>
      <c r="DT5" s="990"/>
      <c r="DU5" s="991"/>
      <c r="DV5" s="989" t="s">
        <v>356</v>
      </c>
      <c r="DW5" s="990"/>
      <c r="DX5" s="990"/>
      <c r="DY5" s="990"/>
      <c r="DZ5" s="1005"/>
      <c r="EA5" s="205"/>
    </row>
    <row r="6" spans="1:131" s="206"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94"/>
      <c r="AG6" s="993"/>
      <c r="AH6" s="993"/>
      <c r="AI6" s="993"/>
      <c r="AJ6" s="1006"/>
      <c r="AK6" s="993"/>
      <c r="AL6" s="993"/>
      <c r="AM6" s="993"/>
      <c r="AN6" s="993"/>
      <c r="AO6" s="994"/>
      <c r="AP6" s="992"/>
      <c r="AQ6" s="993"/>
      <c r="AR6" s="993"/>
      <c r="AS6" s="993"/>
      <c r="AT6" s="994"/>
      <c r="AU6" s="992"/>
      <c r="AV6" s="993"/>
      <c r="AW6" s="993"/>
      <c r="AX6" s="993"/>
      <c r="AY6" s="1006"/>
      <c r="AZ6" s="203"/>
      <c r="BA6" s="203"/>
      <c r="BB6" s="203"/>
      <c r="BC6" s="203"/>
      <c r="BD6" s="203"/>
      <c r="BE6" s="204"/>
      <c r="BF6" s="204"/>
      <c r="BG6" s="204"/>
      <c r="BH6" s="204"/>
      <c r="BI6" s="204"/>
      <c r="BJ6" s="204"/>
      <c r="BK6" s="204"/>
      <c r="BL6" s="204"/>
      <c r="BM6" s="204"/>
      <c r="BN6" s="204"/>
      <c r="BO6" s="204"/>
      <c r="BP6" s="204"/>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084"/>
      <c r="DH6" s="1085"/>
      <c r="DI6" s="1085"/>
      <c r="DJ6" s="1085"/>
      <c r="DK6" s="1086"/>
      <c r="DL6" s="1084"/>
      <c r="DM6" s="1085"/>
      <c r="DN6" s="1085"/>
      <c r="DO6" s="1085"/>
      <c r="DP6" s="1086"/>
      <c r="DQ6" s="992"/>
      <c r="DR6" s="993"/>
      <c r="DS6" s="993"/>
      <c r="DT6" s="993"/>
      <c r="DU6" s="994"/>
      <c r="DV6" s="992"/>
      <c r="DW6" s="993"/>
      <c r="DX6" s="993"/>
      <c r="DY6" s="993"/>
      <c r="DZ6" s="1006"/>
      <c r="EA6" s="205"/>
    </row>
    <row r="7" spans="1:131" s="206" customFormat="1" ht="26.25" customHeight="1" thickTop="1">
      <c r="A7" s="209">
        <v>1</v>
      </c>
      <c r="B7" s="1042" t="s">
        <v>366</v>
      </c>
      <c r="C7" s="1043"/>
      <c r="D7" s="1043"/>
      <c r="E7" s="1043"/>
      <c r="F7" s="1043"/>
      <c r="G7" s="1043"/>
      <c r="H7" s="1043"/>
      <c r="I7" s="1043"/>
      <c r="J7" s="1043"/>
      <c r="K7" s="1043"/>
      <c r="L7" s="1043"/>
      <c r="M7" s="1043"/>
      <c r="N7" s="1043"/>
      <c r="O7" s="1043"/>
      <c r="P7" s="1044"/>
      <c r="Q7" s="1100">
        <v>282538</v>
      </c>
      <c r="R7" s="1098"/>
      <c r="S7" s="1098"/>
      <c r="T7" s="1098"/>
      <c r="U7" s="1098"/>
      <c r="V7" s="1098">
        <v>270774</v>
      </c>
      <c r="W7" s="1098"/>
      <c r="X7" s="1098"/>
      <c r="Y7" s="1098"/>
      <c r="Z7" s="1098"/>
      <c r="AA7" s="1098">
        <v>11764</v>
      </c>
      <c r="AB7" s="1098"/>
      <c r="AC7" s="1098"/>
      <c r="AD7" s="1098"/>
      <c r="AE7" s="1099"/>
      <c r="AF7" s="1087">
        <v>10204</v>
      </c>
      <c r="AG7" s="1088"/>
      <c r="AH7" s="1088"/>
      <c r="AI7" s="1088"/>
      <c r="AJ7" s="1089"/>
      <c r="AK7" s="1104">
        <v>49</v>
      </c>
      <c r="AL7" s="1105"/>
      <c r="AM7" s="1105"/>
      <c r="AN7" s="1105"/>
      <c r="AO7" s="1105"/>
      <c r="AP7" s="1105">
        <v>293856</v>
      </c>
      <c r="AQ7" s="1105"/>
      <c r="AR7" s="1105"/>
      <c r="AS7" s="1105"/>
      <c r="AT7" s="1105"/>
      <c r="AU7" s="1079"/>
      <c r="AV7" s="1079"/>
      <c r="AW7" s="1079"/>
      <c r="AX7" s="1079"/>
      <c r="AY7" s="1080"/>
      <c r="AZ7" s="203"/>
      <c r="BA7" s="203"/>
      <c r="BB7" s="203"/>
      <c r="BC7" s="203"/>
      <c r="BD7" s="203"/>
      <c r="BE7" s="204"/>
      <c r="BF7" s="204"/>
      <c r="BG7" s="204"/>
      <c r="BH7" s="204"/>
      <c r="BI7" s="204"/>
      <c r="BJ7" s="204"/>
      <c r="BK7" s="204"/>
      <c r="BL7" s="204"/>
      <c r="BM7" s="204"/>
      <c r="BN7" s="204"/>
      <c r="BO7" s="204"/>
      <c r="BP7" s="204"/>
      <c r="BQ7" s="210">
        <v>1</v>
      </c>
      <c r="BR7" s="211"/>
      <c r="BS7" s="1002" t="s">
        <v>565</v>
      </c>
      <c r="BT7" s="1003"/>
      <c r="BU7" s="1003"/>
      <c r="BV7" s="1003"/>
      <c r="BW7" s="1003"/>
      <c r="BX7" s="1003"/>
      <c r="BY7" s="1003"/>
      <c r="BZ7" s="1003"/>
      <c r="CA7" s="1003"/>
      <c r="CB7" s="1003"/>
      <c r="CC7" s="1003"/>
      <c r="CD7" s="1003"/>
      <c r="CE7" s="1003"/>
      <c r="CF7" s="1003"/>
      <c r="CG7" s="1004"/>
      <c r="CH7" s="1076">
        <v>-1</v>
      </c>
      <c r="CI7" s="1077"/>
      <c r="CJ7" s="1077"/>
      <c r="CK7" s="1077"/>
      <c r="CL7" s="1078"/>
      <c r="CM7" s="1076">
        <v>149</v>
      </c>
      <c r="CN7" s="1077"/>
      <c r="CO7" s="1077"/>
      <c r="CP7" s="1077"/>
      <c r="CQ7" s="1078"/>
      <c r="CR7" s="1076">
        <v>100</v>
      </c>
      <c r="CS7" s="1077"/>
      <c r="CT7" s="1077"/>
      <c r="CU7" s="1077"/>
      <c r="CV7" s="1078"/>
      <c r="CW7" s="1076">
        <v>5</v>
      </c>
      <c r="CX7" s="1077"/>
      <c r="CY7" s="1077"/>
      <c r="CZ7" s="1077"/>
      <c r="DA7" s="1078"/>
      <c r="DB7" s="1076" t="s">
        <v>488</v>
      </c>
      <c r="DC7" s="1077"/>
      <c r="DD7" s="1077"/>
      <c r="DE7" s="1077"/>
      <c r="DF7" s="1078"/>
      <c r="DG7" s="1076" t="s">
        <v>488</v>
      </c>
      <c r="DH7" s="1077"/>
      <c r="DI7" s="1077"/>
      <c r="DJ7" s="1077"/>
      <c r="DK7" s="1078"/>
      <c r="DL7" s="1076" t="s">
        <v>488</v>
      </c>
      <c r="DM7" s="1077"/>
      <c r="DN7" s="1077"/>
      <c r="DO7" s="1077"/>
      <c r="DP7" s="1078"/>
      <c r="DQ7" s="1076" t="s">
        <v>488</v>
      </c>
      <c r="DR7" s="1077"/>
      <c r="DS7" s="1077"/>
      <c r="DT7" s="1077"/>
      <c r="DU7" s="1078"/>
      <c r="DV7" s="1095"/>
      <c r="DW7" s="1096"/>
      <c r="DX7" s="1096"/>
      <c r="DY7" s="1096"/>
      <c r="DZ7" s="1097"/>
      <c r="EA7" s="205"/>
    </row>
    <row r="8" spans="1:131" s="206" customFormat="1" ht="26.25" customHeight="1">
      <c r="A8" s="212">
        <v>2</v>
      </c>
      <c r="B8" s="1019" t="s">
        <v>367</v>
      </c>
      <c r="C8" s="1020"/>
      <c r="D8" s="1020"/>
      <c r="E8" s="1020"/>
      <c r="F8" s="1020"/>
      <c r="G8" s="1020"/>
      <c r="H8" s="1020"/>
      <c r="I8" s="1020"/>
      <c r="J8" s="1020"/>
      <c r="K8" s="1020"/>
      <c r="L8" s="1020"/>
      <c r="M8" s="1020"/>
      <c r="N8" s="1020"/>
      <c r="O8" s="1020"/>
      <c r="P8" s="1021"/>
      <c r="Q8" s="1036">
        <v>38</v>
      </c>
      <c r="R8" s="1037"/>
      <c r="S8" s="1037"/>
      <c r="T8" s="1037"/>
      <c r="U8" s="1037"/>
      <c r="V8" s="1037">
        <v>34</v>
      </c>
      <c r="W8" s="1037"/>
      <c r="X8" s="1037"/>
      <c r="Y8" s="1037"/>
      <c r="Z8" s="1037"/>
      <c r="AA8" s="1037">
        <v>4</v>
      </c>
      <c r="AB8" s="1037"/>
      <c r="AC8" s="1037"/>
      <c r="AD8" s="1037"/>
      <c r="AE8" s="1038"/>
      <c r="AF8" s="1027">
        <v>4</v>
      </c>
      <c r="AG8" s="1028"/>
      <c r="AH8" s="1028"/>
      <c r="AI8" s="1028"/>
      <c r="AJ8" s="1029"/>
      <c r="AK8" s="1074">
        <v>36</v>
      </c>
      <c r="AL8" s="1075"/>
      <c r="AM8" s="1075"/>
      <c r="AN8" s="1075"/>
      <c r="AO8" s="1075"/>
      <c r="AP8" s="1101" t="s">
        <v>488</v>
      </c>
      <c r="AQ8" s="1102"/>
      <c r="AR8" s="1102"/>
      <c r="AS8" s="1102"/>
      <c r="AT8" s="1103"/>
      <c r="AU8" s="1072"/>
      <c r="AV8" s="1072"/>
      <c r="AW8" s="1072"/>
      <c r="AX8" s="1072"/>
      <c r="AY8" s="1073"/>
      <c r="AZ8" s="203"/>
      <c r="BA8" s="203"/>
      <c r="BB8" s="203"/>
      <c r="BC8" s="203"/>
      <c r="BD8" s="203"/>
      <c r="BE8" s="204"/>
      <c r="BF8" s="204"/>
      <c r="BG8" s="204"/>
      <c r="BH8" s="204"/>
      <c r="BI8" s="204"/>
      <c r="BJ8" s="204"/>
      <c r="BK8" s="204"/>
      <c r="BL8" s="204"/>
      <c r="BM8" s="204"/>
      <c r="BN8" s="204"/>
      <c r="BO8" s="204"/>
      <c r="BP8" s="204"/>
      <c r="BQ8" s="213">
        <v>2</v>
      </c>
      <c r="BR8" s="214"/>
      <c r="BS8" s="1002" t="s">
        <v>566</v>
      </c>
      <c r="BT8" s="1003"/>
      <c r="BU8" s="1003"/>
      <c r="BV8" s="1003"/>
      <c r="BW8" s="1003"/>
      <c r="BX8" s="1003"/>
      <c r="BY8" s="1003"/>
      <c r="BZ8" s="1003"/>
      <c r="CA8" s="1003"/>
      <c r="CB8" s="1003"/>
      <c r="CC8" s="1003"/>
      <c r="CD8" s="1003"/>
      <c r="CE8" s="1003"/>
      <c r="CF8" s="1003"/>
      <c r="CG8" s="1004"/>
      <c r="CH8" s="977">
        <v>6</v>
      </c>
      <c r="CI8" s="978"/>
      <c r="CJ8" s="978"/>
      <c r="CK8" s="978"/>
      <c r="CL8" s="979"/>
      <c r="CM8" s="977">
        <v>637</v>
      </c>
      <c r="CN8" s="978"/>
      <c r="CO8" s="978"/>
      <c r="CP8" s="978"/>
      <c r="CQ8" s="979"/>
      <c r="CR8" s="977">
        <v>189</v>
      </c>
      <c r="CS8" s="978"/>
      <c r="CT8" s="978"/>
      <c r="CU8" s="978"/>
      <c r="CV8" s="979"/>
      <c r="CW8" s="977">
        <v>0</v>
      </c>
      <c r="CX8" s="978"/>
      <c r="CY8" s="978"/>
      <c r="CZ8" s="978"/>
      <c r="DA8" s="979"/>
      <c r="DB8" s="977" t="s">
        <v>488</v>
      </c>
      <c r="DC8" s="978"/>
      <c r="DD8" s="978"/>
      <c r="DE8" s="978"/>
      <c r="DF8" s="979"/>
      <c r="DG8" s="977" t="s">
        <v>488</v>
      </c>
      <c r="DH8" s="978"/>
      <c r="DI8" s="978"/>
      <c r="DJ8" s="978"/>
      <c r="DK8" s="979"/>
      <c r="DL8" s="977" t="s">
        <v>488</v>
      </c>
      <c r="DM8" s="978"/>
      <c r="DN8" s="978"/>
      <c r="DO8" s="978"/>
      <c r="DP8" s="979"/>
      <c r="DQ8" s="977" t="s">
        <v>488</v>
      </c>
      <c r="DR8" s="978"/>
      <c r="DS8" s="978"/>
      <c r="DT8" s="978"/>
      <c r="DU8" s="979"/>
      <c r="DV8" s="980"/>
      <c r="DW8" s="981"/>
      <c r="DX8" s="981"/>
      <c r="DY8" s="981"/>
      <c r="DZ8" s="982"/>
      <c r="EA8" s="205"/>
    </row>
    <row r="9" spans="1:131" s="206" customFormat="1" ht="26.25" customHeight="1">
      <c r="A9" s="212">
        <v>3</v>
      </c>
      <c r="B9" s="1019" t="s">
        <v>368</v>
      </c>
      <c r="C9" s="1020"/>
      <c r="D9" s="1020"/>
      <c r="E9" s="1020"/>
      <c r="F9" s="1020"/>
      <c r="G9" s="1020"/>
      <c r="H9" s="1020"/>
      <c r="I9" s="1020"/>
      <c r="J9" s="1020"/>
      <c r="K9" s="1020"/>
      <c r="L9" s="1020"/>
      <c r="M9" s="1020"/>
      <c r="N9" s="1020"/>
      <c r="O9" s="1020"/>
      <c r="P9" s="1021"/>
      <c r="Q9" s="1036">
        <v>59</v>
      </c>
      <c r="R9" s="1037"/>
      <c r="S9" s="1037"/>
      <c r="T9" s="1037"/>
      <c r="U9" s="1037"/>
      <c r="V9" s="1037">
        <v>597</v>
      </c>
      <c r="W9" s="1037"/>
      <c r="X9" s="1037"/>
      <c r="Y9" s="1037"/>
      <c r="Z9" s="1037"/>
      <c r="AA9" s="1037">
        <v>-538</v>
      </c>
      <c r="AB9" s="1037"/>
      <c r="AC9" s="1037"/>
      <c r="AD9" s="1037"/>
      <c r="AE9" s="1038"/>
      <c r="AF9" s="1027">
        <v>-538</v>
      </c>
      <c r="AG9" s="1028"/>
      <c r="AH9" s="1028"/>
      <c r="AI9" s="1028"/>
      <c r="AJ9" s="1029"/>
      <c r="AK9" s="1101" t="s">
        <v>488</v>
      </c>
      <c r="AL9" s="1102"/>
      <c r="AM9" s="1102"/>
      <c r="AN9" s="1102"/>
      <c r="AO9" s="1103"/>
      <c r="AP9" s="1075">
        <v>29</v>
      </c>
      <c r="AQ9" s="1075"/>
      <c r="AR9" s="1075"/>
      <c r="AS9" s="1075"/>
      <c r="AT9" s="1075"/>
      <c r="AU9" s="1072"/>
      <c r="AV9" s="1072"/>
      <c r="AW9" s="1072"/>
      <c r="AX9" s="1072"/>
      <c r="AY9" s="1073"/>
      <c r="AZ9" s="203"/>
      <c r="BA9" s="203"/>
      <c r="BB9" s="203"/>
      <c r="BC9" s="203"/>
      <c r="BD9" s="203"/>
      <c r="BE9" s="204"/>
      <c r="BF9" s="204"/>
      <c r="BG9" s="204"/>
      <c r="BH9" s="204"/>
      <c r="BI9" s="204"/>
      <c r="BJ9" s="204"/>
      <c r="BK9" s="204"/>
      <c r="BL9" s="204"/>
      <c r="BM9" s="204"/>
      <c r="BN9" s="204"/>
      <c r="BO9" s="204"/>
      <c r="BP9" s="204"/>
      <c r="BQ9" s="213">
        <v>3</v>
      </c>
      <c r="BR9" s="214"/>
      <c r="BS9" s="1002" t="s">
        <v>567</v>
      </c>
      <c r="BT9" s="1003"/>
      <c r="BU9" s="1003"/>
      <c r="BV9" s="1003"/>
      <c r="BW9" s="1003"/>
      <c r="BX9" s="1003"/>
      <c r="BY9" s="1003"/>
      <c r="BZ9" s="1003"/>
      <c r="CA9" s="1003"/>
      <c r="CB9" s="1003"/>
      <c r="CC9" s="1003"/>
      <c r="CD9" s="1003"/>
      <c r="CE9" s="1003"/>
      <c r="CF9" s="1003"/>
      <c r="CG9" s="1004"/>
      <c r="CH9" s="977">
        <v>4</v>
      </c>
      <c r="CI9" s="978"/>
      <c r="CJ9" s="978"/>
      <c r="CK9" s="978"/>
      <c r="CL9" s="979"/>
      <c r="CM9" s="977">
        <v>111</v>
      </c>
      <c r="CN9" s="978"/>
      <c r="CO9" s="978"/>
      <c r="CP9" s="978"/>
      <c r="CQ9" s="979"/>
      <c r="CR9" s="977">
        <v>50</v>
      </c>
      <c r="CS9" s="978"/>
      <c r="CT9" s="978"/>
      <c r="CU9" s="978"/>
      <c r="CV9" s="979"/>
      <c r="CW9" s="977">
        <v>25</v>
      </c>
      <c r="CX9" s="978"/>
      <c r="CY9" s="978"/>
      <c r="CZ9" s="978"/>
      <c r="DA9" s="979"/>
      <c r="DB9" s="977" t="s">
        <v>488</v>
      </c>
      <c r="DC9" s="978"/>
      <c r="DD9" s="978"/>
      <c r="DE9" s="978"/>
      <c r="DF9" s="979"/>
      <c r="DG9" s="977" t="s">
        <v>488</v>
      </c>
      <c r="DH9" s="978"/>
      <c r="DI9" s="978"/>
      <c r="DJ9" s="978"/>
      <c r="DK9" s="979"/>
      <c r="DL9" s="977" t="s">
        <v>488</v>
      </c>
      <c r="DM9" s="978"/>
      <c r="DN9" s="978"/>
      <c r="DO9" s="978"/>
      <c r="DP9" s="979"/>
      <c r="DQ9" s="977" t="s">
        <v>488</v>
      </c>
      <c r="DR9" s="978"/>
      <c r="DS9" s="978"/>
      <c r="DT9" s="978"/>
      <c r="DU9" s="979"/>
      <c r="DV9" s="980"/>
      <c r="DW9" s="981"/>
      <c r="DX9" s="981"/>
      <c r="DY9" s="981"/>
      <c r="DZ9" s="982"/>
      <c r="EA9" s="205"/>
    </row>
    <row r="10" spans="1:131" s="206" customFormat="1" ht="26.25" customHeight="1">
      <c r="A10" s="212">
        <v>4</v>
      </c>
      <c r="B10" s="1019" t="s">
        <v>369</v>
      </c>
      <c r="C10" s="1020"/>
      <c r="D10" s="1020"/>
      <c r="E10" s="1020"/>
      <c r="F10" s="1020"/>
      <c r="G10" s="1020"/>
      <c r="H10" s="1020"/>
      <c r="I10" s="1020"/>
      <c r="J10" s="1020"/>
      <c r="K10" s="1020"/>
      <c r="L10" s="1020"/>
      <c r="M10" s="1020"/>
      <c r="N10" s="1020"/>
      <c r="O10" s="1020"/>
      <c r="P10" s="1021"/>
      <c r="Q10" s="1036">
        <v>12</v>
      </c>
      <c r="R10" s="1037"/>
      <c r="S10" s="1037"/>
      <c r="T10" s="1037"/>
      <c r="U10" s="1037"/>
      <c r="V10" s="1037">
        <v>12</v>
      </c>
      <c r="W10" s="1037"/>
      <c r="X10" s="1037"/>
      <c r="Y10" s="1037"/>
      <c r="Z10" s="1037"/>
      <c r="AA10" s="1037">
        <v>0</v>
      </c>
      <c r="AB10" s="1037"/>
      <c r="AC10" s="1037"/>
      <c r="AD10" s="1037"/>
      <c r="AE10" s="1038"/>
      <c r="AF10" s="1027" t="s">
        <v>113</v>
      </c>
      <c r="AG10" s="1028"/>
      <c r="AH10" s="1028"/>
      <c r="AI10" s="1028"/>
      <c r="AJ10" s="1029"/>
      <c r="AK10" s="1101" t="s">
        <v>488</v>
      </c>
      <c r="AL10" s="1102"/>
      <c r="AM10" s="1102"/>
      <c r="AN10" s="1102"/>
      <c r="AO10" s="1103"/>
      <c r="AP10" s="1101" t="s">
        <v>488</v>
      </c>
      <c r="AQ10" s="1102"/>
      <c r="AR10" s="1102"/>
      <c r="AS10" s="1102"/>
      <c r="AT10" s="1103"/>
      <c r="AU10" s="1072"/>
      <c r="AV10" s="1072"/>
      <c r="AW10" s="1072"/>
      <c r="AX10" s="1072"/>
      <c r="AY10" s="1073"/>
      <c r="AZ10" s="203"/>
      <c r="BA10" s="203"/>
      <c r="BB10" s="203"/>
      <c r="BC10" s="203"/>
      <c r="BD10" s="203"/>
      <c r="BE10" s="204"/>
      <c r="BF10" s="204"/>
      <c r="BG10" s="204"/>
      <c r="BH10" s="204"/>
      <c r="BI10" s="204"/>
      <c r="BJ10" s="204"/>
      <c r="BK10" s="204"/>
      <c r="BL10" s="204"/>
      <c r="BM10" s="204"/>
      <c r="BN10" s="204"/>
      <c r="BO10" s="204"/>
      <c r="BP10" s="204"/>
      <c r="BQ10" s="213">
        <v>4</v>
      </c>
      <c r="BR10" s="214"/>
      <c r="BS10" s="1002" t="s">
        <v>568</v>
      </c>
      <c r="BT10" s="1003"/>
      <c r="BU10" s="1003"/>
      <c r="BV10" s="1003"/>
      <c r="BW10" s="1003"/>
      <c r="BX10" s="1003"/>
      <c r="BY10" s="1003"/>
      <c r="BZ10" s="1003"/>
      <c r="CA10" s="1003"/>
      <c r="CB10" s="1003"/>
      <c r="CC10" s="1003"/>
      <c r="CD10" s="1003"/>
      <c r="CE10" s="1003"/>
      <c r="CF10" s="1003"/>
      <c r="CG10" s="1004"/>
      <c r="CH10" s="977">
        <v>-1</v>
      </c>
      <c r="CI10" s="978"/>
      <c r="CJ10" s="978"/>
      <c r="CK10" s="978"/>
      <c r="CL10" s="979"/>
      <c r="CM10" s="977">
        <v>174</v>
      </c>
      <c r="CN10" s="978"/>
      <c r="CO10" s="978"/>
      <c r="CP10" s="978"/>
      <c r="CQ10" s="979"/>
      <c r="CR10" s="977">
        <v>35</v>
      </c>
      <c r="CS10" s="978"/>
      <c r="CT10" s="978"/>
      <c r="CU10" s="978"/>
      <c r="CV10" s="979"/>
      <c r="CW10" s="977">
        <v>25</v>
      </c>
      <c r="CX10" s="978"/>
      <c r="CY10" s="978"/>
      <c r="CZ10" s="978"/>
      <c r="DA10" s="979"/>
      <c r="DB10" s="977" t="s">
        <v>488</v>
      </c>
      <c r="DC10" s="978"/>
      <c r="DD10" s="978"/>
      <c r="DE10" s="978"/>
      <c r="DF10" s="979"/>
      <c r="DG10" s="977" t="s">
        <v>488</v>
      </c>
      <c r="DH10" s="978"/>
      <c r="DI10" s="978"/>
      <c r="DJ10" s="978"/>
      <c r="DK10" s="979"/>
      <c r="DL10" s="977" t="s">
        <v>488</v>
      </c>
      <c r="DM10" s="978"/>
      <c r="DN10" s="978"/>
      <c r="DO10" s="978"/>
      <c r="DP10" s="979"/>
      <c r="DQ10" s="977" t="s">
        <v>488</v>
      </c>
      <c r="DR10" s="978"/>
      <c r="DS10" s="978"/>
      <c r="DT10" s="978"/>
      <c r="DU10" s="979"/>
      <c r="DV10" s="980"/>
      <c r="DW10" s="981"/>
      <c r="DX10" s="981"/>
      <c r="DY10" s="981"/>
      <c r="DZ10" s="982"/>
      <c r="EA10" s="205"/>
    </row>
    <row r="11" spans="1:131" s="206" customFormat="1" ht="26.25" customHeight="1">
      <c r="A11" s="212">
        <v>5</v>
      </c>
      <c r="B11" s="1019" t="s">
        <v>370</v>
      </c>
      <c r="C11" s="1020"/>
      <c r="D11" s="1020"/>
      <c r="E11" s="1020"/>
      <c r="F11" s="1020"/>
      <c r="G11" s="1020"/>
      <c r="H11" s="1020"/>
      <c r="I11" s="1020"/>
      <c r="J11" s="1020"/>
      <c r="K11" s="1020"/>
      <c r="L11" s="1020"/>
      <c r="M11" s="1020"/>
      <c r="N11" s="1020"/>
      <c r="O11" s="1020"/>
      <c r="P11" s="1021"/>
      <c r="Q11" s="1036">
        <v>646</v>
      </c>
      <c r="R11" s="1037"/>
      <c r="S11" s="1037"/>
      <c r="T11" s="1037"/>
      <c r="U11" s="1037"/>
      <c r="V11" s="1037">
        <v>546</v>
      </c>
      <c r="W11" s="1037"/>
      <c r="X11" s="1037"/>
      <c r="Y11" s="1037"/>
      <c r="Z11" s="1037"/>
      <c r="AA11" s="1037">
        <v>100</v>
      </c>
      <c r="AB11" s="1037"/>
      <c r="AC11" s="1037"/>
      <c r="AD11" s="1037"/>
      <c r="AE11" s="1038"/>
      <c r="AF11" s="1027" t="s">
        <v>113</v>
      </c>
      <c r="AG11" s="1028"/>
      <c r="AH11" s="1028"/>
      <c r="AI11" s="1028"/>
      <c r="AJ11" s="1029"/>
      <c r="AK11" s="1101" t="s">
        <v>488</v>
      </c>
      <c r="AL11" s="1102"/>
      <c r="AM11" s="1102"/>
      <c r="AN11" s="1102"/>
      <c r="AO11" s="1103"/>
      <c r="AP11" s="1101" t="s">
        <v>488</v>
      </c>
      <c r="AQ11" s="1102"/>
      <c r="AR11" s="1102"/>
      <c r="AS11" s="1102"/>
      <c r="AT11" s="1103"/>
      <c r="AU11" s="1072"/>
      <c r="AV11" s="1072"/>
      <c r="AW11" s="1072"/>
      <c r="AX11" s="1072"/>
      <c r="AY11" s="1073"/>
      <c r="AZ11" s="203"/>
      <c r="BA11" s="203"/>
      <c r="BB11" s="203"/>
      <c r="BC11" s="203"/>
      <c r="BD11" s="203"/>
      <c r="BE11" s="204"/>
      <c r="BF11" s="204"/>
      <c r="BG11" s="204"/>
      <c r="BH11" s="204"/>
      <c r="BI11" s="204"/>
      <c r="BJ11" s="204"/>
      <c r="BK11" s="204"/>
      <c r="BL11" s="204"/>
      <c r="BM11" s="204"/>
      <c r="BN11" s="204"/>
      <c r="BO11" s="204"/>
      <c r="BP11" s="204"/>
      <c r="BQ11" s="213">
        <v>5</v>
      </c>
      <c r="BR11" s="214"/>
      <c r="BS11" s="1002" t="s">
        <v>569</v>
      </c>
      <c r="BT11" s="1003"/>
      <c r="BU11" s="1003"/>
      <c r="BV11" s="1003"/>
      <c r="BW11" s="1003"/>
      <c r="BX11" s="1003"/>
      <c r="BY11" s="1003"/>
      <c r="BZ11" s="1003"/>
      <c r="CA11" s="1003"/>
      <c r="CB11" s="1003"/>
      <c r="CC11" s="1003"/>
      <c r="CD11" s="1003"/>
      <c r="CE11" s="1003"/>
      <c r="CF11" s="1003"/>
      <c r="CG11" s="1004"/>
      <c r="CH11" s="977">
        <v>-1</v>
      </c>
      <c r="CI11" s="978"/>
      <c r="CJ11" s="978"/>
      <c r="CK11" s="978"/>
      <c r="CL11" s="979"/>
      <c r="CM11" s="977">
        <v>261</v>
      </c>
      <c r="CN11" s="978"/>
      <c r="CO11" s="978"/>
      <c r="CP11" s="978"/>
      <c r="CQ11" s="979"/>
      <c r="CR11" s="977">
        <v>230</v>
      </c>
      <c r="CS11" s="978"/>
      <c r="CT11" s="978"/>
      <c r="CU11" s="978"/>
      <c r="CV11" s="979"/>
      <c r="CW11" s="977">
        <v>0</v>
      </c>
      <c r="CX11" s="978"/>
      <c r="CY11" s="978"/>
      <c r="CZ11" s="978"/>
      <c r="DA11" s="979"/>
      <c r="DB11" s="977" t="s">
        <v>488</v>
      </c>
      <c r="DC11" s="978"/>
      <c r="DD11" s="978"/>
      <c r="DE11" s="978"/>
      <c r="DF11" s="979"/>
      <c r="DG11" s="977" t="s">
        <v>488</v>
      </c>
      <c r="DH11" s="978"/>
      <c r="DI11" s="978"/>
      <c r="DJ11" s="978"/>
      <c r="DK11" s="979"/>
      <c r="DL11" s="977" t="s">
        <v>488</v>
      </c>
      <c r="DM11" s="978"/>
      <c r="DN11" s="978"/>
      <c r="DO11" s="978"/>
      <c r="DP11" s="979"/>
      <c r="DQ11" s="977" t="s">
        <v>488</v>
      </c>
      <c r="DR11" s="978"/>
      <c r="DS11" s="978"/>
      <c r="DT11" s="978"/>
      <c r="DU11" s="979"/>
      <c r="DV11" s="980"/>
      <c r="DW11" s="981"/>
      <c r="DX11" s="981"/>
      <c r="DY11" s="981"/>
      <c r="DZ11" s="982"/>
      <c r="EA11" s="205"/>
    </row>
    <row r="12" spans="1:131" s="206" customFormat="1" ht="26.25" customHeight="1">
      <c r="A12" s="212">
        <v>6</v>
      </c>
      <c r="B12" s="1019" t="s">
        <v>371</v>
      </c>
      <c r="C12" s="1020"/>
      <c r="D12" s="1020"/>
      <c r="E12" s="1020"/>
      <c r="F12" s="1020"/>
      <c r="G12" s="1020"/>
      <c r="H12" s="1020"/>
      <c r="I12" s="1020"/>
      <c r="J12" s="1020"/>
      <c r="K12" s="1020"/>
      <c r="L12" s="1020"/>
      <c r="M12" s="1020"/>
      <c r="N12" s="1020"/>
      <c r="O12" s="1020"/>
      <c r="P12" s="1021"/>
      <c r="Q12" s="1036">
        <v>14</v>
      </c>
      <c r="R12" s="1037"/>
      <c r="S12" s="1037"/>
      <c r="T12" s="1037"/>
      <c r="U12" s="1037"/>
      <c r="V12" s="1037">
        <v>13</v>
      </c>
      <c r="W12" s="1037"/>
      <c r="X12" s="1037"/>
      <c r="Y12" s="1037"/>
      <c r="Z12" s="1037"/>
      <c r="AA12" s="1037">
        <v>1</v>
      </c>
      <c r="AB12" s="1037"/>
      <c r="AC12" s="1037"/>
      <c r="AD12" s="1037"/>
      <c r="AE12" s="1038"/>
      <c r="AF12" s="1027" t="s">
        <v>113</v>
      </c>
      <c r="AG12" s="1028"/>
      <c r="AH12" s="1028"/>
      <c r="AI12" s="1028"/>
      <c r="AJ12" s="1029"/>
      <c r="AK12" s="1101" t="s">
        <v>488</v>
      </c>
      <c r="AL12" s="1102"/>
      <c r="AM12" s="1102"/>
      <c r="AN12" s="1102"/>
      <c r="AO12" s="1103"/>
      <c r="AP12" s="1101" t="s">
        <v>488</v>
      </c>
      <c r="AQ12" s="1102"/>
      <c r="AR12" s="1102"/>
      <c r="AS12" s="1102"/>
      <c r="AT12" s="1103"/>
      <c r="AU12" s="1072"/>
      <c r="AV12" s="1072"/>
      <c r="AW12" s="1072"/>
      <c r="AX12" s="1072"/>
      <c r="AY12" s="1073"/>
      <c r="AZ12" s="203"/>
      <c r="BA12" s="203"/>
      <c r="BB12" s="203"/>
      <c r="BC12" s="203"/>
      <c r="BD12" s="203"/>
      <c r="BE12" s="204"/>
      <c r="BF12" s="204"/>
      <c r="BG12" s="204"/>
      <c r="BH12" s="204"/>
      <c r="BI12" s="204"/>
      <c r="BJ12" s="204"/>
      <c r="BK12" s="204"/>
      <c r="BL12" s="204"/>
      <c r="BM12" s="204"/>
      <c r="BN12" s="204"/>
      <c r="BO12" s="204"/>
      <c r="BP12" s="204"/>
      <c r="BQ12" s="213">
        <v>6</v>
      </c>
      <c r="BR12" s="214"/>
      <c r="BS12" s="1002" t="s">
        <v>570</v>
      </c>
      <c r="BT12" s="1003"/>
      <c r="BU12" s="1003"/>
      <c r="BV12" s="1003"/>
      <c r="BW12" s="1003"/>
      <c r="BX12" s="1003"/>
      <c r="BY12" s="1003"/>
      <c r="BZ12" s="1003"/>
      <c r="CA12" s="1003"/>
      <c r="CB12" s="1003"/>
      <c r="CC12" s="1003"/>
      <c r="CD12" s="1003"/>
      <c r="CE12" s="1003"/>
      <c r="CF12" s="1003"/>
      <c r="CG12" s="1004"/>
      <c r="CH12" s="977">
        <v>19</v>
      </c>
      <c r="CI12" s="978"/>
      <c r="CJ12" s="978"/>
      <c r="CK12" s="978"/>
      <c r="CL12" s="979"/>
      <c r="CM12" s="977">
        <v>480</v>
      </c>
      <c r="CN12" s="978"/>
      <c r="CO12" s="978"/>
      <c r="CP12" s="978"/>
      <c r="CQ12" s="979"/>
      <c r="CR12" s="977">
        <v>420</v>
      </c>
      <c r="CS12" s="978"/>
      <c r="CT12" s="978"/>
      <c r="CU12" s="978"/>
      <c r="CV12" s="979"/>
      <c r="CW12" s="977">
        <v>63</v>
      </c>
      <c r="CX12" s="978"/>
      <c r="CY12" s="978"/>
      <c r="CZ12" s="978"/>
      <c r="DA12" s="979"/>
      <c r="DB12" s="977" t="s">
        <v>488</v>
      </c>
      <c r="DC12" s="978"/>
      <c r="DD12" s="978"/>
      <c r="DE12" s="978"/>
      <c r="DF12" s="979"/>
      <c r="DG12" s="977" t="s">
        <v>488</v>
      </c>
      <c r="DH12" s="978"/>
      <c r="DI12" s="978"/>
      <c r="DJ12" s="978"/>
      <c r="DK12" s="979"/>
      <c r="DL12" s="977" t="s">
        <v>488</v>
      </c>
      <c r="DM12" s="978"/>
      <c r="DN12" s="978"/>
      <c r="DO12" s="978"/>
      <c r="DP12" s="979"/>
      <c r="DQ12" s="977" t="s">
        <v>488</v>
      </c>
      <c r="DR12" s="978"/>
      <c r="DS12" s="978"/>
      <c r="DT12" s="978"/>
      <c r="DU12" s="979"/>
      <c r="DV12" s="980"/>
      <c r="DW12" s="981"/>
      <c r="DX12" s="981"/>
      <c r="DY12" s="981"/>
      <c r="DZ12" s="982"/>
      <c r="EA12" s="205"/>
    </row>
    <row r="13" spans="1:131" s="206" customFormat="1" ht="26.25" customHeight="1">
      <c r="A13" s="212">
        <v>7</v>
      </c>
      <c r="B13" s="1019" t="s">
        <v>372</v>
      </c>
      <c r="C13" s="1020"/>
      <c r="D13" s="1020"/>
      <c r="E13" s="1020"/>
      <c r="F13" s="1020"/>
      <c r="G13" s="1020"/>
      <c r="H13" s="1020"/>
      <c r="I13" s="1020"/>
      <c r="J13" s="1020"/>
      <c r="K13" s="1020"/>
      <c r="L13" s="1020"/>
      <c r="M13" s="1020"/>
      <c r="N13" s="1020"/>
      <c r="O13" s="1020"/>
      <c r="P13" s="1021"/>
      <c r="Q13" s="1036">
        <v>227</v>
      </c>
      <c r="R13" s="1037"/>
      <c r="S13" s="1037"/>
      <c r="T13" s="1037"/>
      <c r="U13" s="1037"/>
      <c r="V13" s="1037">
        <v>123</v>
      </c>
      <c r="W13" s="1037"/>
      <c r="X13" s="1037"/>
      <c r="Y13" s="1037"/>
      <c r="Z13" s="1037"/>
      <c r="AA13" s="1037">
        <v>104</v>
      </c>
      <c r="AB13" s="1037"/>
      <c r="AC13" s="1037"/>
      <c r="AD13" s="1037"/>
      <c r="AE13" s="1038"/>
      <c r="AF13" s="1027" t="s">
        <v>113</v>
      </c>
      <c r="AG13" s="1028"/>
      <c r="AH13" s="1028"/>
      <c r="AI13" s="1028"/>
      <c r="AJ13" s="1029"/>
      <c r="AK13" s="1074">
        <v>6</v>
      </c>
      <c r="AL13" s="1075"/>
      <c r="AM13" s="1075"/>
      <c r="AN13" s="1075"/>
      <c r="AO13" s="1075"/>
      <c r="AP13" s="1075">
        <v>848</v>
      </c>
      <c r="AQ13" s="1075"/>
      <c r="AR13" s="1075"/>
      <c r="AS13" s="1075"/>
      <c r="AT13" s="1075"/>
      <c r="AU13" s="1072"/>
      <c r="AV13" s="1072"/>
      <c r="AW13" s="1072"/>
      <c r="AX13" s="1072"/>
      <c r="AY13" s="1073"/>
      <c r="AZ13" s="203"/>
      <c r="BA13" s="203"/>
      <c r="BB13" s="203"/>
      <c r="BC13" s="203"/>
      <c r="BD13" s="203"/>
      <c r="BE13" s="204"/>
      <c r="BF13" s="204"/>
      <c r="BG13" s="204"/>
      <c r="BH13" s="204"/>
      <c r="BI13" s="204"/>
      <c r="BJ13" s="204"/>
      <c r="BK13" s="204"/>
      <c r="BL13" s="204"/>
      <c r="BM13" s="204"/>
      <c r="BN13" s="204"/>
      <c r="BO13" s="204"/>
      <c r="BP13" s="204"/>
      <c r="BQ13" s="213">
        <v>7</v>
      </c>
      <c r="BR13" s="214"/>
      <c r="BS13" s="1002" t="s">
        <v>571</v>
      </c>
      <c r="BT13" s="1003"/>
      <c r="BU13" s="1003"/>
      <c r="BV13" s="1003"/>
      <c r="BW13" s="1003"/>
      <c r="BX13" s="1003"/>
      <c r="BY13" s="1003"/>
      <c r="BZ13" s="1003"/>
      <c r="CA13" s="1003"/>
      <c r="CB13" s="1003"/>
      <c r="CC13" s="1003"/>
      <c r="CD13" s="1003"/>
      <c r="CE13" s="1003"/>
      <c r="CF13" s="1003"/>
      <c r="CG13" s="1004"/>
      <c r="CH13" s="977">
        <v>44</v>
      </c>
      <c r="CI13" s="978"/>
      <c r="CJ13" s="978"/>
      <c r="CK13" s="978"/>
      <c r="CL13" s="979"/>
      <c r="CM13" s="977">
        <v>674</v>
      </c>
      <c r="CN13" s="978"/>
      <c r="CO13" s="978"/>
      <c r="CP13" s="978"/>
      <c r="CQ13" s="979"/>
      <c r="CR13" s="977">
        <v>100</v>
      </c>
      <c r="CS13" s="978"/>
      <c r="CT13" s="978"/>
      <c r="CU13" s="978"/>
      <c r="CV13" s="979"/>
      <c r="CW13" s="977">
        <v>74</v>
      </c>
      <c r="CX13" s="978"/>
      <c r="CY13" s="978"/>
      <c r="CZ13" s="978"/>
      <c r="DA13" s="979"/>
      <c r="DB13" s="977" t="s">
        <v>488</v>
      </c>
      <c r="DC13" s="978"/>
      <c r="DD13" s="978"/>
      <c r="DE13" s="978"/>
      <c r="DF13" s="979"/>
      <c r="DG13" s="977" t="s">
        <v>488</v>
      </c>
      <c r="DH13" s="978"/>
      <c r="DI13" s="978"/>
      <c r="DJ13" s="978"/>
      <c r="DK13" s="979"/>
      <c r="DL13" s="977" t="s">
        <v>488</v>
      </c>
      <c r="DM13" s="978"/>
      <c r="DN13" s="978"/>
      <c r="DO13" s="978"/>
      <c r="DP13" s="979"/>
      <c r="DQ13" s="977" t="s">
        <v>488</v>
      </c>
      <c r="DR13" s="978"/>
      <c r="DS13" s="978"/>
      <c r="DT13" s="978"/>
      <c r="DU13" s="979"/>
      <c r="DV13" s="980"/>
      <c r="DW13" s="981"/>
      <c r="DX13" s="981"/>
      <c r="DY13" s="981"/>
      <c r="DZ13" s="982"/>
      <c r="EA13" s="205"/>
    </row>
    <row r="14" spans="1:131" s="206" customFormat="1" ht="26.25" customHeight="1">
      <c r="A14" s="212">
        <v>8</v>
      </c>
      <c r="B14" s="1019" t="s">
        <v>373</v>
      </c>
      <c r="C14" s="1020"/>
      <c r="D14" s="1020"/>
      <c r="E14" s="1020"/>
      <c r="F14" s="1020"/>
      <c r="G14" s="1020"/>
      <c r="H14" s="1020"/>
      <c r="I14" s="1020"/>
      <c r="J14" s="1020"/>
      <c r="K14" s="1020"/>
      <c r="L14" s="1020"/>
      <c r="M14" s="1020"/>
      <c r="N14" s="1020"/>
      <c r="O14" s="1020"/>
      <c r="P14" s="1021"/>
      <c r="Q14" s="1036">
        <v>35344</v>
      </c>
      <c r="R14" s="1037"/>
      <c r="S14" s="1037"/>
      <c r="T14" s="1037"/>
      <c r="U14" s="1037"/>
      <c r="V14" s="1037">
        <v>35344</v>
      </c>
      <c r="W14" s="1037"/>
      <c r="X14" s="1037"/>
      <c r="Y14" s="1037"/>
      <c r="Z14" s="1037"/>
      <c r="AA14" s="1037">
        <v>0</v>
      </c>
      <c r="AB14" s="1037"/>
      <c r="AC14" s="1037"/>
      <c r="AD14" s="1037"/>
      <c r="AE14" s="1038"/>
      <c r="AF14" s="1027" t="s">
        <v>113</v>
      </c>
      <c r="AG14" s="1028"/>
      <c r="AH14" s="1028"/>
      <c r="AI14" s="1028"/>
      <c r="AJ14" s="1029"/>
      <c r="AK14" s="1074">
        <v>34974</v>
      </c>
      <c r="AL14" s="1075"/>
      <c r="AM14" s="1075"/>
      <c r="AN14" s="1075"/>
      <c r="AO14" s="1075"/>
      <c r="AP14" s="1101" t="s">
        <v>488</v>
      </c>
      <c r="AQ14" s="1102"/>
      <c r="AR14" s="1102"/>
      <c r="AS14" s="1102"/>
      <c r="AT14" s="1103"/>
      <c r="AU14" s="1072"/>
      <c r="AV14" s="1072"/>
      <c r="AW14" s="1072"/>
      <c r="AX14" s="1072"/>
      <c r="AY14" s="1073"/>
      <c r="AZ14" s="203"/>
      <c r="BA14" s="203"/>
      <c r="BB14" s="203"/>
      <c r="BC14" s="203"/>
      <c r="BD14" s="203"/>
      <c r="BE14" s="204"/>
      <c r="BF14" s="204"/>
      <c r="BG14" s="204"/>
      <c r="BH14" s="204"/>
      <c r="BI14" s="204"/>
      <c r="BJ14" s="204"/>
      <c r="BK14" s="204"/>
      <c r="BL14" s="204"/>
      <c r="BM14" s="204"/>
      <c r="BN14" s="204"/>
      <c r="BO14" s="204"/>
      <c r="BP14" s="204"/>
      <c r="BQ14" s="213">
        <v>8</v>
      </c>
      <c r="BR14" s="214"/>
      <c r="BS14" s="1002" t="s">
        <v>572</v>
      </c>
      <c r="BT14" s="1003"/>
      <c r="BU14" s="1003"/>
      <c r="BV14" s="1003"/>
      <c r="BW14" s="1003"/>
      <c r="BX14" s="1003"/>
      <c r="BY14" s="1003"/>
      <c r="BZ14" s="1003"/>
      <c r="CA14" s="1003"/>
      <c r="CB14" s="1003"/>
      <c r="CC14" s="1003"/>
      <c r="CD14" s="1003"/>
      <c r="CE14" s="1003"/>
      <c r="CF14" s="1003"/>
      <c r="CG14" s="1004"/>
      <c r="CH14" s="977">
        <v>107</v>
      </c>
      <c r="CI14" s="978"/>
      <c r="CJ14" s="978"/>
      <c r="CK14" s="978"/>
      <c r="CL14" s="979"/>
      <c r="CM14" s="977">
        <v>932</v>
      </c>
      <c r="CN14" s="978"/>
      <c r="CO14" s="978"/>
      <c r="CP14" s="978"/>
      <c r="CQ14" s="979"/>
      <c r="CR14" s="977">
        <v>50</v>
      </c>
      <c r="CS14" s="978"/>
      <c r="CT14" s="978"/>
      <c r="CU14" s="978"/>
      <c r="CV14" s="979"/>
      <c r="CW14" s="977">
        <v>0</v>
      </c>
      <c r="CX14" s="978"/>
      <c r="CY14" s="978"/>
      <c r="CZ14" s="978"/>
      <c r="DA14" s="979"/>
      <c r="DB14" s="977" t="s">
        <v>488</v>
      </c>
      <c r="DC14" s="978"/>
      <c r="DD14" s="978"/>
      <c r="DE14" s="978"/>
      <c r="DF14" s="979"/>
      <c r="DG14" s="977" t="s">
        <v>488</v>
      </c>
      <c r="DH14" s="978"/>
      <c r="DI14" s="978"/>
      <c r="DJ14" s="978"/>
      <c r="DK14" s="979"/>
      <c r="DL14" s="977" t="s">
        <v>488</v>
      </c>
      <c r="DM14" s="978"/>
      <c r="DN14" s="978"/>
      <c r="DO14" s="978"/>
      <c r="DP14" s="979"/>
      <c r="DQ14" s="977" t="s">
        <v>488</v>
      </c>
      <c r="DR14" s="978"/>
      <c r="DS14" s="978"/>
      <c r="DT14" s="978"/>
      <c r="DU14" s="979"/>
      <c r="DV14" s="980"/>
      <c r="DW14" s="981"/>
      <c r="DX14" s="981"/>
      <c r="DY14" s="981"/>
      <c r="DZ14" s="982"/>
      <c r="EA14" s="205"/>
    </row>
    <row r="15" spans="1:131" s="206" customFormat="1" ht="26.25" customHeight="1">
      <c r="A15" s="212">
        <v>9</v>
      </c>
      <c r="B15" s="1019" t="s">
        <v>374</v>
      </c>
      <c r="C15" s="1020"/>
      <c r="D15" s="1020"/>
      <c r="E15" s="1020"/>
      <c r="F15" s="1020"/>
      <c r="G15" s="1020"/>
      <c r="H15" s="1020"/>
      <c r="I15" s="1020"/>
      <c r="J15" s="1020"/>
      <c r="K15" s="1020"/>
      <c r="L15" s="1020"/>
      <c r="M15" s="1020"/>
      <c r="N15" s="1020"/>
      <c r="O15" s="1020"/>
      <c r="P15" s="1021"/>
      <c r="Q15" s="1036">
        <v>12357</v>
      </c>
      <c r="R15" s="1037"/>
      <c r="S15" s="1037"/>
      <c r="T15" s="1037"/>
      <c r="U15" s="1037"/>
      <c r="V15" s="1037">
        <v>12357</v>
      </c>
      <c r="W15" s="1037"/>
      <c r="X15" s="1037"/>
      <c r="Y15" s="1037"/>
      <c r="Z15" s="1037"/>
      <c r="AA15" s="1037">
        <v>0</v>
      </c>
      <c r="AB15" s="1037"/>
      <c r="AC15" s="1037"/>
      <c r="AD15" s="1037"/>
      <c r="AE15" s="1038"/>
      <c r="AF15" s="1027" t="s">
        <v>113</v>
      </c>
      <c r="AG15" s="1028"/>
      <c r="AH15" s="1028"/>
      <c r="AI15" s="1028"/>
      <c r="AJ15" s="1029"/>
      <c r="AK15" s="1074">
        <v>0</v>
      </c>
      <c r="AL15" s="1075"/>
      <c r="AM15" s="1075"/>
      <c r="AN15" s="1075"/>
      <c r="AO15" s="1075"/>
      <c r="AP15" s="1075">
        <v>16179</v>
      </c>
      <c r="AQ15" s="1075"/>
      <c r="AR15" s="1075"/>
      <c r="AS15" s="1075"/>
      <c r="AT15" s="1075"/>
      <c r="AU15" s="1072"/>
      <c r="AV15" s="1072"/>
      <c r="AW15" s="1072"/>
      <c r="AX15" s="1072"/>
      <c r="AY15" s="1073"/>
      <c r="AZ15" s="203"/>
      <c r="BA15" s="203"/>
      <c r="BB15" s="203"/>
      <c r="BC15" s="203"/>
      <c r="BD15" s="203"/>
      <c r="BE15" s="204"/>
      <c r="BF15" s="204"/>
      <c r="BG15" s="204"/>
      <c r="BH15" s="204"/>
      <c r="BI15" s="204"/>
      <c r="BJ15" s="204"/>
      <c r="BK15" s="204"/>
      <c r="BL15" s="204"/>
      <c r="BM15" s="204"/>
      <c r="BN15" s="204"/>
      <c r="BO15" s="204"/>
      <c r="BP15" s="204"/>
      <c r="BQ15" s="213">
        <v>9</v>
      </c>
      <c r="BR15" s="214"/>
      <c r="BS15" s="1002" t="s">
        <v>573</v>
      </c>
      <c r="BT15" s="1003"/>
      <c r="BU15" s="1003"/>
      <c r="BV15" s="1003"/>
      <c r="BW15" s="1003"/>
      <c r="BX15" s="1003"/>
      <c r="BY15" s="1003"/>
      <c r="BZ15" s="1003"/>
      <c r="CA15" s="1003"/>
      <c r="CB15" s="1003"/>
      <c r="CC15" s="1003"/>
      <c r="CD15" s="1003"/>
      <c r="CE15" s="1003"/>
      <c r="CF15" s="1003"/>
      <c r="CG15" s="1004"/>
      <c r="CH15" s="977">
        <v>4</v>
      </c>
      <c r="CI15" s="978"/>
      <c r="CJ15" s="978"/>
      <c r="CK15" s="978"/>
      <c r="CL15" s="979"/>
      <c r="CM15" s="977">
        <v>31</v>
      </c>
      <c r="CN15" s="978"/>
      <c r="CO15" s="978"/>
      <c r="CP15" s="978"/>
      <c r="CQ15" s="979"/>
      <c r="CR15" s="977">
        <v>0</v>
      </c>
      <c r="CS15" s="978"/>
      <c r="CT15" s="978"/>
      <c r="CU15" s="978"/>
      <c r="CV15" s="979"/>
      <c r="CW15" s="977">
        <v>0</v>
      </c>
      <c r="CX15" s="978"/>
      <c r="CY15" s="978"/>
      <c r="CZ15" s="978"/>
      <c r="DA15" s="979"/>
      <c r="DB15" s="977" t="s">
        <v>488</v>
      </c>
      <c r="DC15" s="978"/>
      <c r="DD15" s="978"/>
      <c r="DE15" s="978"/>
      <c r="DF15" s="979"/>
      <c r="DG15" s="977" t="s">
        <v>488</v>
      </c>
      <c r="DH15" s="978"/>
      <c r="DI15" s="978"/>
      <c r="DJ15" s="978"/>
      <c r="DK15" s="979"/>
      <c r="DL15" s="977" t="s">
        <v>488</v>
      </c>
      <c r="DM15" s="978"/>
      <c r="DN15" s="978"/>
      <c r="DO15" s="978"/>
      <c r="DP15" s="979"/>
      <c r="DQ15" s="977" t="s">
        <v>488</v>
      </c>
      <c r="DR15" s="978"/>
      <c r="DS15" s="978"/>
      <c r="DT15" s="978"/>
      <c r="DU15" s="979"/>
      <c r="DV15" s="980"/>
      <c r="DW15" s="981"/>
      <c r="DX15" s="981"/>
      <c r="DY15" s="981"/>
      <c r="DZ15" s="982"/>
      <c r="EA15" s="205"/>
    </row>
    <row r="16" spans="1:131" s="206" customFormat="1" ht="26.25" customHeight="1">
      <c r="A16" s="212">
        <v>10</v>
      </c>
      <c r="B16" s="1019"/>
      <c r="C16" s="1020"/>
      <c r="D16" s="1020"/>
      <c r="E16" s="1020"/>
      <c r="F16" s="1020"/>
      <c r="G16" s="1020"/>
      <c r="H16" s="1020"/>
      <c r="I16" s="1020"/>
      <c r="J16" s="1020"/>
      <c r="K16" s="1020"/>
      <c r="L16" s="1020"/>
      <c r="M16" s="1020"/>
      <c r="N16" s="1020"/>
      <c r="O16" s="1020"/>
      <c r="P16" s="1021"/>
      <c r="Q16" s="1036"/>
      <c r="R16" s="1037"/>
      <c r="S16" s="1037"/>
      <c r="T16" s="1037"/>
      <c r="U16" s="1037"/>
      <c r="V16" s="1037"/>
      <c r="W16" s="1037"/>
      <c r="X16" s="1037"/>
      <c r="Y16" s="1037"/>
      <c r="Z16" s="1037"/>
      <c r="AA16" s="1037"/>
      <c r="AB16" s="1037"/>
      <c r="AC16" s="1037"/>
      <c r="AD16" s="1037"/>
      <c r="AE16" s="1038"/>
      <c r="AF16" s="1027"/>
      <c r="AG16" s="1028"/>
      <c r="AH16" s="1028"/>
      <c r="AI16" s="1028"/>
      <c r="AJ16" s="1029"/>
      <c r="AK16" s="1074"/>
      <c r="AL16" s="1075"/>
      <c r="AM16" s="1075"/>
      <c r="AN16" s="1075"/>
      <c r="AO16" s="1075"/>
      <c r="AP16" s="1075"/>
      <c r="AQ16" s="1075"/>
      <c r="AR16" s="1075"/>
      <c r="AS16" s="1075"/>
      <c r="AT16" s="1075"/>
      <c r="AU16" s="1072"/>
      <c r="AV16" s="1072"/>
      <c r="AW16" s="1072"/>
      <c r="AX16" s="1072"/>
      <c r="AY16" s="1073"/>
      <c r="AZ16" s="203"/>
      <c r="BA16" s="203"/>
      <c r="BB16" s="203"/>
      <c r="BC16" s="203"/>
      <c r="BD16" s="203"/>
      <c r="BE16" s="204"/>
      <c r="BF16" s="204"/>
      <c r="BG16" s="204"/>
      <c r="BH16" s="204"/>
      <c r="BI16" s="204"/>
      <c r="BJ16" s="204"/>
      <c r="BK16" s="204"/>
      <c r="BL16" s="204"/>
      <c r="BM16" s="204"/>
      <c r="BN16" s="204"/>
      <c r="BO16" s="204"/>
      <c r="BP16" s="204"/>
      <c r="BQ16" s="213">
        <v>10</v>
      </c>
      <c r="BR16" s="214"/>
      <c r="BS16" s="1002" t="s">
        <v>574</v>
      </c>
      <c r="BT16" s="1003"/>
      <c r="BU16" s="1003"/>
      <c r="BV16" s="1003"/>
      <c r="BW16" s="1003"/>
      <c r="BX16" s="1003"/>
      <c r="BY16" s="1003"/>
      <c r="BZ16" s="1003"/>
      <c r="CA16" s="1003"/>
      <c r="CB16" s="1003"/>
      <c r="CC16" s="1003"/>
      <c r="CD16" s="1003"/>
      <c r="CE16" s="1003"/>
      <c r="CF16" s="1003"/>
      <c r="CG16" s="1004"/>
      <c r="CH16" s="977">
        <v>4</v>
      </c>
      <c r="CI16" s="978"/>
      <c r="CJ16" s="978"/>
      <c r="CK16" s="978"/>
      <c r="CL16" s="979"/>
      <c r="CM16" s="977">
        <v>97</v>
      </c>
      <c r="CN16" s="978"/>
      <c r="CO16" s="978"/>
      <c r="CP16" s="978"/>
      <c r="CQ16" s="979"/>
      <c r="CR16" s="977">
        <v>6</v>
      </c>
      <c r="CS16" s="978"/>
      <c r="CT16" s="978"/>
      <c r="CU16" s="978"/>
      <c r="CV16" s="979"/>
      <c r="CW16" s="977">
        <v>0</v>
      </c>
      <c r="CX16" s="978"/>
      <c r="CY16" s="978"/>
      <c r="CZ16" s="978"/>
      <c r="DA16" s="979"/>
      <c r="DB16" s="977" t="s">
        <v>488</v>
      </c>
      <c r="DC16" s="978"/>
      <c r="DD16" s="978"/>
      <c r="DE16" s="978"/>
      <c r="DF16" s="979"/>
      <c r="DG16" s="977" t="s">
        <v>488</v>
      </c>
      <c r="DH16" s="978"/>
      <c r="DI16" s="978"/>
      <c r="DJ16" s="978"/>
      <c r="DK16" s="979"/>
      <c r="DL16" s="977" t="s">
        <v>488</v>
      </c>
      <c r="DM16" s="978"/>
      <c r="DN16" s="978"/>
      <c r="DO16" s="978"/>
      <c r="DP16" s="979"/>
      <c r="DQ16" s="977" t="s">
        <v>488</v>
      </c>
      <c r="DR16" s="978"/>
      <c r="DS16" s="978"/>
      <c r="DT16" s="978"/>
      <c r="DU16" s="979"/>
      <c r="DV16" s="980"/>
      <c r="DW16" s="981"/>
      <c r="DX16" s="981"/>
      <c r="DY16" s="981"/>
      <c r="DZ16" s="982"/>
      <c r="EA16" s="205"/>
    </row>
    <row r="17" spans="1:131" s="206" customFormat="1" ht="26.25" customHeight="1">
      <c r="A17" s="212">
        <v>11</v>
      </c>
      <c r="B17" s="1019"/>
      <c r="C17" s="1020"/>
      <c r="D17" s="1020"/>
      <c r="E17" s="1020"/>
      <c r="F17" s="1020"/>
      <c r="G17" s="1020"/>
      <c r="H17" s="1020"/>
      <c r="I17" s="1020"/>
      <c r="J17" s="1020"/>
      <c r="K17" s="1020"/>
      <c r="L17" s="1020"/>
      <c r="M17" s="1020"/>
      <c r="N17" s="1020"/>
      <c r="O17" s="1020"/>
      <c r="P17" s="1021"/>
      <c r="Q17" s="1036"/>
      <c r="R17" s="1037"/>
      <c r="S17" s="1037"/>
      <c r="T17" s="1037"/>
      <c r="U17" s="1037"/>
      <c r="V17" s="1037"/>
      <c r="W17" s="1037"/>
      <c r="X17" s="1037"/>
      <c r="Y17" s="1037"/>
      <c r="Z17" s="1037"/>
      <c r="AA17" s="1037"/>
      <c r="AB17" s="1037"/>
      <c r="AC17" s="1037"/>
      <c r="AD17" s="1037"/>
      <c r="AE17" s="1038"/>
      <c r="AF17" s="1027"/>
      <c r="AG17" s="1028"/>
      <c r="AH17" s="1028"/>
      <c r="AI17" s="1028"/>
      <c r="AJ17" s="1029"/>
      <c r="AK17" s="1074"/>
      <c r="AL17" s="1075"/>
      <c r="AM17" s="1075"/>
      <c r="AN17" s="1075"/>
      <c r="AO17" s="1075"/>
      <c r="AP17" s="1075"/>
      <c r="AQ17" s="1075"/>
      <c r="AR17" s="1075"/>
      <c r="AS17" s="1075"/>
      <c r="AT17" s="1075"/>
      <c r="AU17" s="1072"/>
      <c r="AV17" s="1072"/>
      <c r="AW17" s="1072"/>
      <c r="AX17" s="1072"/>
      <c r="AY17" s="1073"/>
      <c r="AZ17" s="203"/>
      <c r="BA17" s="203"/>
      <c r="BB17" s="203"/>
      <c r="BC17" s="203"/>
      <c r="BD17" s="203"/>
      <c r="BE17" s="204"/>
      <c r="BF17" s="204"/>
      <c r="BG17" s="204"/>
      <c r="BH17" s="204"/>
      <c r="BI17" s="204"/>
      <c r="BJ17" s="204"/>
      <c r="BK17" s="204"/>
      <c r="BL17" s="204"/>
      <c r="BM17" s="204"/>
      <c r="BN17" s="204"/>
      <c r="BO17" s="204"/>
      <c r="BP17" s="204"/>
      <c r="BQ17" s="213">
        <v>11</v>
      </c>
      <c r="BR17" s="214"/>
      <c r="BS17" s="1002" t="s">
        <v>575</v>
      </c>
      <c r="BT17" s="1003"/>
      <c r="BU17" s="1003"/>
      <c r="BV17" s="1003"/>
      <c r="BW17" s="1003"/>
      <c r="BX17" s="1003"/>
      <c r="BY17" s="1003"/>
      <c r="BZ17" s="1003"/>
      <c r="CA17" s="1003"/>
      <c r="CB17" s="1003"/>
      <c r="CC17" s="1003"/>
      <c r="CD17" s="1003"/>
      <c r="CE17" s="1003"/>
      <c r="CF17" s="1003"/>
      <c r="CG17" s="1004"/>
      <c r="CH17" s="977">
        <v>25</v>
      </c>
      <c r="CI17" s="978"/>
      <c r="CJ17" s="978"/>
      <c r="CK17" s="978"/>
      <c r="CL17" s="979"/>
      <c r="CM17" s="977">
        <v>132</v>
      </c>
      <c r="CN17" s="978"/>
      <c r="CO17" s="978"/>
      <c r="CP17" s="978"/>
      <c r="CQ17" s="979"/>
      <c r="CR17" s="977">
        <v>7</v>
      </c>
      <c r="CS17" s="978"/>
      <c r="CT17" s="978"/>
      <c r="CU17" s="978"/>
      <c r="CV17" s="979"/>
      <c r="CW17" s="977">
        <v>0</v>
      </c>
      <c r="CX17" s="978"/>
      <c r="CY17" s="978"/>
      <c r="CZ17" s="978"/>
      <c r="DA17" s="979"/>
      <c r="DB17" s="977" t="s">
        <v>488</v>
      </c>
      <c r="DC17" s="978"/>
      <c r="DD17" s="978"/>
      <c r="DE17" s="978"/>
      <c r="DF17" s="979"/>
      <c r="DG17" s="977" t="s">
        <v>488</v>
      </c>
      <c r="DH17" s="978"/>
      <c r="DI17" s="978"/>
      <c r="DJ17" s="978"/>
      <c r="DK17" s="979"/>
      <c r="DL17" s="977" t="s">
        <v>488</v>
      </c>
      <c r="DM17" s="978"/>
      <c r="DN17" s="978"/>
      <c r="DO17" s="978"/>
      <c r="DP17" s="979"/>
      <c r="DQ17" s="977" t="s">
        <v>488</v>
      </c>
      <c r="DR17" s="978"/>
      <c r="DS17" s="978"/>
      <c r="DT17" s="978"/>
      <c r="DU17" s="979"/>
      <c r="DV17" s="980"/>
      <c r="DW17" s="981"/>
      <c r="DX17" s="981"/>
      <c r="DY17" s="981"/>
      <c r="DZ17" s="982"/>
      <c r="EA17" s="205"/>
    </row>
    <row r="18" spans="1:131" s="206" customFormat="1" ht="26.25" customHeight="1">
      <c r="A18" s="212">
        <v>12</v>
      </c>
      <c r="B18" s="1019"/>
      <c r="C18" s="1020"/>
      <c r="D18" s="1020"/>
      <c r="E18" s="1020"/>
      <c r="F18" s="1020"/>
      <c r="G18" s="1020"/>
      <c r="H18" s="1020"/>
      <c r="I18" s="1020"/>
      <c r="J18" s="1020"/>
      <c r="K18" s="1020"/>
      <c r="L18" s="1020"/>
      <c r="M18" s="1020"/>
      <c r="N18" s="1020"/>
      <c r="O18" s="1020"/>
      <c r="P18" s="1021"/>
      <c r="Q18" s="1036"/>
      <c r="R18" s="1037"/>
      <c r="S18" s="1037"/>
      <c r="T18" s="1037"/>
      <c r="U18" s="1037"/>
      <c r="V18" s="1037"/>
      <c r="W18" s="1037"/>
      <c r="X18" s="1037"/>
      <c r="Y18" s="1037"/>
      <c r="Z18" s="1037"/>
      <c r="AA18" s="1037"/>
      <c r="AB18" s="1037"/>
      <c r="AC18" s="1037"/>
      <c r="AD18" s="1037"/>
      <c r="AE18" s="1038"/>
      <c r="AF18" s="1027"/>
      <c r="AG18" s="1028"/>
      <c r="AH18" s="1028"/>
      <c r="AI18" s="1028"/>
      <c r="AJ18" s="1029"/>
      <c r="AK18" s="1074"/>
      <c r="AL18" s="1075"/>
      <c r="AM18" s="1075"/>
      <c r="AN18" s="1075"/>
      <c r="AO18" s="1075"/>
      <c r="AP18" s="1075"/>
      <c r="AQ18" s="1075"/>
      <c r="AR18" s="1075"/>
      <c r="AS18" s="1075"/>
      <c r="AT18" s="1075"/>
      <c r="AU18" s="1072"/>
      <c r="AV18" s="1072"/>
      <c r="AW18" s="1072"/>
      <c r="AX18" s="1072"/>
      <c r="AY18" s="1073"/>
      <c r="AZ18" s="203"/>
      <c r="BA18" s="203"/>
      <c r="BB18" s="203"/>
      <c r="BC18" s="203"/>
      <c r="BD18" s="203"/>
      <c r="BE18" s="204"/>
      <c r="BF18" s="204"/>
      <c r="BG18" s="204"/>
      <c r="BH18" s="204"/>
      <c r="BI18" s="204"/>
      <c r="BJ18" s="204"/>
      <c r="BK18" s="204"/>
      <c r="BL18" s="204"/>
      <c r="BM18" s="204"/>
      <c r="BN18" s="204"/>
      <c r="BO18" s="204"/>
      <c r="BP18" s="204"/>
      <c r="BQ18" s="213">
        <v>12</v>
      </c>
      <c r="BR18" s="214"/>
      <c r="BS18" s="1002" t="s">
        <v>576</v>
      </c>
      <c r="BT18" s="1003"/>
      <c r="BU18" s="1003"/>
      <c r="BV18" s="1003"/>
      <c r="BW18" s="1003"/>
      <c r="BX18" s="1003"/>
      <c r="BY18" s="1003"/>
      <c r="BZ18" s="1003"/>
      <c r="CA18" s="1003"/>
      <c r="CB18" s="1003"/>
      <c r="CC18" s="1003"/>
      <c r="CD18" s="1003"/>
      <c r="CE18" s="1003"/>
      <c r="CF18" s="1003"/>
      <c r="CG18" s="1004"/>
      <c r="CH18" s="977">
        <v>28</v>
      </c>
      <c r="CI18" s="978"/>
      <c r="CJ18" s="978"/>
      <c r="CK18" s="978"/>
      <c r="CL18" s="979"/>
      <c r="CM18" s="977">
        <v>864</v>
      </c>
      <c r="CN18" s="978"/>
      <c r="CO18" s="978"/>
      <c r="CP18" s="978"/>
      <c r="CQ18" s="979"/>
      <c r="CR18" s="977">
        <v>20</v>
      </c>
      <c r="CS18" s="978"/>
      <c r="CT18" s="978"/>
      <c r="CU18" s="978"/>
      <c r="CV18" s="979"/>
      <c r="CW18" s="977">
        <v>8</v>
      </c>
      <c r="CX18" s="978"/>
      <c r="CY18" s="978"/>
      <c r="CZ18" s="978"/>
      <c r="DA18" s="979"/>
      <c r="DB18" s="977" t="s">
        <v>488</v>
      </c>
      <c r="DC18" s="978"/>
      <c r="DD18" s="978"/>
      <c r="DE18" s="978"/>
      <c r="DF18" s="979"/>
      <c r="DG18" s="977" t="s">
        <v>488</v>
      </c>
      <c r="DH18" s="978"/>
      <c r="DI18" s="978"/>
      <c r="DJ18" s="978"/>
      <c r="DK18" s="979"/>
      <c r="DL18" s="977" t="s">
        <v>488</v>
      </c>
      <c r="DM18" s="978"/>
      <c r="DN18" s="978"/>
      <c r="DO18" s="978"/>
      <c r="DP18" s="979"/>
      <c r="DQ18" s="977" t="s">
        <v>488</v>
      </c>
      <c r="DR18" s="978"/>
      <c r="DS18" s="978"/>
      <c r="DT18" s="978"/>
      <c r="DU18" s="979"/>
      <c r="DV18" s="980"/>
      <c r="DW18" s="981"/>
      <c r="DX18" s="981"/>
      <c r="DY18" s="981"/>
      <c r="DZ18" s="982"/>
      <c r="EA18" s="205"/>
    </row>
    <row r="19" spans="1:131" s="206" customFormat="1" ht="26.25" customHeight="1">
      <c r="A19" s="212">
        <v>13</v>
      </c>
      <c r="B19" s="1019"/>
      <c r="C19" s="1020"/>
      <c r="D19" s="1020"/>
      <c r="E19" s="1020"/>
      <c r="F19" s="1020"/>
      <c r="G19" s="1020"/>
      <c r="H19" s="1020"/>
      <c r="I19" s="1020"/>
      <c r="J19" s="1020"/>
      <c r="K19" s="1020"/>
      <c r="L19" s="1020"/>
      <c r="M19" s="1020"/>
      <c r="N19" s="1020"/>
      <c r="O19" s="1020"/>
      <c r="P19" s="1021"/>
      <c r="Q19" s="1036"/>
      <c r="R19" s="1037"/>
      <c r="S19" s="1037"/>
      <c r="T19" s="1037"/>
      <c r="U19" s="1037"/>
      <c r="V19" s="1037"/>
      <c r="W19" s="1037"/>
      <c r="X19" s="1037"/>
      <c r="Y19" s="1037"/>
      <c r="Z19" s="1037"/>
      <c r="AA19" s="1037"/>
      <c r="AB19" s="1037"/>
      <c r="AC19" s="1037"/>
      <c r="AD19" s="1037"/>
      <c r="AE19" s="1038"/>
      <c r="AF19" s="1027"/>
      <c r="AG19" s="1028"/>
      <c r="AH19" s="1028"/>
      <c r="AI19" s="1028"/>
      <c r="AJ19" s="1029"/>
      <c r="AK19" s="1074"/>
      <c r="AL19" s="1075"/>
      <c r="AM19" s="1075"/>
      <c r="AN19" s="1075"/>
      <c r="AO19" s="1075"/>
      <c r="AP19" s="1075"/>
      <c r="AQ19" s="1075"/>
      <c r="AR19" s="1075"/>
      <c r="AS19" s="1075"/>
      <c r="AT19" s="1075"/>
      <c r="AU19" s="1072"/>
      <c r="AV19" s="1072"/>
      <c r="AW19" s="1072"/>
      <c r="AX19" s="1072"/>
      <c r="AY19" s="1073"/>
      <c r="AZ19" s="203"/>
      <c r="BA19" s="203"/>
      <c r="BB19" s="203"/>
      <c r="BC19" s="203"/>
      <c r="BD19" s="203"/>
      <c r="BE19" s="204"/>
      <c r="BF19" s="204"/>
      <c r="BG19" s="204"/>
      <c r="BH19" s="204"/>
      <c r="BI19" s="204"/>
      <c r="BJ19" s="204"/>
      <c r="BK19" s="204"/>
      <c r="BL19" s="204"/>
      <c r="BM19" s="204"/>
      <c r="BN19" s="204"/>
      <c r="BO19" s="204"/>
      <c r="BP19" s="204"/>
      <c r="BQ19" s="213">
        <v>13</v>
      </c>
      <c r="BR19" s="214"/>
      <c r="BS19" s="1002" t="s">
        <v>577</v>
      </c>
      <c r="BT19" s="1003"/>
      <c r="BU19" s="1003"/>
      <c r="BV19" s="1003"/>
      <c r="BW19" s="1003"/>
      <c r="BX19" s="1003"/>
      <c r="BY19" s="1003"/>
      <c r="BZ19" s="1003"/>
      <c r="CA19" s="1003"/>
      <c r="CB19" s="1003"/>
      <c r="CC19" s="1003"/>
      <c r="CD19" s="1003"/>
      <c r="CE19" s="1003"/>
      <c r="CF19" s="1003"/>
      <c r="CG19" s="1004"/>
      <c r="CH19" s="977">
        <v>32</v>
      </c>
      <c r="CI19" s="978"/>
      <c r="CJ19" s="978"/>
      <c r="CK19" s="978"/>
      <c r="CL19" s="979"/>
      <c r="CM19" s="977">
        <v>3038</v>
      </c>
      <c r="CN19" s="978"/>
      <c r="CO19" s="978"/>
      <c r="CP19" s="978"/>
      <c r="CQ19" s="979"/>
      <c r="CR19" s="977">
        <v>1540</v>
      </c>
      <c r="CS19" s="978"/>
      <c r="CT19" s="978"/>
      <c r="CU19" s="978"/>
      <c r="CV19" s="979"/>
      <c r="CW19" s="977">
        <v>0</v>
      </c>
      <c r="CX19" s="978"/>
      <c r="CY19" s="978"/>
      <c r="CZ19" s="978"/>
      <c r="DA19" s="979"/>
      <c r="DB19" s="977" t="s">
        <v>488</v>
      </c>
      <c r="DC19" s="978"/>
      <c r="DD19" s="978"/>
      <c r="DE19" s="978"/>
      <c r="DF19" s="979"/>
      <c r="DG19" s="977" t="s">
        <v>488</v>
      </c>
      <c r="DH19" s="978"/>
      <c r="DI19" s="978"/>
      <c r="DJ19" s="978"/>
      <c r="DK19" s="979"/>
      <c r="DL19" s="977" t="s">
        <v>488</v>
      </c>
      <c r="DM19" s="978"/>
      <c r="DN19" s="978"/>
      <c r="DO19" s="978"/>
      <c r="DP19" s="979"/>
      <c r="DQ19" s="977" t="s">
        <v>488</v>
      </c>
      <c r="DR19" s="978"/>
      <c r="DS19" s="978"/>
      <c r="DT19" s="978"/>
      <c r="DU19" s="979"/>
      <c r="DV19" s="980"/>
      <c r="DW19" s="981"/>
      <c r="DX19" s="981"/>
      <c r="DY19" s="981"/>
      <c r="DZ19" s="982"/>
      <c r="EA19" s="205"/>
    </row>
    <row r="20" spans="1:131" s="206" customFormat="1" ht="26.25" customHeight="1">
      <c r="A20" s="212">
        <v>14</v>
      </c>
      <c r="B20" s="1019"/>
      <c r="C20" s="1020"/>
      <c r="D20" s="1020"/>
      <c r="E20" s="1020"/>
      <c r="F20" s="1020"/>
      <c r="G20" s="1020"/>
      <c r="H20" s="1020"/>
      <c r="I20" s="1020"/>
      <c r="J20" s="1020"/>
      <c r="K20" s="1020"/>
      <c r="L20" s="1020"/>
      <c r="M20" s="1020"/>
      <c r="N20" s="1020"/>
      <c r="O20" s="1020"/>
      <c r="P20" s="1021"/>
      <c r="Q20" s="1036"/>
      <c r="R20" s="1037"/>
      <c r="S20" s="1037"/>
      <c r="T20" s="1037"/>
      <c r="U20" s="1037"/>
      <c r="V20" s="1037"/>
      <c r="W20" s="1037"/>
      <c r="X20" s="1037"/>
      <c r="Y20" s="1037"/>
      <c r="Z20" s="1037"/>
      <c r="AA20" s="1037"/>
      <c r="AB20" s="1037"/>
      <c r="AC20" s="1037"/>
      <c r="AD20" s="1037"/>
      <c r="AE20" s="1038"/>
      <c r="AF20" s="1027"/>
      <c r="AG20" s="1028"/>
      <c r="AH20" s="1028"/>
      <c r="AI20" s="1028"/>
      <c r="AJ20" s="1029"/>
      <c r="AK20" s="1074"/>
      <c r="AL20" s="1075"/>
      <c r="AM20" s="1075"/>
      <c r="AN20" s="1075"/>
      <c r="AO20" s="1075"/>
      <c r="AP20" s="1075"/>
      <c r="AQ20" s="1075"/>
      <c r="AR20" s="1075"/>
      <c r="AS20" s="1075"/>
      <c r="AT20" s="1075"/>
      <c r="AU20" s="1072"/>
      <c r="AV20" s="1072"/>
      <c r="AW20" s="1072"/>
      <c r="AX20" s="1072"/>
      <c r="AY20" s="1073"/>
      <c r="AZ20" s="203"/>
      <c r="BA20" s="203"/>
      <c r="BB20" s="203"/>
      <c r="BC20" s="203"/>
      <c r="BD20" s="203"/>
      <c r="BE20" s="204"/>
      <c r="BF20" s="204"/>
      <c r="BG20" s="204"/>
      <c r="BH20" s="204"/>
      <c r="BI20" s="204"/>
      <c r="BJ20" s="204"/>
      <c r="BK20" s="204"/>
      <c r="BL20" s="204"/>
      <c r="BM20" s="204"/>
      <c r="BN20" s="204"/>
      <c r="BO20" s="204"/>
      <c r="BP20" s="204"/>
      <c r="BQ20" s="213">
        <v>14</v>
      </c>
      <c r="BR20" s="214"/>
      <c r="BS20" s="1002" t="s">
        <v>578</v>
      </c>
      <c r="BT20" s="1003"/>
      <c r="BU20" s="1003"/>
      <c r="BV20" s="1003"/>
      <c r="BW20" s="1003"/>
      <c r="BX20" s="1003"/>
      <c r="BY20" s="1003"/>
      <c r="BZ20" s="1003"/>
      <c r="CA20" s="1003"/>
      <c r="CB20" s="1003"/>
      <c r="CC20" s="1003"/>
      <c r="CD20" s="1003"/>
      <c r="CE20" s="1003"/>
      <c r="CF20" s="1003"/>
      <c r="CG20" s="1004"/>
      <c r="CH20" s="977">
        <v>-8</v>
      </c>
      <c r="CI20" s="978"/>
      <c r="CJ20" s="978"/>
      <c r="CK20" s="978"/>
      <c r="CL20" s="979"/>
      <c r="CM20" s="977">
        <v>63</v>
      </c>
      <c r="CN20" s="978"/>
      <c r="CO20" s="978"/>
      <c r="CP20" s="978"/>
      <c r="CQ20" s="979"/>
      <c r="CR20" s="977">
        <v>57</v>
      </c>
      <c r="CS20" s="978"/>
      <c r="CT20" s="978"/>
      <c r="CU20" s="978"/>
      <c r="CV20" s="979"/>
      <c r="CW20" s="977">
        <v>0</v>
      </c>
      <c r="CX20" s="978"/>
      <c r="CY20" s="978"/>
      <c r="CZ20" s="978"/>
      <c r="DA20" s="979"/>
      <c r="DB20" s="977" t="s">
        <v>488</v>
      </c>
      <c r="DC20" s="978"/>
      <c r="DD20" s="978"/>
      <c r="DE20" s="978"/>
      <c r="DF20" s="979"/>
      <c r="DG20" s="977" t="s">
        <v>488</v>
      </c>
      <c r="DH20" s="978"/>
      <c r="DI20" s="978"/>
      <c r="DJ20" s="978"/>
      <c r="DK20" s="979"/>
      <c r="DL20" s="977" t="s">
        <v>488</v>
      </c>
      <c r="DM20" s="978"/>
      <c r="DN20" s="978"/>
      <c r="DO20" s="978"/>
      <c r="DP20" s="979"/>
      <c r="DQ20" s="977" t="s">
        <v>488</v>
      </c>
      <c r="DR20" s="978"/>
      <c r="DS20" s="978"/>
      <c r="DT20" s="978"/>
      <c r="DU20" s="979"/>
      <c r="DV20" s="980"/>
      <c r="DW20" s="981"/>
      <c r="DX20" s="981"/>
      <c r="DY20" s="981"/>
      <c r="DZ20" s="982"/>
      <c r="EA20" s="205"/>
    </row>
    <row r="21" spans="1:131" s="206" customFormat="1" ht="26.25" customHeight="1" thickBot="1">
      <c r="A21" s="212">
        <v>15</v>
      </c>
      <c r="B21" s="1019"/>
      <c r="C21" s="1020"/>
      <c r="D21" s="1020"/>
      <c r="E21" s="1020"/>
      <c r="F21" s="1020"/>
      <c r="G21" s="1020"/>
      <c r="H21" s="1020"/>
      <c r="I21" s="1020"/>
      <c r="J21" s="1020"/>
      <c r="K21" s="1020"/>
      <c r="L21" s="1020"/>
      <c r="M21" s="1020"/>
      <c r="N21" s="1020"/>
      <c r="O21" s="1020"/>
      <c r="P21" s="1021"/>
      <c r="Q21" s="1036"/>
      <c r="R21" s="1037"/>
      <c r="S21" s="1037"/>
      <c r="T21" s="1037"/>
      <c r="U21" s="1037"/>
      <c r="V21" s="1037"/>
      <c r="W21" s="1037"/>
      <c r="X21" s="1037"/>
      <c r="Y21" s="1037"/>
      <c r="Z21" s="1037"/>
      <c r="AA21" s="1037"/>
      <c r="AB21" s="1037"/>
      <c r="AC21" s="1037"/>
      <c r="AD21" s="1037"/>
      <c r="AE21" s="1038"/>
      <c r="AF21" s="1027"/>
      <c r="AG21" s="1028"/>
      <c r="AH21" s="1028"/>
      <c r="AI21" s="1028"/>
      <c r="AJ21" s="1029"/>
      <c r="AK21" s="1074"/>
      <c r="AL21" s="1075"/>
      <c r="AM21" s="1075"/>
      <c r="AN21" s="1075"/>
      <c r="AO21" s="1075"/>
      <c r="AP21" s="1075"/>
      <c r="AQ21" s="1075"/>
      <c r="AR21" s="1075"/>
      <c r="AS21" s="1075"/>
      <c r="AT21" s="1075"/>
      <c r="AU21" s="1072"/>
      <c r="AV21" s="1072"/>
      <c r="AW21" s="1072"/>
      <c r="AX21" s="1072"/>
      <c r="AY21" s="1073"/>
      <c r="AZ21" s="203"/>
      <c r="BA21" s="203"/>
      <c r="BB21" s="203"/>
      <c r="BC21" s="203"/>
      <c r="BD21" s="203"/>
      <c r="BE21" s="204"/>
      <c r="BF21" s="204"/>
      <c r="BG21" s="204"/>
      <c r="BH21" s="204"/>
      <c r="BI21" s="204"/>
      <c r="BJ21" s="204"/>
      <c r="BK21" s="204"/>
      <c r="BL21" s="204"/>
      <c r="BM21" s="204"/>
      <c r="BN21" s="204"/>
      <c r="BO21" s="204"/>
      <c r="BP21" s="204"/>
      <c r="BQ21" s="213">
        <v>15</v>
      </c>
      <c r="BR21" s="214"/>
      <c r="BS21" s="1002" t="s">
        <v>579</v>
      </c>
      <c r="BT21" s="1003"/>
      <c r="BU21" s="1003"/>
      <c r="BV21" s="1003"/>
      <c r="BW21" s="1003"/>
      <c r="BX21" s="1003"/>
      <c r="BY21" s="1003"/>
      <c r="BZ21" s="1003"/>
      <c r="CA21" s="1003"/>
      <c r="CB21" s="1003"/>
      <c r="CC21" s="1003"/>
      <c r="CD21" s="1003"/>
      <c r="CE21" s="1003"/>
      <c r="CF21" s="1003"/>
      <c r="CG21" s="1004"/>
      <c r="CH21" s="977">
        <v>-40</v>
      </c>
      <c r="CI21" s="978"/>
      <c r="CJ21" s="978"/>
      <c r="CK21" s="978"/>
      <c r="CL21" s="979"/>
      <c r="CM21" s="977">
        <v>2284</v>
      </c>
      <c r="CN21" s="978"/>
      <c r="CO21" s="978"/>
      <c r="CP21" s="978"/>
      <c r="CQ21" s="979"/>
      <c r="CR21" s="977">
        <v>2322</v>
      </c>
      <c r="CS21" s="978"/>
      <c r="CT21" s="978"/>
      <c r="CU21" s="978"/>
      <c r="CV21" s="979"/>
      <c r="CW21" s="977">
        <v>1061</v>
      </c>
      <c r="CX21" s="978"/>
      <c r="CY21" s="978"/>
      <c r="CZ21" s="978"/>
      <c r="DA21" s="979"/>
      <c r="DB21" s="977" t="s">
        <v>488</v>
      </c>
      <c r="DC21" s="978"/>
      <c r="DD21" s="978"/>
      <c r="DE21" s="978"/>
      <c r="DF21" s="979"/>
      <c r="DG21" s="977" t="s">
        <v>488</v>
      </c>
      <c r="DH21" s="978"/>
      <c r="DI21" s="978"/>
      <c r="DJ21" s="978"/>
      <c r="DK21" s="979"/>
      <c r="DL21" s="977" t="s">
        <v>488</v>
      </c>
      <c r="DM21" s="978"/>
      <c r="DN21" s="978"/>
      <c r="DO21" s="978"/>
      <c r="DP21" s="979"/>
      <c r="DQ21" s="977" t="s">
        <v>488</v>
      </c>
      <c r="DR21" s="978"/>
      <c r="DS21" s="978"/>
      <c r="DT21" s="978"/>
      <c r="DU21" s="979"/>
      <c r="DV21" s="980"/>
      <c r="DW21" s="981"/>
      <c r="DX21" s="981"/>
      <c r="DY21" s="981"/>
      <c r="DZ21" s="982"/>
      <c r="EA21" s="205"/>
    </row>
    <row r="22" spans="1:131" s="206" customFormat="1" ht="26.25" customHeight="1">
      <c r="A22" s="212">
        <v>16</v>
      </c>
      <c r="B22" s="1019"/>
      <c r="C22" s="1020"/>
      <c r="D22" s="1020"/>
      <c r="E22" s="1020"/>
      <c r="F22" s="1020"/>
      <c r="G22" s="1020"/>
      <c r="H22" s="1020"/>
      <c r="I22" s="1020"/>
      <c r="J22" s="1020"/>
      <c r="K22" s="1020"/>
      <c r="L22" s="1020"/>
      <c r="M22" s="1020"/>
      <c r="N22" s="1020"/>
      <c r="O22" s="1020"/>
      <c r="P22" s="1021"/>
      <c r="Q22" s="1069"/>
      <c r="R22" s="1070"/>
      <c r="S22" s="1070"/>
      <c r="T22" s="1070"/>
      <c r="U22" s="1070"/>
      <c r="V22" s="1070"/>
      <c r="W22" s="1070"/>
      <c r="X22" s="1070"/>
      <c r="Y22" s="1070"/>
      <c r="Z22" s="1070"/>
      <c r="AA22" s="1070"/>
      <c r="AB22" s="1070"/>
      <c r="AC22" s="1070"/>
      <c r="AD22" s="1070"/>
      <c r="AE22" s="1071"/>
      <c r="AF22" s="1027"/>
      <c r="AG22" s="1028"/>
      <c r="AH22" s="1028"/>
      <c r="AI22" s="1028"/>
      <c r="AJ22" s="1029"/>
      <c r="AK22" s="1064"/>
      <c r="AL22" s="1065"/>
      <c r="AM22" s="1065"/>
      <c r="AN22" s="1065"/>
      <c r="AO22" s="1065"/>
      <c r="AP22" s="1065"/>
      <c r="AQ22" s="1065"/>
      <c r="AR22" s="1065"/>
      <c r="AS22" s="1065"/>
      <c r="AT22" s="1065"/>
      <c r="AU22" s="1066"/>
      <c r="AV22" s="1066"/>
      <c r="AW22" s="1066"/>
      <c r="AX22" s="1066"/>
      <c r="AY22" s="1067"/>
      <c r="AZ22" s="1017" t="s">
        <v>375</v>
      </c>
      <c r="BA22" s="1017"/>
      <c r="BB22" s="1017"/>
      <c r="BC22" s="1017"/>
      <c r="BD22" s="1018"/>
      <c r="BE22" s="204"/>
      <c r="BF22" s="204"/>
      <c r="BG22" s="204"/>
      <c r="BH22" s="204"/>
      <c r="BI22" s="204"/>
      <c r="BJ22" s="204"/>
      <c r="BK22" s="204"/>
      <c r="BL22" s="204"/>
      <c r="BM22" s="204"/>
      <c r="BN22" s="204"/>
      <c r="BO22" s="204"/>
      <c r="BP22" s="204"/>
      <c r="BQ22" s="213">
        <v>16</v>
      </c>
      <c r="BR22" s="214"/>
      <c r="BS22" s="1002"/>
      <c r="BT22" s="1003"/>
      <c r="BU22" s="1003"/>
      <c r="BV22" s="1003"/>
      <c r="BW22" s="1003"/>
      <c r="BX22" s="1003"/>
      <c r="BY22" s="1003"/>
      <c r="BZ22" s="1003"/>
      <c r="CA22" s="1003"/>
      <c r="CB22" s="1003"/>
      <c r="CC22" s="1003"/>
      <c r="CD22" s="1003"/>
      <c r="CE22" s="1003"/>
      <c r="CF22" s="1003"/>
      <c r="CG22" s="1004"/>
      <c r="CH22" s="977"/>
      <c r="CI22" s="978"/>
      <c r="CJ22" s="978"/>
      <c r="CK22" s="978"/>
      <c r="CL22" s="979"/>
      <c r="CM22" s="977"/>
      <c r="CN22" s="978"/>
      <c r="CO22" s="978"/>
      <c r="CP22" s="978"/>
      <c r="CQ22" s="979"/>
      <c r="CR22" s="977"/>
      <c r="CS22" s="978"/>
      <c r="CT22" s="978"/>
      <c r="CU22" s="978"/>
      <c r="CV22" s="979"/>
      <c r="CW22" s="977"/>
      <c r="CX22" s="978"/>
      <c r="CY22" s="978"/>
      <c r="CZ22" s="978"/>
      <c r="DA22" s="979"/>
      <c r="DB22" s="977"/>
      <c r="DC22" s="978"/>
      <c r="DD22" s="978"/>
      <c r="DE22" s="978"/>
      <c r="DF22" s="979"/>
      <c r="DG22" s="977"/>
      <c r="DH22" s="978"/>
      <c r="DI22" s="978"/>
      <c r="DJ22" s="978"/>
      <c r="DK22" s="979"/>
      <c r="DL22" s="977"/>
      <c r="DM22" s="978"/>
      <c r="DN22" s="978"/>
      <c r="DO22" s="978"/>
      <c r="DP22" s="979"/>
      <c r="DQ22" s="977"/>
      <c r="DR22" s="978"/>
      <c r="DS22" s="978"/>
      <c r="DT22" s="978"/>
      <c r="DU22" s="979"/>
      <c r="DV22" s="980"/>
      <c r="DW22" s="981"/>
      <c r="DX22" s="981"/>
      <c r="DY22" s="981"/>
      <c r="DZ22" s="982"/>
      <c r="EA22" s="205"/>
    </row>
    <row r="23" spans="1:131" s="206" customFormat="1" ht="26.25" customHeight="1" thickBot="1">
      <c r="A23" s="215" t="s">
        <v>376</v>
      </c>
      <c r="B23" s="941" t="s">
        <v>377</v>
      </c>
      <c r="C23" s="942"/>
      <c r="D23" s="942"/>
      <c r="E23" s="942"/>
      <c r="F23" s="942"/>
      <c r="G23" s="942"/>
      <c r="H23" s="942"/>
      <c r="I23" s="942"/>
      <c r="J23" s="942"/>
      <c r="K23" s="942"/>
      <c r="L23" s="942"/>
      <c r="M23" s="942"/>
      <c r="N23" s="942"/>
      <c r="O23" s="942"/>
      <c r="P23" s="943"/>
      <c r="Q23" s="1068">
        <v>331235</v>
      </c>
      <c r="R23" s="1058"/>
      <c r="S23" s="1058"/>
      <c r="T23" s="1058"/>
      <c r="U23" s="1058"/>
      <c r="V23" s="1068">
        <v>319800</v>
      </c>
      <c r="W23" s="1058"/>
      <c r="X23" s="1058"/>
      <c r="Y23" s="1058"/>
      <c r="Z23" s="1058"/>
      <c r="AA23" s="1068">
        <v>11435</v>
      </c>
      <c r="AB23" s="1058"/>
      <c r="AC23" s="1058"/>
      <c r="AD23" s="1058"/>
      <c r="AE23" s="1058"/>
      <c r="AF23" s="1057">
        <v>9669</v>
      </c>
      <c r="AG23" s="1058"/>
      <c r="AH23" s="1058"/>
      <c r="AI23" s="1058"/>
      <c r="AJ23" s="1059"/>
      <c r="AK23" s="1060"/>
      <c r="AL23" s="1061"/>
      <c r="AM23" s="1061"/>
      <c r="AN23" s="1061"/>
      <c r="AO23" s="1061"/>
      <c r="AP23" s="1058">
        <v>310912</v>
      </c>
      <c r="AQ23" s="1058"/>
      <c r="AR23" s="1058"/>
      <c r="AS23" s="1058"/>
      <c r="AT23" s="1058"/>
      <c r="AU23" s="1062"/>
      <c r="AV23" s="1062"/>
      <c r="AW23" s="1062"/>
      <c r="AX23" s="1062"/>
      <c r="AY23" s="1063"/>
      <c r="AZ23" s="1054" t="s">
        <v>113</v>
      </c>
      <c r="BA23" s="1055"/>
      <c r="BB23" s="1055"/>
      <c r="BC23" s="1055"/>
      <c r="BD23" s="1056"/>
      <c r="BE23" s="204"/>
      <c r="BF23" s="204"/>
      <c r="BG23" s="204"/>
      <c r="BH23" s="204"/>
      <c r="BI23" s="204"/>
      <c r="BJ23" s="204"/>
      <c r="BK23" s="204"/>
      <c r="BL23" s="204"/>
      <c r="BM23" s="204"/>
      <c r="BN23" s="204"/>
      <c r="BO23" s="204"/>
      <c r="BP23" s="204"/>
      <c r="BQ23" s="213">
        <v>17</v>
      </c>
      <c r="BR23" s="214"/>
      <c r="BS23" s="1002"/>
      <c r="BT23" s="1003"/>
      <c r="BU23" s="1003"/>
      <c r="BV23" s="1003"/>
      <c r="BW23" s="1003"/>
      <c r="BX23" s="1003"/>
      <c r="BY23" s="1003"/>
      <c r="BZ23" s="1003"/>
      <c r="CA23" s="1003"/>
      <c r="CB23" s="1003"/>
      <c r="CC23" s="1003"/>
      <c r="CD23" s="1003"/>
      <c r="CE23" s="1003"/>
      <c r="CF23" s="1003"/>
      <c r="CG23" s="1004"/>
      <c r="CH23" s="977"/>
      <c r="CI23" s="978"/>
      <c r="CJ23" s="978"/>
      <c r="CK23" s="978"/>
      <c r="CL23" s="979"/>
      <c r="CM23" s="977"/>
      <c r="CN23" s="978"/>
      <c r="CO23" s="978"/>
      <c r="CP23" s="978"/>
      <c r="CQ23" s="979"/>
      <c r="CR23" s="977"/>
      <c r="CS23" s="978"/>
      <c r="CT23" s="978"/>
      <c r="CU23" s="978"/>
      <c r="CV23" s="979"/>
      <c r="CW23" s="977"/>
      <c r="CX23" s="978"/>
      <c r="CY23" s="978"/>
      <c r="CZ23" s="978"/>
      <c r="DA23" s="979"/>
      <c r="DB23" s="977"/>
      <c r="DC23" s="978"/>
      <c r="DD23" s="978"/>
      <c r="DE23" s="978"/>
      <c r="DF23" s="979"/>
      <c r="DG23" s="977"/>
      <c r="DH23" s="978"/>
      <c r="DI23" s="978"/>
      <c r="DJ23" s="978"/>
      <c r="DK23" s="979"/>
      <c r="DL23" s="977"/>
      <c r="DM23" s="978"/>
      <c r="DN23" s="978"/>
      <c r="DO23" s="978"/>
      <c r="DP23" s="979"/>
      <c r="DQ23" s="977"/>
      <c r="DR23" s="978"/>
      <c r="DS23" s="978"/>
      <c r="DT23" s="978"/>
      <c r="DU23" s="979"/>
      <c r="DV23" s="980"/>
      <c r="DW23" s="981"/>
      <c r="DX23" s="981"/>
      <c r="DY23" s="981"/>
      <c r="DZ23" s="982"/>
      <c r="EA23" s="205"/>
    </row>
    <row r="24" spans="1:131" s="206" customFormat="1" ht="26.25" customHeight="1">
      <c r="A24" s="1053" t="s">
        <v>378</v>
      </c>
      <c r="B24" s="1053"/>
      <c r="C24" s="1053"/>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053"/>
      <c r="AM24" s="1053"/>
      <c r="AN24" s="1053"/>
      <c r="AO24" s="1053"/>
      <c r="AP24" s="1053"/>
      <c r="AQ24" s="1053"/>
      <c r="AR24" s="1053"/>
      <c r="AS24" s="1053"/>
      <c r="AT24" s="1053"/>
      <c r="AU24" s="1053"/>
      <c r="AV24" s="1053"/>
      <c r="AW24" s="1053"/>
      <c r="AX24" s="1053"/>
      <c r="AY24" s="1053"/>
      <c r="AZ24" s="203"/>
      <c r="BA24" s="203"/>
      <c r="BB24" s="203"/>
      <c r="BC24" s="203"/>
      <c r="BD24" s="203"/>
      <c r="BE24" s="204"/>
      <c r="BF24" s="204"/>
      <c r="BG24" s="204"/>
      <c r="BH24" s="204"/>
      <c r="BI24" s="204"/>
      <c r="BJ24" s="204"/>
      <c r="BK24" s="204"/>
      <c r="BL24" s="204"/>
      <c r="BM24" s="204"/>
      <c r="BN24" s="204"/>
      <c r="BO24" s="204"/>
      <c r="BP24" s="204"/>
      <c r="BQ24" s="213">
        <v>18</v>
      </c>
      <c r="BR24" s="214"/>
      <c r="BS24" s="1002"/>
      <c r="BT24" s="1003"/>
      <c r="BU24" s="1003"/>
      <c r="BV24" s="1003"/>
      <c r="BW24" s="1003"/>
      <c r="BX24" s="1003"/>
      <c r="BY24" s="1003"/>
      <c r="BZ24" s="1003"/>
      <c r="CA24" s="1003"/>
      <c r="CB24" s="1003"/>
      <c r="CC24" s="1003"/>
      <c r="CD24" s="1003"/>
      <c r="CE24" s="1003"/>
      <c r="CF24" s="1003"/>
      <c r="CG24" s="1004"/>
      <c r="CH24" s="977"/>
      <c r="CI24" s="978"/>
      <c r="CJ24" s="978"/>
      <c r="CK24" s="978"/>
      <c r="CL24" s="979"/>
      <c r="CM24" s="977"/>
      <c r="CN24" s="978"/>
      <c r="CO24" s="978"/>
      <c r="CP24" s="978"/>
      <c r="CQ24" s="979"/>
      <c r="CR24" s="977"/>
      <c r="CS24" s="978"/>
      <c r="CT24" s="978"/>
      <c r="CU24" s="978"/>
      <c r="CV24" s="979"/>
      <c r="CW24" s="977"/>
      <c r="CX24" s="978"/>
      <c r="CY24" s="978"/>
      <c r="CZ24" s="978"/>
      <c r="DA24" s="979"/>
      <c r="DB24" s="977"/>
      <c r="DC24" s="978"/>
      <c r="DD24" s="978"/>
      <c r="DE24" s="978"/>
      <c r="DF24" s="979"/>
      <c r="DG24" s="977"/>
      <c r="DH24" s="978"/>
      <c r="DI24" s="978"/>
      <c r="DJ24" s="978"/>
      <c r="DK24" s="979"/>
      <c r="DL24" s="977"/>
      <c r="DM24" s="978"/>
      <c r="DN24" s="978"/>
      <c r="DO24" s="978"/>
      <c r="DP24" s="979"/>
      <c r="DQ24" s="977"/>
      <c r="DR24" s="978"/>
      <c r="DS24" s="978"/>
      <c r="DT24" s="978"/>
      <c r="DU24" s="979"/>
      <c r="DV24" s="980"/>
      <c r="DW24" s="981"/>
      <c r="DX24" s="981"/>
      <c r="DY24" s="981"/>
      <c r="DZ24" s="982"/>
      <c r="EA24" s="205"/>
    </row>
    <row r="25" spans="1:131" s="198" customFormat="1" ht="26.25" customHeight="1" thickBot="1">
      <c r="A25" s="1052" t="s">
        <v>379</v>
      </c>
      <c r="B25" s="1052"/>
      <c r="C25" s="1052"/>
      <c r="D25" s="1052"/>
      <c r="E25" s="1052"/>
      <c r="F25" s="1052"/>
      <c r="G25" s="1052"/>
      <c r="H25" s="1052"/>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c r="AH25" s="1052"/>
      <c r="AI25" s="1052"/>
      <c r="AJ25" s="1052"/>
      <c r="AK25" s="1052"/>
      <c r="AL25" s="1052"/>
      <c r="AM25" s="1052"/>
      <c r="AN25" s="1052"/>
      <c r="AO25" s="1052"/>
      <c r="AP25" s="1052"/>
      <c r="AQ25" s="1052"/>
      <c r="AR25" s="1052"/>
      <c r="AS25" s="1052"/>
      <c r="AT25" s="1052"/>
      <c r="AU25" s="1052"/>
      <c r="AV25" s="1052"/>
      <c r="AW25" s="1052"/>
      <c r="AX25" s="1052"/>
      <c r="AY25" s="1052"/>
      <c r="AZ25" s="1052"/>
      <c r="BA25" s="1052"/>
      <c r="BB25" s="1052"/>
      <c r="BC25" s="1052"/>
      <c r="BD25" s="1052"/>
      <c r="BE25" s="1052"/>
      <c r="BF25" s="1052"/>
      <c r="BG25" s="1052"/>
      <c r="BH25" s="1052"/>
      <c r="BI25" s="1052"/>
      <c r="BJ25" s="203"/>
      <c r="BK25" s="203"/>
      <c r="BL25" s="203"/>
      <c r="BM25" s="203"/>
      <c r="BN25" s="203"/>
      <c r="BO25" s="216"/>
      <c r="BP25" s="216"/>
      <c r="BQ25" s="213">
        <v>19</v>
      </c>
      <c r="BR25" s="214"/>
      <c r="BS25" s="1002"/>
      <c r="BT25" s="1003"/>
      <c r="BU25" s="1003"/>
      <c r="BV25" s="1003"/>
      <c r="BW25" s="1003"/>
      <c r="BX25" s="1003"/>
      <c r="BY25" s="1003"/>
      <c r="BZ25" s="1003"/>
      <c r="CA25" s="1003"/>
      <c r="CB25" s="1003"/>
      <c r="CC25" s="1003"/>
      <c r="CD25" s="1003"/>
      <c r="CE25" s="1003"/>
      <c r="CF25" s="1003"/>
      <c r="CG25" s="1004"/>
      <c r="CH25" s="977"/>
      <c r="CI25" s="978"/>
      <c r="CJ25" s="978"/>
      <c r="CK25" s="978"/>
      <c r="CL25" s="979"/>
      <c r="CM25" s="977"/>
      <c r="CN25" s="978"/>
      <c r="CO25" s="978"/>
      <c r="CP25" s="978"/>
      <c r="CQ25" s="979"/>
      <c r="CR25" s="977"/>
      <c r="CS25" s="978"/>
      <c r="CT25" s="978"/>
      <c r="CU25" s="978"/>
      <c r="CV25" s="979"/>
      <c r="CW25" s="977"/>
      <c r="CX25" s="978"/>
      <c r="CY25" s="978"/>
      <c r="CZ25" s="978"/>
      <c r="DA25" s="979"/>
      <c r="DB25" s="977"/>
      <c r="DC25" s="978"/>
      <c r="DD25" s="978"/>
      <c r="DE25" s="978"/>
      <c r="DF25" s="979"/>
      <c r="DG25" s="977"/>
      <c r="DH25" s="978"/>
      <c r="DI25" s="978"/>
      <c r="DJ25" s="978"/>
      <c r="DK25" s="979"/>
      <c r="DL25" s="977"/>
      <c r="DM25" s="978"/>
      <c r="DN25" s="978"/>
      <c r="DO25" s="978"/>
      <c r="DP25" s="979"/>
      <c r="DQ25" s="977"/>
      <c r="DR25" s="978"/>
      <c r="DS25" s="978"/>
      <c r="DT25" s="978"/>
      <c r="DU25" s="979"/>
      <c r="DV25" s="980"/>
      <c r="DW25" s="981"/>
      <c r="DX25" s="981"/>
      <c r="DY25" s="981"/>
      <c r="DZ25" s="982"/>
      <c r="EA25" s="197"/>
    </row>
    <row r="26" spans="1:131" s="198" customFormat="1" ht="26.25" customHeight="1">
      <c r="A26" s="983" t="s">
        <v>349</v>
      </c>
      <c r="B26" s="984"/>
      <c r="C26" s="984"/>
      <c r="D26" s="984"/>
      <c r="E26" s="984"/>
      <c r="F26" s="984"/>
      <c r="G26" s="984"/>
      <c r="H26" s="984"/>
      <c r="I26" s="984"/>
      <c r="J26" s="984"/>
      <c r="K26" s="984"/>
      <c r="L26" s="984"/>
      <c r="M26" s="984"/>
      <c r="N26" s="984"/>
      <c r="O26" s="984"/>
      <c r="P26" s="985"/>
      <c r="Q26" s="989" t="s">
        <v>380</v>
      </c>
      <c r="R26" s="990"/>
      <c r="S26" s="990"/>
      <c r="T26" s="990"/>
      <c r="U26" s="991"/>
      <c r="V26" s="989" t="s">
        <v>381</v>
      </c>
      <c r="W26" s="990"/>
      <c r="X26" s="990"/>
      <c r="Y26" s="990"/>
      <c r="Z26" s="991"/>
      <c r="AA26" s="989" t="s">
        <v>382</v>
      </c>
      <c r="AB26" s="990"/>
      <c r="AC26" s="990"/>
      <c r="AD26" s="990"/>
      <c r="AE26" s="990"/>
      <c r="AF26" s="1048" t="s">
        <v>383</v>
      </c>
      <c r="AG26" s="996"/>
      <c r="AH26" s="996"/>
      <c r="AI26" s="996"/>
      <c r="AJ26" s="1049"/>
      <c r="AK26" s="990" t="s">
        <v>384</v>
      </c>
      <c r="AL26" s="990"/>
      <c r="AM26" s="990"/>
      <c r="AN26" s="990"/>
      <c r="AO26" s="991"/>
      <c r="AP26" s="989" t="s">
        <v>385</v>
      </c>
      <c r="AQ26" s="990"/>
      <c r="AR26" s="990"/>
      <c r="AS26" s="990"/>
      <c r="AT26" s="991"/>
      <c r="AU26" s="989" t="s">
        <v>386</v>
      </c>
      <c r="AV26" s="990"/>
      <c r="AW26" s="990"/>
      <c r="AX26" s="990"/>
      <c r="AY26" s="991"/>
      <c r="AZ26" s="989" t="s">
        <v>387</v>
      </c>
      <c r="BA26" s="990"/>
      <c r="BB26" s="990"/>
      <c r="BC26" s="990"/>
      <c r="BD26" s="991"/>
      <c r="BE26" s="989" t="s">
        <v>356</v>
      </c>
      <c r="BF26" s="990"/>
      <c r="BG26" s="990"/>
      <c r="BH26" s="990"/>
      <c r="BI26" s="1005"/>
      <c r="BJ26" s="203"/>
      <c r="BK26" s="203"/>
      <c r="BL26" s="203"/>
      <c r="BM26" s="203"/>
      <c r="BN26" s="203"/>
      <c r="BO26" s="216"/>
      <c r="BP26" s="216"/>
      <c r="BQ26" s="213">
        <v>20</v>
      </c>
      <c r="BR26" s="214"/>
      <c r="BS26" s="1002"/>
      <c r="BT26" s="1003"/>
      <c r="BU26" s="1003"/>
      <c r="BV26" s="1003"/>
      <c r="BW26" s="1003"/>
      <c r="BX26" s="1003"/>
      <c r="BY26" s="1003"/>
      <c r="BZ26" s="1003"/>
      <c r="CA26" s="1003"/>
      <c r="CB26" s="1003"/>
      <c r="CC26" s="1003"/>
      <c r="CD26" s="1003"/>
      <c r="CE26" s="1003"/>
      <c r="CF26" s="1003"/>
      <c r="CG26" s="1004"/>
      <c r="CH26" s="977"/>
      <c r="CI26" s="978"/>
      <c r="CJ26" s="978"/>
      <c r="CK26" s="978"/>
      <c r="CL26" s="979"/>
      <c r="CM26" s="977"/>
      <c r="CN26" s="978"/>
      <c r="CO26" s="978"/>
      <c r="CP26" s="978"/>
      <c r="CQ26" s="979"/>
      <c r="CR26" s="977"/>
      <c r="CS26" s="978"/>
      <c r="CT26" s="978"/>
      <c r="CU26" s="978"/>
      <c r="CV26" s="979"/>
      <c r="CW26" s="977"/>
      <c r="CX26" s="978"/>
      <c r="CY26" s="978"/>
      <c r="CZ26" s="978"/>
      <c r="DA26" s="979"/>
      <c r="DB26" s="977"/>
      <c r="DC26" s="978"/>
      <c r="DD26" s="978"/>
      <c r="DE26" s="978"/>
      <c r="DF26" s="979"/>
      <c r="DG26" s="977"/>
      <c r="DH26" s="978"/>
      <c r="DI26" s="978"/>
      <c r="DJ26" s="978"/>
      <c r="DK26" s="979"/>
      <c r="DL26" s="977"/>
      <c r="DM26" s="978"/>
      <c r="DN26" s="978"/>
      <c r="DO26" s="978"/>
      <c r="DP26" s="979"/>
      <c r="DQ26" s="977"/>
      <c r="DR26" s="978"/>
      <c r="DS26" s="978"/>
      <c r="DT26" s="978"/>
      <c r="DU26" s="979"/>
      <c r="DV26" s="980"/>
      <c r="DW26" s="981"/>
      <c r="DX26" s="981"/>
      <c r="DY26" s="981"/>
      <c r="DZ26" s="982"/>
      <c r="EA26" s="197"/>
    </row>
    <row r="27" spans="1:131" s="198"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0"/>
      <c r="AG27" s="999"/>
      <c r="AH27" s="999"/>
      <c r="AI27" s="999"/>
      <c r="AJ27" s="1051"/>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203"/>
      <c r="BK27" s="203"/>
      <c r="BL27" s="203"/>
      <c r="BM27" s="203"/>
      <c r="BN27" s="203"/>
      <c r="BO27" s="216"/>
      <c r="BP27" s="216"/>
      <c r="BQ27" s="213">
        <v>21</v>
      </c>
      <c r="BR27" s="214"/>
      <c r="BS27" s="1002"/>
      <c r="BT27" s="1003"/>
      <c r="BU27" s="1003"/>
      <c r="BV27" s="1003"/>
      <c r="BW27" s="1003"/>
      <c r="BX27" s="1003"/>
      <c r="BY27" s="1003"/>
      <c r="BZ27" s="1003"/>
      <c r="CA27" s="1003"/>
      <c r="CB27" s="1003"/>
      <c r="CC27" s="1003"/>
      <c r="CD27" s="1003"/>
      <c r="CE27" s="1003"/>
      <c r="CF27" s="1003"/>
      <c r="CG27" s="1004"/>
      <c r="CH27" s="977"/>
      <c r="CI27" s="978"/>
      <c r="CJ27" s="978"/>
      <c r="CK27" s="978"/>
      <c r="CL27" s="979"/>
      <c r="CM27" s="977"/>
      <c r="CN27" s="978"/>
      <c r="CO27" s="978"/>
      <c r="CP27" s="978"/>
      <c r="CQ27" s="979"/>
      <c r="CR27" s="977"/>
      <c r="CS27" s="978"/>
      <c r="CT27" s="978"/>
      <c r="CU27" s="978"/>
      <c r="CV27" s="979"/>
      <c r="CW27" s="977"/>
      <c r="CX27" s="978"/>
      <c r="CY27" s="978"/>
      <c r="CZ27" s="978"/>
      <c r="DA27" s="979"/>
      <c r="DB27" s="977"/>
      <c r="DC27" s="978"/>
      <c r="DD27" s="978"/>
      <c r="DE27" s="978"/>
      <c r="DF27" s="979"/>
      <c r="DG27" s="977"/>
      <c r="DH27" s="978"/>
      <c r="DI27" s="978"/>
      <c r="DJ27" s="978"/>
      <c r="DK27" s="979"/>
      <c r="DL27" s="977"/>
      <c r="DM27" s="978"/>
      <c r="DN27" s="978"/>
      <c r="DO27" s="978"/>
      <c r="DP27" s="979"/>
      <c r="DQ27" s="977"/>
      <c r="DR27" s="978"/>
      <c r="DS27" s="978"/>
      <c r="DT27" s="978"/>
      <c r="DU27" s="979"/>
      <c r="DV27" s="980"/>
      <c r="DW27" s="981"/>
      <c r="DX27" s="981"/>
      <c r="DY27" s="981"/>
      <c r="DZ27" s="982"/>
      <c r="EA27" s="197"/>
    </row>
    <row r="28" spans="1:131" s="198" customFormat="1" ht="26.25" customHeight="1" thickTop="1">
      <c r="A28" s="217">
        <v>1</v>
      </c>
      <c r="B28" s="1042" t="s">
        <v>388</v>
      </c>
      <c r="C28" s="1043"/>
      <c r="D28" s="1043"/>
      <c r="E28" s="1043"/>
      <c r="F28" s="1043"/>
      <c r="G28" s="1043"/>
      <c r="H28" s="1043"/>
      <c r="I28" s="1043"/>
      <c r="J28" s="1043"/>
      <c r="K28" s="1043"/>
      <c r="L28" s="1043"/>
      <c r="M28" s="1043"/>
      <c r="N28" s="1043"/>
      <c r="O28" s="1043"/>
      <c r="P28" s="1044"/>
      <c r="Q28" s="1036">
        <v>74599</v>
      </c>
      <c r="R28" s="1037"/>
      <c r="S28" s="1037"/>
      <c r="T28" s="1037"/>
      <c r="U28" s="1037"/>
      <c r="V28" s="1037">
        <v>73380</v>
      </c>
      <c r="W28" s="1037"/>
      <c r="X28" s="1037"/>
      <c r="Y28" s="1037"/>
      <c r="Z28" s="1037"/>
      <c r="AA28" s="1037">
        <v>1219</v>
      </c>
      <c r="AB28" s="1037"/>
      <c r="AC28" s="1037"/>
      <c r="AD28" s="1037"/>
      <c r="AE28" s="1038"/>
      <c r="AF28" s="1045">
        <v>1219</v>
      </c>
      <c r="AG28" s="1046"/>
      <c r="AH28" s="1046"/>
      <c r="AI28" s="1046"/>
      <c r="AJ28" s="1047"/>
      <c r="AK28" s="1039">
        <v>6009</v>
      </c>
      <c r="AL28" s="968"/>
      <c r="AM28" s="968"/>
      <c r="AN28" s="968"/>
      <c r="AO28" s="968"/>
      <c r="AP28" s="968">
        <v>0</v>
      </c>
      <c r="AQ28" s="968"/>
      <c r="AR28" s="968"/>
      <c r="AS28" s="968"/>
      <c r="AT28" s="968"/>
      <c r="AU28" s="968">
        <v>0</v>
      </c>
      <c r="AV28" s="968"/>
      <c r="AW28" s="968"/>
      <c r="AX28" s="968"/>
      <c r="AY28" s="968"/>
      <c r="AZ28" s="1101" t="s">
        <v>488</v>
      </c>
      <c r="BA28" s="1102"/>
      <c r="BB28" s="1102"/>
      <c r="BC28" s="1102"/>
      <c r="BD28" s="1103"/>
      <c r="BE28" s="1040"/>
      <c r="BF28" s="1040"/>
      <c r="BG28" s="1040"/>
      <c r="BH28" s="1040"/>
      <c r="BI28" s="1041"/>
      <c r="BJ28" s="203"/>
      <c r="BK28" s="203"/>
      <c r="BL28" s="203"/>
      <c r="BM28" s="203"/>
      <c r="BN28" s="203"/>
      <c r="BO28" s="216"/>
      <c r="BP28" s="216"/>
      <c r="BQ28" s="213">
        <v>22</v>
      </c>
      <c r="BR28" s="214"/>
      <c r="BS28" s="1002"/>
      <c r="BT28" s="1003"/>
      <c r="BU28" s="1003"/>
      <c r="BV28" s="1003"/>
      <c r="BW28" s="1003"/>
      <c r="BX28" s="1003"/>
      <c r="BY28" s="1003"/>
      <c r="BZ28" s="1003"/>
      <c r="CA28" s="1003"/>
      <c r="CB28" s="1003"/>
      <c r="CC28" s="1003"/>
      <c r="CD28" s="1003"/>
      <c r="CE28" s="1003"/>
      <c r="CF28" s="1003"/>
      <c r="CG28" s="1004"/>
      <c r="CH28" s="977"/>
      <c r="CI28" s="978"/>
      <c r="CJ28" s="978"/>
      <c r="CK28" s="978"/>
      <c r="CL28" s="979"/>
      <c r="CM28" s="977"/>
      <c r="CN28" s="978"/>
      <c r="CO28" s="978"/>
      <c r="CP28" s="978"/>
      <c r="CQ28" s="979"/>
      <c r="CR28" s="977"/>
      <c r="CS28" s="978"/>
      <c r="CT28" s="978"/>
      <c r="CU28" s="978"/>
      <c r="CV28" s="979"/>
      <c r="CW28" s="977"/>
      <c r="CX28" s="978"/>
      <c r="CY28" s="978"/>
      <c r="CZ28" s="978"/>
      <c r="DA28" s="979"/>
      <c r="DB28" s="977"/>
      <c r="DC28" s="978"/>
      <c r="DD28" s="978"/>
      <c r="DE28" s="978"/>
      <c r="DF28" s="979"/>
      <c r="DG28" s="977"/>
      <c r="DH28" s="978"/>
      <c r="DI28" s="978"/>
      <c r="DJ28" s="978"/>
      <c r="DK28" s="979"/>
      <c r="DL28" s="977"/>
      <c r="DM28" s="978"/>
      <c r="DN28" s="978"/>
      <c r="DO28" s="978"/>
      <c r="DP28" s="979"/>
      <c r="DQ28" s="977"/>
      <c r="DR28" s="978"/>
      <c r="DS28" s="978"/>
      <c r="DT28" s="978"/>
      <c r="DU28" s="979"/>
      <c r="DV28" s="980"/>
      <c r="DW28" s="981"/>
      <c r="DX28" s="981"/>
      <c r="DY28" s="981"/>
      <c r="DZ28" s="982"/>
      <c r="EA28" s="197"/>
    </row>
    <row r="29" spans="1:131" s="198" customFormat="1" ht="26.25" customHeight="1">
      <c r="A29" s="217">
        <v>2</v>
      </c>
      <c r="B29" s="1019" t="s">
        <v>389</v>
      </c>
      <c r="C29" s="1020"/>
      <c r="D29" s="1020"/>
      <c r="E29" s="1020"/>
      <c r="F29" s="1020"/>
      <c r="G29" s="1020"/>
      <c r="H29" s="1020"/>
      <c r="I29" s="1020"/>
      <c r="J29" s="1020"/>
      <c r="K29" s="1020"/>
      <c r="L29" s="1020"/>
      <c r="M29" s="1020"/>
      <c r="N29" s="1020"/>
      <c r="O29" s="1020"/>
      <c r="P29" s="1021"/>
      <c r="Q29" s="1036">
        <v>56536</v>
      </c>
      <c r="R29" s="1037"/>
      <c r="S29" s="1037"/>
      <c r="T29" s="1037"/>
      <c r="U29" s="1037"/>
      <c r="V29" s="1037">
        <v>55642</v>
      </c>
      <c r="W29" s="1037"/>
      <c r="X29" s="1037"/>
      <c r="Y29" s="1037"/>
      <c r="Z29" s="1037"/>
      <c r="AA29" s="1037">
        <v>894</v>
      </c>
      <c r="AB29" s="1037"/>
      <c r="AC29" s="1037"/>
      <c r="AD29" s="1037"/>
      <c r="AE29" s="1038"/>
      <c r="AF29" s="1027">
        <v>894</v>
      </c>
      <c r="AG29" s="1028"/>
      <c r="AH29" s="1028"/>
      <c r="AI29" s="1028"/>
      <c r="AJ29" s="1029"/>
      <c r="AK29" s="1039">
        <v>7779</v>
      </c>
      <c r="AL29" s="968"/>
      <c r="AM29" s="968"/>
      <c r="AN29" s="968"/>
      <c r="AO29" s="968"/>
      <c r="AP29" s="1101" t="s">
        <v>488</v>
      </c>
      <c r="AQ29" s="1102"/>
      <c r="AR29" s="1102"/>
      <c r="AS29" s="1102"/>
      <c r="AT29" s="1103"/>
      <c r="AU29" s="1101" t="s">
        <v>488</v>
      </c>
      <c r="AV29" s="1102"/>
      <c r="AW29" s="1102"/>
      <c r="AX29" s="1102"/>
      <c r="AY29" s="1103"/>
      <c r="AZ29" s="1101" t="s">
        <v>488</v>
      </c>
      <c r="BA29" s="1102"/>
      <c r="BB29" s="1102"/>
      <c r="BC29" s="1102"/>
      <c r="BD29" s="1103"/>
      <c r="BE29" s="1014"/>
      <c r="BF29" s="1014"/>
      <c r="BG29" s="1014"/>
      <c r="BH29" s="1014"/>
      <c r="BI29" s="1015"/>
      <c r="BJ29" s="203"/>
      <c r="BK29" s="203"/>
      <c r="BL29" s="203"/>
      <c r="BM29" s="203"/>
      <c r="BN29" s="203"/>
      <c r="BO29" s="216"/>
      <c r="BP29" s="216"/>
      <c r="BQ29" s="213">
        <v>23</v>
      </c>
      <c r="BR29" s="214"/>
      <c r="BS29" s="1002"/>
      <c r="BT29" s="1003"/>
      <c r="BU29" s="1003"/>
      <c r="BV29" s="1003"/>
      <c r="BW29" s="1003"/>
      <c r="BX29" s="1003"/>
      <c r="BY29" s="1003"/>
      <c r="BZ29" s="1003"/>
      <c r="CA29" s="1003"/>
      <c r="CB29" s="1003"/>
      <c r="CC29" s="1003"/>
      <c r="CD29" s="1003"/>
      <c r="CE29" s="1003"/>
      <c r="CF29" s="1003"/>
      <c r="CG29" s="1004"/>
      <c r="CH29" s="977"/>
      <c r="CI29" s="978"/>
      <c r="CJ29" s="978"/>
      <c r="CK29" s="978"/>
      <c r="CL29" s="979"/>
      <c r="CM29" s="977"/>
      <c r="CN29" s="978"/>
      <c r="CO29" s="978"/>
      <c r="CP29" s="978"/>
      <c r="CQ29" s="979"/>
      <c r="CR29" s="977"/>
      <c r="CS29" s="978"/>
      <c r="CT29" s="978"/>
      <c r="CU29" s="978"/>
      <c r="CV29" s="979"/>
      <c r="CW29" s="977"/>
      <c r="CX29" s="978"/>
      <c r="CY29" s="978"/>
      <c r="CZ29" s="978"/>
      <c r="DA29" s="979"/>
      <c r="DB29" s="977"/>
      <c r="DC29" s="978"/>
      <c r="DD29" s="978"/>
      <c r="DE29" s="978"/>
      <c r="DF29" s="979"/>
      <c r="DG29" s="977"/>
      <c r="DH29" s="978"/>
      <c r="DI29" s="978"/>
      <c r="DJ29" s="978"/>
      <c r="DK29" s="979"/>
      <c r="DL29" s="977"/>
      <c r="DM29" s="978"/>
      <c r="DN29" s="978"/>
      <c r="DO29" s="978"/>
      <c r="DP29" s="979"/>
      <c r="DQ29" s="977"/>
      <c r="DR29" s="978"/>
      <c r="DS29" s="978"/>
      <c r="DT29" s="978"/>
      <c r="DU29" s="979"/>
      <c r="DV29" s="980"/>
      <c r="DW29" s="981"/>
      <c r="DX29" s="981"/>
      <c r="DY29" s="981"/>
      <c r="DZ29" s="982"/>
      <c r="EA29" s="197"/>
    </row>
    <row r="30" spans="1:131" s="198" customFormat="1" ht="26.25" customHeight="1">
      <c r="A30" s="217">
        <v>3</v>
      </c>
      <c r="B30" s="1019" t="s">
        <v>390</v>
      </c>
      <c r="C30" s="1020"/>
      <c r="D30" s="1020"/>
      <c r="E30" s="1020"/>
      <c r="F30" s="1020"/>
      <c r="G30" s="1020"/>
      <c r="H30" s="1020"/>
      <c r="I30" s="1020"/>
      <c r="J30" s="1020"/>
      <c r="K30" s="1020"/>
      <c r="L30" s="1020"/>
      <c r="M30" s="1020"/>
      <c r="N30" s="1020"/>
      <c r="O30" s="1020"/>
      <c r="P30" s="1021"/>
      <c r="Q30" s="1036">
        <v>7556</v>
      </c>
      <c r="R30" s="1037"/>
      <c r="S30" s="1037"/>
      <c r="T30" s="1037"/>
      <c r="U30" s="1037"/>
      <c r="V30" s="1037">
        <v>7551</v>
      </c>
      <c r="W30" s="1037"/>
      <c r="X30" s="1037"/>
      <c r="Y30" s="1037"/>
      <c r="Z30" s="1037"/>
      <c r="AA30" s="1037">
        <v>5</v>
      </c>
      <c r="AB30" s="1037"/>
      <c r="AC30" s="1037"/>
      <c r="AD30" s="1037"/>
      <c r="AE30" s="1038"/>
      <c r="AF30" s="1027">
        <v>5</v>
      </c>
      <c r="AG30" s="1028"/>
      <c r="AH30" s="1028"/>
      <c r="AI30" s="1028"/>
      <c r="AJ30" s="1029"/>
      <c r="AK30" s="1039">
        <v>1428</v>
      </c>
      <c r="AL30" s="968"/>
      <c r="AM30" s="968"/>
      <c r="AN30" s="968"/>
      <c r="AO30" s="968"/>
      <c r="AP30" s="1101" t="s">
        <v>488</v>
      </c>
      <c r="AQ30" s="1102"/>
      <c r="AR30" s="1102"/>
      <c r="AS30" s="1102"/>
      <c r="AT30" s="1103"/>
      <c r="AU30" s="1101" t="s">
        <v>488</v>
      </c>
      <c r="AV30" s="1102"/>
      <c r="AW30" s="1102"/>
      <c r="AX30" s="1102"/>
      <c r="AY30" s="1103"/>
      <c r="AZ30" s="1101" t="s">
        <v>488</v>
      </c>
      <c r="BA30" s="1102"/>
      <c r="BB30" s="1102"/>
      <c r="BC30" s="1102"/>
      <c r="BD30" s="1103"/>
      <c r="BE30" s="1014"/>
      <c r="BF30" s="1014"/>
      <c r="BG30" s="1014"/>
      <c r="BH30" s="1014"/>
      <c r="BI30" s="1015"/>
      <c r="BJ30" s="203"/>
      <c r="BK30" s="203"/>
      <c r="BL30" s="203"/>
      <c r="BM30" s="203"/>
      <c r="BN30" s="203"/>
      <c r="BO30" s="216"/>
      <c r="BP30" s="216"/>
      <c r="BQ30" s="213">
        <v>24</v>
      </c>
      <c r="BR30" s="214"/>
      <c r="BS30" s="1002"/>
      <c r="BT30" s="1003"/>
      <c r="BU30" s="1003"/>
      <c r="BV30" s="1003"/>
      <c r="BW30" s="1003"/>
      <c r="BX30" s="1003"/>
      <c r="BY30" s="1003"/>
      <c r="BZ30" s="1003"/>
      <c r="CA30" s="1003"/>
      <c r="CB30" s="1003"/>
      <c r="CC30" s="1003"/>
      <c r="CD30" s="1003"/>
      <c r="CE30" s="1003"/>
      <c r="CF30" s="1003"/>
      <c r="CG30" s="1004"/>
      <c r="CH30" s="977"/>
      <c r="CI30" s="978"/>
      <c r="CJ30" s="978"/>
      <c r="CK30" s="978"/>
      <c r="CL30" s="979"/>
      <c r="CM30" s="977"/>
      <c r="CN30" s="978"/>
      <c r="CO30" s="978"/>
      <c r="CP30" s="978"/>
      <c r="CQ30" s="979"/>
      <c r="CR30" s="977"/>
      <c r="CS30" s="978"/>
      <c r="CT30" s="978"/>
      <c r="CU30" s="978"/>
      <c r="CV30" s="979"/>
      <c r="CW30" s="977"/>
      <c r="CX30" s="978"/>
      <c r="CY30" s="978"/>
      <c r="CZ30" s="978"/>
      <c r="DA30" s="979"/>
      <c r="DB30" s="977"/>
      <c r="DC30" s="978"/>
      <c r="DD30" s="978"/>
      <c r="DE30" s="978"/>
      <c r="DF30" s="979"/>
      <c r="DG30" s="977"/>
      <c r="DH30" s="978"/>
      <c r="DI30" s="978"/>
      <c r="DJ30" s="978"/>
      <c r="DK30" s="979"/>
      <c r="DL30" s="977"/>
      <c r="DM30" s="978"/>
      <c r="DN30" s="978"/>
      <c r="DO30" s="978"/>
      <c r="DP30" s="979"/>
      <c r="DQ30" s="977"/>
      <c r="DR30" s="978"/>
      <c r="DS30" s="978"/>
      <c r="DT30" s="978"/>
      <c r="DU30" s="979"/>
      <c r="DV30" s="980"/>
      <c r="DW30" s="981"/>
      <c r="DX30" s="981"/>
      <c r="DY30" s="981"/>
      <c r="DZ30" s="982"/>
      <c r="EA30" s="197"/>
    </row>
    <row r="31" spans="1:131" s="198" customFormat="1" ht="26.25" customHeight="1">
      <c r="A31" s="342">
        <v>4</v>
      </c>
      <c r="B31" s="1019" t="s">
        <v>391</v>
      </c>
      <c r="C31" s="1020"/>
      <c r="D31" s="1020"/>
      <c r="E31" s="1020"/>
      <c r="F31" s="1020"/>
      <c r="G31" s="1020"/>
      <c r="H31" s="1020"/>
      <c r="I31" s="1020"/>
      <c r="J31" s="1020"/>
      <c r="K31" s="1020"/>
      <c r="L31" s="1020"/>
      <c r="M31" s="1020"/>
      <c r="N31" s="1020"/>
      <c r="O31" s="1020"/>
      <c r="P31" s="1021"/>
      <c r="Q31" s="1036">
        <v>15416</v>
      </c>
      <c r="R31" s="1037"/>
      <c r="S31" s="1037"/>
      <c r="T31" s="1037"/>
      <c r="U31" s="1037"/>
      <c r="V31" s="1037">
        <v>15110</v>
      </c>
      <c r="W31" s="1037"/>
      <c r="X31" s="1037"/>
      <c r="Y31" s="1037"/>
      <c r="Z31" s="1037"/>
      <c r="AA31" s="1037">
        <v>306</v>
      </c>
      <c r="AB31" s="1037"/>
      <c r="AC31" s="1037"/>
      <c r="AD31" s="1037"/>
      <c r="AE31" s="1038"/>
      <c r="AF31" s="1027">
        <v>12129</v>
      </c>
      <c r="AG31" s="1028"/>
      <c r="AH31" s="1028"/>
      <c r="AI31" s="1028"/>
      <c r="AJ31" s="1029"/>
      <c r="AK31" s="1039">
        <v>140</v>
      </c>
      <c r="AL31" s="968"/>
      <c r="AM31" s="968"/>
      <c r="AN31" s="968"/>
      <c r="AO31" s="968"/>
      <c r="AP31" s="968">
        <v>26171</v>
      </c>
      <c r="AQ31" s="968"/>
      <c r="AR31" s="968"/>
      <c r="AS31" s="968"/>
      <c r="AT31" s="968"/>
      <c r="AU31" s="968">
        <v>26171</v>
      </c>
      <c r="AV31" s="968"/>
      <c r="AW31" s="968"/>
      <c r="AX31" s="968"/>
      <c r="AY31" s="968"/>
      <c r="AZ31" s="1035" t="s">
        <v>488</v>
      </c>
      <c r="BA31" s="1035"/>
      <c r="BB31" s="1035"/>
      <c r="BC31" s="1035"/>
      <c r="BD31" s="1035"/>
      <c r="BE31" s="1014" t="s">
        <v>392</v>
      </c>
      <c r="BF31" s="1014"/>
      <c r="BG31" s="1014"/>
      <c r="BH31" s="1014"/>
      <c r="BI31" s="1015"/>
      <c r="BJ31" s="203"/>
      <c r="BK31" s="203"/>
      <c r="BL31" s="203"/>
      <c r="BM31" s="203"/>
      <c r="BN31" s="203"/>
      <c r="BO31" s="216"/>
      <c r="BP31" s="216"/>
      <c r="BQ31" s="213">
        <v>25</v>
      </c>
      <c r="BR31" s="214"/>
      <c r="BS31" s="1002"/>
      <c r="BT31" s="1003"/>
      <c r="BU31" s="1003"/>
      <c r="BV31" s="1003"/>
      <c r="BW31" s="1003"/>
      <c r="BX31" s="1003"/>
      <c r="BY31" s="1003"/>
      <c r="BZ31" s="1003"/>
      <c r="CA31" s="1003"/>
      <c r="CB31" s="1003"/>
      <c r="CC31" s="1003"/>
      <c r="CD31" s="1003"/>
      <c r="CE31" s="1003"/>
      <c r="CF31" s="1003"/>
      <c r="CG31" s="1004"/>
      <c r="CH31" s="977"/>
      <c r="CI31" s="978"/>
      <c r="CJ31" s="978"/>
      <c r="CK31" s="978"/>
      <c r="CL31" s="979"/>
      <c r="CM31" s="977"/>
      <c r="CN31" s="978"/>
      <c r="CO31" s="978"/>
      <c r="CP31" s="978"/>
      <c r="CQ31" s="979"/>
      <c r="CR31" s="977"/>
      <c r="CS31" s="978"/>
      <c r="CT31" s="978"/>
      <c r="CU31" s="978"/>
      <c r="CV31" s="979"/>
      <c r="CW31" s="977"/>
      <c r="CX31" s="978"/>
      <c r="CY31" s="978"/>
      <c r="CZ31" s="978"/>
      <c r="DA31" s="979"/>
      <c r="DB31" s="977"/>
      <c r="DC31" s="978"/>
      <c r="DD31" s="978"/>
      <c r="DE31" s="978"/>
      <c r="DF31" s="979"/>
      <c r="DG31" s="977"/>
      <c r="DH31" s="978"/>
      <c r="DI31" s="978"/>
      <c r="DJ31" s="978"/>
      <c r="DK31" s="979"/>
      <c r="DL31" s="977"/>
      <c r="DM31" s="978"/>
      <c r="DN31" s="978"/>
      <c r="DO31" s="978"/>
      <c r="DP31" s="979"/>
      <c r="DQ31" s="977"/>
      <c r="DR31" s="978"/>
      <c r="DS31" s="978"/>
      <c r="DT31" s="978"/>
      <c r="DU31" s="979"/>
      <c r="DV31" s="980"/>
      <c r="DW31" s="981"/>
      <c r="DX31" s="981"/>
      <c r="DY31" s="981"/>
      <c r="DZ31" s="982"/>
      <c r="EA31" s="197"/>
    </row>
    <row r="32" spans="1:131" s="198" customFormat="1" ht="26.25" customHeight="1">
      <c r="A32" s="217">
        <v>5</v>
      </c>
      <c r="B32" s="1019" t="s">
        <v>393</v>
      </c>
      <c r="C32" s="1020"/>
      <c r="D32" s="1020"/>
      <c r="E32" s="1020"/>
      <c r="F32" s="1020"/>
      <c r="G32" s="1020"/>
      <c r="H32" s="1020"/>
      <c r="I32" s="1020"/>
      <c r="J32" s="1020"/>
      <c r="K32" s="1020"/>
      <c r="L32" s="1020"/>
      <c r="M32" s="1020"/>
      <c r="N32" s="1020"/>
      <c r="O32" s="1020"/>
      <c r="P32" s="1021"/>
      <c r="Q32" s="1036">
        <v>251</v>
      </c>
      <c r="R32" s="1037"/>
      <c r="S32" s="1037"/>
      <c r="T32" s="1037"/>
      <c r="U32" s="1037"/>
      <c r="V32" s="1037">
        <v>220</v>
      </c>
      <c r="W32" s="1037"/>
      <c r="X32" s="1037"/>
      <c r="Y32" s="1037"/>
      <c r="Z32" s="1037"/>
      <c r="AA32" s="1037">
        <v>31</v>
      </c>
      <c r="AB32" s="1037"/>
      <c r="AC32" s="1037"/>
      <c r="AD32" s="1037"/>
      <c r="AE32" s="1038"/>
      <c r="AF32" s="1027">
        <v>840</v>
      </c>
      <c r="AG32" s="1028"/>
      <c r="AH32" s="1028"/>
      <c r="AI32" s="1028"/>
      <c r="AJ32" s="1029"/>
      <c r="AK32" s="1039">
        <v>6</v>
      </c>
      <c r="AL32" s="968"/>
      <c r="AM32" s="968"/>
      <c r="AN32" s="968"/>
      <c r="AO32" s="968"/>
      <c r="AP32" s="968">
        <v>43</v>
      </c>
      <c r="AQ32" s="968"/>
      <c r="AR32" s="968"/>
      <c r="AS32" s="968"/>
      <c r="AT32" s="968"/>
      <c r="AU32" s="968">
        <v>43</v>
      </c>
      <c r="AV32" s="968"/>
      <c r="AW32" s="968"/>
      <c r="AX32" s="968"/>
      <c r="AY32" s="968"/>
      <c r="AZ32" s="1101" t="s">
        <v>488</v>
      </c>
      <c r="BA32" s="1102"/>
      <c r="BB32" s="1102"/>
      <c r="BC32" s="1102"/>
      <c r="BD32" s="1103"/>
      <c r="BE32" s="1014" t="s">
        <v>392</v>
      </c>
      <c r="BF32" s="1014"/>
      <c r="BG32" s="1014"/>
      <c r="BH32" s="1014"/>
      <c r="BI32" s="1015"/>
      <c r="BJ32" s="203"/>
      <c r="BK32" s="203"/>
      <c r="BL32" s="203"/>
      <c r="BM32" s="203"/>
      <c r="BN32" s="203"/>
      <c r="BO32" s="216"/>
      <c r="BP32" s="216"/>
      <c r="BQ32" s="213">
        <v>26</v>
      </c>
      <c r="BR32" s="214"/>
      <c r="BS32" s="1002"/>
      <c r="BT32" s="1003"/>
      <c r="BU32" s="1003"/>
      <c r="BV32" s="1003"/>
      <c r="BW32" s="1003"/>
      <c r="BX32" s="1003"/>
      <c r="BY32" s="1003"/>
      <c r="BZ32" s="1003"/>
      <c r="CA32" s="1003"/>
      <c r="CB32" s="1003"/>
      <c r="CC32" s="1003"/>
      <c r="CD32" s="1003"/>
      <c r="CE32" s="1003"/>
      <c r="CF32" s="1003"/>
      <c r="CG32" s="1004"/>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197"/>
    </row>
    <row r="33" spans="1:131" s="198" customFormat="1" ht="26.25" customHeight="1">
      <c r="A33" s="217">
        <v>6</v>
      </c>
      <c r="B33" s="1019" t="s">
        <v>394</v>
      </c>
      <c r="C33" s="1020"/>
      <c r="D33" s="1020"/>
      <c r="E33" s="1020"/>
      <c r="F33" s="1020"/>
      <c r="G33" s="1020"/>
      <c r="H33" s="1020"/>
      <c r="I33" s="1020"/>
      <c r="J33" s="1020"/>
      <c r="K33" s="1020"/>
      <c r="L33" s="1020"/>
      <c r="M33" s="1020"/>
      <c r="N33" s="1020"/>
      <c r="O33" s="1020"/>
      <c r="P33" s="1021"/>
      <c r="Q33" s="1036">
        <v>12</v>
      </c>
      <c r="R33" s="1037"/>
      <c r="S33" s="1037"/>
      <c r="T33" s="1037"/>
      <c r="U33" s="1037"/>
      <c r="V33" s="1037">
        <v>50</v>
      </c>
      <c r="W33" s="1037"/>
      <c r="X33" s="1037"/>
      <c r="Y33" s="1037"/>
      <c r="Z33" s="1037"/>
      <c r="AA33" s="1037">
        <v>-38</v>
      </c>
      <c r="AB33" s="1037"/>
      <c r="AC33" s="1037"/>
      <c r="AD33" s="1037"/>
      <c r="AE33" s="1038"/>
      <c r="AF33" s="1027" t="s">
        <v>113</v>
      </c>
      <c r="AG33" s="1028"/>
      <c r="AH33" s="1028"/>
      <c r="AI33" s="1028"/>
      <c r="AJ33" s="1029"/>
      <c r="AK33" s="1039">
        <v>12</v>
      </c>
      <c r="AL33" s="968"/>
      <c r="AM33" s="968"/>
      <c r="AN33" s="968"/>
      <c r="AO33" s="968"/>
      <c r="AP33" s="1106">
        <v>634</v>
      </c>
      <c r="AQ33" s="1107"/>
      <c r="AR33" s="1107"/>
      <c r="AS33" s="1107"/>
      <c r="AT33" s="1108"/>
      <c r="AU33" s="1106">
        <v>634</v>
      </c>
      <c r="AV33" s="1107"/>
      <c r="AW33" s="1107"/>
      <c r="AX33" s="1107"/>
      <c r="AY33" s="1108"/>
      <c r="AZ33" s="1101" t="s">
        <v>488</v>
      </c>
      <c r="BA33" s="1102"/>
      <c r="BB33" s="1102"/>
      <c r="BC33" s="1102"/>
      <c r="BD33" s="1103"/>
      <c r="BE33" s="1014" t="s">
        <v>392</v>
      </c>
      <c r="BF33" s="1014"/>
      <c r="BG33" s="1014"/>
      <c r="BH33" s="1014"/>
      <c r="BI33" s="1015"/>
      <c r="BJ33" s="203"/>
      <c r="BK33" s="203"/>
      <c r="BL33" s="203"/>
      <c r="BM33" s="203"/>
      <c r="BN33" s="203"/>
      <c r="BO33" s="216"/>
      <c r="BP33" s="216"/>
      <c r="BQ33" s="213">
        <v>27</v>
      </c>
      <c r="BR33" s="214"/>
      <c r="BS33" s="1002"/>
      <c r="BT33" s="1003"/>
      <c r="BU33" s="1003"/>
      <c r="BV33" s="1003"/>
      <c r="BW33" s="1003"/>
      <c r="BX33" s="1003"/>
      <c r="BY33" s="1003"/>
      <c r="BZ33" s="1003"/>
      <c r="CA33" s="1003"/>
      <c r="CB33" s="1003"/>
      <c r="CC33" s="1003"/>
      <c r="CD33" s="1003"/>
      <c r="CE33" s="1003"/>
      <c r="CF33" s="1003"/>
      <c r="CG33" s="1004"/>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197"/>
    </row>
    <row r="34" spans="1:131" s="198" customFormat="1" ht="26.25" customHeight="1">
      <c r="A34" s="217">
        <v>7</v>
      </c>
      <c r="B34" s="1019" t="s">
        <v>395</v>
      </c>
      <c r="C34" s="1020"/>
      <c r="D34" s="1020"/>
      <c r="E34" s="1020"/>
      <c r="F34" s="1020"/>
      <c r="G34" s="1020"/>
      <c r="H34" s="1020"/>
      <c r="I34" s="1020"/>
      <c r="J34" s="1020"/>
      <c r="K34" s="1020"/>
      <c r="L34" s="1020"/>
      <c r="M34" s="1020"/>
      <c r="N34" s="1020"/>
      <c r="O34" s="1020"/>
      <c r="P34" s="1021"/>
      <c r="Q34" s="1036">
        <v>842</v>
      </c>
      <c r="R34" s="1037"/>
      <c r="S34" s="1037"/>
      <c r="T34" s="1037"/>
      <c r="U34" s="1037"/>
      <c r="V34" s="1037">
        <v>724</v>
      </c>
      <c r="W34" s="1037"/>
      <c r="X34" s="1037"/>
      <c r="Y34" s="1037"/>
      <c r="Z34" s="1037"/>
      <c r="AA34" s="1037">
        <v>118</v>
      </c>
      <c r="AB34" s="1037"/>
      <c r="AC34" s="1037"/>
      <c r="AD34" s="1037"/>
      <c r="AE34" s="1038"/>
      <c r="AF34" s="1027">
        <v>2379</v>
      </c>
      <c r="AG34" s="1028"/>
      <c r="AH34" s="1028"/>
      <c r="AI34" s="1028"/>
      <c r="AJ34" s="1029"/>
      <c r="AK34" s="1039">
        <v>139</v>
      </c>
      <c r="AL34" s="968"/>
      <c r="AM34" s="968"/>
      <c r="AN34" s="968"/>
      <c r="AO34" s="968"/>
      <c r="AP34" s="1109"/>
      <c r="AQ34" s="1110"/>
      <c r="AR34" s="1110"/>
      <c r="AS34" s="1110"/>
      <c r="AT34" s="1111"/>
      <c r="AU34" s="1109"/>
      <c r="AV34" s="1110"/>
      <c r="AW34" s="1110"/>
      <c r="AX34" s="1110"/>
      <c r="AY34" s="1111"/>
      <c r="AZ34" s="1101" t="s">
        <v>488</v>
      </c>
      <c r="BA34" s="1102"/>
      <c r="BB34" s="1102"/>
      <c r="BC34" s="1102"/>
      <c r="BD34" s="1103"/>
      <c r="BE34" s="1014" t="s">
        <v>392</v>
      </c>
      <c r="BF34" s="1014"/>
      <c r="BG34" s="1014"/>
      <c r="BH34" s="1014"/>
      <c r="BI34" s="1015"/>
      <c r="BJ34" s="203"/>
      <c r="BK34" s="203"/>
      <c r="BL34" s="203"/>
      <c r="BM34" s="203"/>
      <c r="BN34" s="203"/>
      <c r="BO34" s="216"/>
      <c r="BP34" s="216"/>
      <c r="BQ34" s="213">
        <v>28</v>
      </c>
      <c r="BR34" s="214"/>
      <c r="BS34" s="1002"/>
      <c r="BT34" s="1003"/>
      <c r="BU34" s="1003"/>
      <c r="BV34" s="1003"/>
      <c r="BW34" s="1003"/>
      <c r="BX34" s="1003"/>
      <c r="BY34" s="1003"/>
      <c r="BZ34" s="1003"/>
      <c r="CA34" s="1003"/>
      <c r="CB34" s="1003"/>
      <c r="CC34" s="1003"/>
      <c r="CD34" s="1003"/>
      <c r="CE34" s="1003"/>
      <c r="CF34" s="1003"/>
      <c r="CG34" s="1004"/>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197"/>
    </row>
    <row r="35" spans="1:131" s="198" customFormat="1" ht="26.25" customHeight="1">
      <c r="A35" s="217">
        <v>8</v>
      </c>
      <c r="B35" s="1019" t="s">
        <v>396</v>
      </c>
      <c r="C35" s="1020"/>
      <c r="D35" s="1020"/>
      <c r="E35" s="1020"/>
      <c r="F35" s="1020"/>
      <c r="G35" s="1020"/>
      <c r="H35" s="1020"/>
      <c r="I35" s="1020"/>
      <c r="J35" s="1020"/>
      <c r="K35" s="1020"/>
      <c r="L35" s="1020"/>
      <c r="M35" s="1020"/>
      <c r="N35" s="1020"/>
      <c r="O35" s="1020"/>
      <c r="P35" s="1021"/>
      <c r="Q35" s="1036">
        <v>20477</v>
      </c>
      <c r="R35" s="1037"/>
      <c r="S35" s="1037"/>
      <c r="T35" s="1037"/>
      <c r="U35" s="1037"/>
      <c r="V35" s="1037">
        <v>20477</v>
      </c>
      <c r="W35" s="1037"/>
      <c r="X35" s="1037"/>
      <c r="Y35" s="1037"/>
      <c r="Z35" s="1037"/>
      <c r="AA35" s="1037">
        <v>0</v>
      </c>
      <c r="AB35" s="1037"/>
      <c r="AC35" s="1037"/>
      <c r="AD35" s="1037"/>
      <c r="AE35" s="1038"/>
      <c r="AF35" s="1027">
        <v>384</v>
      </c>
      <c r="AG35" s="1028"/>
      <c r="AH35" s="1028"/>
      <c r="AI35" s="1028"/>
      <c r="AJ35" s="1029"/>
      <c r="AK35" s="1039">
        <v>9693</v>
      </c>
      <c r="AL35" s="968"/>
      <c r="AM35" s="968"/>
      <c r="AN35" s="968"/>
      <c r="AO35" s="968"/>
      <c r="AP35" s="968">
        <v>231028</v>
      </c>
      <c r="AQ35" s="968"/>
      <c r="AR35" s="968"/>
      <c r="AS35" s="968"/>
      <c r="AT35" s="968"/>
      <c r="AU35" s="968">
        <v>231028</v>
      </c>
      <c r="AV35" s="968"/>
      <c r="AW35" s="968"/>
      <c r="AX35" s="968"/>
      <c r="AY35" s="968"/>
      <c r="AZ35" s="1101" t="s">
        <v>488</v>
      </c>
      <c r="BA35" s="1102"/>
      <c r="BB35" s="1102"/>
      <c r="BC35" s="1102"/>
      <c r="BD35" s="1103"/>
      <c r="BE35" s="1014" t="s">
        <v>392</v>
      </c>
      <c r="BF35" s="1014"/>
      <c r="BG35" s="1014"/>
      <c r="BH35" s="1014"/>
      <c r="BI35" s="1015"/>
      <c r="BJ35" s="203"/>
      <c r="BK35" s="203"/>
      <c r="BL35" s="203"/>
      <c r="BM35" s="203"/>
      <c r="BN35" s="203"/>
      <c r="BO35" s="216"/>
      <c r="BP35" s="216"/>
      <c r="BQ35" s="213">
        <v>29</v>
      </c>
      <c r="BR35" s="214"/>
      <c r="BS35" s="1002"/>
      <c r="BT35" s="1003"/>
      <c r="BU35" s="1003"/>
      <c r="BV35" s="1003"/>
      <c r="BW35" s="1003"/>
      <c r="BX35" s="1003"/>
      <c r="BY35" s="1003"/>
      <c r="BZ35" s="1003"/>
      <c r="CA35" s="1003"/>
      <c r="CB35" s="1003"/>
      <c r="CC35" s="1003"/>
      <c r="CD35" s="1003"/>
      <c r="CE35" s="1003"/>
      <c r="CF35" s="1003"/>
      <c r="CG35" s="1004"/>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197"/>
    </row>
    <row r="36" spans="1:131" s="198" customFormat="1" ht="26.25" customHeight="1">
      <c r="A36" s="217">
        <v>9</v>
      </c>
      <c r="B36" s="1019" t="s">
        <v>397</v>
      </c>
      <c r="C36" s="1020"/>
      <c r="D36" s="1020"/>
      <c r="E36" s="1020"/>
      <c r="F36" s="1020"/>
      <c r="G36" s="1020"/>
      <c r="H36" s="1020"/>
      <c r="I36" s="1020"/>
      <c r="J36" s="1020"/>
      <c r="K36" s="1020"/>
      <c r="L36" s="1020"/>
      <c r="M36" s="1020"/>
      <c r="N36" s="1020"/>
      <c r="O36" s="1020"/>
      <c r="P36" s="1021"/>
      <c r="Q36" s="1036">
        <v>743</v>
      </c>
      <c r="R36" s="1037"/>
      <c r="S36" s="1037"/>
      <c r="T36" s="1037"/>
      <c r="U36" s="1037"/>
      <c r="V36" s="1037">
        <v>413</v>
      </c>
      <c r="W36" s="1037"/>
      <c r="X36" s="1037"/>
      <c r="Y36" s="1037"/>
      <c r="Z36" s="1037"/>
      <c r="AA36" s="1037">
        <v>330</v>
      </c>
      <c r="AB36" s="1037"/>
      <c r="AC36" s="1037"/>
      <c r="AD36" s="1037"/>
      <c r="AE36" s="1038"/>
      <c r="AF36" s="1027">
        <v>330</v>
      </c>
      <c r="AG36" s="1028"/>
      <c r="AH36" s="1028"/>
      <c r="AI36" s="1028"/>
      <c r="AJ36" s="1029"/>
      <c r="AK36" s="1039">
        <v>223</v>
      </c>
      <c r="AL36" s="968"/>
      <c r="AM36" s="968"/>
      <c r="AN36" s="968"/>
      <c r="AO36" s="968"/>
      <c r="AP36" s="968">
        <v>2609</v>
      </c>
      <c r="AQ36" s="968"/>
      <c r="AR36" s="968"/>
      <c r="AS36" s="968"/>
      <c r="AT36" s="968"/>
      <c r="AU36" s="968">
        <v>2609</v>
      </c>
      <c r="AV36" s="968"/>
      <c r="AW36" s="968"/>
      <c r="AX36" s="968"/>
      <c r="AY36" s="968"/>
      <c r="AZ36" s="1101" t="s">
        <v>488</v>
      </c>
      <c r="BA36" s="1102"/>
      <c r="BB36" s="1102"/>
      <c r="BC36" s="1102"/>
      <c r="BD36" s="1103"/>
      <c r="BE36" s="1014" t="s">
        <v>398</v>
      </c>
      <c r="BF36" s="1014"/>
      <c r="BG36" s="1014"/>
      <c r="BH36" s="1014"/>
      <c r="BI36" s="1015"/>
      <c r="BJ36" s="203"/>
      <c r="BK36" s="203"/>
      <c r="BL36" s="203"/>
      <c r="BM36" s="203"/>
      <c r="BN36" s="203"/>
      <c r="BO36" s="216"/>
      <c r="BP36" s="216"/>
      <c r="BQ36" s="213">
        <v>30</v>
      </c>
      <c r="BR36" s="214"/>
      <c r="BS36" s="1002"/>
      <c r="BT36" s="1003"/>
      <c r="BU36" s="1003"/>
      <c r="BV36" s="1003"/>
      <c r="BW36" s="1003"/>
      <c r="BX36" s="1003"/>
      <c r="BY36" s="1003"/>
      <c r="BZ36" s="1003"/>
      <c r="CA36" s="1003"/>
      <c r="CB36" s="1003"/>
      <c r="CC36" s="1003"/>
      <c r="CD36" s="1003"/>
      <c r="CE36" s="1003"/>
      <c r="CF36" s="1003"/>
      <c r="CG36" s="1004"/>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197"/>
    </row>
    <row r="37" spans="1:131" s="198" customFormat="1" ht="26.25" customHeight="1">
      <c r="A37" s="217">
        <v>10</v>
      </c>
      <c r="B37" s="1019"/>
      <c r="C37" s="1020"/>
      <c r="D37" s="1020"/>
      <c r="E37" s="1020"/>
      <c r="F37" s="1020"/>
      <c r="G37" s="1020"/>
      <c r="H37" s="1020"/>
      <c r="I37" s="1020"/>
      <c r="J37" s="1020"/>
      <c r="K37" s="1020"/>
      <c r="L37" s="1020"/>
      <c r="M37" s="1020"/>
      <c r="N37" s="1020"/>
      <c r="O37" s="1020"/>
      <c r="P37" s="1021"/>
      <c r="Q37" s="1036"/>
      <c r="R37" s="1037"/>
      <c r="S37" s="1037"/>
      <c r="T37" s="1037"/>
      <c r="U37" s="1037"/>
      <c r="V37" s="1037"/>
      <c r="W37" s="1037"/>
      <c r="X37" s="1037"/>
      <c r="Y37" s="1037"/>
      <c r="Z37" s="1037"/>
      <c r="AA37" s="1037"/>
      <c r="AB37" s="1037"/>
      <c r="AC37" s="1037"/>
      <c r="AD37" s="1037"/>
      <c r="AE37" s="1038"/>
      <c r="AF37" s="1027"/>
      <c r="AG37" s="1028"/>
      <c r="AH37" s="1028"/>
      <c r="AI37" s="1028"/>
      <c r="AJ37" s="1029"/>
      <c r="AK37" s="1039"/>
      <c r="AL37" s="968"/>
      <c r="AM37" s="968"/>
      <c r="AN37" s="968"/>
      <c r="AO37" s="968"/>
      <c r="AP37" s="968"/>
      <c r="AQ37" s="968"/>
      <c r="AR37" s="968"/>
      <c r="AS37" s="968"/>
      <c r="AT37" s="968"/>
      <c r="AU37" s="968"/>
      <c r="AV37" s="968"/>
      <c r="AW37" s="968"/>
      <c r="AX37" s="968"/>
      <c r="AY37" s="968"/>
      <c r="AZ37" s="1035"/>
      <c r="BA37" s="1035"/>
      <c r="BB37" s="1035"/>
      <c r="BC37" s="1035"/>
      <c r="BD37" s="1035"/>
      <c r="BE37" s="1014"/>
      <c r="BF37" s="1014"/>
      <c r="BG37" s="1014"/>
      <c r="BH37" s="1014"/>
      <c r="BI37" s="1015"/>
      <c r="BJ37" s="203"/>
      <c r="BK37" s="203"/>
      <c r="BL37" s="203"/>
      <c r="BM37" s="203"/>
      <c r="BN37" s="203"/>
      <c r="BO37" s="216"/>
      <c r="BP37" s="216"/>
      <c r="BQ37" s="213">
        <v>31</v>
      </c>
      <c r="BR37" s="214"/>
      <c r="BS37" s="1002"/>
      <c r="BT37" s="1003"/>
      <c r="BU37" s="1003"/>
      <c r="BV37" s="1003"/>
      <c r="BW37" s="1003"/>
      <c r="BX37" s="1003"/>
      <c r="BY37" s="1003"/>
      <c r="BZ37" s="1003"/>
      <c r="CA37" s="1003"/>
      <c r="CB37" s="1003"/>
      <c r="CC37" s="1003"/>
      <c r="CD37" s="1003"/>
      <c r="CE37" s="1003"/>
      <c r="CF37" s="1003"/>
      <c r="CG37" s="1004"/>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197"/>
    </row>
    <row r="38" spans="1:131" s="198" customFormat="1" ht="26.25" customHeight="1">
      <c r="A38" s="217">
        <v>11</v>
      </c>
      <c r="B38" s="1019"/>
      <c r="C38" s="1020"/>
      <c r="D38" s="1020"/>
      <c r="E38" s="1020"/>
      <c r="F38" s="1020"/>
      <c r="G38" s="1020"/>
      <c r="H38" s="1020"/>
      <c r="I38" s="1020"/>
      <c r="J38" s="1020"/>
      <c r="K38" s="1020"/>
      <c r="L38" s="1020"/>
      <c r="M38" s="1020"/>
      <c r="N38" s="1020"/>
      <c r="O38" s="1020"/>
      <c r="P38" s="1021"/>
      <c r="Q38" s="1036"/>
      <c r="R38" s="1037"/>
      <c r="S38" s="1037"/>
      <c r="T38" s="1037"/>
      <c r="U38" s="1037"/>
      <c r="V38" s="1037"/>
      <c r="W38" s="1037"/>
      <c r="X38" s="1037"/>
      <c r="Y38" s="1037"/>
      <c r="Z38" s="1037"/>
      <c r="AA38" s="1037"/>
      <c r="AB38" s="1037"/>
      <c r="AC38" s="1037"/>
      <c r="AD38" s="1037"/>
      <c r="AE38" s="1038"/>
      <c r="AF38" s="1027"/>
      <c r="AG38" s="1028"/>
      <c r="AH38" s="1028"/>
      <c r="AI38" s="1028"/>
      <c r="AJ38" s="1029"/>
      <c r="AK38" s="1039"/>
      <c r="AL38" s="968"/>
      <c r="AM38" s="968"/>
      <c r="AN38" s="968"/>
      <c r="AO38" s="968"/>
      <c r="AP38" s="968"/>
      <c r="AQ38" s="968"/>
      <c r="AR38" s="968"/>
      <c r="AS38" s="968"/>
      <c r="AT38" s="968"/>
      <c r="AU38" s="968"/>
      <c r="AV38" s="968"/>
      <c r="AW38" s="968"/>
      <c r="AX38" s="968"/>
      <c r="AY38" s="968"/>
      <c r="AZ38" s="1035"/>
      <c r="BA38" s="1035"/>
      <c r="BB38" s="1035"/>
      <c r="BC38" s="1035"/>
      <c r="BD38" s="1035"/>
      <c r="BE38" s="1014"/>
      <c r="BF38" s="1014"/>
      <c r="BG38" s="1014"/>
      <c r="BH38" s="1014"/>
      <c r="BI38" s="1015"/>
      <c r="BJ38" s="203"/>
      <c r="BK38" s="203"/>
      <c r="BL38" s="203"/>
      <c r="BM38" s="203"/>
      <c r="BN38" s="203"/>
      <c r="BO38" s="216"/>
      <c r="BP38" s="216"/>
      <c r="BQ38" s="213">
        <v>32</v>
      </c>
      <c r="BR38" s="214"/>
      <c r="BS38" s="1002"/>
      <c r="BT38" s="1003"/>
      <c r="BU38" s="1003"/>
      <c r="BV38" s="1003"/>
      <c r="BW38" s="1003"/>
      <c r="BX38" s="1003"/>
      <c r="BY38" s="1003"/>
      <c r="BZ38" s="1003"/>
      <c r="CA38" s="1003"/>
      <c r="CB38" s="1003"/>
      <c r="CC38" s="1003"/>
      <c r="CD38" s="1003"/>
      <c r="CE38" s="1003"/>
      <c r="CF38" s="1003"/>
      <c r="CG38" s="1004"/>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197"/>
    </row>
    <row r="39" spans="1:131" s="198" customFormat="1" ht="26.25" customHeight="1">
      <c r="A39" s="217">
        <v>12</v>
      </c>
      <c r="B39" s="1019"/>
      <c r="C39" s="1020"/>
      <c r="D39" s="1020"/>
      <c r="E39" s="1020"/>
      <c r="F39" s="1020"/>
      <c r="G39" s="1020"/>
      <c r="H39" s="1020"/>
      <c r="I39" s="1020"/>
      <c r="J39" s="1020"/>
      <c r="K39" s="1020"/>
      <c r="L39" s="1020"/>
      <c r="M39" s="1020"/>
      <c r="N39" s="1020"/>
      <c r="O39" s="1020"/>
      <c r="P39" s="1021"/>
      <c r="Q39" s="1036"/>
      <c r="R39" s="1037"/>
      <c r="S39" s="1037"/>
      <c r="T39" s="1037"/>
      <c r="U39" s="1037"/>
      <c r="V39" s="1037"/>
      <c r="W39" s="1037"/>
      <c r="X39" s="1037"/>
      <c r="Y39" s="1037"/>
      <c r="Z39" s="1037"/>
      <c r="AA39" s="1037"/>
      <c r="AB39" s="1037"/>
      <c r="AC39" s="1037"/>
      <c r="AD39" s="1037"/>
      <c r="AE39" s="1038"/>
      <c r="AF39" s="1027"/>
      <c r="AG39" s="1028"/>
      <c r="AH39" s="1028"/>
      <c r="AI39" s="1028"/>
      <c r="AJ39" s="1029"/>
      <c r="AK39" s="1039"/>
      <c r="AL39" s="968"/>
      <c r="AM39" s="968"/>
      <c r="AN39" s="968"/>
      <c r="AO39" s="968"/>
      <c r="AP39" s="968"/>
      <c r="AQ39" s="968"/>
      <c r="AR39" s="968"/>
      <c r="AS39" s="968"/>
      <c r="AT39" s="968"/>
      <c r="AU39" s="968"/>
      <c r="AV39" s="968"/>
      <c r="AW39" s="968"/>
      <c r="AX39" s="968"/>
      <c r="AY39" s="968"/>
      <c r="AZ39" s="1035"/>
      <c r="BA39" s="1035"/>
      <c r="BB39" s="1035"/>
      <c r="BC39" s="1035"/>
      <c r="BD39" s="1035"/>
      <c r="BE39" s="1014"/>
      <c r="BF39" s="1014"/>
      <c r="BG39" s="1014"/>
      <c r="BH39" s="1014"/>
      <c r="BI39" s="1015"/>
      <c r="BJ39" s="203"/>
      <c r="BK39" s="203"/>
      <c r="BL39" s="203"/>
      <c r="BM39" s="203"/>
      <c r="BN39" s="203"/>
      <c r="BO39" s="216"/>
      <c r="BP39" s="216"/>
      <c r="BQ39" s="213">
        <v>33</v>
      </c>
      <c r="BR39" s="214"/>
      <c r="BS39" s="1002"/>
      <c r="BT39" s="1003"/>
      <c r="BU39" s="1003"/>
      <c r="BV39" s="1003"/>
      <c r="BW39" s="1003"/>
      <c r="BX39" s="1003"/>
      <c r="BY39" s="1003"/>
      <c r="BZ39" s="1003"/>
      <c r="CA39" s="1003"/>
      <c r="CB39" s="1003"/>
      <c r="CC39" s="1003"/>
      <c r="CD39" s="1003"/>
      <c r="CE39" s="1003"/>
      <c r="CF39" s="1003"/>
      <c r="CG39" s="1004"/>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197"/>
    </row>
    <row r="40" spans="1:131" s="198" customFormat="1" ht="26.25" customHeight="1">
      <c r="A40" s="212">
        <v>13</v>
      </c>
      <c r="B40" s="1019"/>
      <c r="C40" s="1020"/>
      <c r="D40" s="1020"/>
      <c r="E40" s="1020"/>
      <c r="F40" s="1020"/>
      <c r="G40" s="1020"/>
      <c r="H40" s="1020"/>
      <c r="I40" s="1020"/>
      <c r="J40" s="1020"/>
      <c r="K40" s="1020"/>
      <c r="L40" s="1020"/>
      <c r="M40" s="1020"/>
      <c r="N40" s="1020"/>
      <c r="O40" s="1020"/>
      <c r="P40" s="1021"/>
      <c r="Q40" s="1036"/>
      <c r="R40" s="1037"/>
      <c r="S40" s="1037"/>
      <c r="T40" s="1037"/>
      <c r="U40" s="1037"/>
      <c r="V40" s="1037"/>
      <c r="W40" s="1037"/>
      <c r="X40" s="1037"/>
      <c r="Y40" s="1037"/>
      <c r="Z40" s="1037"/>
      <c r="AA40" s="1037"/>
      <c r="AB40" s="1037"/>
      <c r="AC40" s="1037"/>
      <c r="AD40" s="1037"/>
      <c r="AE40" s="1038"/>
      <c r="AF40" s="1027"/>
      <c r="AG40" s="1028"/>
      <c r="AH40" s="1028"/>
      <c r="AI40" s="1028"/>
      <c r="AJ40" s="1029"/>
      <c r="AK40" s="1039"/>
      <c r="AL40" s="968"/>
      <c r="AM40" s="968"/>
      <c r="AN40" s="968"/>
      <c r="AO40" s="968"/>
      <c r="AP40" s="968"/>
      <c r="AQ40" s="968"/>
      <c r="AR40" s="968"/>
      <c r="AS40" s="968"/>
      <c r="AT40" s="968"/>
      <c r="AU40" s="968"/>
      <c r="AV40" s="968"/>
      <c r="AW40" s="968"/>
      <c r="AX40" s="968"/>
      <c r="AY40" s="968"/>
      <c r="AZ40" s="1035"/>
      <c r="BA40" s="1035"/>
      <c r="BB40" s="1035"/>
      <c r="BC40" s="1035"/>
      <c r="BD40" s="1035"/>
      <c r="BE40" s="1014"/>
      <c r="BF40" s="1014"/>
      <c r="BG40" s="1014"/>
      <c r="BH40" s="1014"/>
      <c r="BI40" s="1015"/>
      <c r="BJ40" s="203"/>
      <c r="BK40" s="203"/>
      <c r="BL40" s="203"/>
      <c r="BM40" s="203"/>
      <c r="BN40" s="203"/>
      <c r="BO40" s="216"/>
      <c r="BP40" s="216"/>
      <c r="BQ40" s="213">
        <v>34</v>
      </c>
      <c r="BR40" s="214"/>
      <c r="BS40" s="1002"/>
      <c r="BT40" s="1003"/>
      <c r="BU40" s="1003"/>
      <c r="BV40" s="1003"/>
      <c r="BW40" s="1003"/>
      <c r="BX40" s="1003"/>
      <c r="BY40" s="1003"/>
      <c r="BZ40" s="1003"/>
      <c r="CA40" s="1003"/>
      <c r="CB40" s="1003"/>
      <c r="CC40" s="1003"/>
      <c r="CD40" s="1003"/>
      <c r="CE40" s="1003"/>
      <c r="CF40" s="1003"/>
      <c r="CG40" s="1004"/>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197"/>
    </row>
    <row r="41" spans="1:131" s="198" customFormat="1" ht="26.25" customHeight="1">
      <c r="A41" s="212">
        <v>14</v>
      </c>
      <c r="B41" s="1019"/>
      <c r="C41" s="1020"/>
      <c r="D41" s="1020"/>
      <c r="E41" s="1020"/>
      <c r="F41" s="1020"/>
      <c r="G41" s="1020"/>
      <c r="H41" s="1020"/>
      <c r="I41" s="1020"/>
      <c r="J41" s="1020"/>
      <c r="K41" s="1020"/>
      <c r="L41" s="1020"/>
      <c r="M41" s="1020"/>
      <c r="N41" s="1020"/>
      <c r="O41" s="1020"/>
      <c r="P41" s="1021"/>
      <c r="Q41" s="1036"/>
      <c r="R41" s="1037"/>
      <c r="S41" s="1037"/>
      <c r="T41" s="1037"/>
      <c r="U41" s="1037"/>
      <c r="V41" s="1037"/>
      <c r="W41" s="1037"/>
      <c r="X41" s="1037"/>
      <c r="Y41" s="1037"/>
      <c r="Z41" s="1037"/>
      <c r="AA41" s="1037"/>
      <c r="AB41" s="1037"/>
      <c r="AC41" s="1037"/>
      <c r="AD41" s="1037"/>
      <c r="AE41" s="1038"/>
      <c r="AF41" s="1027"/>
      <c r="AG41" s="1028"/>
      <c r="AH41" s="1028"/>
      <c r="AI41" s="1028"/>
      <c r="AJ41" s="1029"/>
      <c r="AK41" s="1039"/>
      <c r="AL41" s="968"/>
      <c r="AM41" s="968"/>
      <c r="AN41" s="968"/>
      <c r="AO41" s="968"/>
      <c r="AP41" s="968"/>
      <c r="AQ41" s="968"/>
      <c r="AR41" s="968"/>
      <c r="AS41" s="968"/>
      <c r="AT41" s="968"/>
      <c r="AU41" s="968"/>
      <c r="AV41" s="968"/>
      <c r="AW41" s="968"/>
      <c r="AX41" s="968"/>
      <c r="AY41" s="968"/>
      <c r="AZ41" s="1035"/>
      <c r="BA41" s="1035"/>
      <c r="BB41" s="1035"/>
      <c r="BC41" s="1035"/>
      <c r="BD41" s="1035"/>
      <c r="BE41" s="1014"/>
      <c r="BF41" s="1014"/>
      <c r="BG41" s="1014"/>
      <c r="BH41" s="1014"/>
      <c r="BI41" s="1015"/>
      <c r="BJ41" s="203"/>
      <c r="BK41" s="203"/>
      <c r="BL41" s="203"/>
      <c r="BM41" s="203"/>
      <c r="BN41" s="203"/>
      <c r="BO41" s="216"/>
      <c r="BP41" s="216"/>
      <c r="BQ41" s="213">
        <v>35</v>
      </c>
      <c r="BR41" s="214"/>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7"/>
    </row>
    <row r="42" spans="1:131" s="198" customFormat="1" ht="26.25" customHeight="1">
      <c r="A42" s="212">
        <v>15</v>
      </c>
      <c r="B42" s="1019"/>
      <c r="C42" s="1020"/>
      <c r="D42" s="1020"/>
      <c r="E42" s="1020"/>
      <c r="F42" s="1020"/>
      <c r="G42" s="1020"/>
      <c r="H42" s="1020"/>
      <c r="I42" s="1020"/>
      <c r="J42" s="1020"/>
      <c r="K42" s="1020"/>
      <c r="L42" s="1020"/>
      <c r="M42" s="1020"/>
      <c r="N42" s="1020"/>
      <c r="O42" s="1020"/>
      <c r="P42" s="1021"/>
      <c r="Q42" s="1036"/>
      <c r="R42" s="1037"/>
      <c r="S42" s="1037"/>
      <c r="T42" s="1037"/>
      <c r="U42" s="1037"/>
      <c r="V42" s="1037"/>
      <c r="W42" s="1037"/>
      <c r="X42" s="1037"/>
      <c r="Y42" s="1037"/>
      <c r="Z42" s="1037"/>
      <c r="AA42" s="1037"/>
      <c r="AB42" s="1037"/>
      <c r="AC42" s="1037"/>
      <c r="AD42" s="1037"/>
      <c r="AE42" s="1038"/>
      <c r="AF42" s="1027"/>
      <c r="AG42" s="1028"/>
      <c r="AH42" s="1028"/>
      <c r="AI42" s="1028"/>
      <c r="AJ42" s="1029"/>
      <c r="AK42" s="1039"/>
      <c r="AL42" s="968"/>
      <c r="AM42" s="968"/>
      <c r="AN42" s="968"/>
      <c r="AO42" s="968"/>
      <c r="AP42" s="968"/>
      <c r="AQ42" s="968"/>
      <c r="AR42" s="968"/>
      <c r="AS42" s="968"/>
      <c r="AT42" s="968"/>
      <c r="AU42" s="968"/>
      <c r="AV42" s="968"/>
      <c r="AW42" s="968"/>
      <c r="AX42" s="968"/>
      <c r="AY42" s="968"/>
      <c r="AZ42" s="1035"/>
      <c r="BA42" s="1035"/>
      <c r="BB42" s="1035"/>
      <c r="BC42" s="1035"/>
      <c r="BD42" s="1035"/>
      <c r="BE42" s="1014"/>
      <c r="BF42" s="1014"/>
      <c r="BG42" s="1014"/>
      <c r="BH42" s="1014"/>
      <c r="BI42" s="1015"/>
      <c r="BJ42" s="203"/>
      <c r="BK42" s="203"/>
      <c r="BL42" s="203"/>
      <c r="BM42" s="203"/>
      <c r="BN42" s="203"/>
      <c r="BO42" s="216"/>
      <c r="BP42" s="216"/>
      <c r="BQ42" s="213">
        <v>36</v>
      </c>
      <c r="BR42" s="214"/>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7"/>
    </row>
    <row r="43" spans="1:131" s="198" customFormat="1" ht="26.25" customHeight="1">
      <c r="A43" s="212">
        <v>16</v>
      </c>
      <c r="B43" s="1019"/>
      <c r="C43" s="1020"/>
      <c r="D43" s="1020"/>
      <c r="E43" s="1020"/>
      <c r="F43" s="1020"/>
      <c r="G43" s="1020"/>
      <c r="H43" s="1020"/>
      <c r="I43" s="1020"/>
      <c r="J43" s="1020"/>
      <c r="K43" s="1020"/>
      <c r="L43" s="1020"/>
      <c r="M43" s="1020"/>
      <c r="N43" s="1020"/>
      <c r="O43" s="1020"/>
      <c r="P43" s="1021"/>
      <c r="Q43" s="1036"/>
      <c r="R43" s="1037"/>
      <c r="S43" s="1037"/>
      <c r="T43" s="1037"/>
      <c r="U43" s="1037"/>
      <c r="V43" s="1037"/>
      <c r="W43" s="1037"/>
      <c r="X43" s="1037"/>
      <c r="Y43" s="1037"/>
      <c r="Z43" s="1037"/>
      <c r="AA43" s="1037"/>
      <c r="AB43" s="1037"/>
      <c r="AC43" s="1037"/>
      <c r="AD43" s="1037"/>
      <c r="AE43" s="1038"/>
      <c r="AF43" s="1027"/>
      <c r="AG43" s="1028"/>
      <c r="AH43" s="1028"/>
      <c r="AI43" s="1028"/>
      <c r="AJ43" s="1029"/>
      <c r="AK43" s="1039"/>
      <c r="AL43" s="968"/>
      <c r="AM43" s="968"/>
      <c r="AN43" s="968"/>
      <c r="AO43" s="968"/>
      <c r="AP43" s="968"/>
      <c r="AQ43" s="968"/>
      <c r="AR43" s="968"/>
      <c r="AS43" s="968"/>
      <c r="AT43" s="968"/>
      <c r="AU43" s="968"/>
      <c r="AV43" s="968"/>
      <c r="AW43" s="968"/>
      <c r="AX43" s="968"/>
      <c r="AY43" s="968"/>
      <c r="AZ43" s="1035"/>
      <c r="BA43" s="1035"/>
      <c r="BB43" s="1035"/>
      <c r="BC43" s="1035"/>
      <c r="BD43" s="1035"/>
      <c r="BE43" s="1014"/>
      <c r="BF43" s="1014"/>
      <c r="BG43" s="1014"/>
      <c r="BH43" s="1014"/>
      <c r="BI43" s="1015"/>
      <c r="BJ43" s="203"/>
      <c r="BK43" s="203"/>
      <c r="BL43" s="203"/>
      <c r="BM43" s="203"/>
      <c r="BN43" s="203"/>
      <c r="BO43" s="216"/>
      <c r="BP43" s="216"/>
      <c r="BQ43" s="213">
        <v>37</v>
      </c>
      <c r="BR43" s="214"/>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7"/>
    </row>
    <row r="44" spans="1:131" s="198" customFormat="1" ht="26.25" customHeight="1">
      <c r="A44" s="212">
        <v>17</v>
      </c>
      <c r="B44" s="1019"/>
      <c r="C44" s="1020"/>
      <c r="D44" s="1020"/>
      <c r="E44" s="1020"/>
      <c r="F44" s="1020"/>
      <c r="G44" s="1020"/>
      <c r="H44" s="1020"/>
      <c r="I44" s="1020"/>
      <c r="J44" s="1020"/>
      <c r="K44" s="1020"/>
      <c r="L44" s="1020"/>
      <c r="M44" s="1020"/>
      <c r="N44" s="1020"/>
      <c r="O44" s="1020"/>
      <c r="P44" s="1021"/>
      <c r="Q44" s="1036"/>
      <c r="R44" s="1037"/>
      <c r="S44" s="1037"/>
      <c r="T44" s="1037"/>
      <c r="U44" s="1037"/>
      <c r="V44" s="1037"/>
      <c r="W44" s="1037"/>
      <c r="X44" s="1037"/>
      <c r="Y44" s="1037"/>
      <c r="Z44" s="1037"/>
      <c r="AA44" s="1037"/>
      <c r="AB44" s="1037"/>
      <c r="AC44" s="1037"/>
      <c r="AD44" s="1037"/>
      <c r="AE44" s="1038"/>
      <c r="AF44" s="1027"/>
      <c r="AG44" s="1028"/>
      <c r="AH44" s="1028"/>
      <c r="AI44" s="1028"/>
      <c r="AJ44" s="1029"/>
      <c r="AK44" s="1039"/>
      <c r="AL44" s="968"/>
      <c r="AM44" s="968"/>
      <c r="AN44" s="968"/>
      <c r="AO44" s="968"/>
      <c r="AP44" s="968"/>
      <c r="AQ44" s="968"/>
      <c r="AR44" s="968"/>
      <c r="AS44" s="968"/>
      <c r="AT44" s="968"/>
      <c r="AU44" s="968"/>
      <c r="AV44" s="968"/>
      <c r="AW44" s="968"/>
      <c r="AX44" s="968"/>
      <c r="AY44" s="968"/>
      <c r="AZ44" s="1035"/>
      <c r="BA44" s="1035"/>
      <c r="BB44" s="1035"/>
      <c r="BC44" s="1035"/>
      <c r="BD44" s="1035"/>
      <c r="BE44" s="1014"/>
      <c r="BF44" s="1014"/>
      <c r="BG44" s="1014"/>
      <c r="BH44" s="1014"/>
      <c r="BI44" s="1015"/>
      <c r="BJ44" s="203"/>
      <c r="BK44" s="203"/>
      <c r="BL44" s="203"/>
      <c r="BM44" s="203"/>
      <c r="BN44" s="203"/>
      <c r="BO44" s="216"/>
      <c r="BP44" s="216"/>
      <c r="BQ44" s="213">
        <v>38</v>
      </c>
      <c r="BR44" s="214"/>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7"/>
    </row>
    <row r="45" spans="1:131" s="198" customFormat="1" ht="26.25" customHeight="1">
      <c r="A45" s="212">
        <v>18</v>
      </c>
      <c r="B45" s="1019"/>
      <c r="C45" s="1020"/>
      <c r="D45" s="1020"/>
      <c r="E45" s="1020"/>
      <c r="F45" s="1020"/>
      <c r="G45" s="1020"/>
      <c r="H45" s="1020"/>
      <c r="I45" s="1020"/>
      <c r="J45" s="1020"/>
      <c r="K45" s="1020"/>
      <c r="L45" s="1020"/>
      <c r="M45" s="1020"/>
      <c r="N45" s="1020"/>
      <c r="O45" s="1020"/>
      <c r="P45" s="1021"/>
      <c r="Q45" s="1036"/>
      <c r="R45" s="1037"/>
      <c r="S45" s="1037"/>
      <c r="T45" s="1037"/>
      <c r="U45" s="1037"/>
      <c r="V45" s="1037"/>
      <c r="W45" s="1037"/>
      <c r="X45" s="1037"/>
      <c r="Y45" s="1037"/>
      <c r="Z45" s="1037"/>
      <c r="AA45" s="1037"/>
      <c r="AB45" s="1037"/>
      <c r="AC45" s="1037"/>
      <c r="AD45" s="1037"/>
      <c r="AE45" s="1038"/>
      <c r="AF45" s="1027"/>
      <c r="AG45" s="1028"/>
      <c r="AH45" s="1028"/>
      <c r="AI45" s="1028"/>
      <c r="AJ45" s="1029"/>
      <c r="AK45" s="1039"/>
      <c r="AL45" s="968"/>
      <c r="AM45" s="968"/>
      <c r="AN45" s="968"/>
      <c r="AO45" s="968"/>
      <c r="AP45" s="968"/>
      <c r="AQ45" s="968"/>
      <c r="AR45" s="968"/>
      <c r="AS45" s="968"/>
      <c r="AT45" s="968"/>
      <c r="AU45" s="968"/>
      <c r="AV45" s="968"/>
      <c r="AW45" s="968"/>
      <c r="AX45" s="968"/>
      <c r="AY45" s="968"/>
      <c r="AZ45" s="1035"/>
      <c r="BA45" s="1035"/>
      <c r="BB45" s="1035"/>
      <c r="BC45" s="1035"/>
      <c r="BD45" s="1035"/>
      <c r="BE45" s="1014"/>
      <c r="BF45" s="1014"/>
      <c r="BG45" s="1014"/>
      <c r="BH45" s="1014"/>
      <c r="BI45" s="1015"/>
      <c r="BJ45" s="203"/>
      <c r="BK45" s="203"/>
      <c r="BL45" s="203"/>
      <c r="BM45" s="203"/>
      <c r="BN45" s="203"/>
      <c r="BO45" s="216"/>
      <c r="BP45" s="216"/>
      <c r="BQ45" s="213">
        <v>39</v>
      </c>
      <c r="BR45" s="214"/>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7"/>
    </row>
    <row r="46" spans="1:131" s="198" customFormat="1" ht="26.25" customHeight="1">
      <c r="A46" s="212">
        <v>19</v>
      </c>
      <c r="B46" s="1019"/>
      <c r="C46" s="1020"/>
      <c r="D46" s="1020"/>
      <c r="E46" s="1020"/>
      <c r="F46" s="1020"/>
      <c r="G46" s="1020"/>
      <c r="H46" s="1020"/>
      <c r="I46" s="1020"/>
      <c r="J46" s="1020"/>
      <c r="K46" s="1020"/>
      <c r="L46" s="1020"/>
      <c r="M46" s="1020"/>
      <c r="N46" s="1020"/>
      <c r="O46" s="1020"/>
      <c r="P46" s="1021"/>
      <c r="Q46" s="1036"/>
      <c r="R46" s="1037"/>
      <c r="S46" s="1037"/>
      <c r="T46" s="1037"/>
      <c r="U46" s="1037"/>
      <c r="V46" s="1037"/>
      <c r="W46" s="1037"/>
      <c r="X46" s="1037"/>
      <c r="Y46" s="1037"/>
      <c r="Z46" s="1037"/>
      <c r="AA46" s="1037"/>
      <c r="AB46" s="1037"/>
      <c r="AC46" s="1037"/>
      <c r="AD46" s="1037"/>
      <c r="AE46" s="1038"/>
      <c r="AF46" s="1027"/>
      <c r="AG46" s="1028"/>
      <c r="AH46" s="1028"/>
      <c r="AI46" s="1028"/>
      <c r="AJ46" s="1029"/>
      <c r="AK46" s="1039"/>
      <c r="AL46" s="968"/>
      <c r="AM46" s="968"/>
      <c r="AN46" s="968"/>
      <c r="AO46" s="968"/>
      <c r="AP46" s="968"/>
      <c r="AQ46" s="968"/>
      <c r="AR46" s="968"/>
      <c r="AS46" s="968"/>
      <c r="AT46" s="968"/>
      <c r="AU46" s="968"/>
      <c r="AV46" s="968"/>
      <c r="AW46" s="968"/>
      <c r="AX46" s="968"/>
      <c r="AY46" s="968"/>
      <c r="AZ46" s="1035"/>
      <c r="BA46" s="1035"/>
      <c r="BB46" s="1035"/>
      <c r="BC46" s="1035"/>
      <c r="BD46" s="1035"/>
      <c r="BE46" s="1014"/>
      <c r="BF46" s="1014"/>
      <c r="BG46" s="1014"/>
      <c r="BH46" s="1014"/>
      <c r="BI46" s="1015"/>
      <c r="BJ46" s="203"/>
      <c r="BK46" s="203"/>
      <c r="BL46" s="203"/>
      <c r="BM46" s="203"/>
      <c r="BN46" s="203"/>
      <c r="BO46" s="216"/>
      <c r="BP46" s="216"/>
      <c r="BQ46" s="213">
        <v>40</v>
      </c>
      <c r="BR46" s="214"/>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7"/>
    </row>
    <row r="47" spans="1:131" s="198" customFormat="1" ht="26.25" customHeight="1">
      <c r="A47" s="212">
        <v>20</v>
      </c>
      <c r="B47" s="1019"/>
      <c r="C47" s="1020"/>
      <c r="D47" s="1020"/>
      <c r="E47" s="1020"/>
      <c r="F47" s="1020"/>
      <c r="G47" s="1020"/>
      <c r="H47" s="1020"/>
      <c r="I47" s="1020"/>
      <c r="J47" s="1020"/>
      <c r="K47" s="1020"/>
      <c r="L47" s="1020"/>
      <c r="M47" s="1020"/>
      <c r="N47" s="1020"/>
      <c r="O47" s="1020"/>
      <c r="P47" s="1021"/>
      <c r="Q47" s="1036"/>
      <c r="R47" s="1037"/>
      <c r="S47" s="1037"/>
      <c r="T47" s="1037"/>
      <c r="U47" s="1037"/>
      <c r="V47" s="1037"/>
      <c r="W47" s="1037"/>
      <c r="X47" s="1037"/>
      <c r="Y47" s="1037"/>
      <c r="Z47" s="1037"/>
      <c r="AA47" s="1037"/>
      <c r="AB47" s="1037"/>
      <c r="AC47" s="1037"/>
      <c r="AD47" s="1037"/>
      <c r="AE47" s="1038"/>
      <c r="AF47" s="1027"/>
      <c r="AG47" s="1028"/>
      <c r="AH47" s="1028"/>
      <c r="AI47" s="1028"/>
      <c r="AJ47" s="1029"/>
      <c r="AK47" s="1039"/>
      <c r="AL47" s="968"/>
      <c r="AM47" s="968"/>
      <c r="AN47" s="968"/>
      <c r="AO47" s="968"/>
      <c r="AP47" s="968"/>
      <c r="AQ47" s="968"/>
      <c r="AR47" s="968"/>
      <c r="AS47" s="968"/>
      <c r="AT47" s="968"/>
      <c r="AU47" s="968"/>
      <c r="AV47" s="968"/>
      <c r="AW47" s="968"/>
      <c r="AX47" s="968"/>
      <c r="AY47" s="968"/>
      <c r="AZ47" s="1035"/>
      <c r="BA47" s="1035"/>
      <c r="BB47" s="1035"/>
      <c r="BC47" s="1035"/>
      <c r="BD47" s="1035"/>
      <c r="BE47" s="1014"/>
      <c r="BF47" s="1014"/>
      <c r="BG47" s="1014"/>
      <c r="BH47" s="1014"/>
      <c r="BI47" s="1015"/>
      <c r="BJ47" s="203"/>
      <c r="BK47" s="203"/>
      <c r="BL47" s="203"/>
      <c r="BM47" s="203"/>
      <c r="BN47" s="203"/>
      <c r="BO47" s="216"/>
      <c r="BP47" s="216"/>
      <c r="BQ47" s="213">
        <v>41</v>
      </c>
      <c r="BR47" s="214"/>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7"/>
    </row>
    <row r="48" spans="1:131" s="198" customFormat="1" ht="26.25" customHeight="1">
      <c r="A48" s="212">
        <v>21</v>
      </c>
      <c r="B48" s="1019"/>
      <c r="C48" s="1020"/>
      <c r="D48" s="1020"/>
      <c r="E48" s="1020"/>
      <c r="F48" s="1020"/>
      <c r="G48" s="1020"/>
      <c r="H48" s="1020"/>
      <c r="I48" s="1020"/>
      <c r="J48" s="1020"/>
      <c r="K48" s="1020"/>
      <c r="L48" s="1020"/>
      <c r="M48" s="1020"/>
      <c r="N48" s="1020"/>
      <c r="O48" s="1020"/>
      <c r="P48" s="1021"/>
      <c r="Q48" s="1036"/>
      <c r="R48" s="1037"/>
      <c r="S48" s="1037"/>
      <c r="T48" s="1037"/>
      <c r="U48" s="1037"/>
      <c r="V48" s="1037"/>
      <c r="W48" s="1037"/>
      <c r="X48" s="1037"/>
      <c r="Y48" s="1037"/>
      <c r="Z48" s="1037"/>
      <c r="AA48" s="1037"/>
      <c r="AB48" s="1037"/>
      <c r="AC48" s="1037"/>
      <c r="AD48" s="1037"/>
      <c r="AE48" s="1038"/>
      <c r="AF48" s="1027"/>
      <c r="AG48" s="1028"/>
      <c r="AH48" s="1028"/>
      <c r="AI48" s="1028"/>
      <c r="AJ48" s="1029"/>
      <c r="AK48" s="1039"/>
      <c r="AL48" s="968"/>
      <c r="AM48" s="968"/>
      <c r="AN48" s="968"/>
      <c r="AO48" s="968"/>
      <c r="AP48" s="968"/>
      <c r="AQ48" s="968"/>
      <c r="AR48" s="968"/>
      <c r="AS48" s="968"/>
      <c r="AT48" s="968"/>
      <c r="AU48" s="968"/>
      <c r="AV48" s="968"/>
      <c r="AW48" s="968"/>
      <c r="AX48" s="968"/>
      <c r="AY48" s="968"/>
      <c r="AZ48" s="1035"/>
      <c r="BA48" s="1035"/>
      <c r="BB48" s="1035"/>
      <c r="BC48" s="1035"/>
      <c r="BD48" s="1035"/>
      <c r="BE48" s="1014"/>
      <c r="BF48" s="1014"/>
      <c r="BG48" s="1014"/>
      <c r="BH48" s="1014"/>
      <c r="BI48" s="1015"/>
      <c r="BJ48" s="203"/>
      <c r="BK48" s="203"/>
      <c r="BL48" s="203"/>
      <c r="BM48" s="203"/>
      <c r="BN48" s="203"/>
      <c r="BO48" s="216"/>
      <c r="BP48" s="216"/>
      <c r="BQ48" s="213">
        <v>42</v>
      </c>
      <c r="BR48" s="214"/>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7"/>
    </row>
    <row r="49" spans="1:131" s="198" customFormat="1" ht="26.25" customHeight="1">
      <c r="A49" s="212">
        <v>22</v>
      </c>
      <c r="B49" s="1019"/>
      <c r="C49" s="1020"/>
      <c r="D49" s="1020"/>
      <c r="E49" s="1020"/>
      <c r="F49" s="1020"/>
      <c r="G49" s="1020"/>
      <c r="H49" s="1020"/>
      <c r="I49" s="1020"/>
      <c r="J49" s="1020"/>
      <c r="K49" s="1020"/>
      <c r="L49" s="1020"/>
      <c r="M49" s="1020"/>
      <c r="N49" s="1020"/>
      <c r="O49" s="1020"/>
      <c r="P49" s="1021"/>
      <c r="Q49" s="1036"/>
      <c r="R49" s="1037"/>
      <c r="S49" s="1037"/>
      <c r="T49" s="1037"/>
      <c r="U49" s="1037"/>
      <c r="V49" s="1037"/>
      <c r="W49" s="1037"/>
      <c r="X49" s="1037"/>
      <c r="Y49" s="1037"/>
      <c r="Z49" s="1037"/>
      <c r="AA49" s="1037"/>
      <c r="AB49" s="1037"/>
      <c r="AC49" s="1037"/>
      <c r="AD49" s="1037"/>
      <c r="AE49" s="1038"/>
      <c r="AF49" s="1027"/>
      <c r="AG49" s="1028"/>
      <c r="AH49" s="1028"/>
      <c r="AI49" s="1028"/>
      <c r="AJ49" s="1029"/>
      <c r="AK49" s="1039"/>
      <c r="AL49" s="968"/>
      <c r="AM49" s="968"/>
      <c r="AN49" s="968"/>
      <c r="AO49" s="968"/>
      <c r="AP49" s="968"/>
      <c r="AQ49" s="968"/>
      <c r="AR49" s="968"/>
      <c r="AS49" s="968"/>
      <c r="AT49" s="968"/>
      <c r="AU49" s="968"/>
      <c r="AV49" s="968"/>
      <c r="AW49" s="968"/>
      <c r="AX49" s="968"/>
      <c r="AY49" s="968"/>
      <c r="AZ49" s="1035"/>
      <c r="BA49" s="1035"/>
      <c r="BB49" s="1035"/>
      <c r="BC49" s="1035"/>
      <c r="BD49" s="1035"/>
      <c r="BE49" s="1014"/>
      <c r="BF49" s="1014"/>
      <c r="BG49" s="1014"/>
      <c r="BH49" s="1014"/>
      <c r="BI49" s="1015"/>
      <c r="BJ49" s="203"/>
      <c r="BK49" s="203"/>
      <c r="BL49" s="203"/>
      <c r="BM49" s="203"/>
      <c r="BN49" s="203"/>
      <c r="BO49" s="216"/>
      <c r="BP49" s="216"/>
      <c r="BQ49" s="213">
        <v>43</v>
      </c>
      <c r="BR49" s="214"/>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7"/>
    </row>
    <row r="50" spans="1:131" s="198" customFormat="1" ht="26.25" customHeight="1">
      <c r="A50" s="212">
        <v>23</v>
      </c>
      <c r="B50" s="1019"/>
      <c r="C50" s="1020"/>
      <c r="D50" s="1020"/>
      <c r="E50" s="1020"/>
      <c r="F50" s="1020"/>
      <c r="G50" s="1020"/>
      <c r="H50" s="1020"/>
      <c r="I50" s="1020"/>
      <c r="J50" s="1020"/>
      <c r="K50" s="1020"/>
      <c r="L50" s="1020"/>
      <c r="M50" s="1020"/>
      <c r="N50" s="1020"/>
      <c r="O50" s="1020"/>
      <c r="P50" s="1021"/>
      <c r="Q50" s="103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4"/>
      <c r="BF50" s="1014"/>
      <c r="BG50" s="1014"/>
      <c r="BH50" s="1014"/>
      <c r="BI50" s="1015"/>
      <c r="BJ50" s="203"/>
      <c r="BK50" s="203"/>
      <c r="BL50" s="203"/>
      <c r="BM50" s="203"/>
      <c r="BN50" s="203"/>
      <c r="BO50" s="216"/>
      <c r="BP50" s="216"/>
      <c r="BQ50" s="213">
        <v>44</v>
      </c>
      <c r="BR50" s="214"/>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7"/>
    </row>
    <row r="51" spans="1:131" s="198" customFormat="1" ht="26.25" customHeight="1">
      <c r="A51" s="212">
        <v>24</v>
      </c>
      <c r="B51" s="1019"/>
      <c r="C51" s="1020"/>
      <c r="D51" s="1020"/>
      <c r="E51" s="1020"/>
      <c r="F51" s="1020"/>
      <c r="G51" s="1020"/>
      <c r="H51" s="1020"/>
      <c r="I51" s="1020"/>
      <c r="J51" s="1020"/>
      <c r="K51" s="1020"/>
      <c r="L51" s="1020"/>
      <c r="M51" s="1020"/>
      <c r="N51" s="1020"/>
      <c r="O51" s="1020"/>
      <c r="P51" s="1021"/>
      <c r="Q51" s="103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4"/>
      <c r="BF51" s="1014"/>
      <c r="BG51" s="1014"/>
      <c r="BH51" s="1014"/>
      <c r="BI51" s="1015"/>
      <c r="BJ51" s="203"/>
      <c r="BK51" s="203"/>
      <c r="BL51" s="203"/>
      <c r="BM51" s="203"/>
      <c r="BN51" s="203"/>
      <c r="BO51" s="216"/>
      <c r="BP51" s="216"/>
      <c r="BQ51" s="213">
        <v>45</v>
      </c>
      <c r="BR51" s="214"/>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7"/>
    </row>
    <row r="52" spans="1:131" s="198" customFormat="1" ht="26.25" customHeight="1">
      <c r="A52" s="212">
        <v>25</v>
      </c>
      <c r="B52" s="1019"/>
      <c r="C52" s="1020"/>
      <c r="D52" s="1020"/>
      <c r="E52" s="1020"/>
      <c r="F52" s="1020"/>
      <c r="G52" s="1020"/>
      <c r="H52" s="1020"/>
      <c r="I52" s="1020"/>
      <c r="J52" s="1020"/>
      <c r="K52" s="1020"/>
      <c r="L52" s="1020"/>
      <c r="M52" s="1020"/>
      <c r="N52" s="1020"/>
      <c r="O52" s="1020"/>
      <c r="P52" s="1021"/>
      <c r="Q52" s="103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4"/>
      <c r="BF52" s="1014"/>
      <c r="BG52" s="1014"/>
      <c r="BH52" s="1014"/>
      <c r="BI52" s="1015"/>
      <c r="BJ52" s="203"/>
      <c r="BK52" s="203"/>
      <c r="BL52" s="203"/>
      <c r="BM52" s="203"/>
      <c r="BN52" s="203"/>
      <c r="BO52" s="216"/>
      <c r="BP52" s="216"/>
      <c r="BQ52" s="213">
        <v>46</v>
      </c>
      <c r="BR52" s="214"/>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7"/>
    </row>
    <row r="53" spans="1:131" s="198" customFormat="1" ht="26.25" customHeight="1">
      <c r="A53" s="212">
        <v>26</v>
      </c>
      <c r="B53" s="1019"/>
      <c r="C53" s="1020"/>
      <c r="D53" s="1020"/>
      <c r="E53" s="1020"/>
      <c r="F53" s="1020"/>
      <c r="G53" s="1020"/>
      <c r="H53" s="1020"/>
      <c r="I53" s="1020"/>
      <c r="J53" s="1020"/>
      <c r="K53" s="1020"/>
      <c r="L53" s="1020"/>
      <c r="M53" s="1020"/>
      <c r="N53" s="1020"/>
      <c r="O53" s="1020"/>
      <c r="P53" s="1021"/>
      <c r="Q53" s="103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4"/>
      <c r="BF53" s="1014"/>
      <c r="BG53" s="1014"/>
      <c r="BH53" s="1014"/>
      <c r="BI53" s="1015"/>
      <c r="BJ53" s="203"/>
      <c r="BK53" s="203"/>
      <c r="BL53" s="203"/>
      <c r="BM53" s="203"/>
      <c r="BN53" s="203"/>
      <c r="BO53" s="216"/>
      <c r="BP53" s="216"/>
      <c r="BQ53" s="213">
        <v>47</v>
      </c>
      <c r="BR53" s="214"/>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7"/>
    </row>
    <row r="54" spans="1:131" s="198" customFormat="1" ht="26.25" customHeight="1">
      <c r="A54" s="212">
        <v>27</v>
      </c>
      <c r="B54" s="1019"/>
      <c r="C54" s="1020"/>
      <c r="D54" s="1020"/>
      <c r="E54" s="1020"/>
      <c r="F54" s="1020"/>
      <c r="G54" s="1020"/>
      <c r="H54" s="1020"/>
      <c r="I54" s="1020"/>
      <c r="J54" s="1020"/>
      <c r="K54" s="1020"/>
      <c r="L54" s="1020"/>
      <c r="M54" s="1020"/>
      <c r="N54" s="1020"/>
      <c r="O54" s="1020"/>
      <c r="P54" s="1021"/>
      <c r="Q54" s="1032"/>
      <c r="R54" s="1033"/>
      <c r="S54" s="1033"/>
      <c r="T54" s="1033"/>
      <c r="U54" s="1030"/>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4"/>
      <c r="BF54" s="1014"/>
      <c r="BG54" s="1014"/>
      <c r="BH54" s="1014"/>
      <c r="BI54" s="1015"/>
      <c r="BJ54" s="203"/>
      <c r="BK54" s="203"/>
      <c r="BL54" s="203"/>
      <c r="BM54" s="203"/>
      <c r="BN54" s="203"/>
      <c r="BO54" s="216"/>
      <c r="BP54" s="216"/>
      <c r="BQ54" s="213">
        <v>48</v>
      </c>
      <c r="BR54" s="214"/>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7"/>
    </row>
    <row r="55" spans="1:131" s="198" customFormat="1" ht="26.25" customHeight="1">
      <c r="A55" s="212">
        <v>28</v>
      </c>
      <c r="B55" s="1019"/>
      <c r="C55" s="1020"/>
      <c r="D55" s="1020"/>
      <c r="E55" s="1020"/>
      <c r="F55" s="1020"/>
      <c r="G55" s="1020"/>
      <c r="H55" s="1020"/>
      <c r="I55" s="1020"/>
      <c r="J55" s="1020"/>
      <c r="K55" s="1020"/>
      <c r="L55" s="1020"/>
      <c r="M55" s="1020"/>
      <c r="N55" s="1020"/>
      <c r="O55" s="1020"/>
      <c r="P55" s="1021"/>
      <c r="Q55" s="1032"/>
      <c r="R55" s="1033"/>
      <c r="S55" s="1033"/>
      <c r="T55" s="1033"/>
      <c r="U55" s="1030"/>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4"/>
      <c r="BF55" s="1014"/>
      <c r="BG55" s="1014"/>
      <c r="BH55" s="1014"/>
      <c r="BI55" s="1015"/>
      <c r="BJ55" s="203"/>
      <c r="BK55" s="203"/>
      <c r="BL55" s="203"/>
      <c r="BM55" s="203"/>
      <c r="BN55" s="203"/>
      <c r="BO55" s="216"/>
      <c r="BP55" s="216"/>
      <c r="BQ55" s="213">
        <v>49</v>
      </c>
      <c r="BR55" s="214"/>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7"/>
    </row>
    <row r="56" spans="1:131" s="198" customFormat="1" ht="26.25" customHeight="1">
      <c r="A56" s="212">
        <v>29</v>
      </c>
      <c r="B56" s="1019"/>
      <c r="C56" s="1020"/>
      <c r="D56" s="1020"/>
      <c r="E56" s="1020"/>
      <c r="F56" s="1020"/>
      <c r="G56" s="1020"/>
      <c r="H56" s="1020"/>
      <c r="I56" s="1020"/>
      <c r="J56" s="1020"/>
      <c r="K56" s="1020"/>
      <c r="L56" s="1020"/>
      <c r="M56" s="1020"/>
      <c r="N56" s="1020"/>
      <c r="O56" s="1020"/>
      <c r="P56" s="1021"/>
      <c r="Q56" s="1032"/>
      <c r="R56" s="1033"/>
      <c r="S56" s="1033"/>
      <c r="T56" s="1033"/>
      <c r="U56" s="1030"/>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4"/>
      <c r="BF56" s="1014"/>
      <c r="BG56" s="1014"/>
      <c r="BH56" s="1014"/>
      <c r="BI56" s="1015"/>
      <c r="BJ56" s="203"/>
      <c r="BK56" s="203"/>
      <c r="BL56" s="203"/>
      <c r="BM56" s="203"/>
      <c r="BN56" s="203"/>
      <c r="BO56" s="216"/>
      <c r="BP56" s="216"/>
      <c r="BQ56" s="213">
        <v>50</v>
      </c>
      <c r="BR56" s="214"/>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7"/>
    </row>
    <row r="57" spans="1:131" s="198" customFormat="1" ht="26.25" customHeight="1">
      <c r="A57" s="212">
        <v>30</v>
      </c>
      <c r="B57" s="1019"/>
      <c r="C57" s="1020"/>
      <c r="D57" s="1020"/>
      <c r="E57" s="1020"/>
      <c r="F57" s="1020"/>
      <c r="G57" s="1020"/>
      <c r="H57" s="1020"/>
      <c r="I57" s="1020"/>
      <c r="J57" s="1020"/>
      <c r="K57" s="1020"/>
      <c r="L57" s="1020"/>
      <c r="M57" s="1020"/>
      <c r="N57" s="1020"/>
      <c r="O57" s="1020"/>
      <c r="P57" s="1021"/>
      <c r="Q57" s="1032"/>
      <c r="R57" s="1033"/>
      <c r="S57" s="1033"/>
      <c r="T57" s="1033"/>
      <c r="U57" s="1030"/>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4"/>
      <c r="BF57" s="1014"/>
      <c r="BG57" s="1014"/>
      <c r="BH57" s="1014"/>
      <c r="BI57" s="1015"/>
      <c r="BJ57" s="203"/>
      <c r="BK57" s="203"/>
      <c r="BL57" s="203"/>
      <c r="BM57" s="203"/>
      <c r="BN57" s="203"/>
      <c r="BO57" s="216"/>
      <c r="BP57" s="216"/>
      <c r="BQ57" s="213">
        <v>51</v>
      </c>
      <c r="BR57" s="214"/>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7"/>
    </row>
    <row r="58" spans="1:131" s="198" customFormat="1" ht="26.25" customHeight="1">
      <c r="A58" s="212">
        <v>31</v>
      </c>
      <c r="B58" s="1019"/>
      <c r="C58" s="1020"/>
      <c r="D58" s="1020"/>
      <c r="E58" s="1020"/>
      <c r="F58" s="1020"/>
      <c r="G58" s="1020"/>
      <c r="H58" s="1020"/>
      <c r="I58" s="1020"/>
      <c r="J58" s="1020"/>
      <c r="K58" s="1020"/>
      <c r="L58" s="1020"/>
      <c r="M58" s="1020"/>
      <c r="N58" s="1020"/>
      <c r="O58" s="1020"/>
      <c r="P58" s="1021"/>
      <c r="Q58" s="1032"/>
      <c r="R58" s="1033"/>
      <c r="S58" s="1033"/>
      <c r="T58" s="1033"/>
      <c r="U58" s="1030"/>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4"/>
      <c r="BF58" s="1014"/>
      <c r="BG58" s="1014"/>
      <c r="BH58" s="1014"/>
      <c r="BI58" s="1015"/>
      <c r="BJ58" s="203"/>
      <c r="BK58" s="203"/>
      <c r="BL58" s="203"/>
      <c r="BM58" s="203"/>
      <c r="BN58" s="203"/>
      <c r="BO58" s="216"/>
      <c r="BP58" s="216"/>
      <c r="BQ58" s="213">
        <v>52</v>
      </c>
      <c r="BR58" s="214"/>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7"/>
    </row>
    <row r="59" spans="1:131" s="198" customFormat="1" ht="26.25" customHeight="1">
      <c r="A59" s="212">
        <v>32</v>
      </c>
      <c r="B59" s="1019"/>
      <c r="C59" s="1020"/>
      <c r="D59" s="1020"/>
      <c r="E59" s="1020"/>
      <c r="F59" s="1020"/>
      <c r="G59" s="1020"/>
      <c r="H59" s="1020"/>
      <c r="I59" s="1020"/>
      <c r="J59" s="1020"/>
      <c r="K59" s="1020"/>
      <c r="L59" s="1020"/>
      <c r="M59" s="1020"/>
      <c r="N59" s="1020"/>
      <c r="O59" s="1020"/>
      <c r="P59" s="1021"/>
      <c r="Q59" s="1032"/>
      <c r="R59" s="1033"/>
      <c r="S59" s="1033"/>
      <c r="T59" s="1033"/>
      <c r="U59" s="1030"/>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4"/>
      <c r="BF59" s="1014"/>
      <c r="BG59" s="1014"/>
      <c r="BH59" s="1014"/>
      <c r="BI59" s="1015"/>
      <c r="BJ59" s="203"/>
      <c r="BK59" s="203"/>
      <c r="BL59" s="203"/>
      <c r="BM59" s="203"/>
      <c r="BN59" s="203"/>
      <c r="BO59" s="216"/>
      <c r="BP59" s="216"/>
      <c r="BQ59" s="213">
        <v>53</v>
      </c>
      <c r="BR59" s="214"/>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7"/>
    </row>
    <row r="60" spans="1:131" s="198" customFormat="1" ht="26.25" customHeight="1">
      <c r="A60" s="212">
        <v>33</v>
      </c>
      <c r="B60" s="1019"/>
      <c r="C60" s="1020"/>
      <c r="D60" s="1020"/>
      <c r="E60" s="1020"/>
      <c r="F60" s="1020"/>
      <c r="G60" s="1020"/>
      <c r="H60" s="1020"/>
      <c r="I60" s="1020"/>
      <c r="J60" s="1020"/>
      <c r="K60" s="1020"/>
      <c r="L60" s="1020"/>
      <c r="M60" s="1020"/>
      <c r="N60" s="1020"/>
      <c r="O60" s="1020"/>
      <c r="P60" s="1021"/>
      <c r="Q60" s="1032"/>
      <c r="R60" s="1033"/>
      <c r="S60" s="1033"/>
      <c r="T60" s="1033"/>
      <c r="U60" s="1030"/>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4"/>
      <c r="BF60" s="1014"/>
      <c r="BG60" s="1014"/>
      <c r="BH60" s="1014"/>
      <c r="BI60" s="1015"/>
      <c r="BJ60" s="203"/>
      <c r="BK60" s="203"/>
      <c r="BL60" s="203"/>
      <c r="BM60" s="203"/>
      <c r="BN60" s="203"/>
      <c r="BO60" s="216"/>
      <c r="BP60" s="216"/>
      <c r="BQ60" s="213">
        <v>54</v>
      </c>
      <c r="BR60" s="214"/>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7"/>
    </row>
    <row r="61" spans="1:131" s="198" customFormat="1" ht="26.25" customHeight="1" thickBot="1">
      <c r="A61" s="212">
        <v>34</v>
      </c>
      <c r="B61" s="1019"/>
      <c r="C61" s="1020"/>
      <c r="D61" s="1020"/>
      <c r="E61" s="1020"/>
      <c r="F61" s="1020"/>
      <c r="G61" s="1020"/>
      <c r="H61" s="1020"/>
      <c r="I61" s="1020"/>
      <c r="J61" s="1020"/>
      <c r="K61" s="1020"/>
      <c r="L61" s="1020"/>
      <c r="M61" s="1020"/>
      <c r="N61" s="1020"/>
      <c r="O61" s="1020"/>
      <c r="P61" s="1021"/>
      <c r="Q61" s="1032"/>
      <c r="R61" s="1033"/>
      <c r="S61" s="1033"/>
      <c r="T61" s="1033"/>
      <c r="U61" s="1030"/>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4"/>
      <c r="BF61" s="1014"/>
      <c r="BG61" s="1014"/>
      <c r="BH61" s="1014"/>
      <c r="BI61" s="1015"/>
      <c r="BJ61" s="203"/>
      <c r="BK61" s="203"/>
      <c r="BL61" s="203"/>
      <c r="BM61" s="203"/>
      <c r="BN61" s="203"/>
      <c r="BO61" s="216"/>
      <c r="BP61" s="216"/>
      <c r="BQ61" s="213">
        <v>55</v>
      </c>
      <c r="BR61" s="214"/>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7"/>
    </row>
    <row r="62" spans="1:131" s="198" customFormat="1" ht="26.25" customHeight="1">
      <c r="A62" s="212">
        <v>35</v>
      </c>
      <c r="B62" s="1019"/>
      <c r="C62" s="1020"/>
      <c r="D62" s="1020"/>
      <c r="E62" s="1020"/>
      <c r="F62" s="1020"/>
      <c r="G62" s="1020"/>
      <c r="H62" s="1020"/>
      <c r="I62" s="1020"/>
      <c r="J62" s="1020"/>
      <c r="K62" s="1020"/>
      <c r="L62" s="1020"/>
      <c r="M62" s="1020"/>
      <c r="N62" s="1020"/>
      <c r="O62" s="1020"/>
      <c r="P62" s="1021"/>
      <c r="Q62" s="1022"/>
      <c r="R62" s="1023"/>
      <c r="S62" s="1023"/>
      <c r="T62" s="1023"/>
      <c r="U62" s="1024"/>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4"/>
      <c r="BF62" s="1014"/>
      <c r="BG62" s="1014"/>
      <c r="BH62" s="1014"/>
      <c r="BI62" s="1015"/>
      <c r="BJ62" s="1016" t="s">
        <v>399</v>
      </c>
      <c r="BK62" s="1017"/>
      <c r="BL62" s="1017"/>
      <c r="BM62" s="1017"/>
      <c r="BN62" s="1018"/>
      <c r="BO62" s="216"/>
      <c r="BP62" s="216"/>
      <c r="BQ62" s="213">
        <v>56</v>
      </c>
      <c r="BR62" s="214"/>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7"/>
    </row>
    <row r="63" spans="1:131" s="198" customFormat="1" ht="26.25" customHeight="1" thickBot="1">
      <c r="A63" s="215" t="s">
        <v>376</v>
      </c>
      <c r="B63" s="941" t="s">
        <v>400</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10"/>
      <c r="AF63" s="1011">
        <v>18181</v>
      </c>
      <c r="AG63" s="956"/>
      <c r="AH63" s="956"/>
      <c r="AI63" s="956"/>
      <c r="AJ63" s="1012"/>
      <c r="AK63" s="1013"/>
      <c r="AL63" s="960"/>
      <c r="AM63" s="960"/>
      <c r="AN63" s="960"/>
      <c r="AO63" s="960"/>
      <c r="AP63" s="956">
        <v>261454</v>
      </c>
      <c r="AQ63" s="956"/>
      <c r="AR63" s="956"/>
      <c r="AS63" s="956"/>
      <c r="AT63" s="956"/>
      <c r="AU63" s="956">
        <v>125586</v>
      </c>
      <c r="AV63" s="956"/>
      <c r="AW63" s="956"/>
      <c r="AX63" s="956"/>
      <c r="AY63" s="956"/>
      <c r="AZ63" s="1007"/>
      <c r="BA63" s="1007"/>
      <c r="BB63" s="1007"/>
      <c r="BC63" s="1007"/>
      <c r="BD63" s="1007"/>
      <c r="BE63" s="957"/>
      <c r="BF63" s="957"/>
      <c r="BG63" s="957"/>
      <c r="BH63" s="957"/>
      <c r="BI63" s="958"/>
      <c r="BJ63" s="1008" t="s">
        <v>113</v>
      </c>
      <c r="BK63" s="948"/>
      <c r="BL63" s="948"/>
      <c r="BM63" s="948"/>
      <c r="BN63" s="1009"/>
      <c r="BO63" s="216"/>
      <c r="BP63" s="216"/>
      <c r="BQ63" s="213">
        <v>57</v>
      </c>
      <c r="BR63" s="214"/>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7"/>
    </row>
    <row r="65" spans="1:131" s="198" customFormat="1" ht="26.25" customHeight="1" thickBot="1">
      <c r="A65" s="203" t="s">
        <v>401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7"/>
    </row>
    <row r="66" spans="1:131" s="198" customFormat="1" ht="26.25" customHeight="1">
      <c r="A66" s="983" t="s">
        <v>402</v>
      </c>
      <c r="B66" s="984"/>
      <c r="C66" s="984"/>
      <c r="D66" s="984"/>
      <c r="E66" s="984"/>
      <c r="F66" s="984"/>
      <c r="G66" s="984"/>
      <c r="H66" s="984"/>
      <c r="I66" s="984"/>
      <c r="J66" s="984"/>
      <c r="K66" s="984"/>
      <c r="L66" s="984"/>
      <c r="M66" s="984"/>
      <c r="N66" s="984"/>
      <c r="O66" s="984"/>
      <c r="P66" s="985"/>
      <c r="Q66" s="989" t="s">
        <v>380</v>
      </c>
      <c r="R66" s="990"/>
      <c r="S66" s="990"/>
      <c r="T66" s="990"/>
      <c r="U66" s="991"/>
      <c r="V66" s="989" t="s">
        <v>381</v>
      </c>
      <c r="W66" s="990"/>
      <c r="X66" s="990"/>
      <c r="Y66" s="990"/>
      <c r="Z66" s="991"/>
      <c r="AA66" s="989" t="s">
        <v>382</v>
      </c>
      <c r="AB66" s="990"/>
      <c r="AC66" s="990"/>
      <c r="AD66" s="990"/>
      <c r="AE66" s="991"/>
      <c r="AF66" s="995" t="s">
        <v>383</v>
      </c>
      <c r="AG66" s="996"/>
      <c r="AH66" s="996"/>
      <c r="AI66" s="996"/>
      <c r="AJ66" s="997"/>
      <c r="AK66" s="989" t="s">
        <v>384</v>
      </c>
      <c r="AL66" s="984"/>
      <c r="AM66" s="984"/>
      <c r="AN66" s="984"/>
      <c r="AO66" s="985"/>
      <c r="AP66" s="989" t="s">
        <v>385</v>
      </c>
      <c r="AQ66" s="990"/>
      <c r="AR66" s="990"/>
      <c r="AS66" s="990"/>
      <c r="AT66" s="991"/>
      <c r="AU66" s="989" t="s">
        <v>403</v>
      </c>
      <c r="AV66" s="990"/>
      <c r="AW66" s="990"/>
      <c r="AX66" s="990"/>
      <c r="AY66" s="991"/>
      <c r="AZ66" s="989" t="s">
        <v>356</v>
      </c>
      <c r="BA66" s="990"/>
      <c r="BB66" s="990"/>
      <c r="BC66" s="990"/>
      <c r="BD66" s="1005"/>
      <c r="BE66" s="216"/>
      <c r="BF66" s="216"/>
      <c r="BG66" s="216"/>
      <c r="BH66" s="216"/>
      <c r="BI66" s="216"/>
      <c r="BJ66" s="216"/>
      <c r="BK66" s="216"/>
      <c r="BL66" s="216"/>
      <c r="BM66" s="216"/>
      <c r="BN66" s="216"/>
      <c r="BO66" s="216"/>
      <c r="BP66" s="216"/>
      <c r="BQ66" s="213">
        <v>60</v>
      </c>
      <c r="BR66" s="218"/>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197"/>
    </row>
    <row r="67" spans="1:131" s="198"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6"/>
      <c r="BF67" s="216"/>
      <c r="BG67" s="216"/>
      <c r="BH67" s="216"/>
      <c r="BI67" s="216"/>
      <c r="BJ67" s="216"/>
      <c r="BK67" s="216"/>
      <c r="BL67" s="216"/>
      <c r="BM67" s="216"/>
      <c r="BN67" s="216"/>
      <c r="BO67" s="216"/>
      <c r="BP67" s="216"/>
      <c r="BQ67" s="213">
        <v>61</v>
      </c>
      <c r="BR67" s="218"/>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197"/>
    </row>
    <row r="68" spans="1:131" s="198" customFormat="1" ht="26.25" customHeight="1" thickTop="1">
      <c r="A68" s="209">
        <v>1</v>
      </c>
      <c r="B68" s="971" t="s">
        <v>548</v>
      </c>
      <c r="C68" s="972"/>
      <c r="D68" s="972"/>
      <c r="E68" s="972"/>
      <c r="F68" s="972"/>
      <c r="G68" s="972"/>
      <c r="H68" s="972"/>
      <c r="I68" s="972"/>
      <c r="J68" s="972"/>
      <c r="K68" s="972"/>
      <c r="L68" s="972"/>
      <c r="M68" s="972"/>
      <c r="N68" s="972"/>
      <c r="O68" s="972"/>
      <c r="P68" s="973"/>
      <c r="Q68" s="1112">
        <v>316</v>
      </c>
      <c r="R68" s="1113"/>
      <c r="S68" s="1113"/>
      <c r="T68" s="1113"/>
      <c r="U68" s="1113"/>
      <c r="V68" s="1113">
        <v>301</v>
      </c>
      <c r="W68" s="1113"/>
      <c r="X68" s="1113"/>
      <c r="Y68" s="1113"/>
      <c r="Z68" s="1113"/>
      <c r="AA68" s="1113">
        <v>15</v>
      </c>
      <c r="AB68" s="1113"/>
      <c r="AC68" s="1113"/>
      <c r="AD68" s="1113"/>
      <c r="AE68" s="1113"/>
      <c r="AF68" s="1113">
        <v>15</v>
      </c>
      <c r="AG68" s="1113"/>
      <c r="AH68" s="1113"/>
      <c r="AI68" s="1113"/>
      <c r="AJ68" s="1113"/>
      <c r="AK68" s="1113">
        <v>224</v>
      </c>
      <c r="AL68" s="1113"/>
      <c r="AM68" s="1113"/>
      <c r="AN68" s="1113"/>
      <c r="AO68" s="1113"/>
      <c r="AP68" s="1113">
        <v>0</v>
      </c>
      <c r="AQ68" s="1113"/>
      <c r="AR68" s="1113"/>
      <c r="AS68" s="1113"/>
      <c r="AT68" s="1113"/>
      <c r="AU68" s="1113">
        <v>0</v>
      </c>
      <c r="AV68" s="1113"/>
      <c r="AW68" s="1113"/>
      <c r="AX68" s="1113"/>
      <c r="AY68" s="1113"/>
      <c r="AZ68" s="975"/>
      <c r="BA68" s="975"/>
      <c r="BB68" s="975"/>
      <c r="BC68" s="975"/>
      <c r="BD68" s="976"/>
      <c r="BE68" s="216"/>
      <c r="BF68" s="216"/>
      <c r="BG68" s="216"/>
      <c r="BH68" s="216"/>
      <c r="BI68" s="216"/>
      <c r="BJ68" s="216"/>
      <c r="BK68" s="216"/>
      <c r="BL68" s="216"/>
      <c r="BM68" s="216"/>
      <c r="BN68" s="216"/>
      <c r="BO68" s="216"/>
      <c r="BP68" s="216"/>
      <c r="BQ68" s="213">
        <v>62</v>
      </c>
      <c r="BR68" s="218"/>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197"/>
    </row>
    <row r="69" spans="1:131" s="198" customFormat="1" ht="26.25" customHeight="1">
      <c r="A69" s="212">
        <v>2</v>
      </c>
      <c r="B69" s="971" t="s">
        <v>549</v>
      </c>
      <c r="C69" s="972"/>
      <c r="D69" s="972"/>
      <c r="E69" s="972"/>
      <c r="F69" s="972"/>
      <c r="G69" s="972"/>
      <c r="H69" s="972"/>
      <c r="I69" s="972"/>
      <c r="J69" s="972"/>
      <c r="K69" s="972"/>
      <c r="L69" s="972"/>
      <c r="M69" s="972"/>
      <c r="N69" s="972"/>
      <c r="O69" s="972"/>
      <c r="P69" s="973"/>
      <c r="Q69" s="974">
        <v>209</v>
      </c>
      <c r="R69" s="968"/>
      <c r="S69" s="968"/>
      <c r="T69" s="968"/>
      <c r="U69" s="968"/>
      <c r="V69" s="968">
        <v>201</v>
      </c>
      <c r="W69" s="968"/>
      <c r="X69" s="968"/>
      <c r="Y69" s="968"/>
      <c r="Z69" s="968"/>
      <c r="AA69" s="968">
        <v>8</v>
      </c>
      <c r="AB69" s="968"/>
      <c r="AC69" s="968"/>
      <c r="AD69" s="968"/>
      <c r="AE69" s="968"/>
      <c r="AF69" s="968">
        <v>8</v>
      </c>
      <c r="AG69" s="968"/>
      <c r="AH69" s="968"/>
      <c r="AI69" s="968"/>
      <c r="AJ69" s="968"/>
      <c r="AK69" s="968">
        <v>193</v>
      </c>
      <c r="AL69" s="968"/>
      <c r="AM69" s="968"/>
      <c r="AN69" s="968"/>
      <c r="AO69" s="968"/>
      <c r="AP69" s="968">
        <v>0</v>
      </c>
      <c r="AQ69" s="968"/>
      <c r="AR69" s="968"/>
      <c r="AS69" s="968"/>
      <c r="AT69" s="968"/>
      <c r="AU69" s="968">
        <v>0</v>
      </c>
      <c r="AV69" s="968"/>
      <c r="AW69" s="968"/>
      <c r="AX69" s="968"/>
      <c r="AY69" s="968"/>
      <c r="AZ69" s="969"/>
      <c r="BA69" s="969"/>
      <c r="BB69" s="969"/>
      <c r="BC69" s="969"/>
      <c r="BD69" s="970"/>
      <c r="BE69" s="216"/>
      <c r="BF69" s="216"/>
      <c r="BG69" s="216"/>
      <c r="BH69" s="216"/>
      <c r="BI69" s="216"/>
      <c r="BJ69" s="216"/>
      <c r="BK69" s="216"/>
      <c r="BL69" s="216"/>
      <c r="BM69" s="216"/>
      <c r="BN69" s="216"/>
      <c r="BO69" s="216"/>
      <c r="BP69" s="216"/>
      <c r="BQ69" s="213">
        <v>63</v>
      </c>
      <c r="BR69" s="218"/>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197"/>
    </row>
    <row r="70" spans="1:131" s="198" customFormat="1" ht="26.25" customHeight="1">
      <c r="A70" s="212">
        <v>3</v>
      </c>
      <c r="B70" s="971" t="s">
        <v>550</v>
      </c>
      <c r="C70" s="972"/>
      <c r="D70" s="972"/>
      <c r="E70" s="972"/>
      <c r="F70" s="972"/>
      <c r="G70" s="972"/>
      <c r="H70" s="972"/>
      <c r="I70" s="972"/>
      <c r="J70" s="972"/>
      <c r="K70" s="972"/>
      <c r="L70" s="972"/>
      <c r="M70" s="972"/>
      <c r="N70" s="972"/>
      <c r="O70" s="972"/>
      <c r="P70" s="973"/>
      <c r="Q70" s="974">
        <v>114</v>
      </c>
      <c r="R70" s="968"/>
      <c r="S70" s="968"/>
      <c r="T70" s="968"/>
      <c r="U70" s="968"/>
      <c r="V70" s="968">
        <v>109</v>
      </c>
      <c r="W70" s="968"/>
      <c r="X70" s="968"/>
      <c r="Y70" s="968"/>
      <c r="Z70" s="968"/>
      <c r="AA70" s="968">
        <v>5</v>
      </c>
      <c r="AB70" s="968"/>
      <c r="AC70" s="968"/>
      <c r="AD70" s="968"/>
      <c r="AE70" s="968"/>
      <c r="AF70" s="968">
        <v>4</v>
      </c>
      <c r="AG70" s="968"/>
      <c r="AH70" s="968"/>
      <c r="AI70" s="968"/>
      <c r="AJ70" s="968"/>
      <c r="AK70" s="968">
        <v>67</v>
      </c>
      <c r="AL70" s="968"/>
      <c r="AM70" s="968"/>
      <c r="AN70" s="968"/>
      <c r="AO70" s="968"/>
      <c r="AP70" s="968">
        <v>81</v>
      </c>
      <c r="AQ70" s="968"/>
      <c r="AR70" s="968"/>
      <c r="AS70" s="968"/>
      <c r="AT70" s="968"/>
      <c r="AU70" s="968">
        <v>64</v>
      </c>
      <c r="AV70" s="968"/>
      <c r="AW70" s="968"/>
      <c r="AX70" s="968"/>
      <c r="AY70" s="968"/>
      <c r="AZ70" s="969"/>
      <c r="BA70" s="969"/>
      <c r="BB70" s="969"/>
      <c r="BC70" s="969"/>
      <c r="BD70" s="970"/>
      <c r="BE70" s="216"/>
      <c r="BF70" s="216"/>
      <c r="BG70" s="216"/>
      <c r="BH70" s="216"/>
      <c r="BI70" s="216"/>
      <c r="BJ70" s="216"/>
      <c r="BK70" s="216"/>
      <c r="BL70" s="216"/>
      <c r="BM70" s="216"/>
      <c r="BN70" s="216"/>
      <c r="BO70" s="216"/>
      <c r="BP70" s="216"/>
      <c r="BQ70" s="213">
        <v>64</v>
      </c>
      <c r="BR70" s="218"/>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197"/>
    </row>
    <row r="71" spans="1:131" s="198" customFormat="1" ht="26.25" customHeight="1">
      <c r="A71" s="212">
        <v>4</v>
      </c>
      <c r="B71" s="971" t="s">
        <v>551</v>
      </c>
      <c r="C71" s="972"/>
      <c r="D71" s="972"/>
      <c r="E71" s="972"/>
      <c r="F71" s="972"/>
      <c r="G71" s="972"/>
      <c r="H71" s="972"/>
      <c r="I71" s="972"/>
      <c r="J71" s="972"/>
      <c r="K71" s="972"/>
      <c r="L71" s="972"/>
      <c r="M71" s="972"/>
      <c r="N71" s="972"/>
      <c r="O71" s="972"/>
      <c r="P71" s="973"/>
      <c r="Q71" s="974">
        <v>156</v>
      </c>
      <c r="R71" s="968"/>
      <c r="S71" s="968"/>
      <c r="T71" s="968"/>
      <c r="U71" s="968"/>
      <c r="V71" s="968">
        <v>144</v>
      </c>
      <c r="W71" s="968"/>
      <c r="X71" s="968"/>
      <c r="Y71" s="968"/>
      <c r="Z71" s="968"/>
      <c r="AA71" s="968">
        <v>12</v>
      </c>
      <c r="AB71" s="968"/>
      <c r="AC71" s="968"/>
      <c r="AD71" s="968"/>
      <c r="AE71" s="968"/>
      <c r="AF71" s="968">
        <v>12</v>
      </c>
      <c r="AG71" s="968"/>
      <c r="AH71" s="968"/>
      <c r="AI71" s="968"/>
      <c r="AJ71" s="968"/>
      <c r="AK71" s="968">
        <v>122</v>
      </c>
      <c r="AL71" s="968"/>
      <c r="AM71" s="968"/>
      <c r="AN71" s="968"/>
      <c r="AO71" s="968"/>
      <c r="AP71" s="968">
        <v>0</v>
      </c>
      <c r="AQ71" s="968"/>
      <c r="AR71" s="968"/>
      <c r="AS71" s="968"/>
      <c r="AT71" s="968"/>
      <c r="AU71" s="968">
        <v>0</v>
      </c>
      <c r="AV71" s="968"/>
      <c r="AW71" s="968"/>
      <c r="AX71" s="968"/>
      <c r="AY71" s="968"/>
      <c r="AZ71" s="969"/>
      <c r="BA71" s="969"/>
      <c r="BB71" s="969"/>
      <c r="BC71" s="969"/>
      <c r="BD71" s="970"/>
      <c r="BE71" s="216"/>
      <c r="BF71" s="216"/>
      <c r="BG71" s="216"/>
      <c r="BH71" s="216"/>
      <c r="BI71" s="216"/>
      <c r="BJ71" s="216"/>
      <c r="BK71" s="216"/>
      <c r="BL71" s="216"/>
      <c r="BM71" s="216"/>
      <c r="BN71" s="216"/>
      <c r="BO71" s="216"/>
      <c r="BP71" s="216"/>
      <c r="BQ71" s="213">
        <v>65</v>
      </c>
      <c r="BR71" s="218"/>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197"/>
    </row>
    <row r="72" spans="1:131" s="198" customFormat="1" ht="26.25" customHeight="1">
      <c r="A72" s="212">
        <v>5</v>
      </c>
      <c r="B72" s="971" t="s">
        <v>552</v>
      </c>
      <c r="C72" s="972"/>
      <c r="D72" s="972"/>
      <c r="E72" s="972"/>
      <c r="F72" s="972"/>
      <c r="G72" s="972"/>
      <c r="H72" s="972"/>
      <c r="I72" s="972"/>
      <c r="J72" s="972"/>
      <c r="K72" s="972"/>
      <c r="L72" s="972"/>
      <c r="M72" s="972"/>
      <c r="N72" s="972"/>
      <c r="O72" s="972"/>
      <c r="P72" s="973"/>
      <c r="Q72" s="974">
        <v>1064</v>
      </c>
      <c r="R72" s="968"/>
      <c r="S72" s="968"/>
      <c r="T72" s="968"/>
      <c r="U72" s="968"/>
      <c r="V72" s="968">
        <v>1096</v>
      </c>
      <c r="W72" s="968"/>
      <c r="X72" s="968"/>
      <c r="Y72" s="968"/>
      <c r="Z72" s="968"/>
      <c r="AA72" s="968">
        <v>-32</v>
      </c>
      <c r="AB72" s="968"/>
      <c r="AC72" s="968"/>
      <c r="AD72" s="968"/>
      <c r="AE72" s="968"/>
      <c r="AF72" s="968">
        <v>848</v>
      </c>
      <c r="AG72" s="968"/>
      <c r="AH72" s="968"/>
      <c r="AI72" s="968"/>
      <c r="AJ72" s="968"/>
      <c r="AK72" s="968">
        <v>190</v>
      </c>
      <c r="AL72" s="968"/>
      <c r="AM72" s="968"/>
      <c r="AN72" s="968"/>
      <c r="AO72" s="968"/>
      <c r="AP72" s="968">
        <v>394</v>
      </c>
      <c r="AQ72" s="968"/>
      <c r="AR72" s="968"/>
      <c r="AS72" s="968"/>
      <c r="AT72" s="968"/>
      <c r="AU72" s="968">
        <v>268</v>
      </c>
      <c r="AV72" s="968"/>
      <c r="AW72" s="968"/>
      <c r="AX72" s="968"/>
      <c r="AY72" s="968"/>
      <c r="AZ72" s="969"/>
      <c r="BA72" s="969"/>
      <c r="BB72" s="969"/>
      <c r="BC72" s="969"/>
      <c r="BD72" s="970"/>
      <c r="BE72" s="216"/>
      <c r="BF72" s="216"/>
      <c r="BG72" s="216"/>
      <c r="BH72" s="216"/>
      <c r="BI72" s="216"/>
      <c r="BJ72" s="216"/>
      <c r="BK72" s="216"/>
      <c r="BL72" s="216"/>
      <c r="BM72" s="216"/>
      <c r="BN72" s="216"/>
      <c r="BO72" s="216"/>
      <c r="BP72" s="216"/>
      <c r="BQ72" s="213">
        <v>66</v>
      </c>
      <c r="BR72" s="218"/>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197"/>
    </row>
    <row r="73" spans="1:131" s="198" customFormat="1" ht="26.25" customHeight="1">
      <c r="A73" s="212">
        <v>6</v>
      </c>
      <c r="B73" s="971" t="s">
        <v>553</v>
      </c>
      <c r="C73" s="972"/>
      <c r="D73" s="972"/>
      <c r="E73" s="972"/>
      <c r="F73" s="972"/>
      <c r="G73" s="972"/>
      <c r="H73" s="972"/>
      <c r="I73" s="972"/>
      <c r="J73" s="972"/>
      <c r="K73" s="972"/>
      <c r="L73" s="972"/>
      <c r="M73" s="972"/>
      <c r="N73" s="972"/>
      <c r="O73" s="972"/>
      <c r="P73" s="973"/>
      <c r="Q73" s="974">
        <v>6709</v>
      </c>
      <c r="R73" s="968"/>
      <c r="S73" s="968"/>
      <c r="T73" s="968"/>
      <c r="U73" s="968"/>
      <c r="V73" s="968">
        <v>7724</v>
      </c>
      <c r="W73" s="968"/>
      <c r="X73" s="968"/>
      <c r="Y73" s="968"/>
      <c r="Z73" s="968"/>
      <c r="AA73" s="968">
        <v>-1015</v>
      </c>
      <c r="AB73" s="968"/>
      <c r="AC73" s="968"/>
      <c r="AD73" s="968"/>
      <c r="AE73" s="968"/>
      <c r="AF73" s="968">
        <v>391</v>
      </c>
      <c r="AG73" s="968"/>
      <c r="AH73" s="968"/>
      <c r="AI73" s="968"/>
      <c r="AJ73" s="968"/>
      <c r="AK73" s="968">
        <v>0</v>
      </c>
      <c r="AL73" s="968"/>
      <c r="AM73" s="968"/>
      <c r="AN73" s="968"/>
      <c r="AO73" s="968"/>
      <c r="AP73" s="968">
        <v>35147</v>
      </c>
      <c r="AQ73" s="968"/>
      <c r="AR73" s="968"/>
      <c r="AS73" s="968"/>
      <c r="AT73" s="968"/>
      <c r="AU73" s="968">
        <v>345</v>
      </c>
      <c r="AV73" s="968"/>
      <c r="AW73" s="968"/>
      <c r="AX73" s="968"/>
      <c r="AY73" s="968"/>
      <c r="AZ73" s="969"/>
      <c r="BA73" s="969"/>
      <c r="BB73" s="969"/>
      <c r="BC73" s="969"/>
      <c r="BD73" s="970"/>
      <c r="BE73" s="216"/>
      <c r="BF73" s="216"/>
      <c r="BG73" s="216"/>
      <c r="BH73" s="216"/>
      <c r="BI73" s="216"/>
      <c r="BJ73" s="216"/>
      <c r="BK73" s="216"/>
      <c r="BL73" s="216"/>
      <c r="BM73" s="216"/>
      <c r="BN73" s="216"/>
      <c r="BO73" s="216"/>
      <c r="BP73" s="216"/>
      <c r="BQ73" s="213">
        <v>67</v>
      </c>
      <c r="BR73" s="218"/>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197"/>
    </row>
    <row r="74" spans="1:131" s="198" customFormat="1" ht="26.25" customHeight="1">
      <c r="A74" s="212">
        <v>7</v>
      </c>
      <c r="B74" s="971" t="s">
        <v>554</v>
      </c>
      <c r="C74" s="972"/>
      <c r="D74" s="972"/>
      <c r="E74" s="972"/>
      <c r="F74" s="972"/>
      <c r="G74" s="972"/>
      <c r="H74" s="972"/>
      <c r="I74" s="972"/>
      <c r="J74" s="972"/>
      <c r="K74" s="972"/>
      <c r="L74" s="972"/>
      <c r="M74" s="972"/>
      <c r="N74" s="972"/>
      <c r="O74" s="972"/>
      <c r="P74" s="973"/>
      <c r="Q74" s="974">
        <v>1586</v>
      </c>
      <c r="R74" s="968"/>
      <c r="S74" s="968"/>
      <c r="T74" s="968"/>
      <c r="U74" s="968"/>
      <c r="V74" s="968">
        <v>1230</v>
      </c>
      <c r="W74" s="968"/>
      <c r="X74" s="968"/>
      <c r="Y74" s="968"/>
      <c r="Z74" s="968"/>
      <c r="AA74" s="968">
        <v>356</v>
      </c>
      <c r="AB74" s="968"/>
      <c r="AC74" s="968"/>
      <c r="AD74" s="968"/>
      <c r="AE74" s="968"/>
      <c r="AF74" s="968">
        <v>4526</v>
      </c>
      <c r="AG74" s="968"/>
      <c r="AH74" s="968"/>
      <c r="AI74" s="968"/>
      <c r="AJ74" s="968"/>
      <c r="AK74" s="968">
        <v>3</v>
      </c>
      <c r="AL74" s="968"/>
      <c r="AM74" s="968"/>
      <c r="AN74" s="968"/>
      <c r="AO74" s="968"/>
      <c r="AP74" s="968">
        <v>4140</v>
      </c>
      <c r="AQ74" s="968"/>
      <c r="AR74" s="968"/>
      <c r="AS74" s="968"/>
      <c r="AT74" s="968"/>
      <c r="AU74" s="968">
        <v>0</v>
      </c>
      <c r="AV74" s="968"/>
      <c r="AW74" s="968"/>
      <c r="AX74" s="968"/>
      <c r="AY74" s="968"/>
      <c r="AZ74" s="969"/>
      <c r="BA74" s="969"/>
      <c r="BB74" s="969"/>
      <c r="BC74" s="969"/>
      <c r="BD74" s="970"/>
      <c r="BE74" s="216"/>
      <c r="BF74" s="216"/>
      <c r="BG74" s="216"/>
      <c r="BH74" s="216"/>
      <c r="BI74" s="216"/>
      <c r="BJ74" s="216"/>
      <c r="BK74" s="216"/>
      <c r="BL74" s="216"/>
      <c r="BM74" s="216"/>
      <c r="BN74" s="216"/>
      <c r="BO74" s="216"/>
      <c r="BP74" s="216"/>
      <c r="BQ74" s="213">
        <v>68</v>
      </c>
      <c r="BR74" s="218"/>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197"/>
    </row>
    <row r="75" spans="1:131" s="198" customFormat="1" ht="26.25" customHeight="1">
      <c r="A75" s="212">
        <v>8</v>
      </c>
      <c r="B75" s="971" t="s">
        <v>555</v>
      </c>
      <c r="C75" s="972"/>
      <c r="D75" s="972"/>
      <c r="E75" s="972"/>
      <c r="F75" s="972"/>
      <c r="G75" s="972"/>
      <c r="H75" s="972"/>
      <c r="I75" s="972"/>
      <c r="J75" s="972"/>
      <c r="K75" s="972"/>
      <c r="L75" s="972"/>
      <c r="M75" s="972"/>
      <c r="N75" s="972"/>
      <c r="O75" s="972"/>
      <c r="P75" s="973"/>
      <c r="Q75" s="974">
        <v>17</v>
      </c>
      <c r="R75" s="968"/>
      <c r="S75" s="968"/>
      <c r="T75" s="968"/>
      <c r="U75" s="968"/>
      <c r="V75" s="968">
        <v>12</v>
      </c>
      <c r="W75" s="968"/>
      <c r="X75" s="968"/>
      <c r="Y75" s="968"/>
      <c r="Z75" s="968"/>
      <c r="AA75" s="968">
        <v>5</v>
      </c>
      <c r="AB75" s="968"/>
      <c r="AC75" s="968"/>
      <c r="AD75" s="968"/>
      <c r="AE75" s="968"/>
      <c r="AF75" s="968">
        <v>5</v>
      </c>
      <c r="AG75" s="968"/>
      <c r="AH75" s="968"/>
      <c r="AI75" s="968"/>
      <c r="AJ75" s="968"/>
      <c r="AK75" s="968">
        <v>14</v>
      </c>
      <c r="AL75" s="968"/>
      <c r="AM75" s="968"/>
      <c r="AN75" s="968"/>
      <c r="AO75" s="968"/>
      <c r="AP75" s="968">
        <v>0</v>
      </c>
      <c r="AQ75" s="968"/>
      <c r="AR75" s="968"/>
      <c r="AS75" s="968"/>
      <c r="AT75" s="968"/>
      <c r="AU75" s="968">
        <v>0</v>
      </c>
      <c r="AV75" s="968"/>
      <c r="AW75" s="968"/>
      <c r="AX75" s="968"/>
      <c r="AY75" s="968"/>
      <c r="AZ75" s="969"/>
      <c r="BA75" s="969"/>
      <c r="BB75" s="969"/>
      <c r="BC75" s="969"/>
      <c r="BD75" s="970"/>
      <c r="BE75" s="216"/>
      <c r="BF75" s="216"/>
      <c r="BG75" s="216"/>
      <c r="BH75" s="216"/>
      <c r="BI75" s="216"/>
      <c r="BJ75" s="216"/>
      <c r="BK75" s="216"/>
      <c r="BL75" s="216"/>
      <c r="BM75" s="216"/>
      <c r="BN75" s="216"/>
      <c r="BO75" s="216"/>
      <c r="BP75" s="216"/>
      <c r="BQ75" s="213">
        <v>69</v>
      </c>
      <c r="BR75" s="218"/>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197"/>
    </row>
    <row r="76" spans="1:131" s="198" customFormat="1" ht="26.25" customHeight="1">
      <c r="A76" s="212">
        <v>9</v>
      </c>
      <c r="B76" s="971" t="s">
        <v>556</v>
      </c>
      <c r="C76" s="972"/>
      <c r="D76" s="972"/>
      <c r="E76" s="972"/>
      <c r="F76" s="972"/>
      <c r="G76" s="972"/>
      <c r="H76" s="972"/>
      <c r="I76" s="972"/>
      <c r="J76" s="972"/>
      <c r="K76" s="972"/>
      <c r="L76" s="972"/>
      <c r="M76" s="972"/>
      <c r="N76" s="972"/>
      <c r="O76" s="972"/>
      <c r="P76" s="973"/>
      <c r="Q76" s="974">
        <v>5</v>
      </c>
      <c r="R76" s="968"/>
      <c r="S76" s="968"/>
      <c r="T76" s="968"/>
      <c r="U76" s="968"/>
      <c r="V76" s="968">
        <v>3</v>
      </c>
      <c r="W76" s="968"/>
      <c r="X76" s="968"/>
      <c r="Y76" s="968"/>
      <c r="Z76" s="968"/>
      <c r="AA76" s="968">
        <v>2</v>
      </c>
      <c r="AB76" s="968"/>
      <c r="AC76" s="968"/>
      <c r="AD76" s="968"/>
      <c r="AE76" s="968"/>
      <c r="AF76" s="968">
        <v>2</v>
      </c>
      <c r="AG76" s="968"/>
      <c r="AH76" s="968"/>
      <c r="AI76" s="968"/>
      <c r="AJ76" s="968"/>
      <c r="AK76" s="968">
        <v>4</v>
      </c>
      <c r="AL76" s="968"/>
      <c r="AM76" s="968"/>
      <c r="AN76" s="968"/>
      <c r="AO76" s="968"/>
      <c r="AP76" s="968">
        <v>0</v>
      </c>
      <c r="AQ76" s="968"/>
      <c r="AR76" s="968"/>
      <c r="AS76" s="968"/>
      <c r="AT76" s="968"/>
      <c r="AU76" s="968">
        <v>0</v>
      </c>
      <c r="AV76" s="968"/>
      <c r="AW76" s="968"/>
      <c r="AX76" s="968"/>
      <c r="AY76" s="968"/>
      <c r="AZ76" s="969"/>
      <c r="BA76" s="969"/>
      <c r="BB76" s="969"/>
      <c r="BC76" s="969"/>
      <c r="BD76" s="970"/>
      <c r="BE76" s="216"/>
      <c r="BF76" s="216"/>
      <c r="BG76" s="216"/>
      <c r="BH76" s="216"/>
      <c r="BI76" s="216"/>
      <c r="BJ76" s="216"/>
      <c r="BK76" s="216"/>
      <c r="BL76" s="216"/>
      <c r="BM76" s="216"/>
      <c r="BN76" s="216"/>
      <c r="BO76" s="216"/>
      <c r="BP76" s="216"/>
      <c r="BQ76" s="213">
        <v>70</v>
      </c>
      <c r="BR76" s="218"/>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197"/>
    </row>
    <row r="77" spans="1:131" s="198" customFormat="1" ht="26.25" customHeight="1">
      <c r="A77" s="212">
        <v>10</v>
      </c>
      <c r="B77" s="971" t="s">
        <v>557</v>
      </c>
      <c r="C77" s="972"/>
      <c r="D77" s="972"/>
      <c r="E77" s="972"/>
      <c r="F77" s="972"/>
      <c r="G77" s="972"/>
      <c r="H77" s="972"/>
      <c r="I77" s="972"/>
      <c r="J77" s="972"/>
      <c r="K77" s="972"/>
      <c r="L77" s="972"/>
      <c r="M77" s="972"/>
      <c r="N77" s="972"/>
      <c r="O77" s="972"/>
      <c r="P77" s="973"/>
      <c r="Q77" s="974">
        <v>14</v>
      </c>
      <c r="R77" s="968"/>
      <c r="S77" s="968"/>
      <c r="T77" s="968"/>
      <c r="U77" s="968"/>
      <c r="V77" s="968">
        <v>11</v>
      </c>
      <c r="W77" s="968"/>
      <c r="X77" s="968"/>
      <c r="Y77" s="968"/>
      <c r="Z77" s="968"/>
      <c r="AA77" s="968">
        <v>3</v>
      </c>
      <c r="AB77" s="968"/>
      <c r="AC77" s="968"/>
      <c r="AD77" s="968"/>
      <c r="AE77" s="968"/>
      <c r="AF77" s="968">
        <v>3</v>
      </c>
      <c r="AG77" s="968"/>
      <c r="AH77" s="968"/>
      <c r="AI77" s="968"/>
      <c r="AJ77" s="968"/>
      <c r="AK77" s="968">
        <v>11</v>
      </c>
      <c r="AL77" s="968"/>
      <c r="AM77" s="968"/>
      <c r="AN77" s="968"/>
      <c r="AO77" s="968"/>
      <c r="AP77" s="968">
        <v>0</v>
      </c>
      <c r="AQ77" s="968"/>
      <c r="AR77" s="968"/>
      <c r="AS77" s="968"/>
      <c r="AT77" s="968"/>
      <c r="AU77" s="968">
        <v>0</v>
      </c>
      <c r="AV77" s="968"/>
      <c r="AW77" s="968"/>
      <c r="AX77" s="968"/>
      <c r="AY77" s="968"/>
      <c r="AZ77" s="969"/>
      <c r="BA77" s="969"/>
      <c r="BB77" s="969"/>
      <c r="BC77" s="969"/>
      <c r="BD77" s="970"/>
      <c r="BE77" s="216"/>
      <c r="BF77" s="216"/>
      <c r="BG77" s="216"/>
      <c r="BH77" s="216"/>
      <c r="BI77" s="216"/>
      <c r="BJ77" s="216"/>
      <c r="BK77" s="216"/>
      <c r="BL77" s="216"/>
      <c r="BM77" s="216"/>
      <c r="BN77" s="216"/>
      <c r="BO77" s="216"/>
      <c r="BP77" s="216"/>
      <c r="BQ77" s="213">
        <v>71</v>
      </c>
      <c r="BR77" s="218"/>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197"/>
    </row>
    <row r="78" spans="1:131" s="198" customFormat="1" ht="26.25" customHeight="1">
      <c r="A78" s="212">
        <v>11</v>
      </c>
      <c r="B78" s="971" t="s">
        <v>558</v>
      </c>
      <c r="C78" s="972"/>
      <c r="D78" s="972"/>
      <c r="E78" s="972"/>
      <c r="F78" s="972"/>
      <c r="G78" s="972"/>
      <c r="H78" s="972"/>
      <c r="I78" s="972"/>
      <c r="J78" s="972"/>
      <c r="K78" s="972"/>
      <c r="L78" s="972"/>
      <c r="M78" s="972"/>
      <c r="N78" s="972"/>
      <c r="O78" s="972"/>
      <c r="P78" s="973"/>
      <c r="Q78" s="974">
        <v>257889</v>
      </c>
      <c r="R78" s="968"/>
      <c r="S78" s="968"/>
      <c r="T78" s="968"/>
      <c r="U78" s="968"/>
      <c r="V78" s="968">
        <v>257793</v>
      </c>
      <c r="W78" s="968"/>
      <c r="X78" s="968"/>
      <c r="Y78" s="968"/>
      <c r="Z78" s="968"/>
      <c r="AA78" s="968">
        <v>97</v>
      </c>
      <c r="AB78" s="968"/>
      <c r="AC78" s="968"/>
      <c r="AD78" s="968"/>
      <c r="AE78" s="968"/>
      <c r="AF78" s="968">
        <v>97</v>
      </c>
      <c r="AG78" s="968"/>
      <c r="AH78" s="968"/>
      <c r="AI78" s="968"/>
      <c r="AJ78" s="968"/>
      <c r="AK78" s="968">
        <v>9107</v>
      </c>
      <c r="AL78" s="968"/>
      <c r="AM78" s="968"/>
      <c r="AN78" s="968"/>
      <c r="AO78" s="968"/>
      <c r="AP78" s="968">
        <v>0</v>
      </c>
      <c r="AQ78" s="968"/>
      <c r="AR78" s="968"/>
      <c r="AS78" s="968"/>
      <c r="AT78" s="968"/>
      <c r="AU78" s="968">
        <v>0</v>
      </c>
      <c r="AV78" s="968"/>
      <c r="AW78" s="968"/>
      <c r="AX78" s="968"/>
      <c r="AY78" s="968"/>
      <c r="AZ78" s="969"/>
      <c r="BA78" s="969"/>
      <c r="BB78" s="969"/>
      <c r="BC78" s="969"/>
      <c r="BD78" s="970"/>
      <c r="BE78" s="216"/>
      <c r="BF78" s="216"/>
      <c r="BG78" s="216"/>
      <c r="BH78" s="216"/>
      <c r="BI78" s="216"/>
      <c r="BJ78" s="219"/>
      <c r="BK78" s="219"/>
      <c r="BL78" s="219"/>
      <c r="BM78" s="219"/>
      <c r="BN78" s="219"/>
      <c r="BO78" s="216"/>
      <c r="BP78" s="216"/>
      <c r="BQ78" s="213">
        <v>72</v>
      </c>
      <c r="BR78" s="218"/>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197"/>
    </row>
    <row r="79" spans="1:131" s="198" customFormat="1" ht="26.25" customHeight="1">
      <c r="A79" s="212">
        <v>12</v>
      </c>
      <c r="B79" s="971" t="s">
        <v>559</v>
      </c>
      <c r="C79" s="972"/>
      <c r="D79" s="972"/>
      <c r="E79" s="972"/>
      <c r="F79" s="972"/>
      <c r="G79" s="972"/>
      <c r="H79" s="972"/>
      <c r="I79" s="972"/>
      <c r="J79" s="972"/>
      <c r="K79" s="972"/>
      <c r="L79" s="972"/>
      <c r="M79" s="972"/>
      <c r="N79" s="972"/>
      <c r="O79" s="972"/>
      <c r="P79" s="973"/>
      <c r="Q79" s="974">
        <v>9663</v>
      </c>
      <c r="R79" s="968"/>
      <c r="S79" s="968"/>
      <c r="T79" s="968"/>
      <c r="U79" s="968"/>
      <c r="V79" s="968">
        <v>8741</v>
      </c>
      <c r="W79" s="968"/>
      <c r="X79" s="968"/>
      <c r="Y79" s="968"/>
      <c r="Z79" s="968"/>
      <c r="AA79" s="968">
        <v>921</v>
      </c>
      <c r="AB79" s="968"/>
      <c r="AC79" s="968"/>
      <c r="AD79" s="968"/>
      <c r="AE79" s="968"/>
      <c r="AF79" s="968">
        <v>921</v>
      </c>
      <c r="AG79" s="968"/>
      <c r="AH79" s="968"/>
      <c r="AI79" s="968"/>
      <c r="AJ79" s="968"/>
      <c r="AK79" s="968">
        <v>708</v>
      </c>
      <c r="AL79" s="968"/>
      <c r="AM79" s="968"/>
      <c r="AN79" s="968"/>
      <c r="AO79" s="968"/>
      <c r="AP79" s="968">
        <v>0</v>
      </c>
      <c r="AQ79" s="968"/>
      <c r="AR79" s="968"/>
      <c r="AS79" s="968"/>
      <c r="AT79" s="968"/>
      <c r="AU79" s="968">
        <v>0</v>
      </c>
      <c r="AV79" s="968"/>
      <c r="AW79" s="968"/>
      <c r="AX79" s="968"/>
      <c r="AY79" s="968"/>
      <c r="AZ79" s="969"/>
      <c r="BA79" s="969"/>
      <c r="BB79" s="969"/>
      <c r="BC79" s="969"/>
      <c r="BD79" s="970"/>
      <c r="BE79" s="216"/>
      <c r="BF79" s="216"/>
      <c r="BG79" s="216"/>
      <c r="BH79" s="216"/>
      <c r="BI79" s="216"/>
      <c r="BJ79" s="219"/>
      <c r="BK79" s="219"/>
      <c r="BL79" s="219"/>
      <c r="BM79" s="219"/>
      <c r="BN79" s="219"/>
      <c r="BO79" s="216"/>
      <c r="BP79" s="216"/>
      <c r="BQ79" s="213">
        <v>73</v>
      </c>
      <c r="BR79" s="218"/>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197"/>
    </row>
    <row r="80" spans="1:131" s="198" customFormat="1" ht="26.25" customHeight="1">
      <c r="A80" s="212">
        <v>13</v>
      </c>
      <c r="B80" s="971" t="s">
        <v>560</v>
      </c>
      <c r="C80" s="972"/>
      <c r="D80" s="972"/>
      <c r="E80" s="972"/>
      <c r="F80" s="972"/>
      <c r="G80" s="972"/>
      <c r="H80" s="972"/>
      <c r="I80" s="972"/>
      <c r="J80" s="972"/>
      <c r="K80" s="972"/>
      <c r="L80" s="972"/>
      <c r="M80" s="972"/>
      <c r="N80" s="972"/>
      <c r="O80" s="972"/>
      <c r="P80" s="973"/>
      <c r="Q80" s="974">
        <v>4</v>
      </c>
      <c r="R80" s="968"/>
      <c r="S80" s="968"/>
      <c r="T80" s="968"/>
      <c r="U80" s="968"/>
      <c r="V80" s="968">
        <v>1</v>
      </c>
      <c r="W80" s="968"/>
      <c r="X80" s="968"/>
      <c r="Y80" s="968"/>
      <c r="Z80" s="968"/>
      <c r="AA80" s="968">
        <v>3</v>
      </c>
      <c r="AB80" s="968"/>
      <c r="AC80" s="968"/>
      <c r="AD80" s="968"/>
      <c r="AE80" s="968"/>
      <c r="AF80" s="968">
        <v>3</v>
      </c>
      <c r="AG80" s="968"/>
      <c r="AH80" s="968"/>
      <c r="AI80" s="968"/>
      <c r="AJ80" s="968"/>
      <c r="AK80" s="968">
        <v>1</v>
      </c>
      <c r="AL80" s="968"/>
      <c r="AM80" s="968"/>
      <c r="AN80" s="968"/>
      <c r="AO80" s="968"/>
      <c r="AP80" s="968">
        <v>0</v>
      </c>
      <c r="AQ80" s="968"/>
      <c r="AR80" s="968"/>
      <c r="AS80" s="968"/>
      <c r="AT80" s="968"/>
      <c r="AU80" s="968">
        <v>0</v>
      </c>
      <c r="AV80" s="968"/>
      <c r="AW80" s="968"/>
      <c r="AX80" s="968"/>
      <c r="AY80" s="968"/>
      <c r="AZ80" s="969"/>
      <c r="BA80" s="969"/>
      <c r="BB80" s="969"/>
      <c r="BC80" s="969"/>
      <c r="BD80" s="970"/>
      <c r="BE80" s="216"/>
      <c r="BF80" s="216"/>
      <c r="BG80" s="216"/>
      <c r="BH80" s="216"/>
      <c r="BI80" s="216"/>
      <c r="BJ80" s="216"/>
      <c r="BK80" s="216"/>
      <c r="BL80" s="216"/>
      <c r="BM80" s="216"/>
      <c r="BN80" s="216"/>
      <c r="BO80" s="216"/>
      <c r="BP80" s="216"/>
      <c r="BQ80" s="213">
        <v>74</v>
      </c>
      <c r="BR80" s="218"/>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197"/>
    </row>
    <row r="81" spans="1:131" s="198" customFormat="1" ht="26.25" customHeight="1">
      <c r="A81" s="212">
        <v>14</v>
      </c>
      <c r="B81" s="971" t="s">
        <v>561</v>
      </c>
      <c r="C81" s="972"/>
      <c r="D81" s="972"/>
      <c r="E81" s="972"/>
      <c r="F81" s="972"/>
      <c r="G81" s="972"/>
      <c r="H81" s="972"/>
      <c r="I81" s="972"/>
      <c r="J81" s="972"/>
      <c r="K81" s="972"/>
      <c r="L81" s="972"/>
      <c r="M81" s="972"/>
      <c r="N81" s="972"/>
      <c r="O81" s="972"/>
      <c r="P81" s="973"/>
      <c r="Q81" s="974">
        <v>1</v>
      </c>
      <c r="R81" s="968"/>
      <c r="S81" s="968"/>
      <c r="T81" s="968"/>
      <c r="U81" s="968"/>
      <c r="V81" s="968">
        <v>1</v>
      </c>
      <c r="W81" s="968"/>
      <c r="X81" s="968"/>
      <c r="Y81" s="968"/>
      <c r="Z81" s="968"/>
      <c r="AA81" s="968">
        <v>0</v>
      </c>
      <c r="AB81" s="968"/>
      <c r="AC81" s="968"/>
      <c r="AD81" s="968"/>
      <c r="AE81" s="968"/>
      <c r="AF81" s="968">
        <v>1</v>
      </c>
      <c r="AG81" s="968"/>
      <c r="AH81" s="968"/>
      <c r="AI81" s="968"/>
      <c r="AJ81" s="968"/>
      <c r="AK81" s="968">
        <v>1</v>
      </c>
      <c r="AL81" s="968"/>
      <c r="AM81" s="968"/>
      <c r="AN81" s="968"/>
      <c r="AO81" s="968"/>
      <c r="AP81" s="968">
        <v>0</v>
      </c>
      <c r="AQ81" s="968"/>
      <c r="AR81" s="968"/>
      <c r="AS81" s="968"/>
      <c r="AT81" s="968"/>
      <c r="AU81" s="968">
        <v>0</v>
      </c>
      <c r="AV81" s="968"/>
      <c r="AW81" s="968"/>
      <c r="AX81" s="968"/>
      <c r="AY81" s="968"/>
      <c r="AZ81" s="969"/>
      <c r="BA81" s="969"/>
      <c r="BB81" s="969"/>
      <c r="BC81" s="969"/>
      <c r="BD81" s="970"/>
      <c r="BE81" s="216"/>
      <c r="BF81" s="216"/>
      <c r="BG81" s="216"/>
      <c r="BH81" s="216"/>
      <c r="BI81" s="216"/>
      <c r="BJ81" s="216"/>
      <c r="BK81" s="216"/>
      <c r="BL81" s="216"/>
      <c r="BM81" s="216"/>
      <c r="BN81" s="216"/>
      <c r="BO81" s="216"/>
      <c r="BP81" s="216"/>
      <c r="BQ81" s="213">
        <v>75</v>
      </c>
      <c r="BR81" s="218"/>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197"/>
    </row>
    <row r="82" spans="1:131" s="198" customFormat="1" ht="26.25" customHeight="1">
      <c r="A82" s="212">
        <v>15</v>
      </c>
      <c r="B82" s="971" t="s">
        <v>562</v>
      </c>
      <c r="C82" s="972"/>
      <c r="D82" s="972"/>
      <c r="E82" s="972"/>
      <c r="F82" s="972"/>
      <c r="G82" s="972"/>
      <c r="H82" s="972"/>
      <c r="I82" s="972"/>
      <c r="J82" s="972"/>
      <c r="K82" s="972"/>
      <c r="L82" s="972"/>
      <c r="M82" s="972"/>
      <c r="N82" s="972"/>
      <c r="O82" s="972"/>
      <c r="P82" s="973"/>
      <c r="Q82" s="974">
        <v>4</v>
      </c>
      <c r="R82" s="968"/>
      <c r="S82" s="968"/>
      <c r="T82" s="968"/>
      <c r="U82" s="968"/>
      <c r="V82" s="968">
        <v>3</v>
      </c>
      <c r="W82" s="968"/>
      <c r="X82" s="968"/>
      <c r="Y82" s="968"/>
      <c r="Z82" s="968"/>
      <c r="AA82" s="968">
        <v>1</v>
      </c>
      <c r="AB82" s="968"/>
      <c r="AC82" s="968"/>
      <c r="AD82" s="968"/>
      <c r="AE82" s="968"/>
      <c r="AF82" s="968">
        <v>2</v>
      </c>
      <c r="AG82" s="968"/>
      <c r="AH82" s="968"/>
      <c r="AI82" s="968"/>
      <c r="AJ82" s="968"/>
      <c r="AK82" s="968">
        <v>3</v>
      </c>
      <c r="AL82" s="968"/>
      <c r="AM82" s="968"/>
      <c r="AN82" s="968"/>
      <c r="AO82" s="968"/>
      <c r="AP82" s="968">
        <v>0</v>
      </c>
      <c r="AQ82" s="968"/>
      <c r="AR82" s="968"/>
      <c r="AS82" s="968"/>
      <c r="AT82" s="968"/>
      <c r="AU82" s="968">
        <v>0</v>
      </c>
      <c r="AV82" s="968"/>
      <c r="AW82" s="968"/>
      <c r="AX82" s="968"/>
      <c r="AY82" s="968"/>
      <c r="AZ82" s="969"/>
      <c r="BA82" s="969"/>
      <c r="BB82" s="969"/>
      <c r="BC82" s="969"/>
      <c r="BD82" s="970"/>
      <c r="BE82" s="216"/>
      <c r="BF82" s="216"/>
      <c r="BG82" s="216"/>
      <c r="BH82" s="216"/>
      <c r="BI82" s="216"/>
      <c r="BJ82" s="216"/>
      <c r="BK82" s="216"/>
      <c r="BL82" s="216"/>
      <c r="BM82" s="216"/>
      <c r="BN82" s="216"/>
      <c r="BO82" s="216"/>
      <c r="BP82" s="216"/>
      <c r="BQ82" s="213">
        <v>76</v>
      </c>
      <c r="BR82" s="218"/>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197"/>
    </row>
    <row r="83" spans="1:131" s="198" customFormat="1" ht="26.25" customHeight="1">
      <c r="A83" s="212">
        <v>16</v>
      </c>
      <c r="B83" s="971" t="s">
        <v>563</v>
      </c>
      <c r="C83" s="972"/>
      <c r="D83" s="972"/>
      <c r="E83" s="972"/>
      <c r="F83" s="972"/>
      <c r="G83" s="972"/>
      <c r="H83" s="972"/>
      <c r="I83" s="972"/>
      <c r="J83" s="972"/>
      <c r="K83" s="972"/>
      <c r="L83" s="972"/>
      <c r="M83" s="972"/>
      <c r="N83" s="972"/>
      <c r="O83" s="972"/>
      <c r="P83" s="973"/>
      <c r="Q83" s="974">
        <v>3</v>
      </c>
      <c r="R83" s="968"/>
      <c r="S83" s="968"/>
      <c r="T83" s="968"/>
      <c r="U83" s="968"/>
      <c r="V83" s="968">
        <v>2</v>
      </c>
      <c r="W83" s="968"/>
      <c r="X83" s="968"/>
      <c r="Y83" s="968"/>
      <c r="Z83" s="968"/>
      <c r="AA83" s="968">
        <v>1</v>
      </c>
      <c r="AB83" s="968"/>
      <c r="AC83" s="968"/>
      <c r="AD83" s="968"/>
      <c r="AE83" s="968"/>
      <c r="AF83" s="968">
        <v>1</v>
      </c>
      <c r="AG83" s="968"/>
      <c r="AH83" s="968"/>
      <c r="AI83" s="968"/>
      <c r="AJ83" s="968"/>
      <c r="AK83" s="968">
        <v>2</v>
      </c>
      <c r="AL83" s="968"/>
      <c r="AM83" s="968"/>
      <c r="AN83" s="968"/>
      <c r="AO83" s="968"/>
      <c r="AP83" s="968">
        <v>0</v>
      </c>
      <c r="AQ83" s="968"/>
      <c r="AR83" s="968"/>
      <c r="AS83" s="968"/>
      <c r="AT83" s="968"/>
      <c r="AU83" s="968">
        <v>0</v>
      </c>
      <c r="AV83" s="968"/>
      <c r="AW83" s="968"/>
      <c r="AX83" s="968"/>
      <c r="AY83" s="968"/>
      <c r="AZ83" s="969"/>
      <c r="BA83" s="969"/>
      <c r="BB83" s="969"/>
      <c r="BC83" s="969"/>
      <c r="BD83" s="970"/>
      <c r="BE83" s="216"/>
      <c r="BF83" s="216"/>
      <c r="BG83" s="216"/>
      <c r="BH83" s="216"/>
      <c r="BI83" s="216"/>
      <c r="BJ83" s="216"/>
      <c r="BK83" s="216"/>
      <c r="BL83" s="216"/>
      <c r="BM83" s="216"/>
      <c r="BN83" s="216"/>
      <c r="BO83" s="216"/>
      <c r="BP83" s="216"/>
      <c r="BQ83" s="213">
        <v>77</v>
      </c>
      <c r="BR83" s="218"/>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197"/>
    </row>
    <row r="84" spans="1:131" s="198" customFormat="1" ht="26.25" customHeight="1">
      <c r="A84" s="212">
        <v>17</v>
      </c>
      <c r="B84" s="971" t="s">
        <v>564</v>
      </c>
      <c r="C84" s="972"/>
      <c r="D84" s="972"/>
      <c r="E84" s="972"/>
      <c r="F84" s="972"/>
      <c r="G84" s="972"/>
      <c r="H84" s="972"/>
      <c r="I84" s="972"/>
      <c r="J84" s="972"/>
      <c r="K84" s="972"/>
      <c r="L84" s="972"/>
      <c r="M84" s="972"/>
      <c r="N84" s="972"/>
      <c r="O84" s="972"/>
      <c r="P84" s="973"/>
      <c r="Q84" s="974">
        <v>45</v>
      </c>
      <c r="R84" s="968"/>
      <c r="S84" s="968"/>
      <c r="T84" s="968"/>
      <c r="U84" s="968"/>
      <c r="V84" s="968">
        <v>40</v>
      </c>
      <c r="W84" s="968"/>
      <c r="X84" s="968"/>
      <c r="Y84" s="968"/>
      <c r="Z84" s="968"/>
      <c r="AA84" s="968">
        <v>5</v>
      </c>
      <c r="AB84" s="968"/>
      <c r="AC84" s="968"/>
      <c r="AD84" s="968"/>
      <c r="AE84" s="968"/>
      <c r="AF84" s="968">
        <v>5</v>
      </c>
      <c r="AG84" s="968"/>
      <c r="AH84" s="968"/>
      <c r="AI84" s="968"/>
      <c r="AJ84" s="968"/>
      <c r="AK84" s="968">
        <v>36</v>
      </c>
      <c r="AL84" s="968"/>
      <c r="AM84" s="968"/>
      <c r="AN84" s="968"/>
      <c r="AO84" s="968"/>
      <c r="AP84" s="968">
        <v>0</v>
      </c>
      <c r="AQ84" s="968"/>
      <c r="AR84" s="968"/>
      <c r="AS84" s="968"/>
      <c r="AT84" s="968"/>
      <c r="AU84" s="968">
        <v>0</v>
      </c>
      <c r="AV84" s="968"/>
      <c r="AW84" s="968"/>
      <c r="AX84" s="968"/>
      <c r="AY84" s="968"/>
      <c r="AZ84" s="969"/>
      <c r="BA84" s="969"/>
      <c r="BB84" s="969"/>
      <c r="BC84" s="969"/>
      <c r="BD84" s="970"/>
      <c r="BE84" s="216"/>
      <c r="BF84" s="216"/>
      <c r="BG84" s="216"/>
      <c r="BH84" s="216"/>
      <c r="BI84" s="216"/>
      <c r="BJ84" s="216"/>
      <c r="BK84" s="216"/>
      <c r="BL84" s="216"/>
      <c r="BM84" s="216"/>
      <c r="BN84" s="216"/>
      <c r="BO84" s="216"/>
      <c r="BP84" s="216"/>
      <c r="BQ84" s="213">
        <v>78</v>
      </c>
      <c r="BR84" s="218"/>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197"/>
    </row>
    <row r="85" spans="1:131" s="198" customFormat="1" ht="26.25" customHeight="1">
      <c r="A85" s="212">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16"/>
      <c r="BF85" s="216"/>
      <c r="BG85" s="216"/>
      <c r="BH85" s="216"/>
      <c r="BI85" s="216"/>
      <c r="BJ85" s="216"/>
      <c r="BK85" s="216"/>
      <c r="BL85" s="216"/>
      <c r="BM85" s="216"/>
      <c r="BN85" s="216"/>
      <c r="BO85" s="216"/>
      <c r="BP85" s="216"/>
      <c r="BQ85" s="213">
        <v>79</v>
      </c>
      <c r="BR85" s="218"/>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197"/>
    </row>
    <row r="86" spans="1:131" s="198" customFormat="1" ht="26.25" customHeight="1">
      <c r="A86" s="212">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16"/>
      <c r="BF86" s="216"/>
      <c r="BG86" s="216"/>
      <c r="BH86" s="216"/>
      <c r="BI86" s="216"/>
      <c r="BJ86" s="216"/>
      <c r="BK86" s="216"/>
      <c r="BL86" s="216"/>
      <c r="BM86" s="216"/>
      <c r="BN86" s="216"/>
      <c r="BO86" s="216"/>
      <c r="BP86" s="216"/>
      <c r="BQ86" s="213">
        <v>80</v>
      </c>
      <c r="BR86" s="218"/>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197"/>
    </row>
    <row r="87" spans="1:131" s="198" customFormat="1" ht="26.25" customHeight="1">
      <c r="A87" s="220">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16"/>
      <c r="BF87" s="216"/>
      <c r="BG87" s="216"/>
      <c r="BH87" s="216"/>
      <c r="BI87" s="216"/>
      <c r="BJ87" s="216"/>
      <c r="BK87" s="216"/>
      <c r="BL87" s="216"/>
      <c r="BM87" s="216"/>
      <c r="BN87" s="216"/>
      <c r="BO87" s="216"/>
      <c r="BP87" s="216"/>
      <c r="BQ87" s="213">
        <v>81</v>
      </c>
      <c r="BR87" s="218"/>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197"/>
    </row>
    <row r="88" spans="1:131" s="198" customFormat="1" ht="26.25" customHeight="1" thickBot="1">
      <c r="A88" s="215" t="s">
        <v>376</v>
      </c>
      <c r="B88" s="941" t="s">
        <v>404</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v>6747</v>
      </c>
      <c r="AG88" s="956"/>
      <c r="AH88" s="956"/>
      <c r="AI88" s="956"/>
      <c r="AJ88" s="956"/>
      <c r="AK88" s="960"/>
      <c r="AL88" s="960"/>
      <c r="AM88" s="960"/>
      <c r="AN88" s="960"/>
      <c r="AO88" s="960"/>
      <c r="AP88" s="956">
        <v>39762</v>
      </c>
      <c r="AQ88" s="956"/>
      <c r="AR88" s="956"/>
      <c r="AS88" s="956"/>
      <c r="AT88" s="956"/>
      <c r="AU88" s="956">
        <v>677</v>
      </c>
      <c r="AV88" s="956"/>
      <c r="AW88" s="956"/>
      <c r="AX88" s="956"/>
      <c r="AY88" s="956"/>
      <c r="AZ88" s="957"/>
      <c r="BA88" s="957"/>
      <c r="BB88" s="957"/>
      <c r="BC88" s="957"/>
      <c r="BD88" s="958"/>
      <c r="BE88" s="216"/>
      <c r="BF88" s="216"/>
      <c r="BG88" s="216"/>
      <c r="BH88" s="216"/>
      <c r="BI88" s="216"/>
      <c r="BJ88" s="216"/>
      <c r="BK88" s="216"/>
      <c r="BL88" s="216"/>
      <c r="BM88" s="216"/>
      <c r="BN88" s="216"/>
      <c r="BO88" s="216"/>
      <c r="BP88" s="216"/>
      <c r="BQ88" s="213">
        <v>82</v>
      </c>
      <c r="BR88" s="218"/>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376</v>
      </c>
      <c r="BR102" s="941" t="s">
        <v>405</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c r="CS102" s="948"/>
      <c r="CT102" s="948"/>
      <c r="CU102" s="948"/>
      <c r="CV102" s="949"/>
      <c r="CW102" s="947"/>
      <c r="CX102" s="948"/>
      <c r="CY102" s="948"/>
      <c r="CZ102" s="948"/>
      <c r="DA102" s="949"/>
      <c r="DB102" s="947"/>
      <c r="DC102" s="948"/>
      <c r="DD102" s="948"/>
      <c r="DE102" s="948"/>
      <c r="DF102" s="949"/>
      <c r="DG102" s="947"/>
      <c r="DH102" s="948"/>
      <c r="DI102" s="948"/>
      <c r="DJ102" s="948"/>
      <c r="DK102" s="949"/>
      <c r="DL102" s="947"/>
      <c r="DM102" s="948"/>
      <c r="DN102" s="948"/>
      <c r="DO102" s="948"/>
      <c r="DP102" s="949"/>
      <c r="DQ102" s="947"/>
      <c r="DR102" s="948"/>
      <c r="DS102" s="948"/>
      <c r="DT102" s="948"/>
      <c r="DU102" s="949"/>
      <c r="DV102" s="930"/>
      <c r="DW102" s="931"/>
      <c r="DX102" s="931"/>
      <c r="DY102" s="931"/>
      <c r="DZ102" s="93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3" t="s">
        <v>406</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4" t="s">
        <v>407</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5" t="s">
        <v>410</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411</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197" customFormat="1" ht="26.25" customHeight="1">
      <c r="A109" s="888" t="s">
        <v>412</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413</v>
      </c>
      <c r="AB109" s="889"/>
      <c r="AC109" s="889"/>
      <c r="AD109" s="889"/>
      <c r="AE109" s="890"/>
      <c r="AF109" s="891" t="s">
        <v>287</v>
      </c>
      <c r="AG109" s="889"/>
      <c r="AH109" s="889"/>
      <c r="AI109" s="889"/>
      <c r="AJ109" s="890"/>
      <c r="AK109" s="891" t="s">
        <v>286</v>
      </c>
      <c r="AL109" s="889"/>
      <c r="AM109" s="889"/>
      <c r="AN109" s="889"/>
      <c r="AO109" s="890"/>
      <c r="AP109" s="891" t="s">
        <v>414</v>
      </c>
      <c r="AQ109" s="889"/>
      <c r="AR109" s="889"/>
      <c r="AS109" s="889"/>
      <c r="AT109" s="920"/>
      <c r="AU109" s="888" t="s">
        <v>412</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413</v>
      </c>
      <c r="BR109" s="889"/>
      <c r="BS109" s="889"/>
      <c r="BT109" s="889"/>
      <c r="BU109" s="890"/>
      <c r="BV109" s="891" t="s">
        <v>287</v>
      </c>
      <c r="BW109" s="889"/>
      <c r="BX109" s="889"/>
      <c r="BY109" s="889"/>
      <c r="BZ109" s="890"/>
      <c r="CA109" s="891" t="s">
        <v>286</v>
      </c>
      <c r="CB109" s="889"/>
      <c r="CC109" s="889"/>
      <c r="CD109" s="889"/>
      <c r="CE109" s="890"/>
      <c r="CF109" s="929" t="s">
        <v>414</v>
      </c>
      <c r="CG109" s="929"/>
      <c r="CH109" s="929"/>
      <c r="CI109" s="929"/>
      <c r="CJ109" s="929"/>
      <c r="CK109" s="891" t="s">
        <v>415</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413</v>
      </c>
      <c r="DH109" s="889"/>
      <c r="DI109" s="889"/>
      <c r="DJ109" s="889"/>
      <c r="DK109" s="890"/>
      <c r="DL109" s="891" t="s">
        <v>287</v>
      </c>
      <c r="DM109" s="889"/>
      <c r="DN109" s="889"/>
      <c r="DO109" s="889"/>
      <c r="DP109" s="890"/>
      <c r="DQ109" s="891" t="s">
        <v>286</v>
      </c>
      <c r="DR109" s="889"/>
      <c r="DS109" s="889"/>
      <c r="DT109" s="889"/>
      <c r="DU109" s="890"/>
      <c r="DV109" s="891" t="s">
        <v>414</v>
      </c>
      <c r="DW109" s="889"/>
      <c r="DX109" s="889"/>
      <c r="DY109" s="889"/>
      <c r="DZ109" s="920"/>
    </row>
    <row r="110" spans="1:131" s="197" customFormat="1" ht="26.25" customHeight="1">
      <c r="A110" s="758" t="s">
        <v>416</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73">
        <v>35608997</v>
      </c>
      <c r="AB110" s="874"/>
      <c r="AC110" s="874"/>
      <c r="AD110" s="874"/>
      <c r="AE110" s="875"/>
      <c r="AF110" s="876">
        <v>34559891</v>
      </c>
      <c r="AG110" s="874"/>
      <c r="AH110" s="874"/>
      <c r="AI110" s="874"/>
      <c r="AJ110" s="875"/>
      <c r="AK110" s="876">
        <v>32359755</v>
      </c>
      <c r="AL110" s="874"/>
      <c r="AM110" s="874"/>
      <c r="AN110" s="874"/>
      <c r="AO110" s="875"/>
      <c r="AP110" s="877">
        <v>23.2</v>
      </c>
      <c r="AQ110" s="878"/>
      <c r="AR110" s="878"/>
      <c r="AS110" s="878"/>
      <c r="AT110" s="879"/>
      <c r="AU110" s="921" t="s">
        <v>61</v>
      </c>
      <c r="AV110" s="922"/>
      <c r="AW110" s="922"/>
      <c r="AX110" s="922"/>
      <c r="AY110" s="923"/>
      <c r="AZ110" s="817" t="s">
        <v>417</v>
      </c>
      <c r="BA110" s="759"/>
      <c r="BB110" s="759"/>
      <c r="BC110" s="759"/>
      <c r="BD110" s="759"/>
      <c r="BE110" s="759"/>
      <c r="BF110" s="759"/>
      <c r="BG110" s="759"/>
      <c r="BH110" s="759"/>
      <c r="BI110" s="759"/>
      <c r="BJ110" s="759"/>
      <c r="BK110" s="759"/>
      <c r="BL110" s="759"/>
      <c r="BM110" s="759"/>
      <c r="BN110" s="759"/>
      <c r="BO110" s="759"/>
      <c r="BP110" s="760"/>
      <c r="BQ110" s="800">
        <v>277698751</v>
      </c>
      <c r="BR110" s="801"/>
      <c r="BS110" s="801"/>
      <c r="BT110" s="801"/>
      <c r="BU110" s="801"/>
      <c r="BV110" s="801">
        <v>285102704</v>
      </c>
      <c r="BW110" s="801"/>
      <c r="BX110" s="801"/>
      <c r="BY110" s="801"/>
      <c r="BZ110" s="801"/>
      <c r="CA110" s="801">
        <v>310912320</v>
      </c>
      <c r="CB110" s="801"/>
      <c r="CC110" s="801"/>
      <c r="CD110" s="801"/>
      <c r="CE110" s="801"/>
      <c r="CF110" s="862">
        <v>222.5</v>
      </c>
      <c r="CG110" s="863"/>
      <c r="CH110" s="863"/>
      <c r="CI110" s="863"/>
      <c r="CJ110" s="863"/>
      <c r="CK110" s="917" t="s">
        <v>418</v>
      </c>
      <c r="CL110" s="865"/>
      <c r="CM110" s="870" t="s">
        <v>419</v>
      </c>
      <c r="CN110" s="871"/>
      <c r="CO110" s="871"/>
      <c r="CP110" s="871"/>
      <c r="CQ110" s="871"/>
      <c r="CR110" s="871"/>
      <c r="CS110" s="871"/>
      <c r="CT110" s="871"/>
      <c r="CU110" s="871"/>
      <c r="CV110" s="871"/>
      <c r="CW110" s="871"/>
      <c r="CX110" s="871"/>
      <c r="CY110" s="871"/>
      <c r="CZ110" s="871"/>
      <c r="DA110" s="871"/>
      <c r="DB110" s="871"/>
      <c r="DC110" s="871"/>
      <c r="DD110" s="871"/>
      <c r="DE110" s="871"/>
      <c r="DF110" s="872"/>
      <c r="DG110" s="800">
        <v>768182</v>
      </c>
      <c r="DH110" s="801"/>
      <c r="DI110" s="801"/>
      <c r="DJ110" s="801"/>
      <c r="DK110" s="801"/>
      <c r="DL110" s="801">
        <v>646748</v>
      </c>
      <c r="DM110" s="801"/>
      <c r="DN110" s="801"/>
      <c r="DO110" s="801"/>
      <c r="DP110" s="801"/>
      <c r="DQ110" s="801">
        <v>525314</v>
      </c>
      <c r="DR110" s="801"/>
      <c r="DS110" s="801"/>
      <c r="DT110" s="801"/>
      <c r="DU110" s="801"/>
      <c r="DV110" s="802">
        <v>0.4</v>
      </c>
      <c r="DW110" s="802"/>
      <c r="DX110" s="802"/>
      <c r="DY110" s="802"/>
      <c r="DZ110" s="803"/>
    </row>
    <row r="111" spans="1:131" s="197" customFormat="1" ht="26.25" customHeight="1">
      <c r="A111" s="779" t="s">
        <v>420</v>
      </c>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916"/>
      <c r="AA111" s="909" t="s">
        <v>113</v>
      </c>
      <c r="AB111" s="910"/>
      <c r="AC111" s="910"/>
      <c r="AD111" s="910"/>
      <c r="AE111" s="911"/>
      <c r="AF111" s="912" t="s">
        <v>113</v>
      </c>
      <c r="AG111" s="910"/>
      <c r="AH111" s="910"/>
      <c r="AI111" s="910"/>
      <c r="AJ111" s="911"/>
      <c r="AK111" s="912" t="s">
        <v>113</v>
      </c>
      <c r="AL111" s="910"/>
      <c r="AM111" s="910"/>
      <c r="AN111" s="910"/>
      <c r="AO111" s="911"/>
      <c r="AP111" s="913" t="s">
        <v>113</v>
      </c>
      <c r="AQ111" s="914"/>
      <c r="AR111" s="914"/>
      <c r="AS111" s="914"/>
      <c r="AT111" s="915"/>
      <c r="AU111" s="924"/>
      <c r="AV111" s="925"/>
      <c r="AW111" s="925"/>
      <c r="AX111" s="925"/>
      <c r="AY111" s="926"/>
      <c r="AZ111" s="768" t="s">
        <v>421</v>
      </c>
      <c r="BA111" s="769"/>
      <c r="BB111" s="769"/>
      <c r="BC111" s="769"/>
      <c r="BD111" s="769"/>
      <c r="BE111" s="769"/>
      <c r="BF111" s="769"/>
      <c r="BG111" s="769"/>
      <c r="BH111" s="769"/>
      <c r="BI111" s="769"/>
      <c r="BJ111" s="769"/>
      <c r="BK111" s="769"/>
      <c r="BL111" s="769"/>
      <c r="BM111" s="769"/>
      <c r="BN111" s="769"/>
      <c r="BO111" s="769"/>
      <c r="BP111" s="770"/>
      <c r="BQ111" s="771">
        <v>45708831</v>
      </c>
      <c r="BR111" s="772"/>
      <c r="BS111" s="772"/>
      <c r="BT111" s="772"/>
      <c r="BU111" s="772"/>
      <c r="BV111" s="772">
        <v>42203459</v>
      </c>
      <c r="BW111" s="772"/>
      <c r="BX111" s="772"/>
      <c r="BY111" s="772"/>
      <c r="BZ111" s="772"/>
      <c r="CA111" s="772">
        <v>38347137</v>
      </c>
      <c r="CB111" s="772"/>
      <c r="CC111" s="772"/>
      <c r="CD111" s="772"/>
      <c r="CE111" s="772"/>
      <c r="CF111" s="849">
        <v>27.4</v>
      </c>
      <c r="CG111" s="850"/>
      <c r="CH111" s="850"/>
      <c r="CI111" s="850"/>
      <c r="CJ111" s="850"/>
      <c r="CK111" s="918"/>
      <c r="CL111" s="867"/>
      <c r="CM111" s="804" t="s">
        <v>422</v>
      </c>
      <c r="CN111" s="805"/>
      <c r="CO111" s="805"/>
      <c r="CP111" s="805"/>
      <c r="CQ111" s="805"/>
      <c r="CR111" s="805"/>
      <c r="CS111" s="805"/>
      <c r="CT111" s="805"/>
      <c r="CU111" s="805"/>
      <c r="CV111" s="805"/>
      <c r="CW111" s="805"/>
      <c r="CX111" s="805"/>
      <c r="CY111" s="805"/>
      <c r="CZ111" s="805"/>
      <c r="DA111" s="805"/>
      <c r="DB111" s="805"/>
      <c r="DC111" s="805"/>
      <c r="DD111" s="805"/>
      <c r="DE111" s="805"/>
      <c r="DF111" s="806"/>
      <c r="DG111" s="771" t="s">
        <v>113</v>
      </c>
      <c r="DH111" s="772"/>
      <c r="DI111" s="772"/>
      <c r="DJ111" s="772"/>
      <c r="DK111" s="772"/>
      <c r="DL111" s="772" t="s">
        <v>113</v>
      </c>
      <c r="DM111" s="772"/>
      <c r="DN111" s="772"/>
      <c r="DO111" s="772"/>
      <c r="DP111" s="772"/>
      <c r="DQ111" s="772" t="s">
        <v>113</v>
      </c>
      <c r="DR111" s="772"/>
      <c r="DS111" s="772"/>
      <c r="DT111" s="772"/>
      <c r="DU111" s="772"/>
      <c r="DV111" s="824" t="s">
        <v>113</v>
      </c>
      <c r="DW111" s="824"/>
      <c r="DX111" s="824"/>
      <c r="DY111" s="824"/>
      <c r="DZ111" s="825"/>
    </row>
    <row r="112" spans="1:131" s="197" customFormat="1" ht="26.25" customHeight="1">
      <c r="A112" s="903" t="s">
        <v>423</v>
      </c>
      <c r="B112" s="904"/>
      <c r="C112" s="769" t="s">
        <v>424</v>
      </c>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70"/>
      <c r="AA112" s="784">
        <v>730033</v>
      </c>
      <c r="AB112" s="785"/>
      <c r="AC112" s="785"/>
      <c r="AD112" s="785"/>
      <c r="AE112" s="786"/>
      <c r="AF112" s="787">
        <v>1063367</v>
      </c>
      <c r="AG112" s="785"/>
      <c r="AH112" s="785"/>
      <c r="AI112" s="785"/>
      <c r="AJ112" s="786"/>
      <c r="AK112" s="787">
        <v>1363367</v>
      </c>
      <c r="AL112" s="785"/>
      <c r="AM112" s="785"/>
      <c r="AN112" s="785"/>
      <c r="AO112" s="786"/>
      <c r="AP112" s="755">
        <v>1</v>
      </c>
      <c r="AQ112" s="756"/>
      <c r="AR112" s="756"/>
      <c r="AS112" s="756"/>
      <c r="AT112" s="757"/>
      <c r="AU112" s="924"/>
      <c r="AV112" s="925"/>
      <c r="AW112" s="925"/>
      <c r="AX112" s="925"/>
      <c r="AY112" s="926"/>
      <c r="AZ112" s="768" t="s">
        <v>425</v>
      </c>
      <c r="BA112" s="769"/>
      <c r="BB112" s="769"/>
      <c r="BC112" s="769"/>
      <c r="BD112" s="769"/>
      <c r="BE112" s="769"/>
      <c r="BF112" s="769"/>
      <c r="BG112" s="769"/>
      <c r="BH112" s="769"/>
      <c r="BI112" s="769"/>
      <c r="BJ112" s="769"/>
      <c r="BK112" s="769"/>
      <c r="BL112" s="769"/>
      <c r="BM112" s="769"/>
      <c r="BN112" s="769"/>
      <c r="BO112" s="769"/>
      <c r="BP112" s="770"/>
      <c r="BQ112" s="771">
        <v>136704339</v>
      </c>
      <c r="BR112" s="772"/>
      <c r="BS112" s="772"/>
      <c r="BT112" s="772"/>
      <c r="BU112" s="772"/>
      <c r="BV112" s="772">
        <v>135191948</v>
      </c>
      <c r="BW112" s="772"/>
      <c r="BX112" s="772"/>
      <c r="BY112" s="772"/>
      <c r="BZ112" s="772"/>
      <c r="CA112" s="772">
        <v>125586424</v>
      </c>
      <c r="CB112" s="772"/>
      <c r="CC112" s="772"/>
      <c r="CD112" s="772"/>
      <c r="CE112" s="772"/>
      <c r="CF112" s="849">
        <v>89.9</v>
      </c>
      <c r="CG112" s="850"/>
      <c r="CH112" s="850"/>
      <c r="CI112" s="850"/>
      <c r="CJ112" s="850"/>
      <c r="CK112" s="918"/>
      <c r="CL112" s="867"/>
      <c r="CM112" s="804" t="s">
        <v>426</v>
      </c>
      <c r="CN112" s="805"/>
      <c r="CO112" s="805"/>
      <c r="CP112" s="805"/>
      <c r="CQ112" s="805"/>
      <c r="CR112" s="805"/>
      <c r="CS112" s="805"/>
      <c r="CT112" s="805"/>
      <c r="CU112" s="805"/>
      <c r="CV112" s="805"/>
      <c r="CW112" s="805"/>
      <c r="CX112" s="805"/>
      <c r="CY112" s="805"/>
      <c r="CZ112" s="805"/>
      <c r="DA112" s="805"/>
      <c r="DB112" s="805"/>
      <c r="DC112" s="805"/>
      <c r="DD112" s="805"/>
      <c r="DE112" s="805"/>
      <c r="DF112" s="806"/>
      <c r="DG112" s="771">
        <v>161454</v>
      </c>
      <c r="DH112" s="772"/>
      <c r="DI112" s="772"/>
      <c r="DJ112" s="772"/>
      <c r="DK112" s="772"/>
      <c r="DL112" s="772" t="s">
        <v>113</v>
      </c>
      <c r="DM112" s="772"/>
      <c r="DN112" s="772"/>
      <c r="DO112" s="772"/>
      <c r="DP112" s="772"/>
      <c r="DQ112" s="772" t="s">
        <v>113</v>
      </c>
      <c r="DR112" s="772"/>
      <c r="DS112" s="772"/>
      <c r="DT112" s="772"/>
      <c r="DU112" s="772"/>
      <c r="DV112" s="824" t="s">
        <v>113</v>
      </c>
      <c r="DW112" s="824"/>
      <c r="DX112" s="824"/>
      <c r="DY112" s="824"/>
      <c r="DZ112" s="825"/>
    </row>
    <row r="113" spans="1:130" s="197" customFormat="1" ht="26.25" customHeight="1">
      <c r="A113" s="905"/>
      <c r="B113" s="906"/>
      <c r="C113" s="769" t="s">
        <v>427</v>
      </c>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70"/>
      <c r="AA113" s="909">
        <v>8944319</v>
      </c>
      <c r="AB113" s="910"/>
      <c r="AC113" s="910"/>
      <c r="AD113" s="910"/>
      <c r="AE113" s="911"/>
      <c r="AF113" s="912">
        <v>8637325</v>
      </c>
      <c r="AG113" s="910"/>
      <c r="AH113" s="910"/>
      <c r="AI113" s="910"/>
      <c r="AJ113" s="911"/>
      <c r="AK113" s="912">
        <v>7316904</v>
      </c>
      <c r="AL113" s="910"/>
      <c r="AM113" s="910"/>
      <c r="AN113" s="910"/>
      <c r="AO113" s="911"/>
      <c r="AP113" s="913">
        <v>5.2</v>
      </c>
      <c r="AQ113" s="914"/>
      <c r="AR113" s="914"/>
      <c r="AS113" s="914"/>
      <c r="AT113" s="915"/>
      <c r="AU113" s="924"/>
      <c r="AV113" s="925"/>
      <c r="AW113" s="925"/>
      <c r="AX113" s="925"/>
      <c r="AY113" s="926"/>
      <c r="AZ113" s="768" t="s">
        <v>428</v>
      </c>
      <c r="BA113" s="769"/>
      <c r="BB113" s="769"/>
      <c r="BC113" s="769"/>
      <c r="BD113" s="769"/>
      <c r="BE113" s="769"/>
      <c r="BF113" s="769"/>
      <c r="BG113" s="769"/>
      <c r="BH113" s="769"/>
      <c r="BI113" s="769"/>
      <c r="BJ113" s="769"/>
      <c r="BK113" s="769"/>
      <c r="BL113" s="769"/>
      <c r="BM113" s="769"/>
      <c r="BN113" s="769"/>
      <c r="BO113" s="769"/>
      <c r="BP113" s="770"/>
      <c r="BQ113" s="771">
        <v>892462</v>
      </c>
      <c r="BR113" s="772"/>
      <c r="BS113" s="772"/>
      <c r="BT113" s="772"/>
      <c r="BU113" s="772"/>
      <c r="BV113" s="772">
        <v>784027</v>
      </c>
      <c r="BW113" s="772"/>
      <c r="BX113" s="772"/>
      <c r="BY113" s="772"/>
      <c r="BZ113" s="772"/>
      <c r="CA113" s="772">
        <v>677384</v>
      </c>
      <c r="CB113" s="772"/>
      <c r="CC113" s="772"/>
      <c r="CD113" s="772"/>
      <c r="CE113" s="772"/>
      <c r="CF113" s="849">
        <v>0.5</v>
      </c>
      <c r="CG113" s="850"/>
      <c r="CH113" s="850"/>
      <c r="CI113" s="850"/>
      <c r="CJ113" s="850"/>
      <c r="CK113" s="918"/>
      <c r="CL113" s="867"/>
      <c r="CM113" s="804" t="s">
        <v>429</v>
      </c>
      <c r="CN113" s="805"/>
      <c r="CO113" s="805"/>
      <c r="CP113" s="805"/>
      <c r="CQ113" s="805"/>
      <c r="CR113" s="805"/>
      <c r="CS113" s="805"/>
      <c r="CT113" s="805"/>
      <c r="CU113" s="805"/>
      <c r="CV113" s="805"/>
      <c r="CW113" s="805"/>
      <c r="CX113" s="805"/>
      <c r="CY113" s="805"/>
      <c r="CZ113" s="805"/>
      <c r="DA113" s="805"/>
      <c r="DB113" s="805"/>
      <c r="DC113" s="805"/>
      <c r="DD113" s="805"/>
      <c r="DE113" s="805"/>
      <c r="DF113" s="806"/>
      <c r="DG113" s="784" t="s">
        <v>113</v>
      </c>
      <c r="DH113" s="785"/>
      <c r="DI113" s="785"/>
      <c r="DJ113" s="785"/>
      <c r="DK113" s="786"/>
      <c r="DL113" s="787" t="s">
        <v>113</v>
      </c>
      <c r="DM113" s="785"/>
      <c r="DN113" s="785"/>
      <c r="DO113" s="785"/>
      <c r="DP113" s="786"/>
      <c r="DQ113" s="787" t="s">
        <v>113</v>
      </c>
      <c r="DR113" s="785"/>
      <c r="DS113" s="785"/>
      <c r="DT113" s="785"/>
      <c r="DU113" s="786"/>
      <c r="DV113" s="755" t="s">
        <v>113</v>
      </c>
      <c r="DW113" s="756"/>
      <c r="DX113" s="756"/>
      <c r="DY113" s="756"/>
      <c r="DZ113" s="757"/>
    </row>
    <row r="114" spans="1:130" s="197" customFormat="1" ht="26.25" customHeight="1">
      <c r="A114" s="905"/>
      <c r="B114" s="906"/>
      <c r="C114" s="769" t="s">
        <v>430</v>
      </c>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70"/>
      <c r="AA114" s="784">
        <v>160887</v>
      </c>
      <c r="AB114" s="785"/>
      <c r="AC114" s="785"/>
      <c r="AD114" s="785"/>
      <c r="AE114" s="786"/>
      <c r="AF114" s="787">
        <v>153078</v>
      </c>
      <c r="AG114" s="785"/>
      <c r="AH114" s="785"/>
      <c r="AI114" s="785"/>
      <c r="AJ114" s="786"/>
      <c r="AK114" s="787">
        <v>126480</v>
      </c>
      <c r="AL114" s="785"/>
      <c r="AM114" s="785"/>
      <c r="AN114" s="785"/>
      <c r="AO114" s="786"/>
      <c r="AP114" s="755">
        <v>0.1</v>
      </c>
      <c r="AQ114" s="756"/>
      <c r="AR114" s="756"/>
      <c r="AS114" s="756"/>
      <c r="AT114" s="757"/>
      <c r="AU114" s="924"/>
      <c r="AV114" s="925"/>
      <c r="AW114" s="925"/>
      <c r="AX114" s="925"/>
      <c r="AY114" s="926"/>
      <c r="AZ114" s="768" t="s">
        <v>431</v>
      </c>
      <c r="BA114" s="769"/>
      <c r="BB114" s="769"/>
      <c r="BC114" s="769"/>
      <c r="BD114" s="769"/>
      <c r="BE114" s="769"/>
      <c r="BF114" s="769"/>
      <c r="BG114" s="769"/>
      <c r="BH114" s="769"/>
      <c r="BI114" s="769"/>
      <c r="BJ114" s="769"/>
      <c r="BK114" s="769"/>
      <c r="BL114" s="769"/>
      <c r="BM114" s="769"/>
      <c r="BN114" s="769"/>
      <c r="BO114" s="769"/>
      <c r="BP114" s="770"/>
      <c r="BQ114" s="771">
        <v>42251021</v>
      </c>
      <c r="BR114" s="772"/>
      <c r="BS114" s="772"/>
      <c r="BT114" s="772"/>
      <c r="BU114" s="772"/>
      <c r="BV114" s="772">
        <v>41389569</v>
      </c>
      <c r="BW114" s="772"/>
      <c r="BX114" s="772"/>
      <c r="BY114" s="772"/>
      <c r="BZ114" s="772"/>
      <c r="CA114" s="772">
        <v>39241520</v>
      </c>
      <c r="CB114" s="772"/>
      <c r="CC114" s="772"/>
      <c r="CD114" s="772"/>
      <c r="CE114" s="772"/>
      <c r="CF114" s="849">
        <v>28.1</v>
      </c>
      <c r="CG114" s="850"/>
      <c r="CH114" s="850"/>
      <c r="CI114" s="850"/>
      <c r="CJ114" s="850"/>
      <c r="CK114" s="918"/>
      <c r="CL114" s="867"/>
      <c r="CM114" s="804" t="s">
        <v>432</v>
      </c>
      <c r="CN114" s="805"/>
      <c r="CO114" s="805"/>
      <c r="CP114" s="805"/>
      <c r="CQ114" s="805"/>
      <c r="CR114" s="805"/>
      <c r="CS114" s="805"/>
      <c r="CT114" s="805"/>
      <c r="CU114" s="805"/>
      <c r="CV114" s="805"/>
      <c r="CW114" s="805"/>
      <c r="CX114" s="805"/>
      <c r="CY114" s="805"/>
      <c r="CZ114" s="805"/>
      <c r="DA114" s="805"/>
      <c r="DB114" s="805"/>
      <c r="DC114" s="805"/>
      <c r="DD114" s="805"/>
      <c r="DE114" s="805"/>
      <c r="DF114" s="806"/>
      <c r="DG114" s="784" t="s">
        <v>113</v>
      </c>
      <c r="DH114" s="785"/>
      <c r="DI114" s="785"/>
      <c r="DJ114" s="785"/>
      <c r="DK114" s="786"/>
      <c r="DL114" s="787" t="s">
        <v>113</v>
      </c>
      <c r="DM114" s="785"/>
      <c r="DN114" s="785"/>
      <c r="DO114" s="785"/>
      <c r="DP114" s="786"/>
      <c r="DQ114" s="787" t="s">
        <v>113</v>
      </c>
      <c r="DR114" s="785"/>
      <c r="DS114" s="785"/>
      <c r="DT114" s="785"/>
      <c r="DU114" s="786"/>
      <c r="DV114" s="755" t="s">
        <v>113</v>
      </c>
      <c r="DW114" s="756"/>
      <c r="DX114" s="756"/>
      <c r="DY114" s="756"/>
      <c r="DZ114" s="757"/>
    </row>
    <row r="115" spans="1:130" s="197" customFormat="1" ht="26.25" customHeight="1">
      <c r="A115" s="905"/>
      <c r="B115" s="906"/>
      <c r="C115" s="769" t="s">
        <v>433</v>
      </c>
      <c r="D115" s="769"/>
      <c r="E115" s="769"/>
      <c r="F115" s="769"/>
      <c r="G115" s="769"/>
      <c r="H115" s="769"/>
      <c r="I115" s="769"/>
      <c r="J115" s="769"/>
      <c r="K115" s="769"/>
      <c r="L115" s="769"/>
      <c r="M115" s="769"/>
      <c r="N115" s="769"/>
      <c r="O115" s="769"/>
      <c r="P115" s="769"/>
      <c r="Q115" s="769"/>
      <c r="R115" s="769"/>
      <c r="S115" s="769"/>
      <c r="T115" s="769"/>
      <c r="U115" s="769"/>
      <c r="V115" s="769"/>
      <c r="W115" s="769"/>
      <c r="X115" s="769"/>
      <c r="Y115" s="769"/>
      <c r="Z115" s="770"/>
      <c r="AA115" s="909">
        <v>4194977</v>
      </c>
      <c r="AB115" s="910"/>
      <c r="AC115" s="910"/>
      <c r="AD115" s="910"/>
      <c r="AE115" s="911"/>
      <c r="AF115" s="912">
        <v>4049128</v>
      </c>
      <c r="AG115" s="910"/>
      <c r="AH115" s="910"/>
      <c r="AI115" s="910"/>
      <c r="AJ115" s="911"/>
      <c r="AK115" s="912">
        <v>3696110</v>
      </c>
      <c r="AL115" s="910"/>
      <c r="AM115" s="910"/>
      <c r="AN115" s="910"/>
      <c r="AO115" s="911"/>
      <c r="AP115" s="913">
        <v>2.6</v>
      </c>
      <c r="AQ115" s="914"/>
      <c r="AR115" s="914"/>
      <c r="AS115" s="914"/>
      <c r="AT115" s="915"/>
      <c r="AU115" s="924"/>
      <c r="AV115" s="925"/>
      <c r="AW115" s="925"/>
      <c r="AX115" s="925"/>
      <c r="AY115" s="926"/>
      <c r="AZ115" s="768" t="s">
        <v>434</v>
      </c>
      <c r="BA115" s="769"/>
      <c r="BB115" s="769"/>
      <c r="BC115" s="769"/>
      <c r="BD115" s="769"/>
      <c r="BE115" s="769"/>
      <c r="BF115" s="769"/>
      <c r="BG115" s="769"/>
      <c r="BH115" s="769"/>
      <c r="BI115" s="769"/>
      <c r="BJ115" s="769"/>
      <c r="BK115" s="769"/>
      <c r="BL115" s="769"/>
      <c r="BM115" s="769"/>
      <c r="BN115" s="769"/>
      <c r="BO115" s="769"/>
      <c r="BP115" s="770"/>
      <c r="BQ115" s="771">
        <v>141175</v>
      </c>
      <c r="BR115" s="772"/>
      <c r="BS115" s="772"/>
      <c r="BT115" s="772"/>
      <c r="BU115" s="772"/>
      <c r="BV115" s="772">
        <v>138885</v>
      </c>
      <c r="BW115" s="772"/>
      <c r="BX115" s="772"/>
      <c r="BY115" s="772"/>
      <c r="BZ115" s="772"/>
      <c r="CA115" s="772">
        <v>91309</v>
      </c>
      <c r="CB115" s="772"/>
      <c r="CC115" s="772"/>
      <c r="CD115" s="772"/>
      <c r="CE115" s="772"/>
      <c r="CF115" s="849">
        <v>0.1</v>
      </c>
      <c r="CG115" s="850"/>
      <c r="CH115" s="850"/>
      <c r="CI115" s="850"/>
      <c r="CJ115" s="850"/>
      <c r="CK115" s="918"/>
      <c r="CL115" s="867"/>
      <c r="CM115" s="768" t="s">
        <v>435</v>
      </c>
      <c r="CN115" s="898"/>
      <c r="CO115" s="898"/>
      <c r="CP115" s="898"/>
      <c r="CQ115" s="898"/>
      <c r="CR115" s="898"/>
      <c r="CS115" s="898"/>
      <c r="CT115" s="898"/>
      <c r="CU115" s="898"/>
      <c r="CV115" s="898"/>
      <c r="CW115" s="898"/>
      <c r="CX115" s="898"/>
      <c r="CY115" s="898"/>
      <c r="CZ115" s="898"/>
      <c r="DA115" s="898"/>
      <c r="DB115" s="898"/>
      <c r="DC115" s="898"/>
      <c r="DD115" s="898"/>
      <c r="DE115" s="898"/>
      <c r="DF115" s="770"/>
      <c r="DG115" s="784">
        <v>20091714</v>
      </c>
      <c r="DH115" s="785"/>
      <c r="DI115" s="785"/>
      <c r="DJ115" s="785"/>
      <c r="DK115" s="786"/>
      <c r="DL115" s="787">
        <v>19502404</v>
      </c>
      <c r="DM115" s="785"/>
      <c r="DN115" s="785"/>
      <c r="DO115" s="785"/>
      <c r="DP115" s="786"/>
      <c r="DQ115" s="787">
        <v>18258134</v>
      </c>
      <c r="DR115" s="785"/>
      <c r="DS115" s="785"/>
      <c r="DT115" s="785"/>
      <c r="DU115" s="786"/>
      <c r="DV115" s="755">
        <v>13.1</v>
      </c>
      <c r="DW115" s="756"/>
      <c r="DX115" s="756"/>
      <c r="DY115" s="756"/>
      <c r="DZ115" s="757"/>
    </row>
    <row r="116" spans="1:130" s="197" customFormat="1" ht="26.25" customHeight="1">
      <c r="A116" s="907"/>
      <c r="B116" s="908"/>
      <c r="C116" s="847" t="s">
        <v>436</v>
      </c>
      <c r="D116" s="847"/>
      <c r="E116" s="847"/>
      <c r="F116" s="847"/>
      <c r="G116" s="847"/>
      <c r="H116" s="847"/>
      <c r="I116" s="847"/>
      <c r="J116" s="847"/>
      <c r="K116" s="847"/>
      <c r="L116" s="847"/>
      <c r="M116" s="847"/>
      <c r="N116" s="847"/>
      <c r="O116" s="847"/>
      <c r="P116" s="847"/>
      <c r="Q116" s="847"/>
      <c r="R116" s="847"/>
      <c r="S116" s="847"/>
      <c r="T116" s="847"/>
      <c r="U116" s="847"/>
      <c r="V116" s="847"/>
      <c r="W116" s="847"/>
      <c r="X116" s="847"/>
      <c r="Y116" s="847"/>
      <c r="Z116" s="848"/>
      <c r="AA116" s="784">
        <v>32</v>
      </c>
      <c r="AB116" s="785"/>
      <c r="AC116" s="785"/>
      <c r="AD116" s="785"/>
      <c r="AE116" s="786"/>
      <c r="AF116" s="787">
        <v>92</v>
      </c>
      <c r="AG116" s="785"/>
      <c r="AH116" s="785"/>
      <c r="AI116" s="785"/>
      <c r="AJ116" s="786"/>
      <c r="AK116" s="787">
        <v>46</v>
      </c>
      <c r="AL116" s="785"/>
      <c r="AM116" s="785"/>
      <c r="AN116" s="785"/>
      <c r="AO116" s="786"/>
      <c r="AP116" s="755">
        <v>0</v>
      </c>
      <c r="AQ116" s="756"/>
      <c r="AR116" s="756"/>
      <c r="AS116" s="756"/>
      <c r="AT116" s="757"/>
      <c r="AU116" s="924"/>
      <c r="AV116" s="925"/>
      <c r="AW116" s="925"/>
      <c r="AX116" s="925"/>
      <c r="AY116" s="926"/>
      <c r="AZ116" s="768" t="s">
        <v>437</v>
      </c>
      <c r="BA116" s="769"/>
      <c r="BB116" s="769"/>
      <c r="BC116" s="769"/>
      <c r="BD116" s="769"/>
      <c r="BE116" s="769"/>
      <c r="BF116" s="769"/>
      <c r="BG116" s="769"/>
      <c r="BH116" s="769"/>
      <c r="BI116" s="769"/>
      <c r="BJ116" s="769"/>
      <c r="BK116" s="769"/>
      <c r="BL116" s="769"/>
      <c r="BM116" s="769"/>
      <c r="BN116" s="769"/>
      <c r="BO116" s="769"/>
      <c r="BP116" s="770"/>
      <c r="BQ116" s="771" t="s">
        <v>113</v>
      </c>
      <c r="BR116" s="772"/>
      <c r="BS116" s="772"/>
      <c r="BT116" s="772"/>
      <c r="BU116" s="772"/>
      <c r="BV116" s="772" t="s">
        <v>113</v>
      </c>
      <c r="BW116" s="772"/>
      <c r="BX116" s="772"/>
      <c r="BY116" s="772"/>
      <c r="BZ116" s="772"/>
      <c r="CA116" s="772" t="s">
        <v>113</v>
      </c>
      <c r="CB116" s="772"/>
      <c r="CC116" s="772"/>
      <c r="CD116" s="772"/>
      <c r="CE116" s="772"/>
      <c r="CF116" s="849" t="s">
        <v>113</v>
      </c>
      <c r="CG116" s="850"/>
      <c r="CH116" s="850"/>
      <c r="CI116" s="850"/>
      <c r="CJ116" s="850"/>
      <c r="CK116" s="918"/>
      <c r="CL116" s="867"/>
      <c r="CM116" s="804" t="s">
        <v>438</v>
      </c>
      <c r="CN116" s="805"/>
      <c r="CO116" s="805"/>
      <c r="CP116" s="805"/>
      <c r="CQ116" s="805"/>
      <c r="CR116" s="805"/>
      <c r="CS116" s="805"/>
      <c r="CT116" s="805"/>
      <c r="CU116" s="805"/>
      <c r="CV116" s="805"/>
      <c r="CW116" s="805"/>
      <c r="CX116" s="805"/>
      <c r="CY116" s="805"/>
      <c r="CZ116" s="805"/>
      <c r="DA116" s="805"/>
      <c r="DB116" s="805"/>
      <c r="DC116" s="805"/>
      <c r="DD116" s="805"/>
      <c r="DE116" s="805"/>
      <c r="DF116" s="806"/>
      <c r="DG116" s="784" t="s">
        <v>113</v>
      </c>
      <c r="DH116" s="785"/>
      <c r="DI116" s="785"/>
      <c r="DJ116" s="785"/>
      <c r="DK116" s="786"/>
      <c r="DL116" s="787" t="s">
        <v>113</v>
      </c>
      <c r="DM116" s="785"/>
      <c r="DN116" s="785"/>
      <c r="DO116" s="785"/>
      <c r="DP116" s="786"/>
      <c r="DQ116" s="787" t="s">
        <v>113</v>
      </c>
      <c r="DR116" s="785"/>
      <c r="DS116" s="785"/>
      <c r="DT116" s="785"/>
      <c r="DU116" s="786"/>
      <c r="DV116" s="755" t="s">
        <v>113</v>
      </c>
      <c r="DW116" s="756"/>
      <c r="DX116" s="756"/>
      <c r="DY116" s="756"/>
      <c r="DZ116" s="757"/>
    </row>
    <row r="117" spans="1:130" s="197" customFormat="1" ht="26.25" customHeight="1">
      <c r="A117" s="888" t="s">
        <v>170</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38" t="s">
        <v>439</v>
      </c>
      <c r="Z117" s="890"/>
      <c r="AA117" s="895">
        <v>49639245</v>
      </c>
      <c r="AB117" s="896"/>
      <c r="AC117" s="896"/>
      <c r="AD117" s="896"/>
      <c r="AE117" s="897"/>
      <c r="AF117" s="899">
        <v>48462881</v>
      </c>
      <c r="AG117" s="896"/>
      <c r="AH117" s="896"/>
      <c r="AI117" s="896"/>
      <c r="AJ117" s="897"/>
      <c r="AK117" s="899">
        <v>44862662</v>
      </c>
      <c r="AL117" s="896"/>
      <c r="AM117" s="896"/>
      <c r="AN117" s="896"/>
      <c r="AO117" s="897"/>
      <c r="AP117" s="900"/>
      <c r="AQ117" s="901"/>
      <c r="AR117" s="901"/>
      <c r="AS117" s="901"/>
      <c r="AT117" s="902"/>
      <c r="AU117" s="924"/>
      <c r="AV117" s="925"/>
      <c r="AW117" s="925"/>
      <c r="AX117" s="925"/>
      <c r="AY117" s="926"/>
      <c r="AZ117" s="846" t="s">
        <v>440</v>
      </c>
      <c r="BA117" s="847"/>
      <c r="BB117" s="847"/>
      <c r="BC117" s="847"/>
      <c r="BD117" s="847"/>
      <c r="BE117" s="847"/>
      <c r="BF117" s="847"/>
      <c r="BG117" s="847"/>
      <c r="BH117" s="847"/>
      <c r="BI117" s="847"/>
      <c r="BJ117" s="847"/>
      <c r="BK117" s="847"/>
      <c r="BL117" s="847"/>
      <c r="BM117" s="847"/>
      <c r="BN117" s="847"/>
      <c r="BO117" s="847"/>
      <c r="BP117" s="848"/>
      <c r="BQ117" s="858" t="s">
        <v>113</v>
      </c>
      <c r="BR117" s="859"/>
      <c r="BS117" s="859"/>
      <c r="BT117" s="859"/>
      <c r="BU117" s="859"/>
      <c r="BV117" s="859" t="s">
        <v>113</v>
      </c>
      <c r="BW117" s="859"/>
      <c r="BX117" s="859"/>
      <c r="BY117" s="859"/>
      <c r="BZ117" s="859"/>
      <c r="CA117" s="859" t="s">
        <v>113</v>
      </c>
      <c r="CB117" s="859"/>
      <c r="CC117" s="859"/>
      <c r="CD117" s="859"/>
      <c r="CE117" s="859"/>
      <c r="CF117" s="849" t="s">
        <v>113</v>
      </c>
      <c r="CG117" s="850"/>
      <c r="CH117" s="850"/>
      <c r="CI117" s="850"/>
      <c r="CJ117" s="850"/>
      <c r="CK117" s="918"/>
      <c r="CL117" s="867"/>
      <c r="CM117" s="804" t="s">
        <v>441</v>
      </c>
      <c r="CN117" s="805"/>
      <c r="CO117" s="805"/>
      <c r="CP117" s="805"/>
      <c r="CQ117" s="805"/>
      <c r="CR117" s="805"/>
      <c r="CS117" s="805"/>
      <c r="CT117" s="805"/>
      <c r="CU117" s="805"/>
      <c r="CV117" s="805"/>
      <c r="CW117" s="805"/>
      <c r="CX117" s="805"/>
      <c r="CY117" s="805"/>
      <c r="CZ117" s="805"/>
      <c r="DA117" s="805"/>
      <c r="DB117" s="805"/>
      <c r="DC117" s="805"/>
      <c r="DD117" s="805"/>
      <c r="DE117" s="805"/>
      <c r="DF117" s="806"/>
      <c r="DG117" s="784" t="s">
        <v>113</v>
      </c>
      <c r="DH117" s="785"/>
      <c r="DI117" s="785"/>
      <c r="DJ117" s="785"/>
      <c r="DK117" s="786"/>
      <c r="DL117" s="787" t="s">
        <v>113</v>
      </c>
      <c r="DM117" s="785"/>
      <c r="DN117" s="785"/>
      <c r="DO117" s="785"/>
      <c r="DP117" s="786"/>
      <c r="DQ117" s="787" t="s">
        <v>113</v>
      </c>
      <c r="DR117" s="785"/>
      <c r="DS117" s="785"/>
      <c r="DT117" s="785"/>
      <c r="DU117" s="786"/>
      <c r="DV117" s="755" t="s">
        <v>113</v>
      </c>
      <c r="DW117" s="756"/>
      <c r="DX117" s="756"/>
      <c r="DY117" s="756"/>
      <c r="DZ117" s="757"/>
    </row>
    <row r="118" spans="1:130" s="197" customFormat="1" ht="26.25" customHeight="1">
      <c r="A118" s="888" t="s">
        <v>415</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413</v>
      </c>
      <c r="AB118" s="889"/>
      <c r="AC118" s="889"/>
      <c r="AD118" s="889"/>
      <c r="AE118" s="890"/>
      <c r="AF118" s="891" t="s">
        <v>287</v>
      </c>
      <c r="AG118" s="889"/>
      <c r="AH118" s="889"/>
      <c r="AI118" s="889"/>
      <c r="AJ118" s="890"/>
      <c r="AK118" s="891" t="s">
        <v>286</v>
      </c>
      <c r="AL118" s="889"/>
      <c r="AM118" s="889"/>
      <c r="AN118" s="889"/>
      <c r="AO118" s="890"/>
      <c r="AP118" s="892" t="s">
        <v>414</v>
      </c>
      <c r="AQ118" s="893"/>
      <c r="AR118" s="893"/>
      <c r="AS118" s="893"/>
      <c r="AT118" s="894"/>
      <c r="AU118" s="927"/>
      <c r="AV118" s="928"/>
      <c r="AW118" s="928"/>
      <c r="AX118" s="928"/>
      <c r="AY118" s="928"/>
      <c r="AZ118" s="228" t="s">
        <v>170</v>
      </c>
      <c r="BA118" s="228"/>
      <c r="BB118" s="228"/>
      <c r="BC118" s="228"/>
      <c r="BD118" s="228"/>
      <c r="BE118" s="228"/>
      <c r="BF118" s="228"/>
      <c r="BG118" s="228"/>
      <c r="BH118" s="228"/>
      <c r="BI118" s="228"/>
      <c r="BJ118" s="228"/>
      <c r="BK118" s="228"/>
      <c r="BL118" s="228"/>
      <c r="BM118" s="228"/>
      <c r="BN118" s="228"/>
      <c r="BO118" s="838" t="s">
        <v>442</v>
      </c>
      <c r="BP118" s="839"/>
      <c r="BQ118" s="858">
        <v>503396579</v>
      </c>
      <c r="BR118" s="859"/>
      <c r="BS118" s="859"/>
      <c r="BT118" s="859"/>
      <c r="BU118" s="859"/>
      <c r="BV118" s="859">
        <v>504810592</v>
      </c>
      <c r="BW118" s="859"/>
      <c r="BX118" s="859"/>
      <c r="BY118" s="859"/>
      <c r="BZ118" s="859"/>
      <c r="CA118" s="859">
        <v>514856094</v>
      </c>
      <c r="CB118" s="859"/>
      <c r="CC118" s="859"/>
      <c r="CD118" s="859"/>
      <c r="CE118" s="859"/>
      <c r="CF118" s="744"/>
      <c r="CG118" s="745"/>
      <c r="CH118" s="745"/>
      <c r="CI118" s="745"/>
      <c r="CJ118" s="842"/>
      <c r="CK118" s="918"/>
      <c r="CL118" s="867"/>
      <c r="CM118" s="804" t="s">
        <v>443</v>
      </c>
      <c r="CN118" s="805"/>
      <c r="CO118" s="805"/>
      <c r="CP118" s="805"/>
      <c r="CQ118" s="805"/>
      <c r="CR118" s="805"/>
      <c r="CS118" s="805"/>
      <c r="CT118" s="805"/>
      <c r="CU118" s="805"/>
      <c r="CV118" s="805"/>
      <c r="CW118" s="805"/>
      <c r="CX118" s="805"/>
      <c r="CY118" s="805"/>
      <c r="CZ118" s="805"/>
      <c r="DA118" s="805"/>
      <c r="DB118" s="805"/>
      <c r="DC118" s="805"/>
      <c r="DD118" s="805"/>
      <c r="DE118" s="805"/>
      <c r="DF118" s="806"/>
      <c r="DG118" s="784" t="s">
        <v>113</v>
      </c>
      <c r="DH118" s="785"/>
      <c r="DI118" s="785"/>
      <c r="DJ118" s="785"/>
      <c r="DK118" s="786"/>
      <c r="DL118" s="787" t="s">
        <v>113</v>
      </c>
      <c r="DM118" s="785"/>
      <c r="DN118" s="785"/>
      <c r="DO118" s="785"/>
      <c r="DP118" s="786"/>
      <c r="DQ118" s="787" t="s">
        <v>113</v>
      </c>
      <c r="DR118" s="785"/>
      <c r="DS118" s="785"/>
      <c r="DT118" s="785"/>
      <c r="DU118" s="786"/>
      <c r="DV118" s="755" t="s">
        <v>113</v>
      </c>
      <c r="DW118" s="756"/>
      <c r="DX118" s="756"/>
      <c r="DY118" s="756"/>
      <c r="DZ118" s="757"/>
    </row>
    <row r="119" spans="1:130" s="197" customFormat="1" ht="26.25" customHeight="1">
      <c r="A119" s="864" t="s">
        <v>418</v>
      </c>
      <c r="B119" s="865"/>
      <c r="C119" s="870" t="s">
        <v>419</v>
      </c>
      <c r="D119" s="871"/>
      <c r="E119" s="871"/>
      <c r="F119" s="871"/>
      <c r="G119" s="871"/>
      <c r="H119" s="871"/>
      <c r="I119" s="871"/>
      <c r="J119" s="871"/>
      <c r="K119" s="871"/>
      <c r="L119" s="871"/>
      <c r="M119" s="871"/>
      <c r="N119" s="871"/>
      <c r="O119" s="871"/>
      <c r="P119" s="871"/>
      <c r="Q119" s="871"/>
      <c r="R119" s="871"/>
      <c r="S119" s="871"/>
      <c r="T119" s="871"/>
      <c r="U119" s="871"/>
      <c r="V119" s="871"/>
      <c r="W119" s="871"/>
      <c r="X119" s="871"/>
      <c r="Y119" s="871"/>
      <c r="Z119" s="872"/>
      <c r="AA119" s="873">
        <v>121434</v>
      </c>
      <c r="AB119" s="874"/>
      <c r="AC119" s="874"/>
      <c r="AD119" s="874"/>
      <c r="AE119" s="875"/>
      <c r="AF119" s="876">
        <v>121434</v>
      </c>
      <c r="AG119" s="874"/>
      <c r="AH119" s="874"/>
      <c r="AI119" s="874"/>
      <c r="AJ119" s="875"/>
      <c r="AK119" s="876">
        <v>121434</v>
      </c>
      <c r="AL119" s="874"/>
      <c r="AM119" s="874"/>
      <c r="AN119" s="874"/>
      <c r="AO119" s="875"/>
      <c r="AP119" s="877">
        <v>0.1</v>
      </c>
      <c r="AQ119" s="878"/>
      <c r="AR119" s="878"/>
      <c r="AS119" s="878"/>
      <c r="AT119" s="879"/>
      <c r="AU119" s="880" t="s">
        <v>444</v>
      </c>
      <c r="AV119" s="881"/>
      <c r="AW119" s="881"/>
      <c r="AX119" s="881"/>
      <c r="AY119" s="882"/>
      <c r="AZ119" s="817" t="s">
        <v>445</v>
      </c>
      <c r="BA119" s="759"/>
      <c r="BB119" s="759"/>
      <c r="BC119" s="759"/>
      <c r="BD119" s="759"/>
      <c r="BE119" s="759"/>
      <c r="BF119" s="759"/>
      <c r="BG119" s="759"/>
      <c r="BH119" s="759"/>
      <c r="BI119" s="759"/>
      <c r="BJ119" s="759"/>
      <c r="BK119" s="759"/>
      <c r="BL119" s="759"/>
      <c r="BM119" s="759"/>
      <c r="BN119" s="759"/>
      <c r="BO119" s="759"/>
      <c r="BP119" s="760"/>
      <c r="BQ119" s="800">
        <v>38125775</v>
      </c>
      <c r="BR119" s="801"/>
      <c r="BS119" s="801"/>
      <c r="BT119" s="801"/>
      <c r="BU119" s="801"/>
      <c r="BV119" s="801">
        <v>43220242</v>
      </c>
      <c r="BW119" s="801"/>
      <c r="BX119" s="801"/>
      <c r="BY119" s="801"/>
      <c r="BZ119" s="801"/>
      <c r="CA119" s="801">
        <v>47110819</v>
      </c>
      <c r="CB119" s="801"/>
      <c r="CC119" s="801"/>
      <c r="CD119" s="801"/>
      <c r="CE119" s="801"/>
      <c r="CF119" s="862">
        <v>33.700000000000003</v>
      </c>
      <c r="CG119" s="863"/>
      <c r="CH119" s="863"/>
      <c r="CI119" s="863"/>
      <c r="CJ119" s="863"/>
      <c r="CK119" s="919"/>
      <c r="CL119" s="869"/>
      <c r="CM119" s="826" t="s">
        <v>446</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717">
        <v>24687481</v>
      </c>
      <c r="DH119" s="718"/>
      <c r="DI119" s="718"/>
      <c r="DJ119" s="718"/>
      <c r="DK119" s="719"/>
      <c r="DL119" s="720">
        <v>22054307</v>
      </c>
      <c r="DM119" s="718"/>
      <c r="DN119" s="718"/>
      <c r="DO119" s="718"/>
      <c r="DP119" s="719"/>
      <c r="DQ119" s="720">
        <v>19563689</v>
      </c>
      <c r="DR119" s="718"/>
      <c r="DS119" s="718"/>
      <c r="DT119" s="718"/>
      <c r="DU119" s="719"/>
      <c r="DV119" s="808">
        <v>14</v>
      </c>
      <c r="DW119" s="809"/>
      <c r="DX119" s="809"/>
      <c r="DY119" s="809"/>
      <c r="DZ119" s="810"/>
    </row>
    <row r="120" spans="1:130" s="197" customFormat="1" ht="26.25" customHeight="1">
      <c r="A120" s="866"/>
      <c r="B120" s="867"/>
      <c r="C120" s="804" t="s">
        <v>422</v>
      </c>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806"/>
      <c r="AA120" s="784" t="s">
        <v>113</v>
      </c>
      <c r="AB120" s="785"/>
      <c r="AC120" s="785"/>
      <c r="AD120" s="785"/>
      <c r="AE120" s="786"/>
      <c r="AF120" s="787" t="s">
        <v>113</v>
      </c>
      <c r="AG120" s="785"/>
      <c r="AH120" s="785"/>
      <c r="AI120" s="785"/>
      <c r="AJ120" s="786"/>
      <c r="AK120" s="787" t="s">
        <v>113</v>
      </c>
      <c r="AL120" s="785"/>
      <c r="AM120" s="785"/>
      <c r="AN120" s="785"/>
      <c r="AO120" s="786"/>
      <c r="AP120" s="755" t="s">
        <v>113</v>
      </c>
      <c r="AQ120" s="756"/>
      <c r="AR120" s="756"/>
      <c r="AS120" s="756"/>
      <c r="AT120" s="757"/>
      <c r="AU120" s="883"/>
      <c r="AV120" s="884"/>
      <c r="AW120" s="884"/>
      <c r="AX120" s="884"/>
      <c r="AY120" s="885"/>
      <c r="AZ120" s="768" t="s">
        <v>447</v>
      </c>
      <c r="BA120" s="769"/>
      <c r="BB120" s="769"/>
      <c r="BC120" s="769"/>
      <c r="BD120" s="769"/>
      <c r="BE120" s="769"/>
      <c r="BF120" s="769"/>
      <c r="BG120" s="769"/>
      <c r="BH120" s="769"/>
      <c r="BI120" s="769"/>
      <c r="BJ120" s="769"/>
      <c r="BK120" s="769"/>
      <c r="BL120" s="769"/>
      <c r="BM120" s="769"/>
      <c r="BN120" s="769"/>
      <c r="BO120" s="769"/>
      <c r="BP120" s="770"/>
      <c r="BQ120" s="771">
        <v>64606350</v>
      </c>
      <c r="BR120" s="772"/>
      <c r="BS120" s="772"/>
      <c r="BT120" s="772"/>
      <c r="BU120" s="772"/>
      <c r="BV120" s="772">
        <v>64012743</v>
      </c>
      <c r="BW120" s="772"/>
      <c r="BX120" s="772"/>
      <c r="BY120" s="772"/>
      <c r="BZ120" s="772"/>
      <c r="CA120" s="772">
        <v>72392250</v>
      </c>
      <c r="CB120" s="772"/>
      <c r="CC120" s="772"/>
      <c r="CD120" s="772"/>
      <c r="CE120" s="772"/>
      <c r="CF120" s="849">
        <v>51.8</v>
      </c>
      <c r="CG120" s="850"/>
      <c r="CH120" s="850"/>
      <c r="CI120" s="850"/>
      <c r="CJ120" s="850"/>
      <c r="CK120" s="851" t="s">
        <v>448</v>
      </c>
      <c r="CL120" s="811"/>
      <c r="CM120" s="811"/>
      <c r="CN120" s="811"/>
      <c r="CO120" s="812"/>
      <c r="CP120" s="855" t="s">
        <v>396</v>
      </c>
      <c r="CQ120" s="856"/>
      <c r="CR120" s="856"/>
      <c r="CS120" s="856"/>
      <c r="CT120" s="856"/>
      <c r="CU120" s="856"/>
      <c r="CV120" s="856"/>
      <c r="CW120" s="856"/>
      <c r="CX120" s="856"/>
      <c r="CY120" s="856"/>
      <c r="CZ120" s="856"/>
      <c r="DA120" s="856"/>
      <c r="DB120" s="856"/>
      <c r="DC120" s="856"/>
      <c r="DD120" s="856"/>
      <c r="DE120" s="856"/>
      <c r="DF120" s="857"/>
      <c r="DG120" s="800">
        <v>129997807</v>
      </c>
      <c r="DH120" s="801"/>
      <c r="DI120" s="801"/>
      <c r="DJ120" s="801"/>
      <c r="DK120" s="801"/>
      <c r="DL120" s="801">
        <v>128824213</v>
      </c>
      <c r="DM120" s="801"/>
      <c r="DN120" s="801"/>
      <c r="DO120" s="801"/>
      <c r="DP120" s="801"/>
      <c r="DQ120" s="801">
        <v>122907100</v>
      </c>
      <c r="DR120" s="801"/>
      <c r="DS120" s="801"/>
      <c r="DT120" s="801"/>
      <c r="DU120" s="801"/>
      <c r="DV120" s="802">
        <v>88</v>
      </c>
      <c r="DW120" s="802"/>
      <c r="DX120" s="802"/>
      <c r="DY120" s="802"/>
      <c r="DZ120" s="803"/>
    </row>
    <row r="121" spans="1:130" s="197" customFormat="1" ht="26.25" customHeight="1">
      <c r="A121" s="866"/>
      <c r="B121" s="867"/>
      <c r="C121" s="843" t="s">
        <v>449</v>
      </c>
      <c r="D121" s="844"/>
      <c r="E121" s="844"/>
      <c r="F121" s="844"/>
      <c r="G121" s="844"/>
      <c r="H121" s="844"/>
      <c r="I121" s="844"/>
      <c r="J121" s="844"/>
      <c r="K121" s="844"/>
      <c r="L121" s="844"/>
      <c r="M121" s="844"/>
      <c r="N121" s="844"/>
      <c r="O121" s="844"/>
      <c r="P121" s="844"/>
      <c r="Q121" s="844"/>
      <c r="R121" s="844"/>
      <c r="S121" s="844"/>
      <c r="T121" s="844"/>
      <c r="U121" s="844"/>
      <c r="V121" s="844"/>
      <c r="W121" s="844"/>
      <c r="X121" s="844"/>
      <c r="Y121" s="844"/>
      <c r="Z121" s="845"/>
      <c r="AA121" s="784">
        <v>183726</v>
      </c>
      <c r="AB121" s="785"/>
      <c r="AC121" s="785"/>
      <c r="AD121" s="785"/>
      <c r="AE121" s="786"/>
      <c r="AF121" s="787">
        <v>188527</v>
      </c>
      <c r="AG121" s="785"/>
      <c r="AH121" s="785"/>
      <c r="AI121" s="785"/>
      <c r="AJ121" s="786"/>
      <c r="AK121" s="787" t="s">
        <v>113</v>
      </c>
      <c r="AL121" s="785"/>
      <c r="AM121" s="785"/>
      <c r="AN121" s="785"/>
      <c r="AO121" s="786"/>
      <c r="AP121" s="755" t="s">
        <v>113</v>
      </c>
      <c r="AQ121" s="756"/>
      <c r="AR121" s="756"/>
      <c r="AS121" s="756"/>
      <c r="AT121" s="757"/>
      <c r="AU121" s="883"/>
      <c r="AV121" s="884"/>
      <c r="AW121" s="884"/>
      <c r="AX121" s="884"/>
      <c r="AY121" s="885"/>
      <c r="AZ121" s="846" t="s">
        <v>450</v>
      </c>
      <c r="BA121" s="847"/>
      <c r="BB121" s="847"/>
      <c r="BC121" s="847"/>
      <c r="BD121" s="847"/>
      <c r="BE121" s="847"/>
      <c r="BF121" s="847"/>
      <c r="BG121" s="847"/>
      <c r="BH121" s="847"/>
      <c r="BI121" s="847"/>
      <c r="BJ121" s="847"/>
      <c r="BK121" s="847"/>
      <c r="BL121" s="847"/>
      <c r="BM121" s="847"/>
      <c r="BN121" s="847"/>
      <c r="BO121" s="847"/>
      <c r="BP121" s="848"/>
      <c r="BQ121" s="858">
        <v>312315792</v>
      </c>
      <c r="BR121" s="859"/>
      <c r="BS121" s="859"/>
      <c r="BT121" s="859"/>
      <c r="BU121" s="859"/>
      <c r="BV121" s="859">
        <v>322270137</v>
      </c>
      <c r="BW121" s="859"/>
      <c r="BX121" s="859"/>
      <c r="BY121" s="859"/>
      <c r="BZ121" s="859"/>
      <c r="CA121" s="859">
        <v>334661000</v>
      </c>
      <c r="CB121" s="859"/>
      <c r="CC121" s="859"/>
      <c r="CD121" s="859"/>
      <c r="CE121" s="859"/>
      <c r="CF121" s="860">
        <v>239.5</v>
      </c>
      <c r="CG121" s="861"/>
      <c r="CH121" s="861"/>
      <c r="CI121" s="861"/>
      <c r="CJ121" s="861"/>
      <c r="CK121" s="852"/>
      <c r="CL121" s="813"/>
      <c r="CM121" s="813"/>
      <c r="CN121" s="813"/>
      <c r="CO121" s="814"/>
      <c r="CP121" s="829" t="s">
        <v>397</v>
      </c>
      <c r="CQ121" s="830"/>
      <c r="CR121" s="830"/>
      <c r="CS121" s="830"/>
      <c r="CT121" s="830"/>
      <c r="CU121" s="830"/>
      <c r="CV121" s="830"/>
      <c r="CW121" s="830"/>
      <c r="CX121" s="830"/>
      <c r="CY121" s="830"/>
      <c r="CZ121" s="830"/>
      <c r="DA121" s="830"/>
      <c r="DB121" s="830"/>
      <c r="DC121" s="830"/>
      <c r="DD121" s="830"/>
      <c r="DE121" s="830"/>
      <c r="DF121" s="831"/>
      <c r="DG121" s="771">
        <v>1657480</v>
      </c>
      <c r="DH121" s="772"/>
      <c r="DI121" s="772"/>
      <c r="DJ121" s="772"/>
      <c r="DK121" s="772"/>
      <c r="DL121" s="772">
        <v>1551326</v>
      </c>
      <c r="DM121" s="772"/>
      <c r="DN121" s="772"/>
      <c r="DO121" s="772"/>
      <c r="DP121" s="772"/>
      <c r="DQ121" s="772">
        <v>1398346</v>
      </c>
      <c r="DR121" s="772"/>
      <c r="DS121" s="772"/>
      <c r="DT121" s="772"/>
      <c r="DU121" s="772"/>
      <c r="DV121" s="824">
        <v>1</v>
      </c>
      <c r="DW121" s="824"/>
      <c r="DX121" s="824"/>
      <c r="DY121" s="824"/>
      <c r="DZ121" s="825"/>
    </row>
    <row r="122" spans="1:130" s="197" customFormat="1" ht="26.25" customHeight="1">
      <c r="A122" s="866"/>
      <c r="B122" s="867"/>
      <c r="C122" s="804" t="s">
        <v>432</v>
      </c>
      <c r="D122" s="805"/>
      <c r="E122" s="805"/>
      <c r="F122" s="805"/>
      <c r="G122" s="805"/>
      <c r="H122" s="805"/>
      <c r="I122" s="805"/>
      <c r="J122" s="805"/>
      <c r="K122" s="805"/>
      <c r="L122" s="805"/>
      <c r="M122" s="805"/>
      <c r="N122" s="805"/>
      <c r="O122" s="805"/>
      <c r="P122" s="805"/>
      <c r="Q122" s="805"/>
      <c r="R122" s="805"/>
      <c r="S122" s="805"/>
      <c r="T122" s="805"/>
      <c r="U122" s="805"/>
      <c r="V122" s="805"/>
      <c r="W122" s="805"/>
      <c r="X122" s="805"/>
      <c r="Y122" s="805"/>
      <c r="Z122" s="806"/>
      <c r="AA122" s="784" t="s">
        <v>113</v>
      </c>
      <c r="AB122" s="785"/>
      <c r="AC122" s="785"/>
      <c r="AD122" s="785"/>
      <c r="AE122" s="786"/>
      <c r="AF122" s="787" t="s">
        <v>113</v>
      </c>
      <c r="AG122" s="785"/>
      <c r="AH122" s="785"/>
      <c r="AI122" s="785"/>
      <c r="AJ122" s="786"/>
      <c r="AK122" s="787" t="s">
        <v>113</v>
      </c>
      <c r="AL122" s="785"/>
      <c r="AM122" s="785"/>
      <c r="AN122" s="785"/>
      <c r="AO122" s="786"/>
      <c r="AP122" s="755" t="s">
        <v>113</v>
      </c>
      <c r="AQ122" s="756"/>
      <c r="AR122" s="756"/>
      <c r="AS122" s="756"/>
      <c r="AT122" s="757"/>
      <c r="AU122" s="886"/>
      <c r="AV122" s="887"/>
      <c r="AW122" s="887"/>
      <c r="AX122" s="887"/>
      <c r="AY122" s="887"/>
      <c r="AZ122" s="228" t="s">
        <v>170</v>
      </c>
      <c r="BA122" s="228"/>
      <c r="BB122" s="228"/>
      <c r="BC122" s="228"/>
      <c r="BD122" s="228"/>
      <c r="BE122" s="228"/>
      <c r="BF122" s="228"/>
      <c r="BG122" s="228"/>
      <c r="BH122" s="228"/>
      <c r="BI122" s="228"/>
      <c r="BJ122" s="228"/>
      <c r="BK122" s="228"/>
      <c r="BL122" s="228"/>
      <c r="BM122" s="228"/>
      <c r="BN122" s="228"/>
      <c r="BO122" s="838" t="s">
        <v>451</v>
      </c>
      <c r="BP122" s="839"/>
      <c r="BQ122" s="840">
        <v>415047917</v>
      </c>
      <c r="BR122" s="841"/>
      <c r="BS122" s="841"/>
      <c r="BT122" s="841"/>
      <c r="BU122" s="841"/>
      <c r="BV122" s="841">
        <v>429503122</v>
      </c>
      <c r="BW122" s="841"/>
      <c r="BX122" s="841"/>
      <c r="BY122" s="841"/>
      <c r="BZ122" s="841"/>
      <c r="CA122" s="841">
        <v>454164069</v>
      </c>
      <c r="CB122" s="841"/>
      <c r="CC122" s="841"/>
      <c r="CD122" s="841"/>
      <c r="CE122" s="841"/>
      <c r="CF122" s="744"/>
      <c r="CG122" s="745"/>
      <c r="CH122" s="745"/>
      <c r="CI122" s="745"/>
      <c r="CJ122" s="842"/>
      <c r="CK122" s="852"/>
      <c r="CL122" s="813"/>
      <c r="CM122" s="813"/>
      <c r="CN122" s="813"/>
      <c r="CO122" s="814"/>
      <c r="CP122" s="829" t="s">
        <v>395</v>
      </c>
      <c r="CQ122" s="830"/>
      <c r="CR122" s="830"/>
      <c r="CS122" s="830"/>
      <c r="CT122" s="830"/>
      <c r="CU122" s="830"/>
      <c r="CV122" s="830"/>
      <c r="CW122" s="830"/>
      <c r="CX122" s="830"/>
      <c r="CY122" s="830"/>
      <c r="CZ122" s="830"/>
      <c r="DA122" s="830"/>
      <c r="DB122" s="830"/>
      <c r="DC122" s="830"/>
      <c r="DD122" s="830"/>
      <c r="DE122" s="830"/>
      <c r="DF122" s="831"/>
      <c r="DG122" s="771">
        <v>562023</v>
      </c>
      <c r="DH122" s="772"/>
      <c r="DI122" s="772"/>
      <c r="DJ122" s="772"/>
      <c r="DK122" s="772"/>
      <c r="DL122" s="772">
        <v>593116</v>
      </c>
      <c r="DM122" s="772"/>
      <c r="DN122" s="772"/>
      <c r="DO122" s="772"/>
      <c r="DP122" s="772"/>
      <c r="DQ122" s="772">
        <v>540552</v>
      </c>
      <c r="DR122" s="772"/>
      <c r="DS122" s="772"/>
      <c r="DT122" s="772"/>
      <c r="DU122" s="772"/>
      <c r="DV122" s="824">
        <v>0.4</v>
      </c>
      <c r="DW122" s="824"/>
      <c r="DX122" s="824"/>
      <c r="DY122" s="824"/>
      <c r="DZ122" s="825"/>
    </row>
    <row r="123" spans="1:130" s="197" customFormat="1" ht="26.25" customHeight="1" thickBot="1">
      <c r="A123" s="866"/>
      <c r="B123" s="867"/>
      <c r="C123" s="804" t="s">
        <v>438</v>
      </c>
      <c r="D123" s="805"/>
      <c r="E123" s="805"/>
      <c r="F123" s="805"/>
      <c r="G123" s="805"/>
      <c r="H123" s="805"/>
      <c r="I123" s="805"/>
      <c r="J123" s="805"/>
      <c r="K123" s="805"/>
      <c r="L123" s="805"/>
      <c r="M123" s="805"/>
      <c r="N123" s="805"/>
      <c r="O123" s="805"/>
      <c r="P123" s="805"/>
      <c r="Q123" s="805"/>
      <c r="R123" s="805"/>
      <c r="S123" s="805"/>
      <c r="T123" s="805"/>
      <c r="U123" s="805"/>
      <c r="V123" s="805"/>
      <c r="W123" s="805"/>
      <c r="X123" s="805"/>
      <c r="Y123" s="805"/>
      <c r="Z123" s="806"/>
      <c r="AA123" s="784" t="s">
        <v>113</v>
      </c>
      <c r="AB123" s="785"/>
      <c r="AC123" s="785"/>
      <c r="AD123" s="785"/>
      <c r="AE123" s="786"/>
      <c r="AF123" s="787" t="s">
        <v>113</v>
      </c>
      <c r="AG123" s="785"/>
      <c r="AH123" s="785"/>
      <c r="AI123" s="785"/>
      <c r="AJ123" s="786"/>
      <c r="AK123" s="787" t="s">
        <v>113</v>
      </c>
      <c r="AL123" s="785"/>
      <c r="AM123" s="785"/>
      <c r="AN123" s="785"/>
      <c r="AO123" s="786"/>
      <c r="AP123" s="755" t="s">
        <v>113</v>
      </c>
      <c r="AQ123" s="756"/>
      <c r="AR123" s="756"/>
      <c r="AS123" s="756"/>
      <c r="AT123" s="757"/>
      <c r="AU123" s="835" t="s">
        <v>452</v>
      </c>
      <c r="AV123" s="836"/>
      <c r="AW123" s="836"/>
      <c r="AX123" s="836"/>
      <c r="AY123" s="836"/>
      <c r="AZ123" s="836"/>
      <c r="BA123" s="836"/>
      <c r="BB123" s="836"/>
      <c r="BC123" s="836"/>
      <c r="BD123" s="836"/>
      <c r="BE123" s="836"/>
      <c r="BF123" s="836"/>
      <c r="BG123" s="836"/>
      <c r="BH123" s="836"/>
      <c r="BI123" s="836"/>
      <c r="BJ123" s="836"/>
      <c r="BK123" s="836"/>
      <c r="BL123" s="836"/>
      <c r="BM123" s="836"/>
      <c r="BN123" s="836"/>
      <c r="BO123" s="836"/>
      <c r="BP123" s="837"/>
      <c r="BQ123" s="832">
        <v>64</v>
      </c>
      <c r="BR123" s="833"/>
      <c r="BS123" s="833"/>
      <c r="BT123" s="833"/>
      <c r="BU123" s="833"/>
      <c r="BV123" s="833">
        <v>54</v>
      </c>
      <c r="BW123" s="833"/>
      <c r="BX123" s="833"/>
      <c r="BY123" s="833"/>
      <c r="BZ123" s="833"/>
      <c r="CA123" s="833">
        <v>43.4</v>
      </c>
      <c r="CB123" s="833"/>
      <c r="CC123" s="833"/>
      <c r="CD123" s="833"/>
      <c r="CE123" s="833"/>
      <c r="CF123" s="731"/>
      <c r="CG123" s="732"/>
      <c r="CH123" s="732"/>
      <c r="CI123" s="732"/>
      <c r="CJ123" s="834"/>
      <c r="CK123" s="852"/>
      <c r="CL123" s="813"/>
      <c r="CM123" s="813"/>
      <c r="CN123" s="813"/>
      <c r="CO123" s="814"/>
      <c r="CP123" s="829" t="s">
        <v>394</v>
      </c>
      <c r="CQ123" s="830"/>
      <c r="CR123" s="830"/>
      <c r="CS123" s="830"/>
      <c r="CT123" s="830"/>
      <c r="CU123" s="830"/>
      <c r="CV123" s="830"/>
      <c r="CW123" s="830"/>
      <c r="CX123" s="830"/>
      <c r="CY123" s="830"/>
      <c r="CZ123" s="830"/>
      <c r="DA123" s="830"/>
      <c r="DB123" s="830"/>
      <c r="DC123" s="830"/>
      <c r="DD123" s="830"/>
      <c r="DE123" s="830"/>
      <c r="DF123" s="831"/>
      <c r="DG123" s="784">
        <v>4158820</v>
      </c>
      <c r="DH123" s="785"/>
      <c r="DI123" s="785"/>
      <c r="DJ123" s="785"/>
      <c r="DK123" s="786"/>
      <c r="DL123" s="787">
        <v>439941</v>
      </c>
      <c r="DM123" s="785"/>
      <c r="DN123" s="785"/>
      <c r="DO123" s="785"/>
      <c r="DP123" s="786"/>
      <c r="DQ123" s="787">
        <v>485261</v>
      </c>
      <c r="DR123" s="785"/>
      <c r="DS123" s="785"/>
      <c r="DT123" s="785"/>
      <c r="DU123" s="786"/>
      <c r="DV123" s="755">
        <v>0.3</v>
      </c>
      <c r="DW123" s="756"/>
      <c r="DX123" s="756"/>
      <c r="DY123" s="756"/>
      <c r="DZ123" s="757"/>
    </row>
    <row r="124" spans="1:130" s="197" customFormat="1" ht="26.25" customHeight="1">
      <c r="A124" s="866"/>
      <c r="B124" s="867"/>
      <c r="C124" s="804" t="s">
        <v>441</v>
      </c>
      <c r="D124" s="805"/>
      <c r="E124" s="805"/>
      <c r="F124" s="805"/>
      <c r="G124" s="805"/>
      <c r="H124" s="805"/>
      <c r="I124" s="805"/>
      <c r="J124" s="805"/>
      <c r="K124" s="805"/>
      <c r="L124" s="805"/>
      <c r="M124" s="805"/>
      <c r="N124" s="805"/>
      <c r="O124" s="805"/>
      <c r="P124" s="805"/>
      <c r="Q124" s="805"/>
      <c r="R124" s="805"/>
      <c r="S124" s="805"/>
      <c r="T124" s="805"/>
      <c r="U124" s="805"/>
      <c r="V124" s="805"/>
      <c r="W124" s="805"/>
      <c r="X124" s="805"/>
      <c r="Y124" s="805"/>
      <c r="Z124" s="806"/>
      <c r="AA124" s="784" t="s">
        <v>113</v>
      </c>
      <c r="AB124" s="785"/>
      <c r="AC124" s="785"/>
      <c r="AD124" s="785"/>
      <c r="AE124" s="786"/>
      <c r="AF124" s="787" t="s">
        <v>113</v>
      </c>
      <c r="AG124" s="785"/>
      <c r="AH124" s="785"/>
      <c r="AI124" s="785"/>
      <c r="AJ124" s="786"/>
      <c r="AK124" s="787" t="s">
        <v>113</v>
      </c>
      <c r="AL124" s="785"/>
      <c r="AM124" s="785"/>
      <c r="AN124" s="785"/>
      <c r="AO124" s="786"/>
      <c r="AP124" s="755" t="s">
        <v>113</v>
      </c>
      <c r="AQ124" s="756"/>
      <c r="AR124" s="756"/>
      <c r="AS124" s="756"/>
      <c r="AT124" s="75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3"/>
      <c r="CL124" s="853"/>
      <c r="CM124" s="853"/>
      <c r="CN124" s="853"/>
      <c r="CO124" s="854"/>
      <c r="CP124" s="829" t="s">
        <v>453</v>
      </c>
      <c r="CQ124" s="830"/>
      <c r="CR124" s="830"/>
      <c r="CS124" s="830"/>
      <c r="CT124" s="830"/>
      <c r="CU124" s="830"/>
      <c r="CV124" s="830"/>
      <c r="CW124" s="830"/>
      <c r="CX124" s="830"/>
      <c r="CY124" s="830"/>
      <c r="CZ124" s="830"/>
      <c r="DA124" s="830"/>
      <c r="DB124" s="830"/>
      <c r="DC124" s="830"/>
      <c r="DD124" s="830"/>
      <c r="DE124" s="830"/>
      <c r="DF124" s="831"/>
      <c r="DG124" s="717">
        <v>328209</v>
      </c>
      <c r="DH124" s="718"/>
      <c r="DI124" s="718"/>
      <c r="DJ124" s="718"/>
      <c r="DK124" s="719"/>
      <c r="DL124" s="720">
        <v>3783352</v>
      </c>
      <c r="DM124" s="718"/>
      <c r="DN124" s="718"/>
      <c r="DO124" s="718"/>
      <c r="DP124" s="719"/>
      <c r="DQ124" s="720">
        <v>255165</v>
      </c>
      <c r="DR124" s="718"/>
      <c r="DS124" s="718"/>
      <c r="DT124" s="718"/>
      <c r="DU124" s="719"/>
      <c r="DV124" s="808">
        <v>0.2</v>
      </c>
      <c r="DW124" s="809"/>
      <c r="DX124" s="809"/>
      <c r="DY124" s="809"/>
      <c r="DZ124" s="810"/>
    </row>
    <row r="125" spans="1:130" s="197" customFormat="1" ht="26.25" customHeight="1" thickBot="1">
      <c r="A125" s="866"/>
      <c r="B125" s="867"/>
      <c r="C125" s="804" t="s">
        <v>443</v>
      </c>
      <c r="D125" s="805"/>
      <c r="E125" s="805"/>
      <c r="F125" s="805"/>
      <c r="G125" s="805"/>
      <c r="H125" s="805"/>
      <c r="I125" s="805"/>
      <c r="J125" s="805"/>
      <c r="K125" s="805"/>
      <c r="L125" s="805"/>
      <c r="M125" s="805"/>
      <c r="N125" s="805"/>
      <c r="O125" s="805"/>
      <c r="P125" s="805"/>
      <c r="Q125" s="805"/>
      <c r="R125" s="805"/>
      <c r="S125" s="805"/>
      <c r="T125" s="805"/>
      <c r="U125" s="805"/>
      <c r="V125" s="805"/>
      <c r="W125" s="805"/>
      <c r="X125" s="805"/>
      <c r="Y125" s="805"/>
      <c r="Z125" s="806"/>
      <c r="AA125" s="784" t="s">
        <v>113</v>
      </c>
      <c r="AB125" s="785"/>
      <c r="AC125" s="785"/>
      <c r="AD125" s="785"/>
      <c r="AE125" s="786"/>
      <c r="AF125" s="787" t="s">
        <v>113</v>
      </c>
      <c r="AG125" s="785"/>
      <c r="AH125" s="785"/>
      <c r="AI125" s="785"/>
      <c r="AJ125" s="786"/>
      <c r="AK125" s="787" t="s">
        <v>113</v>
      </c>
      <c r="AL125" s="785"/>
      <c r="AM125" s="785"/>
      <c r="AN125" s="785"/>
      <c r="AO125" s="786"/>
      <c r="AP125" s="755" t="s">
        <v>113</v>
      </c>
      <c r="AQ125" s="756"/>
      <c r="AR125" s="756"/>
      <c r="AS125" s="756"/>
      <c r="AT125" s="75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1" t="s">
        <v>454</v>
      </c>
      <c r="CL125" s="811"/>
      <c r="CM125" s="811"/>
      <c r="CN125" s="811"/>
      <c r="CO125" s="812"/>
      <c r="CP125" s="817" t="s">
        <v>455</v>
      </c>
      <c r="CQ125" s="759"/>
      <c r="CR125" s="759"/>
      <c r="CS125" s="759"/>
      <c r="CT125" s="759"/>
      <c r="CU125" s="759"/>
      <c r="CV125" s="759"/>
      <c r="CW125" s="759"/>
      <c r="CX125" s="759"/>
      <c r="CY125" s="759"/>
      <c r="CZ125" s="759"/>
      <c r="DA125" s="759"/>
      <c r="DB125" s="759"/>
      <c r="DC125" s="759"/>
      <c r="DD125" s="759"/>
      <c r="DE125" s="759"/>
      <c r="DF125" s="760"/>
      <c r="DG125" s="800" t="s">
        <v>113</v>
      </c>
      <c r="DH125" s="801"/>
      <c r="DI125" s="801"/>
      <c r="DJ125" s="801"/>
      <c r="DK125" s="801"/>
      <c r="DL125" s="801" t="s">
        <v>113</v>
      </c>
      <c r="DM125" s="801"/>
      <c r="DN125" s="801"/>
      <c r="DO125" s="801"/>
      <c r="DP125" s="801"/>
      <c r="DQ125" s="801" t="s">
        <v>113</v>
      </c>
      <c r="DR125" s="801"/>
      <c r="DS125" s="801"/>
      <c r="DT125" s="801"/>
      <c r="DU125" s="801"/>
      <c r="DV125" s="802" t="s">
        <v>113</v>
      </c>
      <c r="DW125" s="802"/>
      <c r="DX125" s="802"/>
      <c r="DY125" s="802"/>
      <c r="DZ125" s="803"/>
    </row>
    <row r="126" spans="1:130" s="197" customFormat="1" ht="26.25" customHeight="1">
      <c r="A126" s="866"/>
      <c r="B126" s="867"/>
      <c r="C126" s="804" t="s">
        <v>446</v>
      </c>
      <c r="D126" s="805"/>
      <c r="E126" s="805"/>
      <c r="F126" s="805"/>
      <c r="G126" s="805"/>
      <c r="H126" s="805"/>
      <c r="I126" s="805"/>
      <c r="J126" s="805"/>
      <c r="K126" s="805"/>
      <c r="L126" s="805"/>
      <c r="M126" s="805"/>
      <c r="N126" s="805"/>
      <c r="O126" s="805"/>
      <c r="P126" s="805"/>
      <c r="Q126" s="805"/>
      <c r="R126" s="805"/>
      <c r="S126" s="805"/>
      <c r="T126" s="805"/>
      <c r="U126" s="805"/>
      <c r="V126" s="805"/>
      <c r="W126" s="805"/>
      <c r="X126" s="805"/>
      <c r="Y126" s="805"/>
      <c r="Z126" s="806"/>
      <c r="AA126" s="784">
        <v>1796864</v>
      </c>
      <c r="AB126" s="785"/>
      <c r="AC126" s="785"/>
      <c r="AD126" s="785"/>
      <c r="AE126" s="786"/>
      <c r="AF126" s="787">
        <v>1771884</v>
      </c>
      <c r="AG126" s="785"/>
      <c r="AH126" s="785"/>
      <c r="AI126" s="785"/>
      <c r="AJ126" s="786"/>
      <c r="AK126" s="787">
        <v>1746906</v>
      </c>
      <c r="AL126" s="785"/>
      <c r="AM126" s="785"/>
      <c r="AN126" s="785"/>
      <c r="AO126" s="786"/>
      <c r="AP126" s="755">
        <v>1.3</v>
      </c>
      <c r="AQ126" s="756"/>
      <c r="AR126" s="756"/>
      <c r="AS126" s="756"/>
      <c r="AT126" s="757"/>
      <c r="AU126" s="233"/>
      <c r="AV126" s="233"/>
      <c r="AW126" s="233"/>
      <c r="AX126" s="807" t="s">
        <v>456</v>
      </c>
      <c r="AY126" s="765"/>
      <c r="AZ126" s="765"/>
      <c r="BA126" s="765"/>
      <c r="BB126" s="765"/>
      <c r="BC126" s="765"/>
      <c r="BD126" s="765"/>
      <c r="BE126" s="766"/>
      <c r="BF126" s="764" t="s">
        <v>457</v>
      </c>
      <c r="BG126" s="765"/>
      <c r="BH126" s="765"/>
      <c r="BI126" s="765"/>
      <c r="BJ126" s="765"/>
      <c r="BK126" s="765"/>
      <c r="BL126" s="766"/>
      <c r="BM126" s="764" t="s">
        <v>458</v>
      </c>
      <c r="BN126" s="765"/>
      <c r="BO126" s="765"/>
      <c r="BP126" s="765"/>
      <c r="BQ126" s="765"/>
      <c r="BR126" s="765"/>
      <c r="BS126" s="766"/>
      <c r="BT126" s="764" t="s">
        <v>459</v>
      </c>
      <c r="BU126" s="765"/>
      <c r="BV126" s="765"/>
      <c r="BW126" s="765"/>
      <c r="BX126" s="765"/>
      <c r="BY126" s="765"/>
      <c r="BZ126" s="767"/>
      <c r="CA126" s="233"/>
      <c r="CB126" s="233"/>
      <c r="CC126" s="233"/>
      <c r="CD126" s="234"/>
      <c r="CE126" s="234"/>
      <c r="CF126" s="234"/>
      <c r="CG126" s="231"/>
      <c r="CH126" s="231"/>
      <c r="CI126" s="231"/>
      <c r="CJ126" s="232"/>
      <c r="CK126" s="813"/>
      <c r="CL126" s="813"/>
      <c r="CM126" s="813"/>
      <c r="CN126" s="813"/>
      <c r="CO126" s="814"/>
      <c r="CP126" s="768" t="s">
        <v>460</v>
      </c>
      <c r="CQ126" s="769"/>
      <c r="CR126" s="769"/>
      <c r="CS126" s="769"/>
      <c r="CT126" s="769"/>
      <c r="CU126" s="769"/>
      <c r="CV126" s="769"/>
      <c r="CW126" s="769"/>
      <c r="CX126" s="769"/>
      <c r="CY126" s="769"/>
      <c r="CZ126" s="769"/>
      <c r="DA126" s="769"/>
      <c r="DB126" s="769"/>
      <c r="DC126" s="769"/>
      <c r="DD126" s="769"/>
      <c r="DE126" s="769"/>
      <c r="DF126" s="770"/>
      <c r="DG126" s="771" t="s">
        <v>113</v>
      </c>
      <c r="DH126" s="772"/>
      <c r="DI126" s="772"/>
      <c r="DJ126" s="772"/>
      <c r="DK126" s="772"/>
      <c r="DL126" s="772" t="s">
        <v>113</v>
      </c>
      <c r="DM126" s="772"/>
      <c r="DN126" s="772"/>
      <c r="DO126" s="772"/>
      <c r="DP126" s="772"/>
      <c r="DQ126" s="772" t="s">
        <v>113</v>
      </c>
      <c r="DR126" s="772"/>
      <c r="DS126" s="772"/>
      <c r="DT126" s="772"/>
      <c r="DU126" s="772"/>
      <c r="DV126" s="824" t="s">
        <v>113</v>
      </c>
      <c r="DW126" s="824"/>
      <c r="DX126" s="824"/>
      <c r="DY126" s="824"/>
      <c r="DZ126" s="825"/>
    </row>
    <row r="127" spans="1:130" s="197" customFormat="1" ht="26.25" customHeight="1" thickBot="1">
      <c r="A127" s="868"/>
      <c r="B127" s="869"/>
      <c r="C127" s="826" t="s">
        <v>461</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84">
        <v>2092953</v>
      </c>
      <c r="AB127" s="785"/>
      <c r="AC127" s="785"/>
      <c r="AD127" s="785"/>
      <c r="AE127" s="786"/>
      <c r="AF127" s="787">
        <v>1967283</v>
      </c>
      <c r="AG127" s="785"/>
      <c r="AH127" s="785"/>
      <c r="AI127" s="785"/>
      <c r="AJ127" s="786"/>
      <c r="AK127" s="787">
        <v>1827770</v>
      </c>
      <c r="AL127" s="785"/>
      <c r="AM127" s="785"/>
      <c r="AN127" s="785"/>
      <c r="AO127" s="786"/>
      <c r="AP127" s="755">
        <v>1.3</v>
      </c>
      <c r="AQ127" s="756"/>
      <c r="AR127" s="756"/>
      <c r="AS127" s="756"/>
      <c r="AT127" s="757"/>
      <c r="AU127" s="233"/>
      <c r="AV127" s="233"/>
      <c r="AW127" s="233"/>
      <c r="AX127" s="758" t="s">
        <v>462</v>
      </c>
      <c r="AY127" s="759"/>
      <c r="AZ127" s="759"/>
      <c r="BA127" s="759"/>
      <c r="BB127" s="759"/>
      <c r="BC127" s="759"/>
      <c r="BD127" s="759"/>
      <c r="BE127" s="760"/>
      <c r="BF127" s="761" t="s">
        <v>113</v>
      </c>
      <c r="BG127" s="762"/>
      <c r="BH127" s="762"/>
      <c r="BI127" s="762"/>
      <c r="BJ127" s="762"/>
      <c r="BK127" s="762"/>
      <c r="BL127" s="763"/>
      <c r="BM127" s="761">
        <v>11.25</v>
      </c>
      <c r="BN127" s="762"/>
      <c r="BO127" s="762"/>
      <c r="BP127" s="762"/>
      <c r="BQ127" s="762"/>
      <c r="BR127" s="762"/>
      <c r="BS127" s="763"/>
      <c r="BT127" s="761">
        <v>20</v>
      </c>
      <c r="BU127" s="762"/>
      <c r="BV127" s="762"/>
      <c r="BW127" s="762"/>
      <c r="BX127" s="762"/>
      <c r="BY127" s="762"/>
      <c r="BZ127" s="818"/>
      <c r="CA127" s="234"/>
      <c r="CB127" s="234"/>
      <c r="CC127" s="234"/>
      <c r="CD127" s="234"/>
      <c r="CE127" s="234"/>
      <c r="CF127" s="234"/>
      <c r="CG127" s="231"/>
      <c r="CH127" s="231"/>
      <c r="CI127" s="231"/>
      <c r="CJ127" s="232"/>
      <c r="CK127" s="815"/>
      <c r="CL127" s="815"/>
      <c r="CM127" s="815"/>
      <c r="CN127" s="815"/>
      <c r="CO127" s="816"/>
      <c r="CP127" s="819" t="s">
        <v>463</v>
      </c>
      <c r="CQ127" s="753"/>
      <c r="CR127" s="753"/>
      <c r="CS127" s="753"/>
      <c r="CT127" s="753"/>
      <c r="CU127" s="753"/>
      <c r="CV127" s="753"/>
      <c r="CW127" s="753"/>
      <c r="CX127" s="753"/>
      <c r="CY127" s="753"/>
      <c r="CZ127" s="753"/>
      <c r="DA127" s="753"/>
      <c r="DB127" s="753"/>
      <c r="DC127" s="753"/>
      <c r="DD127" s="753"/>
      <c r="DE127" s="753"/>
      <c r="DF127" s="754"/>
      <c r="DG127" s="820">
        <v>141175</v>
      </c>
      <c r="DH127" s="821"/>
      <c r="DI127" s="821"/>
      <c r="DJ127" s="821"/>
      <c r="DK127" s="821"/>
      <c r="DL127" s="821">
        <v>138885</v>
      </c>
      <c r="DM127" s="821"/>
      <c r="DN127" s="821"/>
      <c r="DO127" s="821"/>
      <c r="DP127" s="821"/>
      <c r="DQ127" s="821">
        <v>91309</v>
      </c>
      <c r="DR127" s="821"/>
      <c r="DS127" s="821"/>
      <c r="DT127" s="821"/>
      <c r="DU127" s="821"/>
      <c r="DV127" s="822">
        <v>0.1</v>
      </c>
      <c r="DW127" s="822"/>
      <c r="DX127" s="822"/>
      <c r="DY127" s="822"/>
      <c r="DZ127" s="823"/>
    </row>
    <row r="128" spans="1:130" s="197" customFormat="1" ht="26.25" customHeight="1">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724">
        <v>6657846</v>
      </c>
      <c r="AB128" s="725"/>
      <c r="AC128" s="725"/>
      <c r="AD128" s="725"/>
      <c r="AE128" s="726"/>
      <c r="AF128" s="727">
        <v>6516451</v>
      </c>
      <c r="AG128" s="725"/>
      <c r="AH128" s="725"/>
      <c r="AI128" s="725"/>
      <c r="AJ128" s="726"/>
      <c r="AK128" s="727">
        <v>6279030</v>
      </c>
      <c r="AL128" s="725"/>
      <c r="AM128" s="725"/>
      <c r="AN128" s="725"/>
      <c r="AO128" s="726"/>
      <c r="AP128" s="728"/>
      <c r="AQ128" s="729"/>
      <c r="AR128" s="729"/>
      <c r="AS128" s="729"/>
      <c r="AT128" s="730"/>
      <c r="AU128" s="235"/>
      <c r="AV128" s="235"/>
      <c r="AW128" s="235"/>
      <c r="AX128" s="773" t="s">
        <v>466</v>
      </c>
      <c r="AY128" s="769"/>
      <c r="AZ128" s="769"/>
      <c r="BA128" s="769"/>
      <c r="BB128" s="769"/>
      <c r="BC128" s="769"/>
      <c r="BD128" s="769"/>
      <c r="BE128" s="770"/>
      <c r="BF128" s="791" t="s">
        <v>113</v>
      </c>
      <c r="BG128" s="792"/>
      <c r="BH128" s="792"/>
      <c r="BI128" s="792"/>
      <c r="BJ128" s="792"/>
      <c r="BK128" s="792"/>
      <c r="BL128" s="793"/>
      <c r="BM128" s="791">
        <v>16.25</v>
      </c>
      <c r="BN128" s="792"/>
      <c r="BO128" s="792"/>
      <c r="BP128" s="792"/>
      <c r="BQ128" s="792"/>
      <c r="BR128" s="792"/>
      <c r="BS128" s="793"/>
      <c r="BT128" s="791">
        <v>30</v>
      </c>
      <c r="BU128" s="794"/>
      <c r="BV128" s="794"/>
      <c r="BW128" s="794"/>
      <c r="BX128" s="794"/>
      <c r="BY128" s="794"/>
      <c r="BZ128" s="79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9" t="s">
        <v>91</v>
      </c>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781" t="s">
        <v>467</v>
      </c>
      <c r="X129" s="782"/>
      <c r="Y129" s="782"/>
      <c r="Z129" s="783"/>
      <c r="AA129" s="784">
        <v>163451042</v>
      </c>
      <c r="AB129" s="785"/>
      <c r="AC129" s="785"/>
      <c r="AD129" s="785"/>
      <c r="AE129" s="786"/>
      <c r="AF129" s="787">
        <v>165465610</v>
      </c>
      <c r="AG129" s="785"/>
      <c r="AH129" s="785"/>
      <c r="AI129" s="785"/>
      <c r="AJ129" s="786"/>
      <c r="AK129" s="787">
        <v>165727329</v>
      </c>
      <c r="AL129" s="785"/>
      <c r="AM129" s="785"/>
      <c r="AN129" s="785"/>
      <c r="AO129" s="786"/>
      <c r="AP129" s="788"/>
      <c r="AQ129" s="789"/>
      <c r="AR129" s="789"/>
      <c r="AS129" s="789"/>
      <c r="AT129" s="790"/>
      <c r="AU129" s="235"/>
      <c r="AV129" s="235"/>
      <c r="AW129" s="235"/>
      <c r="AX129" s="773" t="s">
        <v>468</v>
      </c>
      <c r="AY129" s="769"/>
      <c r="AZ129" s="769"/>
      <c r="BA129" s="769"/>
      <c r="BB129" s="769"/>
      <c r="BC129" s="769"/>
      <c r="BD129" s="769"/>
      <c r="BE129" s="770"/>
      <c r="BF129" s="774">
        <v>11</v>
      </c>
      <c r="BG129" s="775"/>
      <c r="BH129" s="775"/>
      <c r="BI129" s="775"/>
      <c r="BJ129" s="775"/>
      <c r="BK129" s="775"/>
      <c r="BL129" s="776"/>
      <c r="BM129" s="774">
        <v>25</v>
      </c>
      <c r="BN129" s="775"/>
      <c r="BO129" s="775"/>
      <c r="BP129" s="775"/>
      <c r="BQ129" s="775"/>
      <c r="BR129" s="775"/>
      <c r="BS129" s="776"/>
      <c r="BT129" s="774">
        <v>35</v>
      </c>
      <c r="BU129" s="777"/>
      <c r="BV129" s="777"/>
      <c r="BW129" s="777"/>
      <c r="BX129" s="777"/>
      <c r="BY129" s="777"/>
      <c r="BZ129" s="77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9" t="s">
        <v>469</v>
      </c>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781" t="s">
        <v>470</v>
      </c>
      <c r="X130" s="782"/>
      <c r="Y130" s="782"/>
      <c r="Z130" s="783"/>
      <c r="AA130" s="784">
        <v>25455063</v>
      </c>
      <c r="AB130" s="785"/>
      <c r="AC130" s="785"/>
      <c r="AD130" s="785"/>
      <c r="AE130" s="786"/>
      <c r="AF130" s="787">
        <v>26167613</v>
      </c>
      <c r="AG130" s="785"/>
      <c r="AH130" s="785"/>
      <c r="AI130" s="785"/>
      <c r="AJ130" s="786"/>
      <c r="AK130" s="787">
        <v>26009031</v>
      </c>
      <c r="AL130" s="785"/>
      <c r="AM130" s="785"/>
      <c r="AN130" s="785"/>
      <c r="AO130" s="786"/>
      <c r="AP130" s="788"/>
      <c r="AQ130" s="789"/>
      <c r="AR130" s="789"/>
      <c r="AS130" s="789"/>
      <c r="AT130" s="790"/>
      <c r="AU130" s="235"/>
      <c r="AV130" s="235"/>
      <c r="AW130" s="235"/>
      <c r="AX130" s="752" t="s">
        <v>471</v>
      </c>
      <c r="AY130" s="753"/>
      <c r="AZ130" s="753"/>
      <c r="BA130" s="753"/>
      <c r="BB130" s="753"/>
      <c r="BC130" s="753"/>
      <c r="BD130" s="753"/>
      <c r="BE130" s="754"/>
      <c r="BF130" s="706">
        <v>43.4</v>
      </c>
      <c r="BG130" s="707"/>
      <c r="BH130" s="707"/>
      <c r="BI130" s="707"/>
      <c r="BJ130" s="707"/>
      <c r="BK130" s="707"/>
      <c r="BL130" s="708"/>
      <c r="BM130" s="706">
        <v>400</v>
      </c>
      <c r="BN130" s="707"/>
      <c r="BO130" s="707"/>
      <c r="BP130" s="707"/>
      <c r="BQ130" s="707"/>
      <c r="BR130" s="707"/>
      <c r="BS130" s="708"/>
      <c r="BT130" s="709"/>
      <c r="BU130" s="710"/>
      <c r="BV130" s="710"/>
      <c r="BW130" s="710"/>
      <c r="BX130" s="710"/>
      <c r="BY130" s="710"/>
      <c r="BZ130" s="7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2"/>
      <c r="B131" s="713"/>
      <c r="C131" s="713"/>
      <c r="D131" s="713"/>
      <c r="E131" s="713"/>
      <c r="F131" s="713"/>
      <c r="G131" s="713"/>
      <c r="H131" s="713"/>
      <c r="I131" s="713"/>
      <c r="J131" s="713"/>
      <c r="K131" s="713"/>
      <c r="L131" s="713"/>
      <c r="M131" s="713"/>
      <c r="N131" s="713"/>
      <c r="O131" s="713"/>
      <c r="P131" s="713"/>
      <c r="Q131" s="713"/>
      <c r="R131" s="713"/>
      <c r="S131" s="713"/>
      <c r="T131" s="713"/>
      <c r="U131" s="713"/>
      <c r="V131" s="713"/>
      <c r="W131" s="714" t="s">
        <v>472</v>
      </c>
      <c r="X131" s="715"/>
      <c r="Y131" s="715"/>
      <c r="Z131" s="716"/>
      <c r="AA131" s="717">
        <v>137995979</v>
      </c>
      <c r="AB131" s="718"/>
      <c r="AC131" s="718"/>
      <c r="AD131" s="718"/>
      <c r="AE131" s="719"/>
      <c r="AF131" s="720">
        <v>139297997</v>
      </c>
      <c r="AG131" s="718"/>
      <c r="AH131" s="718"/>
      <c r="AI131" s="718"/>
      <c r="AJ131" s="719"/>
      <c r="AK131" s="720">
        <v>139718298</v>
      </c>
      <c r="AL131" s="718"/>
      <c r="AM131" s="718"/>
      <c r="AN131" s="718"/>
      <c r="AO131" s="719"/>
      <c r="AP131" s="721"/>
      <c r="AQ131" s="722"/>
      <c r="AR131" s="722"/>
      <c r="AS131" s="722"/>
      <c r="AT131" s="72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4" t="s">
        <v>473</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474</v>
      </c>
      <c r="W132" s="738"/>
      <c r="X132" s="738"/>
      <c r="Y132" s="738"/>
      <c r="Z132" s="739"/>
      <c r="AA132" s="740">
        <v>12.700613540000001</v>
      </c>
      <c r="AB132" s="741"/>
      <c r="AC132" s="741"/>
      <c r="AD132" s="741"/>
      <c r="AE132" s="742"/>
      <c r="AF132" s="743">
        <v>11.327382549999999</v>
      </c>
      <c r="AG132" s="741"/>
      <c r="AH132" s="741"/>
      <c r="AI132" s="741"/>
      <c r="AJ132" s="742"/>
      <c r="AK132" s="743">
        <v>8.9999673579999993</v>
      </c>
      <c r="AL132" s="741"/>
      <c r="AM132" s="741"/>
      <c r="AN132" s="741"/>
      <c r="AO132" s="742"/>
      <c r="AP132" s="744"/>
      <c r="AQ132" s="745"/>
      <c r="AR132" s="745"/>
      <c r="AS132" s="745"/>
      <c r="AT132" s="74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47" t="s">
        <v>475</v>
      </c>
      <c r="W133" s="747"/>
      <c r="X133" s="747"/>
      <c r="Y133" s="747"/>
      <c r="Z133" s="748"/>
      <c r="AA133" s="749">
        <v>13.5</v>
      </c>
      <c r="AB133" s="750"/>
      <c r="AC133" s="750"/>
      <c r="AD133" s="750"/>
      <c r="AE133" s="751"/>
      <c r="AF133" s="749">
        <v>12.4</v>
      </c>
      <c r="AG133" s="750"/>
      <c r="AH133" s="750"/>
      <c r="AI133" s="750"/>
      <c r="AJ133" s="751"/>
      <c r="AK133" s="749">
        <v>11</v>
      </c>
      <c r="AL133" s="750"/>
      <c r="AM133" s="750"/>
      <c r="AN133" s="750"/>
      <c r="AO133" s="751"/>
      <c r="AP133" s="731"/>
      <c r="AQ133" s="732"/>
      <c r="AR133" s="732"/>
      <c r="AS133" s="732"/>
      <c r="AT133" s="73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1">
    <mergeCell ref="DQ18:DU18"/>
    <mergeCell ref="DQ17:DU17"/>
    <mergeCell ref="DQ16:DU16"/>
    <mergeCell ref="DQ15:DU15"/>
    <mergeCell ref="DQ14:DU14"/>
    <mergeCell ref="DQ13:DU13"/>
    <mergeCell ref="DQ12:DU12"/>
    <mergeCell ref="DQ11:DU11"/>
    <mergeCell ref="DQ10:DU10"/>
    <mergeCell ref="DQ9:DU9"/>
    <mergeCell ref="DQ8:DU8"/>
    <mergeCell ref="DQ7:DU7"/>
    <mergeCell ref="DG18:DK18"/>
    <mergeCell ref="DG17:DK17"/>
    <mergeCell ref="DG16:DK16"/>
    <mergeCell ref="DG15:DK15"/>
    <mergeCell ref="DG14:DK14"/>
    <mergeCell ref="DG13:DK13"/>
    <mergeCell ref="DG12:DK12"/>
    <mergeCell ref="DG11:DK11"/>
    <mergeCell ref="DG10:DK10"/>
    <mergeCell ref="DG9:DK9"/>
    <mergeCell ref="DG8:DK8"/>
    <mergeCell ref="DG7:DK7"/>
    <mergeCell ref="DL20:DP20"/>
    <mergeCell ref="DL19:DP19"/>
    <mergeCell ref="DL18:DP18"/>
    <mergeCell ref="DL17:DP17"/>
    <mergeCell ref="DL16:DP16"/>
    <mergeCell ref="DL15:DP15"/>
    <mergeCell ref="DL14:DP14"/>
    <mergeCell ref="DL13:DP13"/>
    <mergeCell ref="DL12:DP12"/>
    <mergeCell ref="DL11:DP11"/>
    <mergeCell ref="DL10:DP10"/>
    <mergeCell ref="DL9:DP9"/>
    <mergeCell ref="DL8:DP8"/>
    <mergeCell ref="DL7:DP7"/>
    <mergeCell ref="BS18:CG18"/>
    <mergeCell ref="BS17:CG17"/>
    <mergeCell ref="BS16:CG16"/>
    <mergeCell ref="BS15:CG15"/>
    <mergeCell ref="BS14:CG14"/>
    <mergeCell ref="BS13:CG13"/>
    <mergeCell ref="BS12:CG12"/>
    <mergeCell ref="BS11:CG11"/>
    <mergeCell ref="BS10:CG10"/>
    <mergeCell ref="BS9:CG9"/>
    <mergeCell ref="BS8:CG8"/>
    <mergeCell ref="BS7:CG7"/>
    <mergeCell ref="DG20:DK20"/>
    <mergeCell ref="CR17:CV17"/>
    <mergeCell ref="CR16:CV16"/>
    <mergeCell ref="CR15:CV15"/>
    <mergeCell ref="CR14:CV14"/>
    <mergeCell ref="CR13:CV13"/>
    <mergeCell ref="CR12:CV12"/>
    <mergeCell ref="CR11:CV11"/>
    <mergeCell ref="CR10:CV10"/>
    <mergeCell ref="CR9:CV9"/>
    <mergeCell ref="CR8:CV8"/>
    <mergeCell ref="CR7:CV7"/>
    <mergeCell ref="AP81:AT81"/>
    <mergeCell ref="AP80:AT80"/>
    <mergeCell ref="AP79:AT79"/>
    <mergeCell ref="AP78:AT78"/>
    <mergeCell ref="AP77:AT77"/>
    <mergeCell ref="AP76:AT76"/>
    <mergeCell ref="AP75:AT75"/>
    <mergeCell ref="AP74:AT74"/>
    <mergeCell ref="AP73:AT73"/>
    <mergeCell ref="AP72:AT72"/>
    <mergeCell ref="AP71:AT71"/>
    <mergeCell ref="AP70:AT70"/>
    <mergeCell ref="AP69:AT69"/>
    <mergeCell ref="AP68:AT68"/>
    <mergeCell ref="AF81:AJ81"/>
    <mergeCell ref="AF80:AJ80"/>
    <mergeCell ref="AF79:AJ79"/>
    <mergeCell ref="AF78:AJ78"/>
    <mergeCell ref="AF77:AJ77"/>
    <mergeCell ref="AF76:AJ76"/>
    <mergeCell ref="AF75:AJ75"/>
    <mergeCell ref="AF74:AJ74"/>
    <mergeCell ref="AF73:AJ73"/>
    <mergeCell ref="AF72:AJ72"/>
    <mergeCell ref="AF71:AJ71"/>
    <mergeCell ref="AF70:AJ70"/>
    <mergeCell ref="AF69:AJ69"/>
    <mergeCell ref="AF68:AJ68"/>
    <mergeCell ref="AF88:AJ88"/>
    <mergeCell ref="CR20:CV20"/>
    <mergeCell ref="CR19:CV19"/>
    <mergeCell ref="AU84:AY84"/>
    <mergeCell ref="AU83:AY83"/>
    <mergeCell ref="AU82:AY82"/>
    <mergeCell ref="AK81:AO81"/>
    <mergeCell ref="AK80:AO80"/>
    <mergeCell ref="AK79:AO79"/>
    <mergeCell ref="AK78:AO78"/>
    <mergeCell ref="AK77:AO77"/>
    <mergeCell ref="AK76:AO76"/>
    <mergeCell ref="AK75:AO75"/>
    <mergeCell ref="AK74:AO74"/>
    <mergeCell ref="AK73:AO73"/>
    <mergeCell ref="AK72:AO72"/>
    <mergeCell ref="AK71:AO71"/>
    <mergeCell ref="AK70:AO70"/>
    <mergeCell ref="AK69:AO69"/>
    <mergeCell ref="AK68:AO68"/>
    <mergeCell ref="AU81:AY81"/>
    <mergeCell ref="AU80:AY80"/>
    <mergeCell ref="AU79:AY79"/>
    <mergeCell ref="AU78:AY78"/>
    <mergeCell ref="AU77:AY77"/>
    <mergeCell ref="AU76:AY76"/>
    <mergeCell ref="AU75:AY75"/>
    <mergeCell ref="AU74:AY74"/>
    <mergeCell ref="AU73:AY73"/>
    <mergeCell ref="AU72:AY72"/>
    <mergeCell ref="AU71:AY71"/>
    <mergeCell ref="AU70:AY70"/>
    <mergeCell ref="AU69:AY69"/>
    <mergeCell ref="AU68:AY68"/>
    <mergeCell ref="V81:Z81"/>
    <mergeCell ref="V80:Z80"/>
    <mergeCell ref="V79:Z79"/>
    <mergeCell ref="V78:Z78"/>
    <mergeCell ref="V77:Z77"/>
    <mergeCell ref="V76:Z76"/>
    <mergeCell ref="V75:Z75"/>
    <mergeCell ref="V74:Z74"/>
    <mergeCell ref="V73:Z73"/>
    <mergeCell ref="V72:Z72"/>
    <mergeCell ref="V71:Z71"/>
    <mergeCell ref="V70:Z70"/>
    <mergeCell ref="V69:Z69"/>
    <mergeCell ref="V68:Z68"/>
    <mergeCell ref="AA84:AE84"/>
    <mergeCell ref="AA83:AE83"/>
    <mergeCell ref="AA82:AE82"/>
    <mergeCell ref="AA81:AE81"/>
    <mergeCell ref="AA80:AE80"/>
    <mergeCell ref="AA79:AE79"/>
    <mergeCell ref="AA78:AE78"/>
    <mergeCell ref="AA77:AE77"/>
    <mergeCell ref="AA76:AE76"/>
    <mergeCell ref="AA75:AE75"/>
    <mergeCell ref="AA74:AE74"/>
    <mergeCell ref="AA73:AE73"/>
    <mergeCell ref="AA72:AE72"/>
    <mergeCell ref="AA71:AE71"/>
    <mergeCell ref="AA70:AE70"/>
    <mergeCell ref="AA69:AE69"/>
    <mergeCell ref="AA68:AE68"/>
    <mergeCell ref="AZ31:BD31"/>
    <mergeCell ref="B81:P81"/>
    <mergeCell ref="B80:P80"/>
    <mergeCell ref="B79:P79"/>
    <mergeCell ref="B78:P78"/>
    <mergeCell ref="B77:P77"/>
    <mergeCell ref="B76:P76"/>
    <mergeCell ref="B75:P75"/>
    <mergeCell ref="B74:P74"/>
    <mergeCell ref="B73:P73"/>
    <mergeCell ref="B72:P72"/>
    <mergeCell ref="B71:P71"/>
    <mergeCell ref="B70:P70"/>
    <mergeCell ref="B69:P69"/>
    <mergeCell ref="B68:P68"/>
    <mergeCell ref="Q84:U84"/>
    <mergeCell ref="Q83:U83"/>
    <mergeCell ref="Q82:U82"/>
    <mergeCell ref="Q81:U81"/>
    <mergeCell ref="Q80:U80"/>
    <mergeCell ref="Q79:U79"/>
    <mergeCell ref="Q78:U78"/>
    <mergeCell ref="Q77:U77"/>
    <mergeCell ref="Q76:U76"/>
    <mergeCell ref="Q75:U75"/>
    <mergeCell ref="Q74:U74"/>
    <mergeCell ref="Q73:U73"/>
    <mergeCell ref="Q72:U72"/>
    <mergeCell ref="Q71:U71"/>
    <mergeCell ref="Q70:U70"/>
    <mergeCell ref="Q69:U69"/>
    <mergeCell ref="Q68:U68"/>
    <mergeCell ref="AZ29:BD29"/>
    <mergeCell ref="AZ28:BD28"/>
    <mergeCell ref="Q31:U31"/>
    <mergeCell ref="Q36:U36"/>
    <mergeCell ref="Q35:U35"/>
    <mergeCell ref="Q34:U34"/>
    <mergeCell ref="Q33:U33"/>
    <mergeCell ref="Q32:U32"/>
    <mergeCell ref="V36:Z36"/>
    <mergeCell ref="V35:Z35"/>
    <mergeCell ref="V34:Z34"/>
    <mergeCell ref="V33:Z33"/>
    <mergeCell ref="V32:Z32"/>
    <mergeCell ref="V31:Z31"/>
    <mergeCell ref="AA36:AE36"/>
    <mergeCell ref="AA35:AE35"/>
    <mergeCell ref="AA34:AE34"/>
    <mergeCell ref="AA33:AE33"/>
    <mergeCell ref="AA31:AE31"/>
    <mergeCell ref="Q30:U30"/>
    <mergeCell ref="Q29:U29"/>
    <mergeCell ref="Q28:U28"/>
    <mergeCell ref="V30:Z30"/>
    <mergeCell ref="AK35:AO35"/>
    <mergeCell ref="AK34:AO34"/>
    <mergeCell ref="AK33:AO33"/>
    <mergeCell ref="AK32:AO32"/>
    <mergeCell ref="AK31:AO31"/>
    <mergeCell ref="AP33:AT34"/>
    <mergeCell ref="AP36:AT36"/>
    <mergeCell ref="AP35:AT35"/>
    <mergeCell ref="AP32:AT32"/>
    <mergeCell ref="AK15:AO15"/>
    <mergeCell ref="AK14:AO14"/>
    <mergeCell ref="AK13:AO13"/>
    <mergeCell ref="AK12:AO12"/>
    <mergeCell ref="AK11:AO11"/>
    <mergeCell ref="AK10:AO10"/>
    <mergeCell ref="AK9:AO9"/>
    <mergeCell ref="AK8:AO8"/>
    <mergeCell ref="AK7:AO7"/>
    <mergeCell ref="AP15:AT15"/>
    <mergeCell ref="AP14:AT14"/>
    <mergeCell ref="AP13:AT13"/>
    <mergeCell ref="AP12:AT12"/>
    <mergeCell ref="AP11:AT11"/>
    <mergeCell ref="AP10:AT10"/>
    <mergeCell ref="AP9:AT9"/>
    <mergeCell ref="AP8:AT8"/>
    <mergeCell ref="AP7:AT7"/>
    <mergeCell ref="AA11:AE11"/>
    <mergeCell ref="AA10:AE10"/>
    <mergeCell ref="AA9:AE9"/>
    <mergeCell ref="AA8:AE8"/>
    <mergeCell ref="AA7:AE7"/>
    <mergeCell ref="Q15:U15"/>
    <mergeCell ref="Q14:U14"/>
    <mergeCell ref="Q13:U13"/>
    <mergeCell ref="Q12:U12"/>
    <mergeCell ref="Q11:U11"/>
    <mergeCell ref="Q10:U10"/>
    <mergeCell ref="Q9:U9"/>
    <mergeCell ref="Q8:U8"/>
    <mergeCell ref="Q7:U7"/>
    <mergeCell ref="V29:Z29"/>
    <mergeCell ref="V28:Z28"/>
    <mergeCell ref="AA30:AE30"/>
    <mergeCell ref="AA29:AE29"/>
    <mergeCell ref="AA28:AE28"/>
    <mergeCell ref="V15:Z15"/>
    <mergeCell ref="V14:Z14"/>
    <mergeCell ref="V13:Z13"/>
    <mergeCell ref="V12:Z12"/>
    <mergeCell ref="V11:Z11"/>
    <mergeCell ref="V10:Z10"/>
    <mergeCell ref="V9:Z9"/>
    <mergeCell ref="V8:Z8"/>
    <mergeCell ref="DB5:DF6"/>
    <mergeCell ref="DG5:DK6"/>
    <mergeCell ref="DL5:DP6"/>
    <mergeCell ref="DQ5:DU6"/>
    <mergeCell ref="DV5:DZ6"/>
    <mergeCell ref="B7:P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B7:DF7"/>
    <mergeCell ref="DV7:DZ7"/>
    <mergeCell ref="V7:Z7"/>
    <mergeCell ref="B8:P8"/>
    <mergeCell ref="AF8:AJ8"/>
    <mergeCell ref="AU8:AY8"/>
    <mergeCell ref="CW7:DA7"/>
    <mergeCell ref="AU7:AY7"/>
    <mergeCell ref="CH7:CL7"/>
    <mergeCell ref="CM7:CQ7"/>
    <mergeCell ref="DB8:DF8"/>
    <mergeCell ref="DB9:DF9"/>
    <mergeCell ref="DV9:DZ9"/>
    <mergeCell ref="B10:P10"/>
    <mergeCell ref="AF10:AJ10"/>
    <mergeCell ref="AU9:AY9"/>
    <mergeCell ref="CH9:CL9"/>
    <mergeCell ref="CM9:CQ9"/>
    <mergeCell ref="CW9:DA9"/>
    <mergeCell ref="DV8:DZ8"/>
    <mergeCell ref="B9:P9"/>
    <mergeCell ref="AF9:AJ9"/>
    <mergeCell ref="CH8:CL8"/>
    <mergeCell ref="CM8:CQ8"/>
    <mergeCell ref="CW8:DA8"/>
    <mergeCell ref="DV10:DZ10"/>
    <mergeCell ref="CM14:CQ14"/>
    <mergeCell ref="CW14:DA14"/>
    <mergeCell ref="DB14:DF14"/>
    <mergeCell ref="DV16:DZ16"/>
    <mergeCell ref="B11:P11"/>
    <mergeCell ref="AF11:AJ11"/>
    <mergeCell ref="AU11:AY11"/>
    <mergeCell ref="CW10:DA10"/>
    <mergeCell ref="DB10:DF10"/>
    <mergeCell ref="AU10:AY10"/>
    <mergeCell ref="CH10:CL10"/>
    <mergeCell ref="CM10:CQ10"/>
    <mergeCell ref="DB12:DF12"/>
    <mergeCell ref="DV12:DZ12"/>
    <mergeCell ref="B13:P13"/>
    <mergeCell ref="AF13:AJ13"/>
    <mergeCell ref="AU12:AY12"/>
    <mergeCell ref="CH12:CL12"/>
    <mergeCell ref="CM12:CQ12"/>
    <mergeCell ref="CW12:DA12"/>
    <mergeCell ref="DV11:DZ11"/>
    <mergeCell ref="B12:P12"/>
    <mergeCell ref="AF12:AJ12"/>
    <mergeCell ref="CH11:CL11"/>
    <mergeCell ref="CM11:CQ11"/>
    <mergeCell ref="CW11:DA11"/>
    <mergeCell ref="DB11:DF11"/>
    <mergeCell ref="DV13:DZ13"/>
    <mergeCell ref="AA15:AE15"/>
    <mergeCell ref="AA14:AE14"/>
    <mergeCell ref="AA13:AE13"/>
    <mergeCell ref="AA12:AE12"/>
    <mergeCell ref="CW16:DA16"/>
    <mergeCell ref="DB16:DF16"/>
    <mergeCell ref="AK16:AO16"/>
    <mergeCell ref="AP16:AT16"/>
    <mergeCell ref="AU16:AY16"/>
    <mergeCell ref="CH16:CL16"/>
    <mergeCell ref="CM16:CQ16"/>
    <mergeCell ref="DB18:DF18"/>
    <mergeCell ref="DV18:DZ18"/>
    <mergeCell ref="B14:P14"/>
    <mergeCell ref="AF14:AJ14"/>
    <mergeCell ref="AU14:AY14"/>
    <mergeCell ref="CW13:DA13"/>
    <mergeCell ref="DB13:DF13"/>
    <mergeCell ref="AU13:AY13"/>
    <mergeCell ref="CH13:CL13"/>
    <mergeCell ref="CM13:CQ13"/>
    <mergeCell ref="DB15:DF15"/>
    <mergeCell ref="DV15:DZ15"/>
    <mergeCell ref="B16:P16"/>
    <mergeCell ref="Q16:U16"/>
    <mergeCell ref="V16:Z16"/>
    <mergeCell ref="AA16:AE16"/>
    <mergeCell ref="AF16:AJ16"/>
    <mergeCell ref="AU15:AY15"/>
    <mergeCell ref="CH15:CL15"/>
    <mergeCell ref="CM15:CQ15"/>
    <mergeCell ref="CW15:DA15"/>
    <mergeCell ref="DV14:DZ14"/>
    <mergeCell ref="B15:P15"/>
    <mergeCell ref="AF15:AJ15"/>
    <mergeCell ref="CH14:CL14"/>
    <mergeCell ref="B19:P19"/>
    <mergeCell ref="Q19:U19"/>
    <mergeCell ref="V19:Z19"/>
    <mergeCell ref="AA19:AE19"/>
    <mergeCell ref="AF19:AJ19"/>
    <mergeCell ref="AU18:AY18"/>
    <mergeCell ref="CH18:CL18"/>
    <mergeCell ref="CM18:CQ18"/>
    <mergeCell ref="CW18:DA18"/>
    <mergeCell ref="DV17:DZ17"/>
    <mergeCell ref="B18:P18"/>
    <mergeCell ref="Q18:U18"/>
    <mergeCell ref="V18:Z18"/>
    <mergeCell ref="AA18:AE18"/>
    <mergeCell ref="AF18:AJ18"/>
    <mergeCell ref="AK18:AO18"/>
    <mergeCell ref="AP18:AT18"/>
    <mergeCell ref="CH17:CL17"/>
    <mergeCell ref="CM17:CQ17"/>
    <mergeCell ref="CW17:DA17"/>
    <mergeCell ref="DB17:DF17"/>
    <mergeCell ref="DV19:DZ19"/>
    <mergeCell ref="DG19:DK19"/>
    <mergeCell ref="B17:P17"/>
    <mergeCell ref="Q17:U17"/>
    <mergeCell ref="V17:Z17"/>
    <mergeCell ref="AA17:AE17"/>
    <mergeCell ref="AF17:AJ17"/>
    <mergeCell ref="AK17:AO17"/>
    <mergeCell ref="AP17:AT17"/>
    <mergeCell ref="AU17:AY17"/>
    <mergeCell ref="CR18:CV18"/>
    <mergeCell ref="DV21:DZ21"/>
    <mergeCell ref="B22:P22"/>
    <mergeCell ref="Q22:U22"/>
    <mergeCell ref="V22:Z22"/>
    <mergeCell ref="AA22:AE22"/>
    <mergeCell ref="AF22:AJ22"/>
    <mergeCell ref="AU21:AY21"/>
    <mergeCell ref="BS21:CG21"/>
    <mergeCell ref="CH21:CL21"/>
    <mergeCell ref="CM21:CQ21"/>
    <mergeCell ref="CR21:CV21"/>
    <mergeCell ref="CW21:DA21"/>
    <mergeCell ref="DV20:DZ20"/>
    <mergeCell ref="B21:P21"/>
    <mergeCell ref="Q21:U21"/>
    <mergeCell ref="V21:Z21"/>
    <mergeCell ref="AA21:AE21"/>
    <mergeCell ref="AF21:AJ21"/>
    <mergeCell ref="AK21:AO21"/>
    <mergeCell ref="AP21:AT21"/>
    <mergeCell ref="CH20:CL20"/>
    <mergeCell ref="CM20:CQ20"/>
    <mergeCell ref="CW20:DA20"/>
    <mergeCell ref="DB20:DF20"/>
    <mergeCell ref="DQ22:DU22"/>
    <mergeCell ref="DV22:DZ22"/>
    <mergeCell ref="B20:P20"/>
    <mergeCell ref="Q20:U20"/>
    <mergeCell ref="V20:Z20"/>
    <mergeCell ref="AA20:AE20"/>
    <mergeCell ref="AF20:AJ20"/>
    <mergeCell ref="AK20:AO20"/>
    <mergeCell ref="CM22:CQ22"/>
    <mergeCell ref="CR22:CV22"/>
    <mergeCell ref="CW22:DA22"/>
    <mergeCell ref="DB22:DF22"/>
    <mergeCell ref="DG22:DK22"/>
    <mergeCell ref="DL22:DP22"/>
    <mergeCell ref="AK22:AO22"/>
    <mergeCell ref="AP22:AT22"/>
    <mergeCell ref="AU22:AY22"/>
    <mergeCell ref="AZ22:BD22"/>
    <mergeCell ref="BS22:CG22"/>
    <mergeCell ref="CH22:CL22"/>
    <mergeCell ref="Q23:U23"/>
    <mergeCell ref="V23:Z23"/>
    <mergeCell ref="AA23:AE23"/>
    <mergeCell ref="DQ20:DU20"/>
    <mergeCell ref="DQ19:DU19"/>
    <mergeCell ref="DB21:DF21"/>
    <mergeCell ref="DG21:DK21"/>
    <mergeCell ref="DL21:DP21"/>
    <mergeCell ref="DQ21:DU21"/>
    <mergeCell ref="AP20:AT20"/>
    <mergeCell ref="AU20:AY20"/>
    <mergeCell ref="CW19:DA19"/>
    <mergeCell ref="DB19:DF19"/>
    <mergeCell ref="AK19:AO19"/>
    <mergeCell ref="AP19:AT19"/>
    <mergeCell ref="AU19:AY19"/>
    <mergeCell ref="CH19:CL19"/>
    <mergeCell ref="CM19:CQ19"/>
    <mergeCell ref="BS20:CG20"/>
    <mergeCell ref="BS19:CG19"/>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B23:P23"/>
    <mergeCell ref="AF23:AJ23"/>
    <mergeCell ref="AK23:AO23"/>
    <mergeCell ref="AP23:AT23"/>
    <mergeCell ref="AU23:AY23"/>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7:DP27"/>
    <mergeCell ref="DQ27:DU27"/>
    <mergeCell ref="DV27:DZ27"/>
    <mergeCell ref="B28:P28"/>
    <mergeCell ref="AF28:AJ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AK28:AO28"/>
    <mergeCell ref="AP28:AT28"/>
    <mergeCell ref="AU28:AY28"/>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AK29:AO29"/>
    <mergeCell ref="AP30:AT30"/>
    <mergeCell ref="AP29:AT29"/>
    <mergeCell ref="AU30:AY30"/>
    <mergeCell ref="AU29:AY29"/>
    <mergeCell ref="AZ30:BD30"/>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DL30:DP30"/>
    <mergeCell ref="DQ30:DU30"/>
    <mergeCell ref="DV30:DZ30"/>
    <mergeCell ref="B31:P31"/>
    <mergeCell ref="AF31:AJ31"/>
    <mergeCell ref="CH30:CL30"/>
    <mergeCell ref="CM30:CQ30"/>
    <mergeCell ref="CR30:CV30"/>
    <mergeCell ref="CW30:DA30"/>
    <mergeCell ref="DB30:DF30"/>
    <mergeCell ref="DG30:DK30"/>
    <mergeCell ref="BE30:BI30"/>
    <mergeCell ref="BS30:CG30"/>
    <mergeCell ref="AK30:AO30"/>
    <mergeCell ref="AA32:AE32"/>
    <mergeCell ref="AP31:AT31"/>
    <mergeCell ref="AU32:AY32"/>
    <mergeCell ref="AU31:AY31"/>
    <mergeCell ref="AZ32:BD32"/>
    <mergeCell ref="DL33:DP33"/>
    <mergeCell ref="DQ33:DU33"/>
    <mergeCell ref="DV33:DZ33"/>
    <mergeCell ref="B34:P34"/>
    <mergeCell ref="AF34:AJ34"/>
    <mergeCell ref="CH33:CL33"/>
    <mergeCell ref="CM33:CQ33"/>
    <mergeCell ref="CR33:CV33"/>
    <mergeCell ref="CW33:DA33"/>
    <mergeCell ref="DB33:DF33"/>
    <mergeCell ref="DG33:DK33"/>
    <mergeCell ref="BE33:BI33"/>
    <mergeCell ref="BS33:CG33"/>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AU33:AY34"/>
    <mergeCell ref="AZ33:BD33"/>
    <mergeCell ref="AZ34:BD34"/>
    <mergeCell ref="DB35:DF35"/>
    <mergeCell ref="DG35:DK35"/>
    <mergeCell ref="DL35:DP35"/>
    <mergeCell ref="DQ35:DU35"/>
    <mergeCell ref="DV35:DZ35"/>
    <mergeCell ref="B36:P36"/>
    <mergeCell ref="AF36:AJ36"/>
    <mergeCell ref="BE35:BI35"/>
    <mergeCell ref="BS35:CG35"/>
    <mergeCell ref="CH35:CL35"/>
    <mergeCell ref="CM35:CQ35"/>
    <mergeCell ref="CR35:CV35"/>
    <mergeCell ref="CW35:DA35"/>
    <mergeCell ref="DV34:DZ34"/>
    <mergeCell ref="B35:P35"/>
    <mergeCell ref="AF35:AJ35"/>
    <mergeCell ref="CR34:CV34"/>
    <mergeCell ref="CW34:DA34"/>
    <mergeCell ref="DB34:DF34"/>
    <mergeCell ref="DG34:DK34"/>
    <mergeCell ref="DL34:DP34"/>
    <mergeCell ref="DQ34:DU34"/>
    <mergeCell ref="BE34:BI34"/>
    <mergeCell ref="BS34:CG34"/>
    <mergeCell ref="CH34:CL34"/>
    <mergeCell ref="CM34:CQ34"/>
    <mergeCell ref="AU36:AY36"/>
    <mergeCell ref="AU35:AY35"/>
    <mergeCell ref="AZ36:BD36"/>
    <mergeCell ref="AZ35:BD35"/>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BE36:BI36"/>
    <mergeCell ref="BS36:CG36"/>
    <mergeCell ref="AK36:AO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DV74:DZ74"/>
    <mergeCell ref="AZ75:BD75"/>
    <mergeCell ref="CR74:CV74"/>
    <mergeCell ref="CW74:DA74"/>
    <mergeCell ref="DB74:DF74"/>
    <mergeCell ref="DG74:DK74"/>
    <mergeCell ref="DL74:DP74"/>
    <mergeCell ref="DQ74:DU74"/>
    <mergeCell ref="AZ74:BD74"/>
    <mergeCell ref="BS74:CG74"/>
    <mergeCell ref="CH74:CL74"/>
    <mergeCell ref="CM74:CQ74"/>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G77:DK77"/>
    <mergeCell ref="DL77:DP77"/>
    <mergeCell ref="DQ77:DU77"/>
    <mergeCell ref="DV77:DZ77"/>
    <mergeCell ref="BS77:CG77"/>
    <mergeCell ref="CH77:CL77"/>
    <mergeCell ref="CM77:CQ77"/>
    <mergeCell ref="CR77:CV77"/>
    <mergeCell ref="CW77:DA77"/>
    <mergeCell ref="DB77:DF77"/>
    <mergeCell ref="DV76:DZ76"/>
    <mergeCell ref="AZ77:BD77"/>
    <mergeCell ref="CR76:CV76"/>
    <mergeCell ref="CW76:DA76"/>
    <mergeCell ref="DB76:DF76"/>
    <mergeCell ref="DG76:DK76"/>
    <mergeCell ref="DL76:DP76"/>
    <mergeCell ref="DQ76:DU76"/>
    <mergeCell ref="DV78:DZ78"/>
    <mergeCell ref="AZ79:BD79"/>
    <mergeCell ref="CR78:CV78"/>
    <mergeCell ref="CW78:DA78"/>
    <mergeCell ref="DB78:DF78"/>
    <mergeCell ref="DG78:DK78"/>
    <mergeCell ref="DL78:DP78"/>
    <mergeCell ref="DQ78:DU78"/>
    <mergeCell ref="AZ78:BD78"/>
    <mergeCell ref="BS78:CG78"/>
    <mergeCell ref="CH78:CL78"/>
    <mergeCell ref="CM78:CQ78"/>
    <mergeCell ref="AZ80:BD80"/>
    <mergeCell ref="BS80:CG80"/>
    <mergeCell ref="CH80:CL80"/>
    <mergeCell ref="CM80:CQ80"/>
    <mergeCell ref="DG79:DK79"/>
    <mergeCell ref="DL79:DP79"/>
    <mergeCell ref="DQ79:DU79"/>
    <mergeCell ref="DV79:DZ79"/>
    <mergeCell ref="BS79:CG79"/>
    <mergeCell ref="CH79:CL79"/>
    <mergeCell ref="CM79:CQ79"/>
    <mergeCell ref="CR79:CV79"/>
    <mergeCell ref="CW79:DA79"/>
    <mergeCell ref="DB79:DF79"/>
    <mergeCell ref="DG81:DK81"/>
    <mergeCell ref="DL81:DP81"/>
    <mergeCell ref="DQ81:DU81"/>
    <mergeCell ref="DV81:DZ81"/>
    <mergeCell ref="BS81:CG81"/>
    <mergeCell ref="CH81:CL81"/>
    <mergeCell ref="CM81:CQ81"/>
    <mergeCell ref="CR81:CV81"/>
    <mergeCell ref="CW81:DA81"/>
    <mergeCell ref="DB81:DF81"/>
    <mergeCell ref="DV80:DZ80"/>
    <mergeCell ref="AZ81:BD81"/>
    <mergeCell ref="CR80:CV80"/>
    <mergeCell ref="CW80:DA80"/>
    <mergeCell ref="DB80:DF80"/>
    <mergeCell ref="DG80:DK80"/>
    <mergeCell ref="DL80:DP80"/>
    <mergeCell ref="DQ80:DU80"/>
    <mergeCell ref="DV82:DZ82"/>
    <mergeCell ref="AZ83:BD83"/>
    <mergeCell ref="CR82:CV82"/>
    <mergeCell ref="CW82:DA82"/>
    <mergeCell ref="DB82:DF82"/>
    <mergeCell ref="DG82:DK82"/>
    <mergeCell ref="DL82:DP82"/>
    <mergeCell ref="DQ82:DU82"/>
    <mergeCell ref="AZ82:BD82"/>
    <mergeCell ref="BS82:CG82"/>
    <mergeCell ref="CH82:CL82"/>
    <mergeCell ref="CM82:CQ82"/>
    <mergeCell ref="B83:P83"/>
    <mergeCell ref="B82:P82"/>
    <mergeCell ref="V83:Z83"/>
    <mergeCell ref="V82:Z82"/>
    <mergeCell ref="AF83:AJ83"/>
    <mergeCell ref="AF82:AJ82"/>
    <mergeCell ref="AP83:AT83"/>
    <mergeCell ref="AP82:AT82"/>
    <mergeCell ref="AK83:AO83"/>
    <mergeCell ref="AK82:AO82"/>
    <mergeCell ref="AZ84:BD84"/>
    <mergeCell ref="BS84:CG84"/>
    <mergeCell ref="CH84:CL84"/>
    <mergeCell ref="CM84:CQ84"/>
    <mergeCell ref="DG83:DK83"/>
    <mergeCell ref="DL83:DP83"/>
    <mergeCell ref="DQ83:DU83"/>
    <mergeCell ref="DV83:DZ83"/>
    <mergeCell ref="BS83:CG83"/>
    <mergeCell ref="CH83:CL83"/>
    <mergeCell ref="CM83:CQ83"/>
    <mergeCell ref="CR83:CV83"/>
    <mergeCell ref="CW83:DA83"/>
    <mergeCell ref="DB83:DF83"/>
    <mergeCell ref="B84:P84"/>
    <mergeCell ref="V84:Z84"/>
    <mergeCell ref="AF84:AJ84"/>
    <mergeCell ref="AP84:AT84"/>
    <mergeCell ref="AK84:AO84"/>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9" t="s">
        <v>478</v>
      </c>
      <c r="L7" s="254"/>
      <c r="M7" s="255" t="s">
        <v>479</v>
      </c>
      <c r="N7" s="256"/>
    </row>
    <row r="8" spans="1:16">
      <c r="A8" s="248"/>
      <c r="B8" s="244"/>
      <c r="C8" s="244"/>
      <c r="D8" s="244"/>
      <c r="E8" s="244"/>
      <c r="F8" s="244"/>
      <c r="G8" s="257"/>
      <c r="H8" s="258"/>
      <c r="I8" s="258"/>
      <c r="J8" s="259"/>
      <c r="K8" s="1120"/>
      <c r="L8" s="260" t="s">
        <v>480</v>
      </c>
      <c r="M8" s="261" t="s">
        <v>481</v>
      </c>
      <c r="N8" s="262" t="s">
        <v>482</v>
      </c>
    </row>
    <row r="9" spans="1:16">
      <c r="A9" s="248"/>
      <c r="B9" s="244"/>
      <c r="C9" s="244"/>
      <c r="D9" s="244"/>
      <c r="E9" s="244"/>
      <c r="F9" s="244"/>
      <c r="G9" s="1133" t="s">
        <v>483</v>
      </c>
      <c r="H9" s="1134"/>
      <c r="I9" s="1134"/>
      <c r="J9" s="1135"/>
      <c r="K9" s="263">
        <v>44234486</v>
      </c>
      <c r="L9" s="264">
        <v>62653</v>
      </c>
      <c r="M9" s="265">
        <v>63107</v>
      </c>
      <c r="N9" s="266">
        <v>-0.7</v>
      </c>
    </row>
    <row r="10" spans="1:16">
      <c r="A10" s="248"/>
      <c r="B10" s="244"/>
      <c r="C10" s="244"/>
      <c r="D10" s="244"/>
      <c r="E10" s="244"/>
      <c r="F10" s="244"/>
      <c r="G10" s="1133" t="s">
        <v>484</v>
      </c>
      <c r="H10" s="1134"/>
      <c r="I10" s="1134"/>
      <c r="J10" s="1135"/>
      <c r="K10" s="267">
        <v>1360385</v>
      </c>
      <c r="L10" s="268">
        <v>1927</v>
      </c>
      <c r="M10" s="269">
        <v>1396</v>
      </c>
      <c r="N10" s="270">
        <v>38</v>
      </c>
    </row>
    <row r="11" spans="1:16" ht="13.5" customHeight="1">
      <c r="A11" s="248"/>
      <c r="B11" s="244"/>
      <c r="C11" s="244"/>
      <c r="D11" s="244"/>
      <c r="E11" s="244"/>
      <c r="F11" s="244"/>
      <c r="G11" s="1133" t="s">
        <v>485</v>
      </c>
      <c r="H11" s="1134"/>
      <c r="I11" s="1134"/>
      <c r="J11" s="1135"/>
      <c r="K11" s="267">
        <v>158810</v>
      </c>
      <c r="L11" s="268">
        <v>225</v>
      </c>
      <c r="M11" s="269">
        <v>49</v>
      </c>
      <c r="N11" s="270">
        <v>359.2</v>
      </c>
    </row>
    <row r="12" spans="1:16" ht="13.5" customHeight="1">
      <c r="A12" s="248"/>
      <c r="B12" s="244"/>
      <c r="C12" s="244"/>
      <c r="D12" s="244"/>
      <c r="E12" s="244"/>
      <c r="F12" s="244"/>
      <c r="G12" s="1133" t="s">
        <v>486</v>
      </c>
      <c r="H12" s="1134"/>
      <c r="I12" s="1134"/>
      <c r="J12" s="1135"/>
      <c r="K12" s="267">
        <v>76551</v>
      </c>
      <c r="L12" s="268">
        <v>108</v>
      </c>
      <c r="M12" s="269">
        <v>1372</v>
      </c>
      <c r="N12" s="270">
        <v>-92.1</v>
      </c>
    </row>
    <row r="13" spans="1:16" ht="13.5" customHeight="1">
      <c r="A13" s="248"/>
      <c r="B13" s="244"/>
      <c r="C13" s="244"/>
      <c r="D13" s="244"/>
      <c r="E13" s="244"/>
      <c r="F13" s="244"/>
      <c r="G13" s="1133" t="s">
        <v>487</v>
      </c>
      <c r="H13" s="1134"/>
      <c r="I13" s="1134"/>
      <c r="J13" s="1135"/>
      <c r="K13" s="267" t="s">
        <v>488</v>
      </c>
      <c r="L13" s="268" t="s">
        <v>488</v>
      </c>
      <c r="M13" s="269">
        <v>15</v>
      </c>
      <c r="N13" s="270" t="s">
        <v>488</v>
      </c>
    </row>
    <row r="14" spans="1:16" ht="13.5" customHeight="1">
      <c r="A14" s="248"/>
      <c r="B14" s="244"/>
      <c r="C14" s="244"/>
      <c r="D14" s="244"/>
      <c r="E14" s="244"/>
      <c r="F14" s="244"/>
      <c r="G14" s="1133" t="s">
        <v>489</v>
      </c>
      <c r="H14" s="1134"/>
      <c r="I14" s="1134"/>
      <c r="J14" s="1135"/>
      <c r="K14" s="267">
        <v>756865</v>
      </c>
      <c r="L14" s="268">
        <v>1072</v>
      </c>
      <c r="M14" s="269">
        <v>1866</v>
      </c>
      <c r="N14" s="270">
        <v>-42.6</v>
      </c>
    </row>
    <row r="15" spans="1:16" ht="13.5" customHeight="1">
      <c r="A15" s="248"/>
      <c r="B15" s="244"/>
      <c r="C15" s="244"/>
      <c r="D15" s="244"/>
      <c r="E15" s="244"/>
      <c r="F15" s="244"/>
      <c r="G15" s="1133" t="s">
        <v>490</v>
      </c>
      <c r="H15" s="1134"/>
      <c r="I15" s="1134"/>
      <c r="J15" s="1135"/>
      <c r="K15" s="267">
        <v>820813</v>
      </c>
      <c r="L15" s="268">
        <v>1163</v>
      </c>
      <c r="M15" s="269">
        <v>1215</v>
      </c>
      <c r="N15" s="270">
        <v>-4.3</v>
      </c>
    </row>
    <row r="16" spans="1:16">
      <c r="A16" s="248"/>
      <c r="B16" s="244"/>
      <c r="C16" s="244"/>
      <c r="D16" s="244"/>
      <c r="E16" s="244"/>
      <c r="F16" s="244"/>
      <c r="G16" s="1136" t="s">
        <v>491</v>
      </c>
      <c r="H16" s="1137"/>
      <c r="I16" s="1137"/>
      <c r="J16" s="1138"/>
      <c r="K16" s="268">
        <v>-3382220</v>
      </c>
      <c r="L16" s="268">
        <v>-4790</v>
      </c>
      <c r="M16" s="269">
        <v>-5468</v>
      </c>
      <c r="N16" s="270">
        <v>-12.4</v>
      </c>
    </row>
    <row r="17" spans="1:16">
      <c r="A17" s="248"/>
      <c r="B17" s="244"/>
      <c r="C17" s="244"/>
      <c r="D17" s="244"/>
      <c r="E17" s="244"/>
      <c r="F17" s="244"/>
      <c r="G17" s="1136" t="s">
        <v>170</v>
      </c>
      <c r="H17" s="1137"/>
      <c r="I17" s="1137"/>
      <c r="J17" s="1138"/>
      <c r="K17" s="268">
        <v>44025690</v>
      </c>
      <c r="L17" s="268">
        <v>62357</v>
      </c>
      <c r="M17" s="269">
        <v>63553</v>
      </c>
      <c r="N17" s="270">
        <v>-1.9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30" t="s">
        <v>496</v>
      </c>
      <c r="H21" s="1131"/>
      <c r="I21" s="1131"/>
      <c r="J21" s="1132"/>
      <c r="K21" s="280">
        <v>6.68</v>
      </c>
      <c r="L21" s="281">
        <v>6.55</v>
      </c>
      <c r="M21" s="282">
        <v>0.13</v>
      </c>
      <c r="N21" s="249"/>
      <c r="O21" s="283"/>
      <c r="P21" s="279"/>
    </row>
    <row r="22" spans="1:16" s="284" customFormat="1">
      <c r="A22" s="279"/>
      <c r="B22" s="249"/>
      <c r="C22" s="249"/>
      <c r="D22" s="249"/>
      <c r="E22" s="249"/>
      <c r="F22" s="249"/>
      <c r="G22" s="1130" t="s">
        <v>497</v>
      </c>
      <c r="H22" s="1131"/>
      <c r="I22" s="1131"/>
      <c r="J22" s="1132"/>
      <c r="K22" s="285">
        <v>101.2</v>
      </c>
      <c r="L22" s="286">
        <v>101.3</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9" t="s">
        <v>478</v>
      </c>
      <c r="L30" s="254"/>
      <c r="M30" s="255" t="s">
        <v>479</v>
      </c>
      <c r="N30" s="256"/>
    </row>
    <row r="31" spans="1:16">
      <c r="A31" s="248"/>
      <c r="B31" s="244"/>
      <c r="C31" s="244"/>
      <c r="D31" s="244"/>
      <c r="E31" s="244"/>
      <c r="F31" s="244"/>
      <c r="G31" s="257"/>
      <c r="H31" s="258"/>
      <c r="I31" s="258"/>
      <c r="J31" s="259"/>
      <c r="K31" s="1120"/>
      <c r="L31" s="260" t="s">
        <v>480</v>
      </c>
      <c r="M31" s="261" t="s">
        <v>481</v>
      </c>
      <c r="N31" s="262" t="s">
        <v>482</v>
      </c>
    </row>
    <row r="32" spans="1:16" ht="27" customHeight="1">
      <c r="A32" s="248"/>
      <c r="B32" s="244"/>
      <c r="C32" s="244"/>
      <c r="D32" s="244"/>
      <c r="E32" s="244"/>
      <c r="F32" s="244"/>
      <c r="G32" s="1121" t="s">
        <v>500</v>
      </c>
      <c r="H32" s="1122"/>
      <c r="I32" s="1122"/>
      <c r="J32" s="1123"/>
      <c r="K32" s="294">
        <v>32359755</v>
      </c>
      <c r="L32" s="294">
        <v>45834</v>
      </c>
      <c r="M32" s="295">
        <v>34659</v>
      </c>
      <c r="N32" s="296">
        <v>32.200000000000003</v>
      </c>
    </row>
    <row r="33" spans="1:16" ht="13.5" customHeight="1">
      <c r="A33" s="248"/>
      <c r="B33" s="244"/>
      <c r="C33" s="244"/>
      <c r="D33" s="244"/>
      <c r="E33" s="244"/>
      <c r="F33" s="244"/>
      <c r="G33" s="1121" t="s">
        <v>501</v>
      </c>
      <c r="H33" s="1122"/>
      <c r="I33" s="1122"/>
      <c r="J33" s="1123"/>
      <c r="K33" s="294" t="s">
        <v>488</v>
      </c>
      <c r="L33" s="294" t="s">
        <v>488</v>
      </c>
      <c r="M33" s="295">
        <v>4073</v>
      </c>
      <c r="N33" s="296" t="s">
        <v>488</v>
      </c>
    </row>
    <row r="34" spans="1:16" ht="27" customHeight="1">
      <c r="A34" s="248"/>
      <c r="B34" s="244"/>
      <c r="C34" s="244"/>
      <c r="D34" s="244"/>
      <c r="E34" s="244"/>
      <c r="F34" s="244"/>
      <c r="G34" s="1121" t="s">
        <v>502</v>
      </c>
      <c r="H34" s="1122"/>
      <c r="I34" s="1122"/>
      <c r="J34" s="1123"/>
      <c r="K34" s="294">
        <v>1363367</v>
      </c>
      <c r="L34" s="294">
        <v>1931</v>
      </c>
      <c r="M34" s="295">
        <v>20339</v>
      </c>
      <c r="N34" s="296">
        <v>-90.5</v>
      </c>
    </row>
    <row r="35" spans="1:16" ht="27" customHeight="1">
      <c r="A35" s="248"/>
      <c r="B35" s="244"/>
      <c r="C35" s="244"/>
      <c r="D35" s="244"/>
      <c r="E35" s="244"/>
      <c r="F35" s="244"/>
      <c r="G35" s="1121" t="s">
        <v>503</v>
      </c>
      <c r="H35" s="1122"/>
      <c r="I35" s="1122"/>
      <c r="J35" s="1123"/>
      <c r="K35" s="294">
        <v>7316904</v>
      </c>
      <c r="L35" s="294">
        <v>10363</v>
      </c>
      <c r="M35" s="295">
        <v>13347</v>
      </c>
      <c r="N35" s="296">
        <v>-22.4</v>
      </c>
    </row>
    <row r="36" spans="1:16" ht="27" customHeight="1">
      <c r="A36" s="248"/>
      <c r="B36" s="244"/>
      <c r="C36" s="244"/>
      <c r="D36" s="244"/>
      <c r="E36" s="244"/>
      <c r="F36" s="244"/>
      <c r="G36" s="1121" t="s">
        <v>504</v>
      </c>
      <c r="H36" s="1122"/>
      <c r="I36" s="1122"/>
      <c r="J36" s="1123"/>
      <c r="K36" s="294">
        <v>126480</v>
      </c>
      <c r="L36" s="294">
        <v>179</v>
      </c>
      <c r="M36" s="295">
        <v>214</v>
      </c>
      <c r="N36" s="296">
        <v>-16.399999999999999</v>
      </c>
    </row>
    <row r="37" spans="1:16" ht="13.5" customHeight="1">
      <c r="A37" s="248"/>
      <c r="B37" s="244"/>
      <c r="C37" s="244"/>
      <c r="D37" s="244"/>
      <c r="E37" s="244"/>
      <c r="F37" s="244"/>
      <c r="G37" s="1121" t="s">
        <v>505</v>
      </c>
      <c r="H37" s="1122"/>
      <c r="I37" s="1122"/>
      <c r="J37" s="1123"/>
      <c r="K37" s="294">
        <v>3696110</v>
      </c>
      <c r="L37" s="294">
        <v>5235</v>
      </c>
      <c r="M37" s="295">
        <v>1185</v>
      </c>
      <c r="N37" s="296">
        <v>341.8</v>
      </c>
    </row>
    <row r="38" spans="1:16" ht="27" customHeight="1">
      <c r="A38" s="248"/>
      <c r="B38" s="244"/>
      <c r="C38" s="244"/>
      <c r="D38" s="244"/>
      <c r="E38" s="244"/>
      <c r="F38" s="244"/>
      <c r="G38" s="1124" t="s">
        <v>506</v>
      </c>
      <c r="H38" s="1125"/>
      <c r="I38" s="1125"/>
      <c r="J38" s="1126"/>
      <c r="K38" s="297">
        <v>46</v>
      </c>
      <c r="L38" s="297">
        <v>0</v>
      </c>
      <c r="M38" s="298">
        <v>8</v>
      </c>
      <c r="N38" s="299">
        <v>-100</v>
      </c>
      <c r="O38" s="293"/>
    </row>
    <row r="39" spans="1:16">
      <c r="A39" s="248"/>
      <c r="B39" s="244"/>
      <c r="C39" s="244"/>
      <c r="D39" s="244"/>
      <c r="E39" s="244"/>
      <c r="F39" s="244"/>
      <c r="G39" s="1124" t="s">
        <v>507</v>
      </c>
      <c r="H39" s="1125"/>
      <c r="I39" s="1125"/>
      <c r="J39" s="1126"/>
      <c r="K39" s="300">
        <v>-6279030</v>
      </c>
      <c r="L39" s="300">
        <v>-8893</v>
      </c>
      <c r="M39" s="301">
        <v>-16624</v>
      </c>
      <c r="N39" s="302">
        <v>-46.5</v>
      </c>
      <c r="O39" s="293"/>
    </row>
    <row r="40" spans="1:16" ht="27" customHeight="1">
      <c r="A40" s="248"/>
      <c r="B40" s="244"/>
      <c r="C40" s="244"/>
      <c r="D40" s="244"/>
      <c r="E40" s="244"/>
      <c r="F40" s="244"/>
      <c r="G40" s="1121" t="s">
        <v>508</v>
      </c>
      <c r="H40" s="1122"/>
      <c r="I40" s="1122"/>
      <c r="J40" s="1123"/>
      <c r="K40" s="300">
        <v>-26009031</v>
      </c>
      <c r="L40" s="300">
        <v>-36839</v>
      </c>
      <c r="M40" s="301">
        <v>-34764</v>
      </c>
      <c r="N40" s="302">
        <v>6</v>
      </c>
      <c r="O40" s="293"/>
    </row>
    <row r="41" spans="1:16">
      <c r="A41" s="248"/>
      <c r="B41" s="244"/>
      <c r="C41" s="244"/>
      <c r="D41" s="244"/>
      <c r="E41" s="244"/>
      <c r="F41" s="244"/>
      <c r="G41" s="1127" t="s">
        <v>281</v>
      </c>
      <c r="H41" s="1128"/>
      <c r="I41" s="1128"/>
      <c r="J41" s="1129"/>
      <c r="K41" s="294">
        <v>12574601</v>
      </c>
      <c r="L41" s="300">
        <v>17810</v>
      </c>
      <c r="M41" s="301">
        <v>22437</v>
      </c>
      <c r="N41" s="302">
        <v>-20.6</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4" t="s">
        <v>478</v>
      </c>
      <c r="J49" s="1116" t="s">
        <v>512</v>
      </c>
      <c r="K49" s="1117"/>
      <c r="L49" s="1117"/>
      <c r="M49" s="1117"/>
      <c r="N49" s="1118"/>
    </row>
    <row r="50" spans="1:14">
      <c r="A50" s="248"/>
      <c r="B50" s="244"/>
      <c r="C50" s="244"/>
      <c r="D50" s="244"/>
      <c r="E50" s="244"/>
      <c r="F50" s="244"/>
      <c r="G50" s="312"/>
      <c r="H50" s="313"/>
      <c r="I50" s="1115"/>
      <c r="J50" s="314" t="s">
        <v>513</v>
      </c>
      <c r="K50" s="315" t="s">
        <v>514</v>
      </c>
      <c r="L50" s="316" t="s">
        <v>515</v>
      </c>
      <c r="M50" s="317" t="s">
        <v>516</v>
      </c>
      <c r="N50" s="318" t="s">
        <v>517</v>
      </c>
    </row>
    <row r="51" spans="1:14">
      <c r="A51" s="248"/>
      <c r="B51" s="244"/>
      <c r="C51" s="244"/>
      <c r="D51" s="244"/>
      <c r="E51" s="244"/>
      <c r="F51" s="244"/>
      <c r="G51" s="310" t="s">
        <v>518</v>
      </c>
      <c r="H51" s="311"/>
      <c r="I51" s="319">
        <v>33777286</v>
      </c>
      <c r="J51" s="320">
        <v>48985</v>
      </c>
      <c r="K51" s="321">
        <v>13.7</v>
      </c>
      <c r="L51" s="322">
        <v>52334</v>
      </c>
      <c r="M51" s="323">
        <v>-6.2</v>
      </c>
      <c r="N51" s="324">
        <v>19.899999999999999</v>
      </c>
    </row>
    <row r="52" spans="1:14">
      <c r="A52" s="248"/>
      <c r="B52" s="244"/>
      <c r="C52" s="244"/>
      <c r="D52" s="244"/>
      <c r="E52" s="244"/>
      <c r="F52" s="244"/>
      <c r="G52" s="325"/>
      <c r="H52" s="326" t="s">
        <v>519</v>
      </c>
      <c r="I52" s="327">
        <v>24607973</v>
      </c>
      <c r="J52" s="328">
        <v>35688</v>
      </c>
      <c r="K52" s="329">
        <v>21.3</v>
      </c>
      <c r="L52" s="330">
        <v>29965</v>
      </c>
      <c r="M52" s="331">
        <v>-5</v>
      </c>
      <c r="N52" s="332">
        <v>26.3</v>
      </c>
    </row>
    <row r="53" spans="1:14">
      <c r="A53" s="248"/>
      <c r="B53" s="244"/>
      <c r="C53" s="244"/>
      <c r="D53" s="244"/>
      <c r="E53" s="244"/>
      <c r="F53" s="244"/>
      <c r="G53" s="310" t="s">
        <v>520</v>
      </c>
      <c r="H53" s="311"/>
      <c r="I53" s="319">
        <v>30795086</v>
      </c>
      <c r="J53" s="320">
        <v>44504</v>
      </c>
      <c r="K53" s="321">
        <v>-9.1</v>
      </c>
      <c r="L53" s="322">
        <v>48794</v>
      </c>
      <c r="M53" s="323">
        <v>-6.8</v>
      </c>
      <c r="N53" s="324">
        <v>-2.2999999999999998</v>
      </c>
    </row>
    <row r="54" spans="1:14">
      <c r="A54" s="248"/>
      <c r="B54" s="244"/>
      <c r="C54" s="244"/>
      <c r="D54" s="244"/>
      <c r="E54" s="244"/>
      <c r="F54" s="244"/>
      <c r="G54" s="325"/>
      <c r="H54" s="326" t="s">
        <v>519</v>
      </c>
      <c r="I54" s="327">
        <v>18843082</v>
      </c>
      <c r="J54" s="328">
        <v>27232</v>
      </c>
      <c r="K54" s="329">
        <v>-23.7</v>
      </c>
      <c r="L54" s="330">
        <v>25698</v>
      </c>
      <c r="M54" s="331">
        <v>-14.2</v>
      </c>
      <c r="N54" s="332">
        <v>-9.5</v>
      </c>
    </row>
    <row r="55" spans="1:14">
      <c r="A55" s="248"/>
      <c r="B55" s="244"/>
      <c r="C55" s="244"/>
      <c r="D55" s="244"/>
      <c r="E55" s="244"/>
      <c r="F55" s="244"/>
      <c r="G55" s="310" t="s">
        <v>521</v>
      </c>
      <c r="H55" s="311"/>
      <c r="I55" s="319">
        <v>30685987</v>
      </c>
      <c r="J55" s="320">
        <v>43717</v>
      </c>
      <c r="K55" s="321">
        <v>-1.8</v>
      </c>
      <c r="L55" s="322">
        <v>47129</v>
      </c>
      <c r="M55" s="323">
        <v>-3.4</v>
      </c>
      <c r="N55" s="324">
        <v>1.6</v>
      </c>
    </row>
    <row r="56" spans="1:14">
      <c r="A56" s="248"/>
      <c r="B56" s="244"/>
      <c r="C56" s="244"/>
      <c r="D56" s="244"/>
      <c r="E56" s="244"/>
      <c r="F56" s="244"/>
      <c r="G56" s="325"/>
      <c r="H56" s="326" t="s">
        <v>519</v>
      </c>
      <c r="I56" s="327">
        <v>17164974</v>
      </c>
      <c r="J56" s="328">
        <v>24454</v>
      </c>
      <c r="K56" s="329">
        <v>-10.199999999999999</v>
      </c>
      <c r="L56" s="330">
        <v>23069</v>
      </c>
      <c r="M56" s="331">
        <v>-10.199999999999999</v>
      </c>
      <c r="N56" s="332">
        <v>0</v>
      </c>
    </row>
    <row r="57" spans="1:14">
      <c r="A57" s="248"/>
      <c r="B57" s="244"/>
      <c r="C57" s="244"/>
      <c r="D57" s="244"/>
      <c r="E57" s="244"/>
      <c r="F57" s="244"/>
      <c r="G57" s="310" t="s">
        <v>522</v>
      </c>
      <c r="H57" s="311"/>
      <c r="I57" s="319">
        <v>32705913</v>
      </c>
      <c r="J57" s="320">
        <v>46420</v>
      </c>
      <c r="K57" s="321">
        <v>6.2</v>
      </c>
      <c r="L57" s="322">
        <v>50848</v>
      </c>
      <c r="M57" s="323">
        <v>7.9</v>
      </c>
      <c r="N57" s="324">
        <v>-1.7</v>
      </c>
    </row>
    <row r="58" spans="1:14">
      <c r="A58" s="248"/>
      <c r="B58" s="244"/>
      <c r="C58" s="244"/>
      <c r="D58" s="244"/>
      <c r="E58" s="244"/>
      <c r="F58" s="244"/>
      <c r="G58" s="325"/>
      <c r="H58" s="326" t="s">
        <v>519</v>
      </c>
      <c r="I58" s="327">
        <v>17123171</v>
      </c>
      <c r="J58" s="328">
        <v>24303</v>
      </c>
      <c r="K58" s="329">
        <v>-0.6</v>
      </c>
      <c r="L58" s="330">
        <v>22583</v>
      </c>
      <c r="M58" s="331">
        <v>-2.1</v>
      </c>
      <c r="N58" s="332">
        <v>1.5</v>
      </c>
    </row>
    <row r="59" spans="1:14">
      <c r="A59" s="248"/>
      <c r="B59" s="244"/>
      <c r="C59" s="244"/>
      <c r="D59" s="244"/>
      <c r="E59" s="244"/>
      <c r="F59" s="244"/>
      <c r="G59" s="310" t="s">
        <v>523</v>
      </c>
      <c r="H59" s="311"/>
      <c r="I59" s="319">
        <v>38571271</v>
      </c>
      <c r="J59" s="320">
        <v>54631</v>
      </c>
      <c r="K59" s="321">
        <v>17.7</v>
      </c>
      <c r="L59" s="322">
        <v>53572</v>
      </c>
      <c r="M59" s="323">
        <v>5.4</v>
      </c>
      <c r="N59" s="324">
        <v>12.3</v>
      </c>
    </row>
    <row r="60" spans="1:14">
      <c r="A60" s="248"/>
      <c r="B60" s="244"/>
      <c r="C60" s="244"/>
      <c r="D60" s="244"/>
      <c r="E60" s="244"/>
      <c r="F60" s="244"/>
      <c r="G60" s="325"/>
      <c r="H60" s="326" t="s">
        <v>519</v>
      </c>
      <c r="I60" s="333">
        <v>21226437</v>
      </c>
      <c r="J60" s="328">
        <v>30065</v>
      </c>
      <c r="K60" s="329">
        <v>23.7</v>
      </c>
      <c r="L60" s="330">
        <v>25259</v>
      </c>
      <c r="M60" s="331">
        <v>11.8</v>
      </c>
      <c r="N60" s="332">
        <v>11.9</v>
      </c>
    </row>
    <row r="61" spans="1:14">
      <c r="A61" s="248"/>
      <c r="B61" s="244"/>
      <c r="C61" s="244"/>
      <c r="D61" s="244"/>
      <c r="E61" s="244"/>
      <c r="F61" s="244"/>
      <c r="G61" s="310" t="s">
        <v>524</v>
      </c>
      <c r="H61" s="334"/>
      <c r="I61" s="335">
        <v>33307109</v>
      </c>
      <c r="J61" s="336">
        <v>47651</v>
      </c>
      <c r="K61" s="337">
        <v>5.3</v>
      </c>
      <c r="L61" s="338">
        <v>50535</v>
      </c>
      <c r="M61" s="339">
        <v>-0.6</v>
      </c>
      <c r="N61" s="324">
        <v>5.9</v>
      </c>
    </row>
    <row r="62" spans="1:14">
      <c r="A62" s="248"/>
      <c r="B62" s="244"/>
      <c r="C62" s="244"/>
      <c r="D62" s="244"/>
      <c r="E62" s="244"/>
      <c r="F62" s="244"/>
      <c r="G62" s="325"/>
      <c r="H62" s="326" t="s">
        <v>519</v>
      </c>
      <c r="I62" s="327">
        <v>19793127</v>
      </c>
      <c r="J62" s="328">
        <v>28348</v>
      </c>
      <c r="K62" s="329">
        <v>2.1</v>
      </c>
      <c r="L62" s="330">
        <v>25315</v>
      </c>
      <c r="M62" s="331">
        <v>-3.9</v>
      </c>
      <c r="N62" s="332">
        <v>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5.86</v>
      </c>
      <c r="G47" s="12">
        <v>8.92</v>
      </c>
      <c r="H47" s="12">
        <v>11.47</v>
      </c>
      <c r="I47" s="12">
        <v>11.1</v>
      </c>
      <c r="J47" s="13">
        <v>11.47</v>
      </c>
    </row>
    <row r="48" spans="2:10" ht="57.75" customHeight="1">
      <c r="B48" s="14"/>
      <c r="C48" s="1141" t="s">
        <v>4</v>
      </c>
      <c r="D48" s="1141"/>
      <c r="E48" s="1142"/>
      <c r="F48" s="15">
        <v>5.6</v>
      </c>
      <c r="G48" s="16">
        <v>4.25</v>
      </c>
      <c r="H48" s="16">
        <v>2.98</v>
      </c>
      <c r="I48" s="16">
        <v>4.3600000000000003</v>
      </c>
      <c r="J48" s="17">
        <v>5.43</v>
      </c>
    </row>
    <row r="49" spans="2:10" ht="57.75" customHeight="1" thickBot="1">
      <c r="B49" s="18"/>
      <c r="C49" s="1143" t="s">
        <v>5</v>
      </c>
      <c r="D49" s="1143"/>
      <c r="E49" s="1144"/>
      <c r="F49" s="19">
        <v>2.95</v>
      </c>
      <c r="G49" s="20" t="s">
        <v>531</v>
      </c>
      <c r="H49" s="20" t="s">
        <v>532</v>
      </c>
      <c r="I49" s="20" t="s">
        <v>533</v>
      </c>
      <c r="J49" s="21" t="s">
        <v>534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535</v>
      </c>
      <c r="D34" s="1151"/>
      <c r="E34" s="1152"/>
      <c r="F34" s="32" t="s">
        <v>536</v>
      </c>
      <c r="G34" s="33" t="s">
        <v>536</v>
      </c>
      <c r="H34" s="33" t="s">
        <v>536</v>
      </c>
      <c r="I34" s="33" t="s">
        <v>537</v>
      </c>
      <c r="J34" s="34" t="s">
        <v>537</v>
      </c>
      <c r="K34" s="22"/>
      <c r="L34" s="22"/>
      <c r="M34" s="22"/>
      <c r="N34" s="22"/>
      <c r="O34" s="22"/>
      <c r="P34" s="22"/>
    </row>
    <row r="35" spans="1:16" ht="39" customHeight="1">
      <c r="A35" s="22"/>
      <c r="B35" s="35"/>
      <c r="C35" s="1145" t="s">
        <v>538</v>
      </c>
      <c r="D35" s="1146"/>
      <c r="E35" s="1147"/>
      <c r="F35" s="36">
        <v>6.01</v>
      </c>
      <c r="G35" s="37">
        <v>6.74</v>
      </c>
      <c r="H35" s="37">
        <v>7.05</v>
      </c>
      <c r="I35" s="37">
        <v>7.06</v>
      </c>
      <c r="J35" s="38">
        <v>7.31</v>
      </c>
      <c r="K35" s="22"/>
      <c r="L35" s="22"/>
      <c r="M35" s="22"/>
      <c r="N35" s="22"/>
      <c r="O35" s="22"/>
      <c r="P35" s="22"/>
    </row>
    <row r="36" spans="1:16" ht="39" customHeight="1">
      <c r="A36" s="22"/>
      <c r="B36" s="35"/>
      <c r="C36" s="1145" t="s">
        <v>539</v>
      </c>
      <c r="D36" s="1146"/>
      <c r="E36" s="1147"/>
      <c r="F36" s="36">
        <v>6.21</v>
      </c>
      <c r="G36" s="37">
        <v>4.8899999999999997</v>
      </c>
      <c r="H36" s="37">
        <v>3.67</v>
      </c>
      <c r="I36" s="37">
        <v>5.03</v>
      </c>
      <c r="J36" s="38">
        <v>6.15</v>
      </c>
      <c r="K36" s="22"/>
      <c r="L36" s="22"/>
      <c r="M36" s="22"/>
      <c r="N36" s="22"/>
      <c r="O36" s="22"/>
      <c r="P36" s="22"/>
    </row>
    <row r="37" spans="1:16" ht="39" customHeight="1">
      <c r="A37" s="22"/>
      <c r="B37" s="35"/>
      <c r="C37" s="1145" t="s">
        <v>540</v>
      </c>
      <c r="D37" s="1146"/>
      <c r="E37" s="1147"/>
      <c r="F37" s="36">
        <v>0.97</v>
      </c>
      <c r="G37" s="37">
        <v>1.0900000000000001</v>
      </c>
      <c r="H37" s="37">
        <v>1.19</v>
      </c>
      <c r="I37" s="37">
        <v>1.29</v>
      </c>
      <c r="J37" s="38">
        <v>1.43</v>
      </c>
      <c r="K37" s="22"/>
      <c r="L37" s="22"/>
      <c r="M37" s="22"/>
      <c r="N37" s="22"/>
      <c r="O37" s="22"/>
      <c r="P37" s="22"/>
    </row>
    <row r="38" spans="1:16" ht="39" customHeight="1">
      <c r="A38" s="22"/>
      <c r="B38" s="35"/>
      <c r="C38" s="1145" t="s">
        <v>541</v>
      </c>
      <c r="D38" s="1146"/>
      <c r="E38" s="1147"/>
      <c r="F38" s="36" t="s">
        <v>542</v>
      </c>
      <c r="G38" s="37">
        <v>0.66</v>
      </c>
      <c r="H38" s="37">
        <v>1.0900000000000001</v>
      </c>
      <c r="I38" s="37">
        <v>1.43</v>
      </c>
      <c r="J38" s="38">
        <v>0.73</v>
      </c>
      <c r="K38" s="22"/>
      <c r="L38" s="22"/>
      <c r="M38" s="22"/>
      <c r="N38" s="22"/>
      <c r="O38" s="22"/>
      <c r="P38" s="22"/>
    </row>
    <row r="39" spans="1:16" ht="39" customHeight="1">
      <c r="A39" s="22"/>
      <c r="B39" s="35"/>
      <c r="C39" s="1145" t="s">
        <v>543</v>
      </c>
      <c r="D39" s="1146"/>
      <c r="E39" s="1147"/>
      <c r="F39" s="36">
        <v>0.13</v>
      </c>
      <c r="G39" s="37">
        <v>0.39</v>
      </c>
      <c r="H39" s="37">
        <v>0.44</v>
      </c>
      <c r="I39" s="37">
        <v>0.45</v>
      </c>
      <c r="J39" s="38">
        <v>0.53</v>
      </c>
      <c r="K39" s="22"/>
      <c r="L39" s="22"/>
      <c r="M39" s="22"/>
      <c r="N39" s="22"/>
      <c r="O39" s="22"/>
      <c r="P39" s="22"/>
    </row>
    <row r="40" spans="1:16" ht="39" customHeight="1">
      <c r="A40" s="22"/>
      <c r="B40" s="35"/>
      <c r="C40" s="1145" t="s">
        <v>544</v>
      </c>
      <c r="D40" s="1146"/>
      <c r="E40" s="1147"/>
      <c r="F40" s="36">
        <v>0.43</v>
      </c>
      <c r="G40" s="37">
        <v>0.49</v>
      </c>
      <c r="H40" s="37">
        <v>0.43</v>
      </c>
      <c r="I40" s="37">
        <v>0.46</v>
      </c>
      <c r="J40" s="38">
        <v>0.5</v>
      </c>
      <c r="K40" s="22"/>
      <c r="L40" s="22"/>
      <c r="M40" s="22"/>
      <c r="N40" s="22"/>
      <c r="O40" s="22"/>
      <c r="P40" s="22"/>
    </row>
    <row r="41" spans="1:16" ht="39" customHeight="1">
      <c r="A41" s="22"/>
      <c r="B41" s="35"/>
      <c r="C41" s="1145" t="s">
        <v>545</v>
      </c>
      <c r="D41" s="1146"/>
      <c r="E41" s="1147"/>
      <c r="F41" s="36">
        <v>0.14000000000000001</v>
      </c>
      <c r="G41" s="37">
        <v>0.14000000000000001</v>
      </c>
      <c r="H41" s="37">
        <v>0.14000000000000001</v>
      </c>
      <c r="I41" s="37">
        <v>0.14000000000000001</v>
      </c>
      <c r="J41" s="38">
        <v>0.23</v>
      </c>
      <c r="K41" s="22"/>
      <c r="L41" s="22"/>
      <c r="M41" s="22"/>
      <c r="N41" s="22"/>
      <c r="O41" s="22"/>
      <c r="P41" s="22"/>
    </row>
    <row r="42" spans="1:16" ht="39" customHeight="1">
      <c r="A42" s="22"/>
      <c r="B42" s="39"/>
      <c r="C42" s="1145" t="s">
        <v>546</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547</v>
      </c>
      <c r="D43" s="1149"/>
      <c r="E43" s="1150"/>
      <c r="F43" s="41">
        <v>2.16</v>
      </c>
      <c r="G43" s="42">
        <v>2.35</v>
      </c>
      <c r="H43" s="42">
        <v>2.5299999999999998</v>
      </c>
      <c r="I43" s="42">
        <v>4.45</v>
      </c>
      <c r="J43" s="43">
        <v>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11</v>
      </c>
      <c r="C45" s="1162"/>
      <c r="D45" s="58"/>
      <c r="E45" s="1167" t="s">
        <v>12</v>
      </c>
      <c r="F45" s="1167"/>
      <c r="G45" s="1167"/>
      <c r="H45" s="1167"/>
      <c r="I45" s="1167"/>
      <c r="J45" s="1168"/>
      <c r="K45" s="59">
        <v>36888</v>
      </c>
      <c r="L45" s="60">
        <v>36285</v>
      </c>
      <c r="M45" s="60">
        <v>35609</v>
      </c>
      <c r="N45" s="60">
        <v>34560</v>
      </c>
      <c r="O45" s="61">
        <v>32360</v>
      </c>
      <c r="P45" s="48"/>
      <c r="Q45" s="48"/>
      <c r="R45" s="48"/>
      <c r="S45" s="48"/>
      <c r="T45" s="48"/>
      <c r="U45" s="48"/>
    </row>
    <row r="46" spans="1:21" ht="30.75" customHeight="1">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c r="A47" s="48"/>
      <c r="B47" s="1163"/>
      <c r="C47" s="1164"/>
      <c r="D47" s="62"/>
      <c r="E47" s="1155" t="s">
        <v>14</v>
      </c>
      <c r="F47" s="1155"/>
      <c r="G47" s="1155"/>
      <c r="H47" s="1155"/>
      <c r="I47" s="1155"/>
      <c r="J47" s="1156"/>
      <c r="K47" s="63">
        <v>221</v>
      </c>
      <c r="L47" s="64">
        <v>397</v>
      </c>
      <c r="M47" s="64">
        <v>730</v>
      </c>
      <c r="N47" s="64">
        <v>1063</v>
      </c>
      <c r="O47" s="65">
        <v>1363</v>
      </c>
      <c r="P47" s="48"/>
      <c r="Q47" s="48"/>
      <c r="R47" s="48"/>
      <c r="S47" s="48"/>
      <c r="T47" s="48"/>
      <c r="U47" s="48"/>
    </row>
    <row r="48" spans="1:21" ht="30.75" customHeight="1">
      <c r="A48" s="48"/>
      <c r="B48" s="1163"/>
      <c r="C48" s="1164"/>
      <c r="D48" s="62"/>
      <c r="E48" s="1155" t="s">
        <v>15</v>
      </c>
      <c r="F48" s="1155"/>
      <c r="G48" s="1155"/>
      <c r="H48" s="1155"/>
      <c r="I48" s="1155"/>
      <c r="J48" s="1156"/>
      <c r="K48" s="63">
        <v>9364</v>
      </c>
      <c r="L48" s="64">
        <v>9019</v>
      </c>
      <c r="M48" s="64">
        <v>8944</v>
      </c>
      <c r="N48" s="64">
        <v>8637</v>
      </c>
      <c r="O48" s="65">
        <v>7317</v>
      </c>
      <c r="P48" s="48"/>
      <c r="Q48" s="48"/>
      <c r="R48" s="48"/>
      <c r="S48" s="48"/>
      <c r="T48" s="48"/>
      <c r="U48" s="48"/>
    </row>
    <row r="49" spans="1:21" ht="30.75" customHeight="1">
      <c r="A49" s="48"/>
      <c r="B49" s="1163"/>
      <c r="C49" s="1164"/>
      <c r="D49" s="62"/>
      <c r="E49" s="1155" t="s">
        <v>16</v>
      </c>
      <c r="F49" s="1155"/>
      <c r="G49" s="1155"/>
      <c r="H49" s="1155"/>
      <c r="I49" s="1155"/>
      <c r="J49" s="1156"/>
      <c r="K49" s="63">
        <v>401</v>
      </c>
      <c r="L49" s="64">
        <v>311</v>
      </c>
      <c r="M49" s="64">
        <v>161</v>
      </c>
      <c r="N49" s="64">
        <v>153</v>
      </c>
      <c r="O49" s="65">
        <v>126</v>
      </c>
      <c r="P49" s="48"/>
      <c r="Q49" s="48"/>
      <c r="R49" s="48"/>
      <c r="S49" s="48"/>
      <c r="T49" s="48"/>
      <c r="U49" s="48"/>
    </row>
    <row r="50" spans="1:21" ht="30.75" customHeight="1">
      <c r="A50" s="48"/>
      <c r="B50" s="1163"/>
      <c r="C50" s="1164"/>
      <c r="D50" s="62"/>
      <c r="E50" s="1155" t="s">
        <v>17</v>
      </c>
      <c r="F50" s="1155"/>
      <c r="G50" s="1155"/>
      <c r="H50" s="1155"/>
      <c r="I50" s="1155"/>
      <c r="J50" s="1156"/>
      <c r="K50" s="63">
        <v>4593</v>
      </c>
      <c r="L50" s="64">
        <v>4390</v>
      </c>
      <c r="M50" s="64">
        <v>4195</v>
      </c>
      <c r="N50" s="64">
        <v>4049</v>
      </c>
      <c r="O50" s="65">
        <v>3696</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31451</v>
      </c>
      <c r="L52" s="64">
        <v>31998</v>
      </c>
      <c r="M52" s="64">
        <v>32081</v>
      </c>
      <c r="N52" s="64">
        <v>32674</v>
      </c>
      <c r="O52" s="65">
        <v>32288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20016</v>
      </c>
      <c r="L53" s="69">
        <v>18404</v>
      </c>
      <c r="M53" s="69">
        <v>17558</v>
      </c>
      <c r="N53" s="69">
        <v>15788</v>
      </c>
      <c r="O53" s="70">
        <v>12574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1" t="s">
        <v>24</v>
      </c>
      <c r="C41" s="1182"/>
      <c r="D41" s="81"/>
      <c r="E41" s="1183" t="s">
        <v>25</v>
      </c>
      <c r="F41" s="1183"/>
      <c r="G41" s="1183"/>
      <c r="H41" s="1184"/>
      <c r="I41" s="82">
        <v>278481</v>
      </c>
      <c r="J41" s="83">
        <v>277835</v>
      </c>
      <c r="K41" s="83">
        <v>277699</v>
      </c>
      <c r="L41" s="83">
        <v>285103</v>
      </c>
      <c r="M41" s="84">
        <v>310912</v>
      </c>
    </row>
    <row r="42" spans="2:13" ht="27.75" customHeight="1">
      <c r="B42" s="1171"/>
      <c r="C42" s="1172"/>
      <c r="D42" s="85"/>
      <c r="E42" s="1175" t="s">
        <v>26</v>
      </c>
      <c r="F42" s="1175"/>
      <c r="G42" s="1175"/>
      <c r="H42" s="1176"/>
      <c r="I42" s="86">
        <v>56557</v>
      </c>
      <c r="J42" s="87">
        <v>51066</v>
      </c>
      <c r="K42" s="87">
        <v>45709</v>
      </c>
      <c r="L42" s="87">
        <v>42203</v>
      </c>
      <c r="M42" s="88">
        <v>38347</v>
      </c>
    </row>
    <row r="43" spans="2:13" ht="27.75" customHeight="1">
      <c r="B43" s="1171"/>
      <c r="C43" s="1172"/>
      <c r="D43" s="85"/>
      <c r="E43" s="1175" t="s">
        <v>27</v>
      </c>
      <c r="F43" s="1175"/>
      <c r="G43" s="1175"/>
      <c r="H43" s="1176"/>
      <c r="I43" s="86">
        <v>155203</v>
      </c>
      <c r="J43" s="87">
        <v>143190</v>
      </c>
      <c r="K43" s="87">
        <v>136704</v>
      </c>
      <c r="L43" s="87">
        <v>135192</v>
      </c>
      <c r="M43" s="88">
        <v>125586</v>
      </c>
    </row>
    <row r="44" spans="2:13" ht="27.75" customHeight="1">
      <c r="B44" s="1171"/>
      <c r="C44" s="1172"/>
      <c r="D44" s="85"/>
      <c r="E44" s="1175" t="s">
        <v>28</v>
      </c>
      <c r="F44" s="1175"/>
      <c r="G44" s="1175"/>
      <c r="H44" s="1176"/>
      <c r="I44" s="86">
        <v>1257</v>
      </c>
      <c r="J44" s="87">
        <v>1005</v>
      </c>
      <c r="K44" s="87">
        <v>892</v>
      </c>
      <c r="L44" s="87">
        <v>784</v>
      </c>
      <c r="M44" s="88">
        <v>677</v>
      </c>
    </row>
    <row r="45" spans="2:13" ht="27.75" customHeight="1">
      <c r="B45" s="1171"/>
      <c r="C45" s="1172"/>
      <c r="D45" s="85"/>
      <c r="E45" s="1175" t="s">
        <v>29</v>
      </c>
      <c r="F45" s="1175"/>
      <c r="G45" s="1175"/>
      <c r="H45" s="1176"/>
      <c r="I45" s="86">
        <v>41503</v>
      </c>
      <c r="J45" s="87">
        <v>42094</v>
      </c>
      <c r="K45" s="87">
        <v>42251</v>
      </c>
      <c r="L45" s="87">
        <v>41390</v>
      </c>
      <c r="M45" s="88">
        <v>39242</v>
      </c>
    </row>
    <row r="46" spans="2:13" ht="27.75" customHeight="1">
      <c r="B46" s="1171"/>
      <c r="C46" s="1172"/>
      <c r="D46" s="85"/>
      <c r="E46" s="1175" t="s">
        <v>30</v>
      </c>
      <c r="F46" s="1175"/>
      <c r="G46" s="1175"/>
      <c r="H46" s="1176"/>
      <c r="I46" s="86">
        <v>183</v>
      </c>
      <c r="J46" s="87">
        <v>203</v>
      </c>
      <c r="K46" s="87">
        <v>141</v>
      </c>
      <c r="L46" s="87">
        <v>139</v>
      </c>
      <c r="M46" s="88">
        <v>91</v>
      </c>
    </row>
    <row r="47" spans="2:13" ht="27.75" customHeight="1">
      <c r="B47" s="1171"/>
      <c r="C47" s="1172"/>
      <c r="D47" s="85"/>
      <c r="E47" s="1175" t="s">
        <v>31</v>
      </c>
      <c r="F47" s="1175"/>
      <c r="G47" s="1175"/>
      <c r="H47" s="1176"/>
      <c r="I47" s="86" t="s">
        <v>488</v>
      </c>
      <c r="J47" s="87" t="s">
        <v>488</v>
      </c>
      <c r="K47" s="87" t="s">
        <v>488</v>
      </c>
      <c r="L47" s="87" t="s">
        <v>488</v>
      </c>
      <c r="M47" s="88" t="s">
        <v>488</v>
      </c>
    </row>
    <row r="48" spans="2:13" ht="27.75" customHeight="1">
      <c r="B48" s="1173"/>
      <c r="C48" s="1174"/>
      <c r="D48" s="85"/>
      <c r="E48" s="1175" t="s">
        <v>32</v>
      </c>
      <c r="F48" s="1175"/>
      <c r="G48" s="1175"/>
      <c r="H48" s="1176"/>
      <c r="I48" s="86" t="s">
        <v>488</v>
      </c>
      <c r="J48" s="87" t="s">
        <v>488</v>
      </c>
      <c r="K48" s="87" t="s">
        <v>488</v>
      </c>
      <c r="L48" s="87" t="s">
        <v>488</v>
      </c>
      <c r="M48" s="88" t="s">
        <v>488</v>
      </c>
    </row>
    <row r="49" spans="2:13" ht="27.75" customHeight="1">
      <c r="B49" s="1169" t="s">
        <v>33</v>
      </c>
      <c r="C49" s="1170"/>
      <c r="D49" s="89"/>
      <c r="E49" s="1175" t="s">
        <v>34</v>
      </c>
      <c r="F49" s="1175"/>
      <c r="G49" s="1175"/>
      <c r="H49" s="1176"/>
      <c r="I49" s="86">
        <v>19847</v>
      </c>
      <c r="J49" s="87">
        <v>27770</v>
      </c>
      <c r="K49" s="87">
        <v>38126</v>
      </c>
      <c r="L49" s="87">
        <v>43220</v>
      </c>
      <c r="M49" s="88">
        <v>47111</v>
      </c>
    </row>
    <row r="50" spans="2:13" ht="27.75" customHeight="1">
      <c r="B50" s="1171"/>
      <c r="C50" s="1172"/>
      <c r="D50" s="85"/>
      <c r="E50" s="1175" t="s">
        <v>35</v>
      </c>
      <c r="F50" s="1175"/>
      <c r="G50" s="1175"/>
      <c r="H50" s="1176"/>
      <c r="I50" s="86">
        <v>71008</v>
      </c>
      <c r="J50" s="87">
        <v>66643</v>
      </c>
      <c r="K50" s="87">
        <v>64606</v>
      </c>
      <c r="L50" s="87">
        <v>64013</v>
      </c>
      <c r="M50" s="88">
        <v>72392</v>
      </c>
    </row>
    <row r="51" spans="2:13" ht="27.75" customHeight="1">
      <c r="B51" s="1173"/>
      <c r="C51" s="1174"/>
      <c r="D51" s="85"/>
      <c r="E51" s="1175" t="s">
        <v>36</v>
      </c>
      <c r="F51" s="1175"/>
      <c r="G51" s="1175"/>
      <c r="H51" s="1176"/>
      <c r="I51" s="86">
        <v>292837</v>
      </c>
      <c r="J51" s="87">
        <v>299070</v>
      </c>
      <c r="K51" s="87">
        <v>312316</v>
      </c>
      <c r="L51" s="87">
        <v>322270</v>
      </c>
      <c r="M51" s="88">
        <v>334661</v>
      </c>
    </row>
    <row r="52" spans="2:13" ht="27.75" customHeight="1" thickBot="1">
      <c r="B52" s="1177" t="s">
        <v>37</v>
      </c>
      <c r="C52" s="1178"/>
      <c r="D52" s="90"/>
      <c r="E52" s="1179" t="s">
        <v>38</v>
      </c>
      <c r="F52" s="1179"/>
      <c r="G52" s="1179"/>
      <c r="H52" s="1180"/>
      <c r="I52" s="91">
        <v>149492</v>
      </c>
      <c r="J52" s="92">
        <v>121909</v>
      </c>
      <c r="K52" s="92">
        <v>88349</v>
      </c>
      <c r="L52" s="92">
        <v>75307</v>
      </c>
      <c r="M52" s="93">
        <v>60692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48985</v>
      </c>
      <c r="E3" s="116"/>
      <c r="F3" s="117">
        <v>52334</v>
      </c>
      <c r="G3" s="118"/>
      <c r="H3" s="119"/>
    </row>
    <row r="4" spans="1:8">
      <c r="A4" s="120"/>
      <c r="B4" s="121"/>
      <c r="C4" s="122"/>
      <c r="D4" s="123">
        <v>35688</v>
      </c>
      <c r="E4" s="124"/>
      <c r="F4" s="125">
        <v>29965</v>
      </c>
      <c r="G4" s="126"/>
      <c r="H4" s="127"/>
    </row>
    <row r="5" spans="1:8">
      <c r="A5" s="108" t="s">
        <v>520</v>
      </c>
      <c r="B5" s="113"/>
      <c r="C5" s="114"/>
      <c r="D5" s="115">
        <v>44504</v>
      </c>
      <c r="E5" s="116"/>
      <c r="F5" s="117">
        <v>48794</v>
      </c>
      <c r="G5" s="118"/>
      <c r="H5" s="119"/>
    </row>
    <row r="6" spans="1:8">
      <c r="A6" s="120"/>
      <c r="B6" s="121"/>
      <c r="C6" s="122"/>
      <c r="D6" s="123">
        <v>27232</v>
      </c>
      <c r="E6" s="124"/>
      <c r="F6" s="125">
        <v>25698</v>
      </c>
      <c r="G6" s="126"/>
      <c r="H6" s="127"/>
    </row>
    <row r="7" spans="1:8">
      <c r="A7" s="108" t="s">
        <v>521</v>
      </c>
      <c r="B7" s="113"/>
      <c r="C7" s="114"/>
      <c r="D7" s="115">
        <v>43717</v>
      </c>
      <c r="E7" s="116"/>
      <c r="F7" s="117">
        <v>47129</v>
      </c>
      <c r="G7" s="118"/>
      <c r="H7" s="119"/>
    </row>
    <row r="8" spans="1:8">
      <c r="A8" s="120"/>
      <c r="B8" s="121"/>
      <c r="C8" s="122"/>
      <c r="D8" s="123">
        <v>24454</v>
      </c>
      <c r="E8" s="124"/>
      <c r="F8" s="125">
        <v>23069</v>
      </c>
      <c r="G8" s="126"/>
      <c r="H8" s="127"/>
    </row>
    <row r="9" spans="1:8">
      <c r="A9" s="108" t="s">
        <v>522</v>
      </c>
      <c r="B9" s="113"/>
      <c r="C9" s="114"/>
      <c r="D9" s="115">
        <v>46420</v>
      </c>
      <c r="E9" s="116"/>
      <c r="F9" s="117">
        <v>50848</v>
      </c>
      <c r="G9" s="118"/>
      <c r="H9" s="119"/>
    </row>
    <row r="10" spans="1:8">
      <c r="A10" s="120"/>
      <c r="B10" s="121"/>
      <c r="C10" s="122"/>
      <c r="D10" s="123">
        <v>24303</v>
      </c>
      <c r="E10" s="124"/>
      <c r="F10" s="125">
        <v>22583</v>
      </c>
      <c r="G10" s="126"/>
      <c r="H10" s="127"/>
    </row>
    <row r="11" spans="1:8">
      <c r="A11" s="108" t="s">
        <v>523</v>
      </c>
      <c r="B11" s="113"/>
      <c r="C11" s="114"/>
      <c r="D11" s="115">
        <v>54631</v>
      </c>
      <c r="E11" s="116"/>
      <c r="F11" s="117">
        <v>53572</v>
      </c>
      <c r="G11" s="118"/>
      <c r="H11" s="119"/>
    </row>
    <row r="12" spans="1:8">
      <c r="A12" s="120"/>
      <c r="B12" s="121"/>
      <c r="C12" s="128"/>
      <c r="D12" s="123">
        <v>30065</v>
      </c>
      <c r="E12" s="124"/>
      <c r="F12" s="125">
        <v>25259</v>
      </c>
      <c r="G12" s="126"/>
      <c r="H12" s="127"/>
    </row>
    <row r="13" spans="1:8">
      <c r="A13" s="108"/>
      <c r="B13" s="113"/>
      <c r="C13" s="129"/>
      <c r="D13" s="130">
        <v>47651</v>
      </c>
      <c r="E13" s="131"/>
      <c r="F13" s="132">
        <v>50535</v>
      </c>
      <c r="G13" s="133"/>
      <c r="H13" s="119"/>
    </row>
    <row r="14" spans="1:8">
      <c r="A14" s="120"/>
      <c r="B14" s="121"/>
      <c r="C14" s="122"/>
      <c r="D14" s="123">
        <v>28348</v>
      </c>
      <c r="E14" s="124"/>
      <c r="F14" s="125">
        <v>25315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5.6</v>
      </c>
      <c r="C19" s="134">
        <f>ROUND(VALUE(SUBSTITUTE(実質収支比率等に係る経年分析!G$48,"▲","-")),2)</f>
        <v>4.25</v>
      </c>
      <c r="D19" s="134">
        <f>ROUND(VALUE(SUBSTITUTE(実質収支比率等に係る経年分析!H$48,"▲","-")),2)</f>
        <v>2.98</v>
      </c>
      <c r="E19" s="134">
        <f>ROUND(VALUE(SUBSTITUTE(実質収支比率等に係る経年分析!I$48,"▲","-")),2)</f>
        <v>4.3600000000000003</v>
      </c>
      <c r="F19" s="134">
        <f>ROUND(VALUE(SUBSTITUTE(実質収支比率等に係る経年分析!J$48,"▲","-")),2)</f>
        <v>5.43</v>
      </c>
    </row>
    <row r="20" spans="1:11">
      <c r="A20" s="134" t="s">
        <v>43</v>
      </c>
      <c r="B20" s="134">
        <f>ROUND(VALUE(SUBSTITUTE(実質収支比率等に係る経年分析!F$47,"▲","-")),2)</f>
        <v>5.86</v>
      </c>
      <c r="C20" s="134">
        <f>ROUND(VALUE(SUBSTITUTE(実質収支比率等に係る経年分析!G$47,"▲","-")),2)</f>
        <v>8.92</v>
      </c>
      <c r="D20" s="134">
        <f>ROUND(VALUE(SUBSTITUTE(実質収支比率等に係る経年分析!H$47,"▲","-")),2)</f>
        <v>11.47</v>
      </c>
      <c r="E20" s="134">
        <f>ROUND(VALUE(SUBSTITUTE(実質収支比率等に係る経年分析!I$47,"▲","-")),2)</f>
        <v>11.1</v>
      </c>
      <c r="F20" s="134">
        <f>ROUND(VALUE(SUBSTITUTE(実質収支比率等に係る経年分析!J$47,"▲","-")),2)</f>
        <v>11.47</v>
      </c>
    </row>
    <row r="21" spans="1:11">
      <c r="A21" s="134" t="s">
        <v>44</v>
      </c>
      <c r="B21" s="134">
        <f>IF(ISNUMBER(VALUE(SUBSTITUTE(実質収支比率等に係る経年分析!F$49,"▲","-"))),ROUND(VALUE(SUBSTITUTE(実質収支比率等に係る経年分析!F$49,"▲","-")),2),NA())</f>
        <v>2.95</v>
      </c>
      <c r="C21" s="134">
        <f>IF(ISNUMBER(VALUE(SUBSTITUTE(実質収支比率等に係る経年分析!G$49,"▲","-"))),ROUND(VALUE(SUBSTITUTE(実質収支比率等に係る経年分析!G$49,"▲","-")),2),NA())</f>
        <v>-1.28</v>
      </c>
      <c r="D21" s="134">
        <f>IF(ISNUMBER(VALUE(SUBSTITUTE(実質収支比率等に係る経年分析!H$49,"▲","-"))),ROUND(VALUE(SUBSTITUTE(実質収支比率等に係る経年分析!H$49,"▲","-")),2),NA())</f>
        <v>-1.24</v>
      </c>
      <c r="E21" s="134">
        <f>IF(ISNUMBER(VALUE(SUBSTITUTE(実質収支比率等に係る経年分析!I$49,"▲","-"))),ROUND(VALUE(SUBSTITUTE(実質収支比率等に係る経年分析!I$49,"▲","-")),2),NA())</f>
        <v>-0.61</v>
      </c>
      <c r="F21" s="134">
        <f>IF(ISNUMBER(VALUE(SUBSTITUTE(実質収支比率等に係る経年分析!J$49,"▲","-"))),ROUND(VALUE(SUBSTITUTE(実質収支比率等に係る経年分析!J$49,"▲","-")),2),NA())</f>
        <v>-1.1200000000000001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2.35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2.5299999999999998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4.45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岡山市下水道事業会計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0.23</v>
      </c>
    </row>
    <row r="30" spans="1:11">
      <c r="A30" s="135" t="str">
        <f>IF(連結実質赤字比率に係る赤字・黒字の構成分析!C$40="",NA(),連結実質赤字比率に係る赤字・黒字の構成分析!C$40)</f>
        <v>岡山市工業用水道事業会計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v>
      </c>
    </row>
    <row r="31" spans="1:11">
      <c r="A31" s="135" t="str">
        <f>IF(連結実質赤字比率に係る赤字・黒字の構成分析!C$39="",NA(),連結実質赤字比率に係る赤字・黒字の構成分析!C$39)</f>
        <v>岡山市介護保険費特別会計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0.53</v>
      </c>
    </row>
    <row r="32" spans="1:11">
      <c r="A32" s="135" t="str">
        <f>IF(連結実質赤字比率に係る赤字・黒字の構成分析!C$38="",NA(),連結実質赤字比率に係る赤字・黒字の構成分析!C$38)</f>
        <v>岡山市国民健康保険費特別会計</v>
      </c>
      <c r="B32" s="135">
        <f>IF(ROUND(VALUE(SUBSTITUTE(連結実質赤字比率に係る赤字・黒字の構成分析!F$38,"▲", "-")), 2) &lt; 0, ABS(ROUND(VALUE(SUBSTITUTE(連結実質赤字比率に係る赤字・黒字の構成分析!F$38,"▲", "-")), 2)), NA())</f>
        <v>0.7</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1.0900000000000001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0.73</v>
      </c>
    </row>
    <row r="33" spans="1:16">
      <c r="A33" s="135" t="str">
        <f>IF(連結実質赤字比率に係る赤字・黒字の構成分析!C$37="",NA(),連結実質赤字比率に係る赤字・黒字の構成分析!C$37)</f>
        <v>岡山市市場事業会計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1.0900000000000001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4.8899999999999997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6.15</v>
      </c>
    </row>
    <row r="35" spans="1:16">
      <c r="A35" s="135" t="str">
        <f>IF(連結実質赤字比率に係る赤字・黒字の構成分析!C$35="",NA(),連結実質赤字比率に係る赤字・黒字の構成分析!C$35)</f>
        <v>岡山市水道事業会計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7.31</v>
      </c>
    </row>
    <row r="36" spans="1:16">
      <c r="A36" s="135" t="str">
        <f>IF(連結実質赤字比率に係る赤字・黒字の構成分析!C$34="",NA(),連結実質赤字比率に係る赤字・黒字の構成分析!C$34)</f>
        <v>岡山市住宅新築資金等貸付事業費特別会計</v>
      </c>
      <c r="B36" s="135">
        <f>IF(ROUND(VALUE(SUBSTITUTE(連結実質赤字比率に係る赤字・黒字の構成分析!F$34,"▲", "-")), 2) &lt; 0, ABS(ROUND(VALUE(SUBSTITUTE(連結実質赤字比率に係る赤字・黒字の構成分析!F$34,"▲", "-")), 2)), NA())</f>
        <v>0.33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31451</v>
      </c>
      <c r="E42" s="136"/>
      <c r="F42" s="136"/>
      <c r="G42" s="136">
        <f>'実質公債費比率（分子）の構造'!L$52</f>
        <v>31998</v>
      </c>
      <c r="H42" s="136"/>
      <c r="I42" s="136"/>
      <c r="J42" s="136">
        <f>'実質公債費比率（分子）の構造'!M$52</f>
        <v>32081</v>
      </c>
      <c r="K42" s="136"/>
      <c r="L42" s="136"/>
      <c r="M42" s="136">
        <f>'実質公債費比率（分子）の構造'!N$52</f>
        <v>32674</v>
      </c>
      <c r="N42" s="136"/>
      <c r="O42" s="136"/>
      <c r="P42" s="136">
        <f>'実質公債費比率（分子）の構造'!O$52</f>
        <v>32288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4593</v>
      </c>
      <c r="C44" s="136"/>
      <c r="D44" s="136"/>
      <c r="E44" s="136">
        <f>'実質公債費比率（分子）の構造'!L$50</f>
        <v>4390</v>
      </c>
      <c r="F44" s="136"/>
      <c r="G44" s="136"/>
      <c r="H44" s="136">
        <f>'実質公債費比率（分子）の構造'!M$50</f>
        <v>4195</v>
      </c>
      <c r="I44" s="136"/>
      <c r="J44" s="136"/>
      <c r="K44" s="136">
        <f>'実質公債費比率（分子）の構造'!N$50</f>
        <v>4049</v>
      </c>
      <c r="L44" s="136"/>
      <c r="M44" s="136"/>
      <c r="N44" s="136">
        <f>'実質公債費比率（分子）の構造'!O$50</f>
        <v>3696</v>
      </c>
      <c r="O44" s="136"/>
      <c r="P44" s="136"/>
    </row>
    <row r="45" spans="1:16">
      <c r="A45" s="136" t="s">
        <v>54</v>
      </c>
      <c r="B45" s="136">
        <f>'実質公債費比率（分子）の構造'!K$49</f>
        <v>401</v>
      </c>
      <c r="C45" s="136"/>
      <c r="D45" s="136"/>
      <c r="E45" s="136">
        <f>'実質公債費比率（分子）の構造'!L$49</f>
        <v>311</v>
      </c>
      <c r="F45" s="136"/>
      <c r="G45" s="136"/>
      <c r="H45" s="136">
        <f>'実質公債費比率（分子）の構造'!M$49</f>
        <v>161</v>
      </c>
      <c r="I45" s="136"/>
      <c r="J45" s="136"/>
      <c r="K45" s="136">
        <f>'実質公債費比率（分子）の構造'!N$49</f>
        <v>153</v>
      </c>
      <c r="L45" s="136"/>
      <c r="M45" s="136"/>
      <c r="N45" s="136">
        <f>'実質公債費比率（分子）の構造'!O$49</f>
        <v>126</v>
      </c>
      <c r="O45" s="136"/>
      <c r="P45" s="136"/>
    </row>
    <row r="46" spans="1:16">
      <c r="A46" s="136" t="s">
        <v>55</v>
      </c>
      <c r="B46" s="136">
        <f>'実質公債費比率（分子）の構造'!K$48</f>
        <v>9364</v>
      </c>
      <c r="C46" s="136"/>
      <c r="D46" s="136"/>
      <c r="E46" s="136">
        <f>'実質公債費比率（分子）の構造'!L$48</f>
        <v>9019</v>
      </c>
      <c r="F46" s="136"/>
      <c r="G46" s="136"/>
      <c r="H46" s="136">
        <f>'実質公債費比率（分子）の構造'!M$48</f>
        <v>8944</v>
      </c>
      <c r="I46" s="136"/>
      <c r="J46" s="136"/>
      <c r="K46" s="136">
        <f>'実質公債費比率（分子）の構造'!N$48</f>
        <v>8637</v>
      </c>
      <c r="L46" s="136"/>
      <c r="M46" s="136"/>
      <c r="N46" s="136">
        <f>'実質公債費比率（分子）の構造'!O$48</f>
        <v>7317</v>
      </c>
      <c r="O46" s="136"/>
      <c r="P46" s="136"/>
    </row>
    <row r="47" spans="1:16">
      <c r="A47" s="136" t="s">
        <v>56</v>
      </c>
      <c r="B47" s="136">
        <f>'実質公債費比率（分子）の構造'!K$47</f>
        <v>221</v>
      </c>
      <c r="C47" s="136"/>
      <c r="D47" s="136"/>
      <c r="E47" s="136">
        <f>'実質公債費比率（分子）の構造'!L$47</f>
        <v>397</v>
      </c>
      <c r="F47" s="136"/>
      <c r="G47" s="136"/>
      <c r="H47" s="136">
        <f>'実質公債費比率（分子）の構造'!M$47</f>
        <v>730</v>
      </c>
      <c r="I47" s="136"/>
      <c r="J47" s="136"/>
      <c r="K47" s="136">
        <f>'実質公債費比率（分子）の構造'!N$47</f>
        <v>1063</v>
      </c>
      <c r="L47" s="136"/>
      <c r="M47" s="136"/>
      <c r="N47" s="136">
        <f>'実質公債費比率（分子）の構造'!O$47</f>
        <v>1363</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36888</v>
      </c>
      <c r="C49" s="136"/>
      <c r="D49" s="136"/>
      <c r="E49" s="136">
        <f>'実質公債費比率（分子）の構造'!L$45</f>
        <v>36285</v>
      </c>
      <c r="F49" s="136"/>
      <c r="G49" s="136"/>
      <c r="H49" s="136">
        <f>'実質公債費比率（分子）の構造'!M$45</f>
        <v>35609</v>
      </c>
      <c r="I49" s="136"/>
      <c r="J49" s="136"/>
      <c r="K49" s="136">
        <f>'実質公債費比率（分子）の構造'!N$45</f>
        <v>34560</v>
      </c>
      <c r="L49" s="136"/>
      <c r="M49" s="136"/>
      <c r="N49" s="136">
        <f>'実質公債費比率（分子）の構造'!O$45</f>
        <v>32360</v>
      </c>
      <c r="O49" s="136"/>
      <c r="P49" s="136"/>
    </row>
    <row r="50" spans="1:16">
      <c r="A50" s="136" t="s">
        <v>59</v>
      </c>
      <c r="B50" s="136" t="e">
        <f>NA()</f>
        <v>#N/A</v>
      </c>
      <c r="C50" s="136">
        <f>IF(ISNUMBER('実質公債費比率（分子）の構造'!K$53),'実質公債費比率（分子）の構造'!K$53,NA())</f>
        <v>20016</v>
      </c>
      <c r="D50" s="136" t="e">
        <f>NA()</f>
        <v>#N/A</v>
      </c>
      <c r="E50" s="136" t="e">
        <f>NA()</f>
        <v>#N/A</v>
      </c>
      <c r="F50" s="136">
        <f>IF(ISNUMBER('実質公債費比率（分子）の構造'!L$53),'実質公債費比率（分子）の構造'!L$53,NA())</f>
        <v>18404</v>
      </c>
      <c r="G50" s="136" t="e">
        <f>NA()</f>
        <v>#N/A</v>
      </c>
      <c r="H50" s="136" t="e">
        <f>NA()</f>
        <v>#N/A</v>
      </c>
      <c r="I50" s="136">
        <f>IF(ISNUMBER('実質公債費比率（分子）の構造'!M$53),'実質公債費比率（分子）の構造'!M$53,NA())</f>
        <v>17558</v>
      </c>
      <c r="J50" s="136" t="e">
        <f>NA()</f>
        <v>#N/A</v>
      </c>
      <c r="K50" s="136" t="e">
        <f>NA()</f>
        <v>#N/A</v>
      </c>
      <c r="L50" s="136">
        <f>IF(ISNUMBER('実質公債費比率（分子）の構造'!N$53),'実質公債費比率（分子）の構造'!N$53,NA())</f>
        <v>15788</v>
      </c>
      <c r="M50" s="136" t="e">
        <f>NA()</f>
        <v>#N/A</v>
      </c>
      <c r="N50" s="136" t="e">
        <f>NA()</f>
        <v>#N/A</v>
      </c>
      <c r="O50" s="136">
        <f>IF(ISNUMBER('実質公債費比率（分子）の構造'!O$53),'実質公債費比率（分子）の構造'!O$53,NA())</f>
        <v>12574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292837</v>
      </c>
      <c r="E56" s="135"/>
      <c r="F56" s="135"/>
      <c r="G56" s="135">
        <f>'将来負担比率（分子）の構造'!J$51</f>
        <v>299070</v>
      </c>
      <c r="H56" s="135"/>
      <c r="I56" s="135"/>
      <c r="J56" s="135">
        <f>'将来負担比率（分子）の構造'!K$51</f>
        <v>312316</v>
      </c>
      <c r="K56" s="135"/>
      <c r="L56" s="135"/>
      <c r="M56" s="135">
        <f>'将来負担比率（分子）の構造'!L$51</f>
        <v>322270</v>
      </c>
      <c r="N56" s="135"/>
      <c r="O56" s="135"/>
      <c r="P56" s="135">
        <f>'将来負担比率（分子）の構造'!M$51</f>
        <v>334661</v>
      </c>
    </row>
    <row r="57" spans="1:16">
      <c r="A57" s="135" t="s">
        <v>35</v>
      </c>
      <c r="B57" s="135"/>
      <c r="C57" s="135"/>
      <c r="D57" s="135">
        <f>'将来負担比率（分子）の構造'!I$50</f>
        <v>71008</v>
      </c>
      <c r="E57" s="135"/>
      <c r="F57" s="135"/>
      <c r="G57" s="135">
        <f>'将来負担比率（分子）の構造'!J$50</f>
        <v>66643</v>
      </c>
      <c r="H57" s="135"/>
      <c r="I57" s="135"/>
      <c r="J57" s="135">
        <f>'将来負担比率（分子）の構造'!K$50</f>
        <v>64606</v>
      </c>
      <c r="K57" s="135"/>
      <c r="L57" s="135"/>
      <c r="M57" s="135">
        <f>'将来負担比率（分子）の構造'!L$50</f>
        <v>64013</v>
      </c>
      <c r="N57" s="135"/>
      <c r="O57" s="135"/>
      <c r="P57" s="135">
        <f>'将来負担比率（分子）の構造'!M$50</f>
        <v>72392</v>
      </c>
    </row>
    <row r="58" spans="1:16">
      <c r="A58" s="135" t="s">
        <v>34</v>
      </c>
      <c r="B58" s="135"/>
      <c r="C58" s="135"/>
      <c r="D58" s="135">
        <f>'将来負担比率（分子）の構造'!I$49</f>
        <v>19847</v>
      </c>
      <c r="E58" s="135"/>
      <c r="F58" s="135"/>
      <c r="G58" s="135">
        <f>'将来負担比率（分子）の構造'!J$49</f>
        <v>27770</v>
      </c>
      <c r="H58" s="135"/>
      <c r="I58" s="135"/>
      <c r="J58" s="135">
        <f>'将来負担比率（分子）の構造'!K$49</f>
        <v>38126</v>
      </c>
      <c r="K58" s="135"/>
      <c r="L58" s="135"/>
      <c r="M58" s="135">
        <f>'将来負担比率（分子）の構造'!L$49</f>
        <v>43220</v>
      </c>
      <c r="N58" s="135"/>
      <c r="O58" s="135"/>
      <c r="P58" s="135">
        <f>'将来負担比率（分子）の構造'!M$49</f>
        <v>47111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183</v>
      </c>
      <c r="C61" s="135"/>
      <c r="D61" s="135"/>
      <c r="E61" s="135">
        <f>'将来負担比率（分子）の構造'!J$46</f>
        <v>203</v>
      </c>
      <c r="F61" s="135"/>
      <c r="G61" s="135"/>
      <c r="H61" s="135">
        <f>'将来負担比率（分子）の構造'!K$46</f>
        <v>141</v>
      </c>
      <c r="I61" s="135"/>
      <c r="J61" s="135"/>
      <c r="K61" s="135">
        <f>'将来負担比率（分子）の構造'!L$46</f>
        <v>139</v>
      </c>
      <c r="L61" s="135"/>
      <c r="M61" s="135"/>
      <c r="N61" s="135">
        <f>'将来負担比率（分子）の構造'!M$46</f>
        <v>91</v>
      </c>
      <c r="O61" s="135"/>
      <c r="P61" s="135"/>
    </row>
    <row r="62" spans="1:16">
      <c r="A62" s="135" t="s">
        <v>29</v>
      </c>
      <c r="B62" s="135">
        <f>'将来負担比率（分子）の構造'!I$45</f>
        <v>41503</v>
      </c>
      <c r="C62" s="135"/>
      <c r="D62" s="135"/>
      <c r="E62" s="135">
        <f>'将来負担比率（分子）の構造'!J$45</f>
        <v>42094</v>
      </c>
      <c r="F62" s="135"/>
      <c r="G62" s="135"/>
      <c r="H62" s="135">
        <f>'将来負担比率（分子）の構造'!K$45</f>
        <v>42251</v>
      </c>
      <c r="I62" s="135"/>
      <c r="J62" s="135"/>
      <c r="K62" s="135">
        <f>'将来負担比率（分子）の構造'!L$45</f>
        <v>41390</v>
      </c>
      <c r="L62" s="135"/>
      <c r="M62" s="135"/>
      <c r="N62" s="135">
        <f>'将来負担比率（分子）の構造'!M$45</f>
        <v>39242</v>
      </c>
      <c r="O62" s="135"/>
      <c r="P62" s="135"/>
    </row>
    <row r="63" spans="1:16">
      <c r="A63" s="135" t="s">
        <v>28</v>
      </c>
      <c r="B63" s="135">
        <f>'将来負担比率（分子）の構造'!I$44</f>
        <v>1257</v>
      </c>
      <c r="C63" s="135"/>
      <c r="D63" s="135"/>
      <c r="E63" s="135">
        <f>'将来負担比率（分子）の構造'!J$44</f>
        <v>1005</v>
      </c>
      <c r="F63" s="135"/>
      <c r="G63" s="135"/>
      <c r="H63" s="135">
        <f>'将来負担比率（分子）の構造'!K$44</f>
        <v>892</v>
      </c>
      <c r="I63" s="135"/>
      <c r="J63" s="135"/>
      <c r="K63" s="135">
        <f>'将来負担比率（分子）の構造'!L$44</f>
        <v>784</v>
      </c>
      <c r="L63" s="135"/>
      <c r="M63" s="135"/>
      <c r="N63" s="135">
        <f>'将来負担比率（分子）の構造'!M$44</f>
        <v>677</v>
      </c>
      <c r="O63" s="135"/>
      <c r="P63" s="135"/>
    </row>
    <row r="64" spans="1:16">
      <c r="A64" s="135" t="s">
        <v>27</v>
      </c>
      <c r="B64" s="135">
        <f>'将来負担比率（分子）の構造'!I$43</f>
        <v>155203</v>
      </c>
      <c r="C64" s="135"/>
      <c r="D64" s="135"/>
      <c r="E64" s="135">
        <f>'将来負担比率（分子）の構造'!J$43</f>
        <v>143190</v>
      </c>
      <c r="F64" s="135"/>
      <c r="G64" s="135"/>
      <c r="H64" s="135">
        <f>'将来負担比率（分子）の構造'!K$43</f>
        <v>136704</v>
      </c>
      <c r="I64" s="135"/>
      <c r="J64" s="135"/>
      <c r="K64" s="135">
        <f>'将来負担比率（分子）の構造'!L$43</f>
        <v>135192</v>
      </c>
      <c r="L64" s="135"/>
      <c r="M64" s="135"/>
      <c r="N64" s="135">
        <f>'将来負担比率（分子）の構造'!M$43</f>
        <v>125586</v>
      </c>
      <c r="O64" s="135"/>
      <c r="P64" s="135"/>
    </row>
    <row r="65" spans="1:16">
      <c r="A65" s="135" t="s">
        <v>26</v>
      </c>
      <c r="B65" s="135">
        <f>'将来負担比率（分子）の構造'!I$42</f>
        <v>56557</v>
      </c>
      <c r="C65" s="135"/>
      <c r="D65" s="135"/>
      <c r="E65" s="135">
        <f>'将来負担比率（分子）の構造'!J$42</f>
        <v>51066</v>
      </c>
      <c r="F65" s="135"/>
      <c r="G65" s="135"/>
      <c r="H65" s="135">
        <f>'将来負担比率（分子）の構造'!K$42</f>
        <v>45709</v>
      </c>
      <c r="I65" s="135"/>
      <c r="J65" s="135"/>
      <c r="K65" s="135">
        <f>'将来負担比率（分子）の構造'!L$42</f>
        <v>42203</v>
      </c>
      <c r="L65" s="135"/>
      <c r="M65" s="135"/>
      <c r="N65" s="135">
        <f>'将来負担比率（分子）の構造'!M$42</f>
        <v>38347</v>
      </c>
      <c r="O65" s="135"/>
      <c r="P65" s="135"/>
    </row>
    <row r="66" spans="1:16">
      <c r="A66" s="135" t="s">
        <v>25</v>
      </c>
      <c r="B66" s="135">
        <f>'将来負担比率（分子）の構造'!I$41</f>
        <v>278481</v>
      </c>
      <c r="C66" s="135"/>
      <c r="D66" s="135"/>
      <c r="E66" s="135">
        <f>'将来負担比率（分子）の構造'!J$41</f>
        <v>277835</v>
      </c>
      <c r="F66" s="135"/>
      <c r="G66" s="135"/>
      <c r="H66" s="135">
        <f>'将来負担比率（分子）の構造'!K$41</f>
        <v>277699</v>
      </c>
      <c r="I66" s="135"/>
      <c r="J66" s="135"/>
      <c r="K66" s="135">
        <f>'将来負担比率（分子）の構造'!L$41</f>
        <v>285103</v>
      </c>
      <c r="L66" s="135"/>
      <c r="M66" s="135"/>
      <c r="N66" s="135">
        <f>'将来負担比率（分子）の構造'!M$41</f>
        <v>310912</v>
      </c>
      <c r="O66" s="135"/>
      <c r="P66" s="135"/>
    </row>
    <row r="67" spans="1:16">
      <c r="A67" s="135" t="s">
        <v>63</v>
      </c>
      <c r="B67" s="135" t="e">
        <f>NA()</f>
        <v>#N/A</v>
      </c>
      <c r="C67" s="135">
        <f>IF(ISNUMBER('将来負担比率（分子）の構造'!I$52), IF('将来負担比率（分子）の構造'!I$52 &lt; 0, 0, '将来負担比率（分子）の構造'!I$52), NA())</f>
        <v>149492</v>
      </c>
      <c r="D67" s="135" t="e">
        <f>NA()</f>
        <v>#N/A</v>
      </c>
      <c r="E67" s="135" t="e">
        <f>NA()</f>
        <v>#N/A</v>
      </c>
      <c r="F67" s="135">
        <f>IF(ISNUMBER('将来負担比率（分子）の構造'!J$52), IF('将来負担比率（分子）の構造'!J$52 &lt; 0, 0, '将来負担比率（分子）の構造'!J$52), NA())</f>
        <v>121909</v>
      </c>
      <c r="G67" s="135" t="e">
        <f>NA()</f>
        <v>#N/A</v>
      </c>
      <c r="H67" s="135" t="e">
        <f>NA()</f>
        <v>#N/A</v>
      </c>
      <c r="I67" s="135">
        <f>IF(ISNUMBER('将来負担比率（分子）の構造'!K$52), IF('将来負担比率（分子）の構造'!K$52 &lt; 0, 0, '将来負担比率（分子）の構造'!K$52), NA())</f>
        <v>88349</v>
      </c>
      <c r="J67" s="135" t="e">
        <f>NA()</f>
        <v>#N/A</v>
      </c>
      <c r="K67" s="135" t="e">
        <f>NA()</f>
        <v>#N/A</v>
      </c>
      <c r="L67" s="135">
        <f>IF(ISNUMBER('将来負担比率（分子）の構造'!L$52), IF('将来負担比率（分子）の構造'!L$52 &lt; 0, 0, '将来負担比率（分子）の構造'!L$52), NA())</f>
        <v>75307</v>
      </c>
      <c r="M67" s="135" t="e">
        <f>NA()</f>
        <v>#N/A</v>
      </c>
      <c r="N67" s="135" t="e">
        <f>NA()</f>
        <v>#N/A</v>
      </c>
      <c r="O67" s="135">
        <f>IF(ISNUMBER('将来負担比率（分子）の構造'!M$52), IF('将来負担比率（分子）の構造'!M$52 &lt; 0, 0, '将来負担比率（分子）の構造'!M$52), NA())</f>
        <v>60692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2016-05-09T00:07:43Z</cp:lastPrinted>
  <dcterms:created xsi:type="dcterms:W3CDTF">2016-02-15T01:58:35Z</dcterms:created>
  <dcterms:modified xsi:type="dcterms:W3CDTF">2016-05-09T00:08:36Z</dcterms:modified>
</cp:coreProperties>
</file>