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U88" i="11"/>
  <c r="AP88" i="11"/>
  <c r="AF88" i="11"/>
  <c r="CW102" i="11" l="1"/>
  <c r="DB102" i="11"/>
  <c r="CR102"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AM37" i="9"/>
  <c r="AM36" i="9"/>
  <c r="C35" i="9"/>
  <c r="C36" i="9" s="1"/>
  <c r="CO34" i="9"/>
  <c r="CO35" i="9" s="1"/>
  <c r="CO36" i="9" s="1"/>
  <c r="CO37" i="9" s="1"/>
  <c r="CO38" i="9" s="1"/>
  <c r="CO39" i="9" s="1"/>
  <c r="CO40" i="9" s="1"/>
  <c r="CO41" i="9" s="1"/>
  <c r="BW34" i="9"/>
  <c r="BW35" i="9" s="1"/>
  <c r="BW36" i="9" s="1"/>
  <c r="BW37" i="9" s="1"/>
  <c r="BW38" i="9" s="1"/>
  <c r="BW39" i="9" s="1"/>
  <c r="BW40" i="9" s="1"/>
  <c r="BW41" i="9" s="1"/>
  <c r="BW42" i="9" s="1"/>
  <c r="BW43" i="9" s="1"/>
  <c r="C34" i="9"/>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BE34" i="9" l="1"/>
  <c r="BE35" i="9" s="1"/>
  <c r="BE36" i="9" s="1"/>
  <c r="BE37" i="9" s="1"/>
</calcChain>
</file>

<file path=xl/sharedStrings.xml><?xml version="1.0" encoding="utf-8"?>
<sst xmlns="http://schemas.openxmlformats.org/spreadsheetml/2006/main" count="1043" uniqueCount="564">
  <si>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</si>
  <si>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</si>
  <si>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</si>
  <si>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</si>
  <si>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</si>
  <si>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</si>
  <si>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</si>
  <si>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</si>
  <si>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</si>
  <si>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</si>
  <si>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</si>
  <si>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</si>
  <si>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</si>
  <si>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</si>
  <si>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</si>
  <si>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</si>
  <si>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</si>
  <si>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</si>
  <si>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</si>
  <si>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</si>
  <si>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</si>
  <si>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</si>
  <si>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</si>
  <si>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</si>
  <si>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</si>
  <si>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</si>
  <si>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</si>
  <si>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</si>
  <si>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</si>
  <si>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</si>
  <si>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</si>
  <si>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</si>
  <si>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</si>
  <si>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</si>
  <si>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</si>
  <si>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</si>
  <si>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</si>
  <si>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</si>
  <si>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</si>
  <si>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</si>
  <si>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</si>
  <si>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</si>
  <si>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</si>
  <si>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</si>
  <si>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</si>
  <si>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</si>
  <si>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</si>
  <si>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</si>
  <si>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</si>
  <si>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</si>
  <si>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</si>
  <si>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</si>
  <si>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</si>
  <si>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</si>
  <si>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</si>
  <si>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</si>
  <si>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</si>
  <si>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</si>
  <si>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</si>
  <si>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</si>
  <si>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</si>
  <si>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</si>
  <si>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</si>
  <si>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</si>
  <si>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</si>
  <si>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</si>
  <si>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</si>
  <si>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</si>
  <si>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</si>
  <si>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</si>
  <si>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</si>
  <si>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</si>
  <si>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</si>
  <si>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</si>
  <si>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</si>
  <si>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</si>
  <si>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</si>
  <si>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</si>
  <si>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</si>
  <si>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</si>
  <si>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</si>
  <si>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</si>
  <si>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</si>
  <si>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</si>
  <si>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</si>
  <si>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</si>
  <si>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</si>
  <si>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</si>
  <si>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</si>
  <si>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</si>
  <si>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</si>
  <si>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</si>
  <si>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</si>
  <si>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</si>
  <si>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</si>
  <si>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</si>
  <si>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</si>
  <si>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</si>
  <si>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</si>
  <si>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</si>
  <si>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</si>
  <si>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</si>
  <si>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</si>
  <si>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</si>
  <si>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</si>
  <si>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</si>
  <si>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</si>
  <si>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</si>
  <si>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</si>
  <si>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</si>
  <si>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</si>
  <si>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</si>
  <si>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</si>
  <si>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</si>
  <si>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</si>
  <si>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</si>
  <si>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</si>
  <si>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</si>
  <si>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</si>
  <si>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</si>
  <si>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</si>
  <si>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</si>
  <si>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</si>
  <si>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</si>
  <si>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</si>
  <si>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</si>
  <si>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</si>
  <si>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</si>
  <si>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</si>
  <si>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</si>
  <si>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</si>
  <si>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</si>
  <si>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</si>
  <si>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</si>
  <si>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</si>
  <si>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</si>
  <si>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</si>
  <si>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</si>
  <si>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</si>
  <si>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</si>
  <si>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</si>
  <si>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</si>
  <si>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</si>
  <si>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</si>
  <si>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</si>
  <si>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</si>
  <si>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</si>
  <si>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</si>
  <si>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</si>
  <si>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</si>
  <si>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</si>
  <si>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</si>
  <si>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</si>
  <si>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</si>
  <si>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</si>
  <si>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</si>
  <si>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</si>
  <si>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</si>
  <si>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</si>
  <si>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</si>
  <si>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</si>
  <si>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</si>
  <si>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</si>
  <si>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</si>
  <si>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</si>
  <si>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</si>
  <si>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</si>
  <si>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</si>
  <si>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</si>
  <si>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</si>
  <si>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</si>
  <si>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</si>
  <si>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</si>
  <si>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</si>
  <si>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</si>
  <si>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</si>
  <si>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</si>
  <si>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</si>
  <si>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</si>
  <si>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</si>
  <si>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</si>
  <si>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</si>
  <si>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</si>
  <si>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</si>
  <si>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</si>
  <si>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</si>
  <si>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</si>
  <si>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</si>
  <si>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</si>
  <si>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</si>
  <si>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</si>
  <si>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</si>
  <si>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</si>
  <si>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</si>
  <si>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岡山県鏡野町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</si>
  <si>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</si>
  <si>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</si>
  <si>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</si>
  <si>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</si>
  <si>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</si>
  <si>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</si>
  <si>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</si>
  <si>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</si>
  <si>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</si>
  <si>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</si>
  <si>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</si>
  <si>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</si>
  <si>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</si>
  <si>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</si>
  <si>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</si>
  <si>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</si>
  <si>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</si>
  <si>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</si>
  <si>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</si>
  <si>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</si>
  <si>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</si>
  <si>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</si>
  <si>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</si>
  <si>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</si>
  <si>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</si>
  <si>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</si>
  <si>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</si>
  <si>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</si>
  <si>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</si>
  <si>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</si>
  <si>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</si>
  <si>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</si>
  <si>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</si>
  <si>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</si>
  <si>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</si>
  <si>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</si>
  <si>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</si>
  <si>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</si>
  <si>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</si>
  <si>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</si>
  <si>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</si>
  <si>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</si>
  <si>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</si>
  <si>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</si>
  <si>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</si>
  <si>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</si>
  <si>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</si>
  <si>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</si>
  <si>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</si>
  <si>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</si>
  <si>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</si>
  <si>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</si>
  <si>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</si>
  <si>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</si>
  <si>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</si>
  <si>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</si>
  <si>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</si>
  <si>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</si>
  <si>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</si>
  <si>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</si>
  <si>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</si>
  <si>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</si>
  <si>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</si>
  <si>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</si>
  <si>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</si>
  <si>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</si>
  <si>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</si>
  <si>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</si>
  <si>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</si>
  <si>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</si>
  <si>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</si>
  <si>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</si>
  <si>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</si>
  <si>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</si>
  <si>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</si>
  <si>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</si>
  <si>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</si>
  <si>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</si>
  <si>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</si>
  <si>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</si>
  <si>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</si>
  <si>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</si>
  <si>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</si>
  <si>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</si>
  <si>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</si>
  <si>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</si>
  <si>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</si>
  <si>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</si>
  <si>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</si>
  <si>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</si>
  <si>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</si>
  <si>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</si>
  <si>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</si>
  <si>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</si>
  <si>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</si>
  <si>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</si>
  <si>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</si>
  <si>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</si>
  <si>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</si>
  <si>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</si>
  <si>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</si>
  <si>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</si>
  <si>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</si>
  <si>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</si>
  <si>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</si>
  <si>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</si>
  <si>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</si>
  <si>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</si>
  <si>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</si>
  <si>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</si>
  <si>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</si>
  <si>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</si>
  <si>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</si>
  <si>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</si>
  <si>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</si>
  <si>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</si>
  <si>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</si>
  <si>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</si>
  <si>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</si>
  <si>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</si>
  <si>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</si>
  <si>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</si>
  <si>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</si>
  <si>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</si>
  <si>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</si>
  <si>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</si>
  <si>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</si>
  <si>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</si>
  <si>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</si>
  <si>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</si>
  <si>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</si>
  <si>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</si>
  <si>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</si>
  <si>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</si>
  <si>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</si>
  <si>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</si>
  <si>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</si>
  <si>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</si>
  <si>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</si>
  <si>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</si>
  <si>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</si>
  <si>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</si>
  <si>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</si>
  <si>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</si>
  <si>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</si>
  <si>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</si>
  <si>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</si>
  <si>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</si>
  <si>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</si>
  <si>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</si>
  <si>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岡山県鏡野町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</si>
  <si>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</si>
  <si>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</si>
  <si>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</si>
  <si>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</si>
  <si>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</si>
  <si>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</si>
  <si>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</si>
  <si>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</si>
  <si>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</si>
  <si>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</si>
  <si>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</si>
  <si>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</si>
  <si>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</si>
  <si>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</si>
  <si>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</si>
  <si>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</si>
  <si>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</si>
  <si>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</si>
  <si>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</si>
  <si>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</si>
  <si>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</si>
  <si>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</si>
  <si>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越畑専用水道特別会計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</si>
  <si>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</si>
  <si>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</si>
  <si>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</si>
  <si>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</si>
  <si>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</si>
  <si>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</si>
  <si>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</si>
  <si>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</si>
  <si>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</si>
  <si>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</si>
  <si>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</si>
  <si>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</si>
  <si>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</si>
  <si>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</si>
  <si>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</si>
  <si>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</si>
  <si>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</si>
  <si>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</si>
  <si>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</si>
  <si>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</si>
  <si>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簡易水道特別会計</t>
    <phoneticPr fontId="5"/>
  </si>
  <si>
    <t>法非適用企業</t>
    <phoneticPr fontId="5"/>
  </si>
  <si>
    <t>農業集落排水事業特別会計</t>
    <phoneticPr fontId="5"/>
  </si>
  <si>
    <t>林業集落排水事業特別会計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</si>
  <si>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</si>
  <si>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</si>
  <si>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</si>
  <si>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</si>
  <si>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</si>
  <si>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</si>
  <si>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</si>
  <si>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</si>
  <si>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</si>
  <si>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</si>
  <si>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</si>
  <si>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</si>
  <si>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</si>
  <si>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</si>
  <si>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</si>
  <si>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</si>
  <si>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</si>
  <si>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</si>
  <si>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</si>
  <si>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</si>
  <si>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</si>
  <si>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</si>
  <si>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</si>
  <si>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</si>
  <si>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</si>
  <si>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</si>
  <si>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</si>
  <si>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</si>
  <si>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</si>
  <si>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</si>
  <si>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</si>
  <si>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</si>
  <si>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</si>
  <si>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</si>
  <si>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</si>
  <si>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</si>
  <si>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</si>
  <si>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</si>
  <si>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</si>
  <si>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</si>
  <si>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</si>
  <si>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</si>
  <si>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</si>
  <si>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</si>
  <si>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</si>
  <si>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</si>
  <si>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</si>
  <si>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</si>
  <si>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</si>
  <si>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</si>
  <si>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</si>
  <si>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</si>
  <si>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</si>
  <si>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</si>
  <si>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</si>
  <si>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</si>
  <si>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</si>
  <si>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</si>
  <si>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</si>
  <si>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</si>
  <si>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</si>
  <si>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</si>
  <si>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</si>
  <si>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</si>
  <si>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</si>
  <si>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</si>
  <si>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</si>
  <si>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</si>
  <si>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</si>
  <si>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</si>
  <si>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</si>
  <si>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</si>
  <si>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</si>
  <si>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</si>
  <si>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</si>
  <si>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</si>
  <si>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</si>
  <si>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</si>
  <si>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</si>
  <si>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</si>
  <si>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</si>
  <si>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</si>
  <si>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</si>
  <si>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</si>
  <si>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</si>
  <si>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</si>
  <si>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</si>
  <si>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</si>
  <si>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</si>
  <si>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</si>
  <si>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</si>
  <si>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</si>
  <si>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</si>
  <si>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</si>
  <si>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</si>
  <si>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</si>
  <si>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</si>
  <si>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</si>
  <si>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</si>
  <si>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</si>
  <si>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</si>
  <si>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</si>
  <si>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</si>
  <si>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</si>
  <si>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</si>
  <si>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</si>
  <si>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</si>
  <si>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</si>
  <si>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</si>
  <si>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</si>
  <si>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</si>
  <si>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</si>
  <si>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</si>
  <si>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</si>
  <si>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</si>
  <si>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</si>
  <si>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</si>
  <si>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</si>
  <si>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</si>
  <si>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</si>
  <si>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</si>
  <si>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</si>
  <si>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</si>
  <si>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</si>
  <si>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</si>
  <si>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</si>
  <si>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</si>
  <si>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</si>
  <si>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</si>
  <si>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</si>
  <si>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</si>
  <si>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</si>
  <si>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</si>
  <si>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2.20</t>
  </si>
  <si>
    <t>国民健康保険病院事業会計</t>
  </si>
  <si>
    <t>一般会計</t>
  </si>
  <si>
    <t>水道事業会計</t>
  </si>
  <si>
    <t>農業集落排水事業特別会計</t>
  </si>
  <si>
    <t>介護保険特別会計（事業勘定）</t>
  </si>
  <si>
    <t>国民健康保険特別会計（事業勘定）</t>
  </si>
  <si>
    <t>公共下水道特別会計</t>
  </si>
  <si>
    <t>国民健康保険特別会計（直診勘定）</t>
  </si>
  <si>
    <t>その他会計（赤字）</t>
  </si>
  <si>
    <t>その他会計（黒字）</t>
  </si>
  <si>
    <t>-</t>
    <phoneticPr fontId="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</si>
  <si>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</si>
  <si>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</si>
  <si>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　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</si>
  <si>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</si>
  <si>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</si>
  <si>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岡山県市町村税整理組合　一般会計</t>
    <rPh sb="0" eb="2">
      <t>オカヤマ</t>
    </rPh>
    <rPh sb="2" eb="3">
      <t>ケン</t>
    </rPh>
    <rPh sb="3" eb="6">
      <t>シチョウソン</t>
    </rPh>
    <rPh sb="6" eb="7">
      <t>ゼイ</t>
    </rPh>
    <rPh sb="7" eb="9">
      <t>セイリ</t>
    </rPh>
    <rPh sb="9" eb="11">
      <t>クミアイ</t>
    </rPh>
    <rPh sb="12" eb="16">
      <t>イッパンカイケイ</t>
    </rPh>
    <phoneticPr fontId="2"/>
  </si>
  <si>
    <t>岡山県広域水道企業団　水道用水供給事業会計</t>
    <rPh sb="0" eb="3">
      <t>オカヤマケン</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</si>
  <si>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津山広域事務組合　一般会計</t>
    <rPh sb="0" eb="2">
      <t>ツヤマ</t>
    </rPh>
    <rPh sb="2" eb="4">
      <t>コウイキ</t>
    </rPh>
    <rPh sb="4" eb="6">
      <t>ジム</t>
    </rPh>
    <rPh sb="6" eb="8">
      <t>クミアイ</t>
    </rPh>
    <rPh sb="9" eb="13">
      <t>イッパンカイケイ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</si>
  <si>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21">
      <t>トクベツカイケイ</t>
    </rPh>
    <phoneticPr fontId="2"/>
  </si>
  <si>
    <t>津山圏域西部衛生施設組合　一般会計</t>
    <rPh sb="0" eb="2">
      <t>ツヤマ</t>
    </rPh>
    <rPh sb="2" eb="4">
      <t>ケンイキ</t>
    </rPh>
    <rPh sb="4" eb="6">
      <t>セイブ</t>
    </rPh>
    <rPh sb="6" eb="8">
      <t>エイセイ</t>
    </rPh>
    <rPh sb="8" eb="10">
      <t>シセツ</t>
    </rPh>
    <rPh sb="10" eb="12">
      <t>クミアイ</t>
    </rPh>
    <rPh sb="13" eb="15">
      <t>イッパン</t>
    </rPh>
    <rPh sb="15" eb="17">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</si>
  <si>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7">
      <t>イッパンカイケイ</t>
    </rPh>
    <phoneticPr fontId="2"/>
  </si>
  <si>
    <t>津山圏域衛生処理組合　一般会計</t>
    <rPh sb="0" eb="4">
      <t>ツヤマケンイキ</t>
    </rPh>
    <rPh sb="4" eb="6">
      <t>エイセイ</t>
    </rPh>
    <rPh sb="6" eb="8">
      <t>ショリ</t>
    </rPh>
    <rPh sb="8" eb="10">
      <t>クミアイ</t>
    </rPh>
    <rPh sb="11" eb="15">
      <t>イッパンカイケイ</t>
    </rPh>
    <phoneticPr fontId="2"/>
  </si>
  <si>
    <t>津山圏域消防組合　一般会計</t>
    <rPh sb="0" eb="4">
      <t>ツヤマケンイキ</t>
    </rPh>
    <rPh sb="4" eb="6">
      <t>ショウボウ</t>
    </rPh>
    <rPh sb="6" eb="8">
      <t>クミアイ</t>
    </rPh>
    <rPh sb="9" eb="13">
      <t>イッパンカイケイ</t>
    </rPh>
    <phoneticPr fontId="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</si>
  <si>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</si>
  <si>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</si>
  <si>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</si>
  <si>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</si>
  <si>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</si>
  <si>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t>
    </rPh>
    <rPh sb="3" eb="5">
      <t>シンコウ</t>
    </rPh>
    <rPh sb="5" eb="7">
      <t>コウシャ</t>
    </rPh>
    <phoneticPr fontId="2"/>
  </si>
  <si>
    <t>人形峠原子力産業</t>
    <rPh sb="0" eb="2">
      <t>ニンギョウ</t>
    </rPh>
    <rPh sb="2" eb="3">
      <t>トウゲ</t>
    </rPh>
    <rPh sb="3" eb="6">
      <t>ゲンシリョク</t>
    </rPh>
    <rPh sb="6" eb="8">
      <t>サンギョウ</t>
    </rPh>
    <phoneticPr fontId="2"/>
  </si>
  <si>
    <t>ファーム登美</t>
    <rPh sb="4" eb="6">
      <t>トミ</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</si>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</sst>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117055</c:v>
                </c:pt>
                <c:pt idx="1">
                  <c:v>116427</c:v>
                </c:pt>
                <c:pt idx="2">
                  <c:v>144079</c:v>
                </c:pt>
                <c:pt idx="3">
                  <c:v>236156</c:v>
                </c:pt>
                <c:pt idx="4">
                  <c:v>355835</c:v>
                </c:pt>
              </c:numCache>
            </c:numRef>
          </c:val>
          <c:smooth val="0"/>
        </c:ser>
        <c:dLbls>
          <c:showLegendKey val="0"/>
          <c:showVal val="0"/>
          <c:showCatName val="0"/>
          <c:showSerName val="0"/>
          <c:showPercent val="0"/>
          <c:showBubbleSize val="0"/>
        </c:dLbls>
        <c:marker val="1"/>
        <c:smooth val="0"/>
        <c:axId val="117351168"/>
        <c:axId val="117353088"/>
      </c:lineChart>
      <c:catAx>
        <c:axId val="11735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53088"/>
        <c:crosses val="autoZero"/>
        <c:auto val="1"/>
        <c:lblAlgn val="ctr"/>
        <c:lblOffset val="100"/>
        <c:tickLblSkip val="1"/>
        <c:tickMarkSkip val="1"/>
        <c:noMultiLvlLbl val="0"/>
      </c:catAx>
      <c:valAx>
        <c:axId val="1173530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13.85</c:v>
                </c:pt>
                <c:pt idx="1">
                  <c:v>11.59</c:v>
                </c:pt>
                <c:pt idx="2">
                  <c:v>9.16</c:v>
                </c:pt>
                <c:pt idx="3">
                  <c:v>8.82</c:v>
                </c:pt>
                <c:pt idx="4">
                  <c:v>12.65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45.74</c:v>
                </c:pt>
                <c:pt idx="1">
                  <c:v>56.76</c:v>
                </c:pt>
                <c:pt idx="2">
                  <c:v>65.08</c:v>
                </c:pt>
                <c:pt idx="3">
                  <c:v>78.790000000000006</c:v>
                </c:pt>
                <c:pt idx="4">
                  <c:v>84.95</c:v>
                </c:pt>
              </c:numCache>
            </c:numRef>
          </c:val>
        </c:ser>
        <c:dLbls>
          <c:showLegendKey val="0"/>
          <c:showVal val="0"/>
          <c:showCatName val="0"/>
          <c:showSerName val="0"/>
          <c:showPercent val="0"/>
          <c:showBubbleSize val="0"/>
        </c:dLbls>
        <c:gapWidth val="250"/>
        <c:overlap val="100"/>
        <c:axId val="124178432"/>
        <c:axId val="12418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8.34</c:v>
                </c:pt>
                <c:pt idx="1">
                  <c:v>-2.2000000000000002</c:v>
                </c:pt>
                <c:pt idx="2">
                  <c:v>3.08</c:v>
                </c:pt>
                <c:pt idx="3">
                  <c:v>8.8800000000000008</c:v>
                </c:pt>
                <c:pt idx="4">
                  <c:v>4.6399999999999997</c:v>
                </c:pt>
              </c:numCache>
            </c:numRef>
          </c:val>
          <c:smooth val="0"/>
        </c:ser>
        <c:dLbls>
          <c:showLegendKey val="0"/>
          <c:showVal val="0"/>
          <c:showCatName val="0"/>
          <c:showSerName val="0"/>
          <c:showPercent val="0"/>
          <c:showBubbleSize val="0"/>
        </c:dLbls>
        <c:marker val="1"/>
        <c:smooth val="0"/>
        <c:axId val="124178432"/>
        <c:axId val="124180352"/>
      </c:lineChart>
      <c:catAx>
        <c:axId val="1241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180352"/>
        <c:crosses val="autoZero"/>
        <c:auto val="1"/>
        <c:lblAlgn val="ctr"/>
        <c:lblOffset val="100"/>
        <c:tickLblSkip val="1"/>
        <c:tickMarkSkip val="1"/>
        <c:noMultiLvlLbl val="0"/>
      </c:catAx>
      <c:valAx>
        <c:axId val="12418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0.17</c:v>
                </c:pt>
                <c:pt idx="4">
                  <c:v>#N/A</c:v>
                </c:pt>
                <c:pt idx="5">
                  <c:v>0.1</c:v>
                </c:pt>
                <c:pt idx="6">
                  <c:v>#N/A</c:v>
                </c:pt>
                <c:pt idx="7">
                  <c:v>0.22</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0.23</c:v>
                </c:pt>
                <c:pt idx="2">
                  <c:v>#N/A</c:v>
                </c:pt>
                <c:pt idx="3">
                  <c:v>0.3</c:v>
                </c:pt>
                <c:pt idx="4">
                  <c:v>#N/A</c:v>
                </c:pt>
                <c:pt idx="5">
                  <c:v>0.1</c:v>
                </c:pt>
                <c:pt idx="6">
                  <c:v>#N/A</c:v>
                </c:pt>
                <c:pt idx="7">
                  <c:v>0.08</c:v>
                </c:pt>
                <c:pt idx="8">
                  <c:v>#N/A</c:v>
                </c:pt>
                <c:pt idx="9">
                  <c:v>0.08</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0.41</c:v>
                </c:pt>
                <c:pt idx="2">
                  <c:v>#N/A</c:v>
                </c:pt>
                <c:pt idx="3">
                  <c:v>0.27</c:v>
                </c:pt>
                <c:pt idx="4">
                  <c:v>#N/A</c:v>
                </c:pt>
                <c:pt idx="5">
                  <c:v>0.22</c:v>
                </c:pt>
                <c:pt idx="6">
                  <c:v>#N/A</c:v>
                </c:pt>
                <c:pt idx="7">
                  <c:v>0.08</c:v>
                </c:pt>
                <c:pt idx="8">
                  <c:v>#N/A</c:v>
                </c:pt>
                <c:pt idx="9">
                  <c:v>0.16</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1.02</c:v>
                </c:pt>
                <c:pt idx="4">
                  <c:v>#N/A</c:v>
                </c:pt>
                <c:pt idx="5">
                  <c:v>0.9</c:v>
                </c:pt>
                <c:pt idx="6">
                  <c:v>#N/A</c:v>
                </c:pt>
                <c:pt idx="7">
                  <c:v>1.02</c:v>
                </c:pt>
                <c:pt idx="8">
                  <c:v>#N/A</c:v>
                </c:pt>
                <c:pt idx="9">
                  <c:v>0.48</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0.02</c:v>
                </c:pt>
                <c:pt idx="4">
                  <c:v>#N/A</c:v>
                </c:pt>
                <c:pt idx="5">
                  <c:v>0.34</c:v>
                </c:pt>
                <c:pt idx="6">
                  <c:v>#N/A</c:v>
                </c:pt>
                <c:pt idx="7">
                  <c:v>0.25</c:v>
                </c:pt>
                <c:pt idx="8">
                  <c:v>#N/A</c:v>
                </c:pt>
                <c:pt idx="9">
                  <c:v>0.49</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0.05</c:v>
                </c:pt>
                <c:pt idx="4">
                  <c:v>#N/A</c:v>
                </c:pt>
                <c:pt idx="5">
                  <c:v>0.06</c:v>
                </c:pt>
                <c:pt idx="6">
                  <c:v>#N/A</c:v>
                </c:pt>
                <c:pt idx="7">
                  <c:v>0.2</c:v>
                </c:pt>
                <c:pt idx="8">
                  <c:v>#N/A</c:v>
                </c:pt>
                <c:pt idx="9">
                  <c:v>2.0299999999999998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7.84</c:v>
                </c:pt>
                <c:pt idx="2">
                  <c:v>#N/A</c:v>
                </c:pt>
                <c:pt idx="3">
                  <c:v>7.5</c:v>
                </c:pt>
                <c:pt idx="4">
                  <c:v>#N/A</c:v>
                </c:pt>
                <c:pt idx="5">
                  <c:v>7.64</c:v>
                </c:pt>
                <c:pt idx="6">
                  <c:v>#N/A</c:v>
                </c:pt>
                <c:pt idx="7">
                  <c:v>8.15</c:v>
                </c:pt>
                <c:pt idx="8">
                  <c:v>#N/A</c:v>
                </c:pt>
                <c:pt idx="9">
                  <c:v>9.08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13.71</c:v>
                </c:pt>
                <c:pt idx="2">
                  <c:v>#N/A</c:v>
                </c:pt>
                <c:pt idx="3">
                  <c:v>11.47</c:v>
                </c:pt>
                <c:pt idx="4">
                  <c:v>#N/A</c:v>
                </c:pt>
                <c:pt idx="5">
                  <c:v>9.06</c:v>
                </c:pt>
                <c:pt idx="6">
                  <c:v>#N/A</c:v>
                </c:pt>
                <c:pt idx="7">
                  <c:v>8.74</c:v>
                </c:pt>
                <c:pt idx="8">
                  <c:v>#N/A</c:v>
                </c:pt>
                <c:pt idx="9">
                  <c:v>12.57</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17.22</c:v>
                </c:pt>
                <c:pt idx="2">
                  <c:v>#N/A</c:v>
                </c:pt>
                <c:pt idx="3">
                  <c:v>18.579999999999998</c:v>
                </c:pt>
                <c:pt idx="4">
                  <c:v>#N/A</c:v>
                </c:pt>
                <c:pt idx="5">
                  <c:v>18.63</c:v>
                </c:pt>
                <c:pt idx="6">
                  <c:v>#N/A</c:v>
                </c:pt>
                <c:pt idx="7">
                  <c:v>19.079999999999998</c:v>
                </c:pt>
                <c:pt idx="8">
                  <c:v>#N/A</c:v>
                </c:pt>
                <c:pt idx="9">
                  <c:v>20.49</c:v>
                </c:pt>
              </c:numCache>
            </c:numRef>
          </c:val>
        </c:ser>
        <c:dLbls>
          <c:showLegendKey val="0"/>
          <c:showVal val="0"/>
          <c:showCatName val="0"/>
          <c:showSerName val="0"/>
          <c:showPercent val="0"/>
          <c:showBubbleSize val="0"/>
        </c:dLbls>
        <c:gapWidth val="150"/>
        <c:overlap val="100"/>
        <c:axId val="124086144"/>
        <c:axId val="124087680"/>
      </c:barChart>
      <c:catAx>
        <c:axId val="1240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87680"/>
        <c:crosses val="autoZero"/>
        <c:auto val="1"/>
        <c:lblAlgn val="ctr"/>
        <c:lblOffset val="100"/>
        <c:tickLblSkip val="1"/>
        <c:tickMarkSkip val="1"/>
        <c:noMultiLvlLbl val="0"/>
      </c:catAx>
      <c:valAx>
        <c:axId val="12408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8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1619</c:v>
                </c:pt>
                <c:pt idx="5">
                  <c:v>1532</c:v>
                </c:pt>
                <c:pt idx="8">
                  <c:v>1515</c:v>
                </c:pt>
                <c:pt idx="11">
                  <c:v>1526</c:v>
                </c:pt>
                <c:pt idx="14">
                  <c:v>1555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306</c:v>
                </c:pt>
                <c:pt idx="12">
                  <c:v>152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53</c:v>
                </c:pt>
                <c:pt idx="6">
                  <c:v>42</c:v>
                </c:pt>
                <c:pt idx="9">
                  <c:v>40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555</c:v>
                </c:pt>
                <c:pt idx="3">
                  <c:v>581</c:v>
                </c:pt>
                <c:pt idx="6">
                  <c:v>558</c:v>
                </c:pt>
                <c:pt idx="9">
                  <c:v>528</c:v>
                </c:pt>
                <c:pt idx="12">
                  <c:v>558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1915</c:v>
                </c:pt>
                <c:pt idx="3">
                  <c:v>1734</c:v>
                </c:pt>
                <c:pt idx="6">
                  <c:v>1582</c:v>
                </c:pt>
                <c:pt idx="9">
                  <c:v>1423</c:v>
                </c:pt>
                <c:pt idx="12">
                  <c:v>1381</c:v>
                </c:pt>
              </c:numCache>
            </c:numRef>
          </c:val>
        </c:ser>
        <c:dLbls>
          <c:showLegendKey val="0"/>
          <c:showVal val="0"/>
          <c:showCatName val="0"/>
          <c:showSerName val="0"/>
          <c:showPercent val="0"/>
          <c:showBubbleSize val="0"/>
        </c:dLbls>
        <c:gapWidth val="100"/>
        <c:overlap val="100"/>
        <c:axId val="125123200"/>
        <c:axId val="12512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912</c:v>
                </c:pt>
                <c:pt idx="2">
                  <c:v>#N/A</c:v>
                </c:pt>
                <c:pt idx="3">
                  <c:v>#N/A</c:v>
                </c:pt>
                <c:pt idx="4">
                  <c:v>838</c:v>
                </c:pt>
                <c:pt idx="5">
                  <c:v>#N/A</c:v>
                </c:pt>
                <c:pt idx="6">
                  <c:v>#N/A</c:v>
                </c:pt>
                <c:pt idx="7">
                  <c:v>668</c:v>
                </c:pt>
                <c:pt idx="8">
                  <c:v>#N/A</c:v>
                </c:pt>
                <c:pt idx="9">
                  <c:v>#N/A</c:v>
                </c:pt>
                <c:pt idx="10">
                  <c:v>771</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125123200"/>
        <c:axId val="125129472"/>
      </c:lineChart>
      <c:catAx>
        <c:axId val="1251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29472"/>
        <c:crosses val="autoZero"/>
        <c:auto val="1"/>
        <c:lblAlgn val="ctr"/>
        <c:lblOffset val="100"/>
        <c:tickLblSkip val="1"/>
        <c:tickMarkSkip val="1"/>
        <c:noMultiLvlLbl val="0"/>
      </c:catAx>
      <c:valAx>
        <c:axId val="12512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14005</c:v>
                </c:pt>
                <c:pt idx="5">
                  <c:v>13581</c:v>
                </c:pt>
                <c:pt idx="8">
                  <c:v>13889</c:v>
                </c:pt>
                <c:pt idx="11">
                  <c:v>14634</c:v>
                </c:pt>
                <c:pt idx="14">
                  <c:v>16687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1323</c:v>
                </c:pt>
                <c:pt idx="5">
                  <c:v>1170</c:v>
                </c:pt>
                <c:pt idx="8">
                  <c:v>1061</c:v>
                </c:pt>
                <c:pt idx="11">
                  <c:v>918</c:v>
                </c:pt>
                <c:pt idx="14">
                  <c:v>794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4945</c:v>
                </c:pt>
                <c:pt idx="5">
                  <c:v>5761</c:v>
                </c:pt>
                <c:pt idx="8">
                  <c:v>6581</c:v>
                </c:pt>
                <c:pt idx="11">
                  <c:v>7483</c:v>
                </c:pt>
                <c:pt idx="14">
                  <c:v>7965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1629</c:v>
                </c:pt>
                <c:pt idx="3">
                  <c:v>1493</c:v>
                </c:pt>
                <c:pt idx="6">
                  <c:v>1455</c:v>
                </c:pt>
                <c:pt idx="9">
                  <c:v>1304</c:v>
                </c:pt>
                <c:pt idx="12">
                  <c:v>1178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227</c:v>
                </c:pt>
                <c:pt idx="3">
                  <c:v>229</c:v>
                </c:pt>
                <c:pt idx="6">
                  <c:v>203</c:v>
                </c:pt>
                <c:pt idx="9">
                  <c:v>306</c:v>
                </c:pt>
                <c:pt idx="12">
                  <c:v>594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7784</c:v>
                </c:pt>
                <c:pt idx="3">
                  <c:v>8242</c:v>
                </c:pt>
                <c:pt idx="6">
                  <c:v>8039</c:v>
                </c:pt>
                <c:pt idx="9">
                  <c:v>7651</c:v>
                </c:pt>
                <c:pt idx="12">
                  <c:v>7833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c:v>
                </c:pt>
                <c:pt idx="3">
                  <c:v>48</c:v>
                </c:pt>
                <c:pt idx="6">
                  <c:v>8612</c:v>
                </c:pt>
                <c:pt idx="9">
                  <c:v>7044</c:v>
                </c:pt>
                <c:pt idx="12">
                  <c:v>3697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12755</c:v>
                </c:pt>
                <c:pt idx="3">
                  <c:v>12085</c:v>
                </c:pt>
                <c:pt idx="6">
                  <c:v>12006</c:v>
                </c:pt>
                <c:pt idx="9">
                  <c:v>13014</c:v>
                </c:pt>
                <c:pt idx="12">
                  <c:v>15583</c:v>
                </c:pt>
              </c:numCache>
            </c:numRef>
          </c:val>
        </c:ser>
        <c:dLbls>
          <c:showLegendKey val="0"/>
          <c:showVal val="0"/>
          <c:showCatName val="0"/>
          <c:showSerName val="0"/>
          <c:showPercent val="0"/>
          <c:showBubbleSize val="0"/>
        </c:dLbls>
        <c:gapWidth val="100"/>
        <c:overlap val="100"/>
        <c:axId val="125559936"/>
        <c:axId val="12556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2184</c:v>
                </c:pt>
                <c:pt idx="2">
                  <c:v>#N/A</c:v>
                </c:pt>
                <c:pt idx="3">
                  <c:v>#N/A</c:v>
                </c:pt>
                <c:pt idx="4">
                  <c:v>1587</c:v>
                </c:pt>
                <c:pt idx="5">
                  <c:v>#N/A</c:v>
                </c:pt>
                <c:pt idx="6">
                  <c:v>#N/A</c:v>
                </c:pt>
                <c:pt idx="7">
                  <c:v>8784</c:v>
                </c:pt>
                <c:pt idx="8">
                  <c:v>#N/A</c:v>
                </c:pt>
                <c:pt idx="9">
                  <c:v>#N/A</c:v>
                </c:pt>
                <c:pt idx="10">
                  <c:v>6284</c:v>
                </c:pt>
                <c:pt idx="11">
                  <c:v>#N/A</c:v>
                </c:pt>
                <c:pt idx="12">
                  <c:v>#N/A</c:v>
                </c:pt>
                <c:pt idx="13">
                  <c:v>3439</c:v>
                </c:pt>
                <c:pt idx="14">
                  <c:v>#N/A</c:v>
                </c:pt>
              </c:numCache>
            </c:numRef>
          </c:val>
          <c:smooth val="0"/>
        </c:ser>
        <c:dLbls>
          <c:showLegendKey val="0"/>
          <c:showVal val="0"/>
          <c:showCatName val="0"/>
          <c:showSerName val="0"/>
          <c:showPercent val="0"/>
          <c:showBubbleSize val="0"/>
        </c:dLbls>
        <c:marker val="1"/>
        <c:smooth val="0"/>
        <c:axId val="125559936"/>
        <c:axId val="125561856"/>
      </c:lineChart>
      <c:catAx>
        <c:axId val="1255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61856"/>
        <c:crosses val="autoZero"/>
        <c:auto val="1"/>
        <c:lblAlgn val="ctr"/>
        <c:lblOffset val="100"/>
        <c:tickLblSkip val="1"/>
        <c:tickMarkSkip val="1"/>
        <c:noMultiLvlLbl val="0"/>
      </c:catAx>
      <c:valAx>
        <c:axId val="12556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13,773
13,672
419.68
14,589,942
13,589,785
937,573
7,413,441
15,583,165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人口の減少と急速な高齢化に加え、町内に基盤となる産業が乏しいことから、税収等の大きな伸びは期待できず、財政基盤が弱く財政力指数は低い水準で推移している。</a:t>
          </a:r>
        </a:p>
        <a:p>
          <a:r>
            <a:rPr kumimoji="1" lang="ja-JP" altLang="en-US" sz="1100">
              <a:latin typeface="ＭＳ Ｐゴシック"/>
            </a:rPr>
            <a:t>　今後、税等の収納率向上と定員管理・給与の適正化等歳出の抑制に取り組み、財政の健全化と財政基盤の強化に努める。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8" name="直線コネクタ 67"/>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1" name="直線コネクタ 70"/>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7" name="直線コネクタ 76"/>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7" name="円/楕円 86"/>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8"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89" name="円/楕円 88"/>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0" name="テキスト ボックス 89"/>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1" name="円/楕円 90"/>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2" name="テキスト ボックス 91"/>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3" name="円/楕円 92"/>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4" name="テキスト ボックス 93"/>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6" name="テキスト ボックス 95"/>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合併後の行財政改革の断行により、職員定員管理において、２２９人から１７９人まで削減し、合併前旧団体で発行した大規模事業にかかる起債の償還も終了したことで、大幅な改善がみられた。</a:t>
          </a:r>
        </a:p>
        <a:p>
          <a:r>
            <a:rPr kumimoji="1" lang="ja-JP" altLang="en-US" sz="1100">
              <a:latin typeface="ＭＳ Ｐゴシック"/>
            </a:rPr>
            <a:t>　今後は、新たにＰＦＩでのＦＴＴＨ事業や認定こども園整備事業、教育施設整備等の大規模な事業による起債の借入に伴い、財政の硬直化が懸念される。</a:t>
          </a:r>
          <a:endParaRPr kumimoji="1" lang="en-US" altLang="ja-JP" sz="1100">
            <a:latin typeface="ＭＳ Ｐゴシック"/>
          </a:endParaRPr>
        </a:p>
        <a:p>
          <a:r>
            <a:rPr kumimoji="1" lang="ja-JP" altLang="en-US" sz="1100">
              <a:latin typeface="ＭＳ Ｐゴシック"/>
            </a:rPr>
            <a:t>　加えて、平成２７年度より普通交付税にかかる算定替の特例措置が縮減されることにより財政の硬直化が懸念される。引き続き、行財政改革の推進により財政の健全化に努める必要がある。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62</xdr:row>
      <xdr:rowOff>72602</xdr:rowOff>
    </xdr:to>
    <xdr:cxnSp macro="">
      <xdr:nvCxnSpPr>
        <xdr:cNvPr id="131" name="直線コネクタ 130"/>
        <xdr:cNvCxnSpPr/>
      </xdr:nvCxnSpPr>
      <xdr:spPr>
        <a:xfrm>
          <a:off x="4114800" y="1058185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62</xdr:row>
      <xdr:rowOff>169121</xdr:rowOff>
    </xdr:to>
    <xdr:cxnSp macro="">
      <xdr:nvCxnSpPr>
        <xdr:cNvPr id="134" name="直線コネクタ 133"/>
        <xdr:cNvCxnSpPr/>
      </xdr:nvCxnSpPr>
      <xdr:spPr>
        <a:xfrm flipV="1">
          <a:off x="3225800" y="1058185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169121</xdr:rowOff>
    </xdr:from>
    <xdr:to>
      <xdr:col>4</xdr:col>
      <xdr:colOff>482600</xdr:colOff>
      <xdr:row>64</xdr:row>
      <xdr:rowOff>15240</xdr:rowOff>
    </xdr:to>
    <xdr:cxnSp macro="">
      <xdr:nvCxnSpPr>
        <xdr:cNvPr id="137" name="直線コネクタ 136"/>
        <xdr:cNvCxnSpPr/>
      </xdr:nvCxnSpPr>
      <xdr:spPr>
        <a:xfrm flipV="1">
          <a:off x="2336800" y="10799021"/>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64</xdr:row>
      <xdr:rowOff>15240</xdr:rowOff>
    </xdr:to>
    <xdr:cxnSp macro="">
      <xdr:nvCxnSpPr>
        <xdr:cNvPr id="140" name="直線コネクタ 139"/>
        <xdr:cNvCxnSpPr/>
      </xdr:nvCxnSpPr>
      <xdr:spPr>
        <a:xfrm>
          <a:off x="1447800" y="10790979"/>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21802</xdr:rowOff>
    </xdr:from>
    <xdr:to>
      <xdr:col>7</xdr:col>
      <xdr:colOff>203200</xdr:colOff>
      <xdr:row>62</xdr:row>
      <xdr:rowOff>123402</xdr:rowOff>
    </xdr:to>
    <xdr:sp macro="" textlink="">
      <xdr:nvSpPr>
        <xdr:cNvPr id="150" name="円/楕円 149"/>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38329</xdr:rowOff>
    </xdr:from>
    <xdr:ext cx="762000" cy="259045"/>
    <xdr:sp macro="" textlink="">
      <xdr:nvSpPr>
        <xdr:cNvPr id="151" name="財政構造の弾力性該当値テキスト"/>
        <xdr:cNvSpPr txBox="1"/>
      </xdr:nvSpPr>
      <xdr:spPr>
        <a:xfrm>
          <a:off x="5041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72602</xdr:rowOff>
    </xdr:from>
    <xdr:to>
      <xdr:col>6</xdr:col>
      <xdr:colOff>50800</xdr:colOff>
      <xdr:row>62</xdr:row>
      <xdr:rowOff>2752</xdr:rowOff>
    </xdr:to>
    <xdr:sp macro="" textlink="">
      <xdr:nvSpPr>
        <xdr:cNvPr id="152" name="円/楕円 151"/>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12929</xdr:rowOff>
    </xdr:from>
    <xdr:ext cx="736600" cy="259045"/>
    <xdr:sp macro="" textlink="">
      <xdr:nvSpPr>
        <xdr:cNvPr id="153" name="テキスト ボックス 152"/>
        <xdr:cNvSpPr txBox="1"/>
      </xdr:nvSpPr>
      <xdr:spPr>
        <a:xfrm>
          <a:off x="3733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118321</xdr:rowOff>
    </xdr:from>
    <xdr:to>
      <xdr:col>4</xdr:col>
      <xdr:colOff>533400</xdr:colOff>
      <xdr:row>63</xdr:row>
      <xdr:rowOff>48471</xdr:rowOff>
    </xdr:to>
    <xdr:sp macro="" textlink="">
      <xdr:nvSpPr>
        <xdr:cNvPr id="154" name="円/楕円 153"/>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58648</xdr:rowOff>
    </xdr:from>
    <xdr:ext cx="762000" cy="259045"/>
    <xdr:sp macro="" textlink="">
      <xdr:nvSpPr>
        <xdr:cNvPr id="155" name="テキスト ボックス 154"/>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57" name="テキスト ボックス 156"/>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[238,642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１７年３月の町村合併により、適正規模以上の職員数と公共施設となったことにより、人件費及び物件費の抑制を図るため、「鏡野町定員適正化計画」及び「第二次行財政改革大綱」により、財政引き締め策は行っているものの、未だ類似団体の平均を大きく上回っている状況である。</a:t>
          </a:r>
          <a:endParaRPr kumimoji="1" lang="en-US" altLang="ja-JP" sz="1100">
            <a:latin typeface="ＭＳ Ｐゴシック"/>
          </a:endParaRPr>
        </a:p>
        <a:p>
          <a:r>
            <a:rPr kumimoji="1" lang="ja-JP" altLang="en-US" sz="1100">
              <a:latin typeface="ＭＳ Ｐゴシック"/>
            </a:rPr>
            <a:t>　指定管理者制度の導入等により人件費の抑制を図っているが、人口に比較して行政区域が広大であり施設も多いことから、施設にかかる管理費が嵩み極端な抑制は困難であると考えられる。　今後は、公共施設等総合管理計画により、施設のあり方を見直し、適正な指示管理に努める必要がある。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85065</xdr:rowOff>
    </xdr:from>
    <xdr:to>
      <xdr:col>7</xdr:col>
      <xdr:colOff>152400</xdr:colOff>
      <xdr:row>84</xdr:row>
      <xdr:rowOff>148386</xdr:rowOff>
    </xdr:to>
    <xdr:cxnSp macro="">
      <xdr:nvCxnSpPr>
        <xdr:cNvPr id="192" name="直線コネクタ 191"/>
        <xdr:cNvCxnSpPr/>
      </xdr:nvCxnSpPr>
      <xdr:spPr>
        <a:xfrm>
          <a:off x="4114800" y="14486865"/>
          <a:ext cx="8382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58979</xdr:rowOff>
    </xdr:from>
    <xdr:to>
      <xdr:col>6</xdr:col>
      <xdr:colOff>0</xdr:colOff>
      <xdr:row>84</xdr:row>
      <xdr:rowOff>85065</xdr:rowOff>
    </xdr:to>
    <xdr:cxnSp macro="">
      <xdr:nvCxnSpPr>
        <xdr:cNvPr id="195" name="直線コネクタ 194"/>
        <xdr:cNvCxnSpPr/>
      </xdr:nvCxnSpPr>
      <xdr:spPr>
        <a:xfrm>
          <a:off x="3225800" y="14460779"/>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58979</xdr:rowOff>
    </xdr:from>
    <xdr:to>
      <xdr:col>4</xdr:col>
      <xdr:colOff>482600</xdr:colOff>
      <xdr:row>84</xdr:row>
      <xdr:rowOff>97158</xdr:rowOff>
    </xdr:to>
    <xdr:cxnSp macro="">
      <xdr:nvCxnSpPr>
        <xdr:cNvPr id="198" name="直線コネクタ 197"/>
        <xdr:cNvCxnSpPr/>
      </xdr:nvCxnSpPr>
      <xdr:spPr>
        <a:xfrm flipV="1">
          <a:off x="2336800" y="14460779"/>
          <a:ext cx="889000" cy="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45718</xdr:rowOff>
    </xdr:from>
    <xdr:to>
      <xdr:col>3</xdr:col>
      <xdr:colOff>279400</xdr:colOff>
      <xdr:row>84</xdr:row>
      <xdr:rowOff>97158</xdr:rowOff>
    </xdr:to>
    <xdr:cxnSp macro="">
      <xdr:nvCxnSpPr>
        <xdr:cNvPr id="201" name="直線コネクタ 200"/>
        <xdr:cNvCxnSpPr/>
      </xdr:nvCxnSpPr>
      <xdr:spPr>
        <a:xfrm>
          <a:off x="1447800" y="14447518"/>
          <a:ext cx="889000" cy="5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97586</xdr:rowOff>
    </xdr:from>
    <xdr:to>
      <xdr:col>7</xdr:col>
      <xdr:colOff>203200</xdr:colOff>
      <xdr:row>85</xdr:row>
      <xdr:rowOff>27736</xdr:rowOff>
    </xdr:to>
    <xdr:sp macro="" textlink="">
      <xdr:nvSpPr>
        <xdr:cNvPr id="211" name="円/楕円 210"/>
        <xdr:cNvSpPr/>
      </xdr:nvSpPr>
      <xdr:spPr>
        <a:xfrm>
          <a:off x="4902200" y="144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69663</xdr:rowOff>
    </xdr:from>
    <xdr:ext cx="762000" cy="259045"/>
    <xdr:sp macro="" textlink="">
      <xdr:nvSpPr>
        <xdr:cNvPr id="212" name="人件費・物件費等の状況該当値テキスト"/>
        <xdr:cNvSpPr txBox="1"/>
      </xdr:nvSpPr>
      <xdr:spPr>
        <a:xfrm>
          <a:off x="5041900" y="1447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238,642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34265</xdr:rowOff>
    </xdr:from>
    <xdr:to>
      <xdr:col>6</xdr:col>
      <xdr:colOff>50800</xdr:colOff>
      <xdr:row>84</xdr:row>
      <xdr:rowOff>135865</xdr:rowOff>
    </xdr:to>
    <xdr:sp macro="" textlink="">
      <xdr:nvSpPr>
        <xdr:cNvPr id="213" name="円/楕円 212"/>
        <xdr:cNvSpPr/>
      </xdr:nvSpPr>
      <xdr:spPr>
        <a:xfrm>
          <a:off x="4064000" y="14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120642</xdr:rowOff>
    </xdr:from>
    <xdr:ext cx="736600" cy="259045"/>
    <xdr:sp macro="" textlink="">
      <xdr:nvSpPr>
        <xdr:cNvPr id="214" name="テキスト ボックス 213"/>
        <xdr:cNvSpPr txBox="1"/>
      </xdr:nvSpPr>
      <xdr:spPr>
        <a:xfrm>
          <a:off x="3733800" y="1452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8179</xdr:rowOff>
    </xdr:from>
    <xdr:to>
      <xdr:col>4</xdr:col>
      <xdr:colOff>533400</xdr:colOff>
      <xdr:row>84</xdr:row>
      <xdr:rowOff>109779</xdr:rowOff>
    </xdr:to>
    <xdr:sp macro="" textlink="">
      <xdr:nvSpPr>
        <xdr:cNvPr id="215" name="円/楕円 214"/>
        <xdr:cNvSpPr/>
      </xdr:nvSpPr>
      <xdr:spPr>
        <a:xfrm>
          <a:off x="3175000" y="1440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94556</xdr:rowOff>
    </xdr:from>
    <xdr:ext cx="762000" cy="259045"/>
    <xdr:sp macro="" textlink="">
      <xdr:nvSpPr>
        <xdr:cNvPr id="216" name="テキスト ボックス 215"/>
        <xdr:cNvSpPr txBox="1"/>
      </xdr:nvSpPr>
      <xdr:spPr>
        <a:xfrm>
          <a:off x="2844800" y="1449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46358</xdr:rowOff>
    </xdr:from>
    <xdr:to>
      <xdr:col>3</xdr:col>
      <xdr:colOff>330200</xdr:colOff>
      <xdr:row>84</xdr:row>
      <xdr:rowOff>147958</xdr:rowOff>
    </xdr:to>
    <xdr:sp macro="" textlink="">
      <xdr:nvSpPr>
        <xdr:cNvPr id="217" name="円/楕円 216"/>
        <xdr:cNvSpPr/>
      </xdr:nvSpPr>
      <xdr:spPr>
        <a:xfrm>
          <a:off x="2286000" y="144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132735</xdr:rowOff>
    </xdr:from>
    <xdr:ext cx="762000" cy="259045"/>
    <xdr:sp macro="" textlink="">
      <xdr:nvSpPr>
        <xdr:cNvPr id="218" name="テキスト ボックス 217"/>
        <xdr:cNvSpPr txBox="1"/>
      </xdr:nvSpPr>
      <xdr:spPr>
        <a:xfrm>
          <a:off x="1955800" y="1453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166368</xdr:rowOff>
    </xdr:from>
    <xdr:to>
      <xdr:col>2</xdr:col>
      <xdr:colOff>127000</xdr:colOff>
      <xdr:row>84</xdr:row>
      <xdr:rowOff>96518</xdr:rowOff>
    </xdr:to>
    <xdr:sp macro="" textlink="">
      <xdr:nvSpPr>
        <xdr:cNvPr id="219" name="円/楕円 218"/>
        <xdr:cNvSpPr/>
      </xdr:nvSpPr>
      <xdr:spPr>
        <a:xfrm>
          <a:off x="1397000" y="143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81295</xdr:rowOff>
    </xdr:from>
    <xdr:ext cx="762000" cy="259045"/>
    <xdr:sp macro="" textlink="">
      <xdr:nvSpPr>
        <xdr:cNvPr id="220" name="テキスト ボックス 219"/>
        <xdr:cNvSpPr txBox="1"/>
      </xdr:nvSpPr>
      <xdr:spPr>
        <a:xfrm>
          <a:off x="1066800" y="1448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平成２３年度までは類似団体平均よりも高い水準で推移していたが、平成２４年度以降は、若干下回っている。</a:t>
          </a:r>
        </a:p>
        <a:p>
          <a:r>
            <a:rPr kumimoji="1" lang="ja-JP" altLang="en-US" sz="1100">
              <a:latin typeface="ＭＳ Ｐゴシック"/>
            </a:rPr>
            <a:t>　また、高齢・高給者の退職により、国の平均月額より低い者の採用を見込むことから、指数は当面微減傾向にあると考えている。　</a:t>
          </a:r>
        </a:p>
        <a:p>
          <a:r>
            <a:rPr kumimoji="1" lang="ja-JP" altLang="en-US" sz="1100">
              <a:latin typeface="ＭＳ Ｐゴシック"/>
            </a:rPr>
            <a:t>　今後も類似団体の給与水準を注視し、人事評価制度の活用により適正な給与水準の確保に努める必要がある。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162984</xdr:rowOff>
    </xdr:to>
    <xdr:cxnSp macro="">
      <xdr:nvCxnSpPr>
        <xdr:cNvPr id="254" name="直線コネクタ 253"/>
        <xdr:cNvCxnSpPr/>
      </xdr:nvCxnSpPr>
      <xdr:spPr>
        <a:xfrm flipV="1">
          <a:off x="16179800" y="145245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88</xdr:row>
      <xdr:rowOff>64346</xdr:rowOff>
    </xdr:to>
    <xdr:cxnSp macro="">
      <xdr:nvCxnSpPr>
        <xdr:cNvPr id="257" name="直線コネクタ 256"/>
        <xdr:cNvCxnSpPr/>
      </xdr:nvCxnSpPr>
      <xdr:spPr>
        <a:xfrm flipV="1">
          <a:off x="15290800" y="1456478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89</xdr:row>
      <xdr:rowOff>29634</xdr:rowOff>
    </xdr:to>
    <xdr:cxnSp macro="">
      <xdr:nvCxnSpPr>
        <xdr:cNvPr id="260" name="直線コネクタ 259"/>
        <xdr:cNvCxnSpPr/>
      </xdr:nvCxnSpPr>
      <xdr:spPr>
        <a:xfrm flipV="1">
          <a:off x="14401800" y="1515194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29634</xdr:rowOff>
    </xdr:to>
    <xdr:cxnSp macro="">
      <xdr:nvCxnSpPr>
        <xdr:cNvPr id="263" name="直線コネクタ 262"/>
        <xdr:cNvCxnSpPr/>
      </xdr:nvCxnSpPr>
      <xdr:spPr>
        <a:xfrm>
          <a:off x="13512800" y="1474978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5" name="円/楕円 274"/>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6" name="テキスト ボックス 275"/>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7" name="円/楕円 276"/>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8" name="テキスト ボックス 277"/>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0" name="テキスト ボックス 279"/>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1" name="円/楕円 280"/>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2" name="テキスト ボックス 281"/>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村合併により旧団体の職員を引き継いだことにより、類似団体の平均を大きく上回っているが、定員適正化計画（改訂版：平成２６年度～平成３０年度）に基づき、退職者に対する補充採用者数の調整や機構改革による人員削減の取り組みにより改善傾向にある。</a:t>
          </a:r>
        </a:p>
        <a:p>
          <a:r>
            <a:rPr kumimoji="1" lang="ja-JP" altLang="en-US" sz="1100">
              <a:latin typeface="ＭＳ Ｐゴシック"/>
            </a:rPr>
            <a:t>　行政区域が広大で管理する施設も多いことから、職員数の削減に伴い行政サービスの低下を招くおそれもある。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54584</xdr:rowOff>
    </xdr:from>
    <xdr:to>
      <xdr:col>24</xdr:col>
      <xdr:colOff>558800</xdr:colOff>
      <xdr:row>62</xdr:row>
      <xdr:rowOff>62306</xdr:rowOff>
    </xdr:to>
    <xdr:cxnSp macro="">
      <xdr:nvCxnSpPr>
        <xdr:cNvPr id="314" name="直線コネクタ 313"/>
        <xdr:cNvCxnSpPr/>
      </xdr:nvCxnSpPr>
      <xdr:spPr>
        <a:xfrm flipV="1">
          <a:off x="16179800" y="1068448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57480</xdr:rowOff>
    </xdr:from>
    <xdr:to>
      <xdr:col>23</xdr:col>
      <xdr:colOff>406400</xdr:colOff>
      <xdr:row>62</xdr:row>
      <xdr:rowOff>62306</xdr:rowOff>
    </xdr:to>
    <xdr:cxnSp macro="">
      <xdr:nvCxnSpPr>
        <xdr:cNvPr id="317" name="直線コネクタ 316"/>
        <xdr:cNvCxnSpPr/>
      </xdr:nvCxnSpPr>
      <xdr:spPr>
        <a:xfrm>
          <a:off x="15290800" y="106873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57480</xdr:rowOff>
    </xdr:from>
    <xdr:to>
      <xdr:col>22</xdr:col>
      <xdr:colOff>203200</xdr:colOff>
      <xdr:row>62</xdr:row>
      <xdr:rowOff>66649</xdr:rowOff>
    </xdr:to>
    <xdr:cxnSp macro="">
      <xdr:nvCxnSpPr>
        <xdr:cNvPr id="320" name="直線コネクタ 319"/>
        <xdr:cNvCxnSpPr/>
      </xdr:nvCxnSpPr>
      <xdr:spPr>
        <a:xfrm flipV="1">
          <a:off x="14401800" y="1068738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66649</xdr:rowOff>
    </xdr:from>
    <xdr:to>
      <xdr:col>21</xdr:col>
      <xdr:colOff>0</xdr:colOff>
      <xdr:row>62</xdr:row>
      <xdr:rowOff>77750</xdr:rowOff>
    </xdr:to>
    <xdr:cxnSp macro="">
      <xdr:nvCxnSpPr>
        <xdr:cNvPr id="323" name="直線コネクタ 322"/>
        <xdr:cNvCxnSpPr/>
      </xdr:nvCxnSpPr>
      <xdr:spPr>
        <a:xfrm flipV="1">
          <a:off x="13512800" y="10696549"/>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3784</xdr:rowOff>
    </xdr:from>
    <xdr:to>
      <xdr:col>24</xdr:col>
      <xdr:colOff>609600</xdr:colOff>
      <xdr:row>62</xdr:row>
      <xdr:rowOff>105384</xdr:rowOff>
    </xdr:to>
    <xdr:sp macro="" textlink="">
      <xdr:nvSpPr>
        <xdr:cNvPr id="333" name="円/楕円 332"/>
        <xdr:cNvSpPr/>
      </xdr:nvSpPr>
      <xdr:spPr>
        <a:xfrm>
          <a:off x="169672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147311</xdr:rowOff>
    </xdr:from>
    <xdr:ext cx="762000" cy="259045"/>
    <xdr:sp macro="" textlink="">
      <xdr:nvSpPr>
        <xdr:cNvPr id="334" name="定員管理の状況該当値テキスト"/>
        <xdr:cNvSpPr txBox="1"/>
      </xdr:nvSpPr>
      <xdr:spPr>
        <a:xfrm>
          <a:off x="17106900" y="1060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11506</xdr:rowOff>
    </xdr:from>
    <xdr:to>
      <xdr:col>23</xdr:col>
      <xdr:colOff>457200</xdr:colOff>
      <xdr:row>62</xdr:row>
      <xdr:rowOff>113106</xdr:rowOff>
    </xdr:to>
    <xdr:sp macro="" textlink="">
      <xdr:nvSpPr>
        <xdr:cNvPr id="335" name="円/楕円 334"/>
        <xdr:cNvSpPr/>
      </xdr:nvSpPr>
      <xdr:spPr>
        <a:xfrm>
          <a:off x="161290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97883</xdr:rowOff>
    </xdr:from>
    <xdr:ext cx="736600" cy="259045"/>
    <xdr:sp macro="" textlink="">
      <xdr:nvSpPr>
        <xdr:cNvPr id="336" name="テキスト ボックス 335"/>
        <xdr:cNvSpPr txBox="1"/>
      </xdr:nvSpPr>
      <xdr:spPr>
        <a:xfrm>
          <a:off x="15798800" y="1072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6680</xdr:rowOff>
    </xdr:from>
    <xdr:to>
      <xdr:col>22</xdr:col>
      <xdr:colOff>254000</xdr:colOff>
      <xdr:row>62</xdr:row>
      <xdr:rowOff>108280</xdr:rowOff>
    </xdr:to>
    <xdr:sp macro="" textlink="">
      <xdr:nvSpPr>
        <xdr:cNvPr id="337" name="円/楕円 336"/>
        <xdr:cNvSpPr/>
      </xdr:nvSpPr>
      <xdr:spPr>
        <a:xfrm>
          <a:off x="15240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93057</xdr:rowOff>
    </xdr:from>
    <xdr:ext cx="762000" cy="259045"/>
    <xdr:sp macro="" textlink="">
      <xdr:nvSpPr>
        <xdr:cNvPr id="338" name="テキスト ボックス 337"/>
        <xdr:cNvSpPr txBox="1"/>
      </xdr:nvSpPr>
      <xdr:spPr>
        <a:xfrm>
          <a:off x="14909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15849</xdr:rowOff>
    </xdr:from>
    <xdr:to>
      <xdr:col>21</xdr:col>
      <xdr:colOff>50800</xdr:colOff>
      <xdr:row>62</xdr:row>
      <xdr:rowOff>117449</xdr:rowOff>
    </xdr:to>
    <xdr:sp macro="" textlink="">
      <xdr:nvSpPr>
        <xdr:cNvPr id="339" name="円/楕円 338"/>
        <xdr:cNvSpPr/>
      </xdr:nvSpPr>
      <xdr:spPr>
        <a:xfrm>
          <a:off x="14351000" y="106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102226</xdr:rowOff>
    </xdr:from>
    <xdr:ext cx="762000" cy="259045"/>
    <xdr:sp macro="" textlink="">
      <xdr:nvSpPr>
        <xdr:cNvPr id="340" name="テキスト ボックス 339"/>
        <xdr:cNvSpPr txBox="1"/>
      </xdr:nvSpPr>
      <xdr:spPr>
        <a:xfrm>
          <a:off x="14020800" y="1073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26950</xdr:rowOff>
    </xdr:from>
    <xdr:to>
      <xdr:col>19</xdr:col>
      <xdr:colOff>533400</xdr:colOff>
      <xdr:row>62</xdr:row>
      <xdr:rowOff>128550</xdr:rowOff>
    </xdr:to>
    <xdr:sp macro="" textlink="">
      <xdr:nvSpPr>
        <xdr:cNvPr id="341" name="円/楕円 340"/>
        <xdr:cNvSpPr/>
      </xdr:nvSpPr>
      <xdr:spPr>
        <a:xfrm>
          <a:off x="13462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113327</xdr:rowOff>
    </xdr:from>
    <xdr:ext cx="762000" cy="259045"/>
    <xdr:sp macro="" textlink="">
      <xdr:nvSpPr>
        <xdr:cNvPr id="342" name="テキスト ボックス 341"/>
        <xdr:cNvSpPr txBox="1"/>
      </xdr:nvSpPr>
      <xdr:spPr>
        <a:xfrm>
          <a:off x="13131800" y="107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普通会計における地方債償還及び簡易水道・公共下水道施設整備等に伴う公営企業への多額の繰出金により、類似団体を大きく上回る比率となっていたが、大規模事業に係る起債の償還が終了し、徐々に改善傾向となっており、単年度比率では一桁代の数値となり、３年平均でも類似団体程度の比率にまで戻せる見込みであるが、平成２５年度から実施た情報通信施設や認定こども園の整備事業等に係る多額の起債借入に伴い、次第に改善の比率は鈍化し、平成３０年度からは当面１１％台で推移するものと見込まれる。</a:t>
          </a:r>
        </a:p>
        <a:p>
          <a:r>
            <a:rPr kumimoji="1" lang="ja-JP" altLang="en-US" sz="1100">
              <a:latin typeface="ＭＳ Ｐゴシック"/>
            </a:rPr>
            <a:t>　平成１９年度に作成した公債費負担適正化計画に基づく新発債の抑制と公営企業会計における上下水道の料金体系の見直しを行い改善を図る。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107224</xdr:rowOff>
    </xdr:from>
    <xdr:to>
      <xdr:col>24</xdr:col>
      <xdr:colOff>558800</xdr:colOff>
      <xdr:row>42</xdr:row>
      <xdr:rowOff>135709</xdr:rowOff>
    </xdr:to>
    <xdr:cxnSp macro="">
      <xdr:nvCxnSpPr>
        <xdr:cNvPr id="377" name="直線コネクタ 376"/>
        <xdr:cNvCxnSpPr/>
      </xdr:nvCxnSpPr>
      <xdr:spPr>
        <a:xfrm flipV="1">
          <a:off x="16179800" y="7136674"/>
          <a:ext cx="8382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135709</xdr:rowOff>
    </xdr:from>
    <xdr:to>
      <xdr:col>23</xdr:col>
      <xdr:colOff>406400</xdr:colOff>
      <xdr:row>43</xdr:row>
      <xdr:rowOff>40096</xdr:rowOff>
    </xdr:to>
    <xdr:cxnSp macro="">
      <xdr:nvCxnSpPr>
        <xdr:cNvPr id="380" name="直線コネクタ 379"/>
        <xdr:cNvCxnSpPr/>
      </xdr:nvCxnSpPr>
      <xdr:spPr>
        <a:xfrm flipV="1">
          <a:off x="15290800" y="73366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40096</xdr:rowOff>
    </xdr:from>
    <xdr:to>
      <xdr:col>22</xdr:col>
      <xdr:colOff>203200</xdr:colOff>
      <xdr:row>44</xdr:row>
      <xdr:rowOff>13426</xdr:rowOff>
    </xdr:to>
    <xdr:cxnSp macro="">
      <xdr:nvCxnSpPr>
        <xdr:cNvPr id="383" name="直線コネクタ 382"/>
        <xdr:cNvCxnSpPr/>
      </xdr:nvCxnSpPr>
      <xdr:spPr>
        <a:xfrm flipV="1">
          <a:off x="14401800" y="74124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13426</xdr:rowOff>
    </xdr:from>
    <xdr:to>
      <xdr:col>21</xdr:col>
      <xdr:colOff>0</xdr:colOff>
      <xdr:row>44</xdr:row>
      <xdr:rowOff>109946</xdr:rowOff>
    </xdr:to>
    <xdr:cxnSp macro="">
      <xdr:nvCxnSpPr>
        <xdr:cNvPr id="386" name="直線コネクタ 385"/>
        <xdr:cNvCxnSpPr/>
      </xdr:nvCxnSpPr>
      <xdr:spPr>
        <a:xfrm flipV="1">
          <a:off x="13512800" y="75572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56424</xdr:rowOff>
    </xdr:from>
    <xdr:to>
      <xdr:col>24</xdr:col>
      <xdr:colOff>609600</xdr:colOff>
      <xdr:row>41</xdr:row>
      <xdr:rowOff>158024</xdr:rowOff>
    </xdr:to>
    <xdr:sp macro="" textlink="">
      <xdr:nvSpPr>
        <xdr:cNvPr id="396" name="円/楕円 395"/>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28501</xdr:rowOff>
    </xdr:from>
    <xdr:ext cx="762000" cy="259045"/>
    <xdr:sp macro="" textlink="">
      <xdr:nvSpPr>
        <xdr:cNvPr id="397"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84909</xdr:rowOff>
    </xdr:from>
    <xdr:to>
      <xdr:col>23</xdr:col>
      <xdr:colOff>457200</xdr:colOff>
      <xdr:row>43</xdr:row>
      <xdr:rowOff>15059</xdr:rowOff>
    </xdr:to>
    <xdr:sp macro="" textlink="">
      <xdr:nvSpPr>
        <xdr:cNvPr id="398" name="円/楕円 397"/>
        <xdr:cNvSpPr/>
      </xdr:nvSpPr>
      <xdr:spPr>
        <a:xfrm>
          <a:off x="16129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171286</xdr:rowOff>
    </xdr:from>
    <xdr:ext cx="736600" cy="259045"/>
    <xdr:sp macro="" textlink="">
      <xdr:nvSpPr>
        <xdr:cNvPr id="399" name="テキスト ボックス 398"/>
        <xdr:cNvSpPr txBox="1"/>
      </xdr:nvSpPr>
      <xdr:spPr>
        <a:xfrm>
          <a:off x="15798800" y="737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160746</xdr:rowOff>
    </xdr:from>
    <xdr:to>
      <xdr:col>22</xdr:col>
      <xdr:colOff>254000</xdr:colOff>
      <xdr:row>43</xdr:row>
      <xdr:rowOff>90896</xdr:rowOff>
    </xdr:to>
    <xdr:sp macro="" textlink="">
      <xdr:nvSpPr>
        <xdr:cNvPr id="400" name="円/楕円 399"/>
        <xdr:cNvSpPr/>
      </xdr:nvSpPr>
      <xdr:spPr>
        <a:xfrm>
          <a:off x="15240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75673</xdr:rowOff>
    </xdr:from>
    <xdr:ext cx="762000" cy="259045"/>
    <xdr:sp macro="" textlink="">
      <xdr:nvSpPr>
        <xdr:cNvPr id="401" name="テキスト ボックス 400"/>
        <xdr:cNvSpPr txBox="1"/>
      </xdr:nvSpPr>
      <xdr:spPr>
        <a:xfrm>
          <a:off x="14909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134076</xdr:rowOff>
    </xdr:from>
    <xdr:to>
      <xdr:col>21</xdr:col>
      <xdr:colOff>50800</xdr:colOff>
      <xdr:row>44</xdr:row>
      <xdr:rowOff>64226</xdr:rowOff>
    </xdr:to>
    <xdr:sp macro="" textlink="">
      <xdr:nvSpPr>
        <xdr:cNvPr id="402" name="円/楕円 401"/>
        <xdr:cNvSpPr/>
      </xdr:nvSpPr>
      <xdr:spPr>
        <a:xfrm>
          <a:off x="14351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49003</xdr:rowOff>
    </xdr:from>
    <xdr:ext cx="762000" cy="259045"/>
    <xdr:sp macro="" textlink="">
      <xdr:nvSpPr>
        <xdr:cNvPr id="403" name="テキスト ボックス 402"/>
        <xdr:cNvSpPr txBox="1"/>
      </xdr:nvSpPr>
      <xdr:spPr>
        <a:xfrm>
          <a:off x="14020800" y="7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04" name="円/楕円 403"/>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05" name="テキスト ボックス 404"/>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市町村合併前に旧団体において大規模施設整備に係る起債の償還が終了したことにより、類似団体と同水準での比率となっていたが、平成２６年度に竣工した鏡野町情報通信施設整備運営事業の債務負担行為を平成２４年度に計上したため比率が大きく上昇したが、平成２５年度分の投資額の終了により４０％下降した。今後も逓減傾向に進むと考えているが、公共下水道及び簡易水道等整備により公共事業債が増加する見込みであり、将来負担額は厳しい状況と認識し、公営企業会計への繰出金の抑制に向け、公共料金体系の見直し等適正な公営企業経営を目指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3969</xdr:rowOff>
    </xdr:from>
    <xdr:to>
      <xdr:col>24</xdr:col>
      <xdr:colOff>558800</xdr:colOff>
      <xdr:row>18</xdr:row>
      <xdr:rowOff>106998</xdr:rowOff>
    </xdr:to>
    <xdr:cxnSp macro="">
      <xdr:nvCxnSpPr>
        <xdr:cNvPr id="435" name="直線コネクタ 434"/>
        <xdr:cNvCxnSpPr/>
      </xdr:nvCxnSpPr>
      <xdr:spPr>
        <a:xfrm flipV="1">
          <a:off x="16179800" y="2918619"/>
          <a:ext cx="838200" cy="2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106998</xdr:rowOff>
    </xdr:from>
    <xdr:to>
      <xdr:col>23</xdr:col>
      <xdr:colOff>406400</xdr:colOff>
      <xdr:row>20</xdr:row>
      <xdr:rowOff>10223</xdr:rowOff>
    </xdr:to>
    <xdr:cxnSp macro="">
      <xdr:nvCxnSpPr>
        <xdr:cNvPr id="438" name="直線コネクタ 437"/>
        <xdr:cNvCxnSpPr/>
      </xdr:nvCxnSpPr>
      <xdr:spPr>
        <a:xfrm flipV="1">
          <a:off x="15290800" y="3193098"/>
          <a:ext cx="889000" cy="2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165894</xdr:rowOff>
    </xdr:from>
    <xdr:to>
      <xdr:col>22</xdr:col>
      <xdr:colOff>203200</xdr:colOff>
      <xdr:row>20</xdr:row>
      <xdr:rowOff>10223</xdr:rowOff>
    </xdr:to>
    <xdr:cxnSp macro="">
      <xdr:nvCxnSpPr>
        <xdr:cNvPr id="441" name="直線コネクタ 440"/>
        <xdr:cNvCxnSpPr/>
      </xdr:nvCxnSpPr>
      <xdr:spPr>
        <a:xfrm>
          <a:off x="14401800" y="2737644"/>
          <a:ext cx="889000" cy="7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165894</xdr:rowOff>
    </xdr:from>
    <xdr:to>
      <xdr:col>21</xdr:col>
      <xdr:colOff>0</xdr:colOff>
      <xdr:row>16</xdr:row>
      <xdr:rowOff>54165</xdr:rowOff>
    </xdr:to>
    <xdr:cxnSp macro="">
      <xdr:nvCxnSpPr>
        <xdr:cNvPr id="444" name="直線コネクタ 443"/>
        <xdr:cNvCxnSpPr/>
      </xdr:nvCxnSpPr>
      <xdr:spPr>
        <a:xfrm flipV="1">
          <a:off x="13512800" y="2737644"/>
          <a:ext cx="889000" cy="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124619</xdr:rowOff>
    </xdr:from>
    <xdr:to>
      <xdr:col>24</xdr:col>
      <xdr:colOff>609600</xdr:colOff>
      <xdr:row>17</xdr:row>
      <xdr:rowOff>54769</xdr:rowOff>
    </xdr:to>
    <xdr:sp macro="" textlink="">
      <xdr:nvSpPr>
        <xdr:cNvPr id="454" name="円/楕円 453"/>
        <xdr:cNvSpPr/>
      </xdr:nvSpPr>
      <xdr:spPr>
        <a:xfrm>
          <a:off x="16967200" y="2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96696</xdr:rowOff>
    </xdr:from>
    <xdr:ext cx="762000" cy="259045"/>
    <xdr:sp macro="" textlink="">
      <xdr:nvSpPr>
        <xdr:cNvPr id="455" name="将来負担の状況該当値テキスト"/>
        <xdr:cNvSpPr txBox="1"/>
      </xdr:nvSpPr>
      <xdr:spPr>
        <a:xfrm>
          <a:off x="17106900" y="283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56198</xdr:rowOff>
    </xdr:from>
    <xdr:to>
      <xdr:col>23</xdr:col>
      <xdr:colOff>457200</xdr:colOff>
      <xdr:row>18</xdr:row>
      <xdr:rowOff>157798</xdr:rowOff>
    </xdr:to>
    <xdr:sp macro="" textlink="">
      <xdr:nvSpPr>
        <xdr:cNvPr id="456" name="円/楕円 455"/>
        <xdr:cNvSpPr/>
      </xdr:nvSpPr>
      <xdr:spPr>
        <a:xfrm>
          <a:off x="16129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142574</xdr:rowOff>
    </xdr:from>
    <xdr:ext cx="736600" cy="259045"/>
    <xdr:sp macro="" textlink="">
      <xdr:nvSpPr>
        <xdr:cNvPr id="457" name="テキスト ボックス 456"/>
        <xdr:cNvSpPr txBox="1"/>
      </xdr:nvSpPr>
      <xdr:spPr>
        <a:xfrm>
          <a:off x="15798800" y="322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130873</xdr:rowOff>
    </xdr:from>
    <xdr:to>
      <xdr:col>22</xdr:col>
      <xdr:colOff>254000</xdr:colOff>
      <xdr:row>20</xdr:row>
      <xdr:rowOff>61023</xdr:rowOff>
    </xdr:to>
    <xdr:sp macro="" textlink="">
      <xdr:nvSpPr>
        <xdr:cNvPr id="458" name="円/楕円 457"/>
        <xdr:cNvSpPr/>
      </xdr:nvSpPr>
      <xdr:spPr>
        <a:xfrm>
          <a:off x="15240000" y="3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45800</xdr:rowOff>
    </xdr:from>
    <xdr:ext cx="762000" cy="259045"/>
    <xdr:sp macro="" textlink="">
      <xdr:nvSpPr>
        <xdr:cNvPr id="459" name="テキスト ボックス 458"/>
        <xdr:cNvSpPr txBox="1"/>
      </xdr:nvSpPr>
      <xdr:spPr>
        <a:xfrm>
          <a:off x="14909800" y="34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115094</xdr:rowOff>
    </xdr:from>
    <xdr:to>
      <xdr:col>21</xdr:col>
      <xdr:colOff>50800</xdr:colOff>
      <xdr:row>16</xdr:row>
      <xdr:rowOff>45244</xdr:rowOff>
    </xdr:to>
    <xdr:sp macro="" textlink="">
      <xdr:nvSpPr>
        <xdr:cNvPr id="460" name="円/楕円 459"/>
        <xdr:cNvSpPr/>
      </xdr:nvSpPr>
      <xdr:spPr>
        <a:xfrm>
          <a:off x="14351000" y="26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55421</xdr:rowOff>
    </xdr:from>
    <xdr:ext cx="762000" cy="259045"/>
    <xdr:sp macro="" textlink="">
      <xdr:nvSpPr>
        <xdr:cNvPr id="461" name="テキスト ボックス 460"/>
        <xdr:cNvSpPr txBox="1"/>
      </xdr:nvSpPr>
      <xdr:spPr>
        <a:xfrm>
          <a:off x="14020800" y="245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3365</xdr:rowOff>
    </xdr:from>
    <xdr:to>
      <xdr:col>19</xdr:col>
      <xdr:colOff>533400</xdr:colOff>
      <xdr:row>16</xdr:row>
      <xdr:rowOff>104965</xdr:rowOff>
    </xdr:to>
    <xdr:sp macro="" textlink="">
      <xdr:nvSpPr>
        <xdr:cNvPr id="462" name="円/楕円 461"/>
        <xdr:cNvSpPr/>
      </xdr:nvSpPr>
      <xdr:spPr>
        <a:xfrm>
          <a:off x="13462000" y="27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89742</xdr:rowOff>
    </xdr:from>
    <xdr:ext cx="762000" cy="259045"/>
    <xdr:sp macro="" textlink="">
      <xdr:nvSpPr>
        <xdr:cNvPr id="463" name="テキスト ボックス 462"/>
        <xdr:cNvSpPr txBox="1"/>
      </xdr:nvSpPr>
      <xdr:spPr>
        <a:xfrm>
          <a:off x="13131800" y="283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13,773
13,672
419.68
14,589,942
13,589,785
937,573
7,413,441
15,583,165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類似団体と比較すれば、経常収支比率に占める割合は低いが、人口に対して職員数が多いことから総額では多額となっている。</a:t>
          </a:r>
        </a:p>
        <a:p>
          <a:r>
            <a:rPr kumimoji="1" lang="ja-JP" altLang="en-US" sz="1100">
              <a:latin typeface="ＭＳ Ｐゴシック"/>
            </a:rPr>
            <a:t>　今後も鏡野町定員適正化計画に基づく職員数の適正な管理と適正な給与水準を保つことにより人件費の削減に努める。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35</xdr:row>
      <xdr:rowOff>165862</xdr:rowOff>
    </xdr:to>
    <xdr:cxnSp macro="">
      <xdr:nvCxnSpPr>
        <xdr:cNvPr id="62" name="直線コネクタ 61"/>
        <xdr:cNvCxnSpPr/>
      </xdr:nvCxnSpPr>
      <xdr:spPr>
        <a:xfrm>
          <a:off x="3987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36</xdr:row>
      <xdr:rowOff>35560</xdr:rowOff>
    </xdr:to>
    <xdr:cxnSp macro="">
      <xdr:nvCxnSpPr>
        <xdr:cNvPr id="65" name="直線コネクタ 64"/>
        <xdr:cNvCxnSpPr/>
      </xdr:nvCxnSpPr>
      <xdr:spPr>
        <a:xfrm flipV="1">
          <a:off x="3098800" y="61300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117856</xdr:rowOff>
    </xdr:to>
    <xdr:cxnSp macro="">
      <xdr:nvCxnSpPr>
        <xdr:cNvPr id="68" name="直線コネクタ 67"/>
        <xdr:cNvCxnSpPr/>
      </xdr:nvCxnSpPr>
      <xdr:spPr>
        <a:xfrm flipV="1">
          <a:off x="2209800" y="6207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117856</xdr:rowOff>
    </xdr:to>
    <xdr:cxnSp macro="">
      <xdr:nvCxnSpPr>
        <xdr:cNvPr id="71" name="直線コネクタ 70"/>
        <xdr:cNvCxnSpPr/>
      </xdr:nvCxnSpPr>
      <xdr:spPr>
        <a:xfrm>
          <a:off x="1320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1" name="円/楕円 80"/>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2"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3" name="円/楕円 82"/>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4" name="テキスト ボックス 83"/>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5" name="円/楕円 84"/>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6" name="テキスト ボックス 85"/>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7" name="円/楕円 86"/>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88" name="テキスト ボックス 87"/>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89" name="円/楕円 88"/>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0" name="テキスト ボックス 89"/>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が高い要因のひとつには、合併前団体から引き継いだ多くの公共施設の経常的な管理費の増加に起因するところが大きい。、今後は公共施設等総合管理計画を策定するにあたり、老朽化施設や類似施設の抜本的な施設のあり方について、統廃合や民間への委譲等を検討するとともに、指定管理制度による施設管理における運営管理の適正化を徹底し、経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100330</xdr:rowOff>
    </xdr:to>
    <xdr:cxnSp macro="">
      <xdr:nvCxnSpPr>
        <xdr:cNvPr id="123" name="直線コネクタ 122"/>
        <xdr:cNvCxnSpPr/>
      </xdr:nvCxnSpPr>
      <xdr:spPr>
        <a:xfrm>
          <a:off x="15671800" y="2938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54610</xdr:rowOff>
    </xdr:to>
    <xdr:cxnSp macro="">
      <xdr:nvCxnSpPr>
        <xdr:cNvPr id="126" name="直線コネクタ 125"/>
        <xdr:cNvCxnSpPr/>
      </xdr:nvCxnSpPr>
      <xdr:spPr>
        <a:xfrm flipV="1">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77470</xdr:rowOff>
    </xdr:to>
    <xdr:cxnSp macro="">
      <xdr:nvCxnSpPr>
        <xdr:cNvPr id="129" name="直線コネクタ 128"/>
        <xdr:cNvCxnSpPr/>
      </xdr:nvCxnSpPr>
      <xdr:spPr>
        <a:xfrm flipV="1">
          <a:off x="13893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17</xdr:row>
      <xdr:rowOff>77470</xdr:rowOff>
    </xdr:to>
    <xdr:cxnSp macro="">
      <xdr:nvCxnSpPr>
        <xdr:cNvPr id="132" name="直線コネクタ 131"/>
        <xdr:cNvCxnSpPr/>
      </xdr:nvCxnSpPr>
      <xdr:spPr>
        <a:xfrm>
          <a:off x="13004800" y="280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2" name="円/楕円 141"/>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3"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4" name="円/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5" name="テキスト ボックス 144"/>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6" name="円/楕円 145"/>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7" name="テキスト ボックス 146"/>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48" name="円/楕円 147"/>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49" name="テキスト ボックス 148"/>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0" name="円/楕円 149"/>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1" name="テキスト ボックス 150"/>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かかる経常収支比率は類似団体の平均を大きく下回っているものの、前年度からの扶助費の伸びをみても、高齢者人口の増加に伴う扶助費は確実に増加し、今後も自立支援法に係る各種給付費は着実に増加する見込みで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69850</xdr:rowOff>
    </xdr:to>
    <xdr:cxnSp macro="">
      <xdr:nvCxnSpPr>
        <xdr:cNvPr id="184" name="直線コネクタ 183"/>
        <xdr:cNvCxnSpPr/>
      </xdr:nvCxnSpPr>
      <xdr:spPr>
        <a:xfrm flipV="1">
          <a:off x="3987800" y="908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53</xdr:row>
      <xdr:rowOff>69850</xdr:rowOff>
    </xdr:to>
    <xdr:cxnSp macro="">
      <xdr:nvCxnSpPr>
        <xdr:cNvPr id="187" name="直線コネクタ 186"/>
        <xdr:cNvCxnSpPr/>
      </xdr:nvCxnSpPr>
      <xdr:spPr>
        <a:xfrm>
          <a:off x="3098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52</xdr:row>
      <xdr:rowOff>165100</xdr:rowOff>
    </xdr:to>
    <xdr:cxnSp macro="">
      <xdr:nvCxnSpPr>
        <xdr:cNvPr id="190" name="直線コネクタ 189"/>
        <xdr:cNvCxnSpPr/>
      </xdr:nvCxnSpPr>
      <xdr:spPr>
        <a:xfrm flipV="1">
          <a:off x="2209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52</xdr:row>
      <xdr:rowOff>165100</xdr:rowOff>
    </xdr:to>
    <xdr:cxnSp macro="">
      <xdr:nvCxnSpPr>
        <xdr:cNvPr id="193" name="直線コネクタ 192"/>
        <xdr:cNvCxnSpPr/>
      </xdr:nvCxnSpPr>
      <xdr:spPr>
        <a:xfrm>
          <a:off x="1320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3" name="円/楕円 20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5" name="円/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7" name="円/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9" name="円/楕円 208"/>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0" name="テキスト ボックス 209"/>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1" name="円/楕円 21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2" name="テキスト ボックス 211"/>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おける歳出では、他会計への繰出金が大きな割合を占めている。公共下水道の施設整備にかかる公債費への繰出金が増加傾向にある。今後は、現在実施している農業集落排水施設整備事業への繰出しも見込まれるため、他会計への繰出金がしばらくの間は高い水準で続くものと思われ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77470</xdr:rowOff>
    </xdr:to>
    <xdr:cxnSp macro="">
      <xdr:nvCxnSpPr>
        <xdr:cNvPr id="245" name="直線コネクタ 244"/>
        <xdr:cNvCxnSpPr/>
      </xdr:nvCxnSpPr>
      <xdr:spPr>
        <a:xfrm>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54610</xdr:rowOff>
    </xdr:to>
    <xdr:cxnSp macro="">
      <xdr:nvCxnSpPr>
        <xdr:cNvPr id="248" name="直線コネクタ 247"/>
        <xdr:cNvCxnSpPr/>
      </xdr:nvCxnSpPr>
      <xdr:spPr>
        <a:xfrm flipV="1">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92710</xdr:rowOff>
    </xdr:to>
    <xdr:cxnSp macro="">
      <xdr:nvCxnSpPr>
        <xdr:cNvPr id="251" name="直線コネクタ 250"/>
        <xdr:cNvCxnSpPr/>
      </xdr:nvCxnSpPr>
      <xdr:spPr>
        <a:xfrm flipV="1">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92710</xdr:rowOff>
    </xdr:to>
    <xdr:cxnSp macro="">
      <xdr:nvCxnSpPr>
        <xdr:cNvPr id="254" name="直線コネクタ 253"/>
        <xdr:cNvCxnSpPr/>
      </xdr:nvCxnSpPr>
      <xdr:spPr>
        <a:xfrm>
          <a:off x="13004800" y="9712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4" name="円/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6" name="円/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7" name="テキスト ボックス 266"/>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68" name="円/楕円 26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69" name="テキスト ボックス 26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0" name="円/楕円 26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1" name="テキスト ボックス 27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2" name="円/楕円 271"/>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3" name="テキスト ボックス 272"/>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補助費については、類似団体の平均を大きく下回ってるが、今後は津山圏域資源循環施設組合や消防組合等の一部事務組合の施設整備による負担金の増加が見込まれる。</a:t>
          </a:r>
          <a:endParaRPr kumimoji="1" lang="en-US" altLang="ja-JP" sz="1100">
            <a:latin typeface="ＭＳ Ｐゴシック"/>
          </a:endParaRPr>
        </a:p>
        <a:p>
          <a:r>
            <a:rPr kumimoji="1" lang="ja-JP" altLang="en-US" sz="1100">
              <a:latin typeface="ＭＳ Ｐゴシック"/>
            </a:rPr>
            <a:t>　また、津山圏域資源循環施設組合においては、平成</a:t>
          </a:r>
          <a:r>
            <a:rPr kumimoji="1" lang="en-US" altLang="ja-JP" sz="1100">
              <a:latin typeface="ＭＳ Ｐゴシック"/>
            </a:rPr>
            <a:t>28</a:t>
          </a:r>
          <a:r>
            <a:rPr kumimoji="1" lang="ja-JP" altLang="en-US" sz="1100">
              <a:latin typeface="ＭＳ Ｐゴシック"/>
            </a:rPr>
            <a:t>年度より本稼働となり運営経費にかかる負担金の増加が見込まれ財政への影響が懸念される。</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120142</xdr:rowOff>
    </xdr:to>
    <xdr:cxnSp macro="">
      <xdr:nvCxnSpPr>
        <xdr:cNvPr id="303" name="直線コネクタ 302"/>
        <xdr:cNvCxnSpPr/>
      </xdr:nvCxnSpPr>
      <xdr:spPr>
        <a:xfrm>
          <a:off x="15671800" y="6093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106426</xdr:rowOff>
    </xdr:to>
    <xdr:cxnSp macro="">
      <xdr:nvCxnSpPr>
        <xdr:cNvPr id="306" name="直線コネクタ 305"/>
        <xdr:cNvCxnSpPr/>
      </xdr:nvCxnSpPr>
      <xdr:spPr>
        <a:xfrm flipV="1">
          <a:off x="14782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106426</xdr:rowOff>
    </xdr:to>
    <xdr:cxnSp macro="">
      <xdr:nvCxnSpPr>
        <xdr:cNvPr id="309" name="直線コネクタ 308"/>
        <xdr:cNvCxnSpPr/>
      </xdr:nvCxnSpPr>
      <xdr:spPr>
        <a:xfrm>
          <a:off x="13893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101854</xdr:rowOff>
    </xdr:to>
    <xdr:cxnSp macro="">
      <xdr:nvCxnSpPr>
        <xdr:cNvPr id="312" name="直線コネクタ 311"/>
        <xdr:cNvCxnSpPr/>
      </xdr:nvCxnSpPr>
      <xdr:spPr>
        <a:xfrm>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2" name="円/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6" name="円/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8" name="円/楕円 327"/>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9" name="テキスト ボックス 32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0" name="円/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町村合併前に各団体が実施した大規模事業のために発行した起債償還額が、平成１９年度をピークに減少に転じ、以降１０％以上の減少となり、類似団体の平均と肩を並べる状況にまで改善が図られている。</a:t>
          </a:r>
        </a:p>
        <a:p>
          <a:r>
            <a:rPr kumimoji="1" lang="ja-JP" altLang="en-US" sz="1100">
              <a:latin typeface="ＭＳ Ｐゴシック"/>
            </a:rPr>
            <a:t>　しかし、平成２５年度及び２６年度に実施した普通建設事業に係る合併特例債の多額の借り入れにより、平成２９年度以降の公債費が大きく上昇する見込みとなる。</a:t>
          </a:r>
          <a:endParaRPr kumimoji="1" lang="en-US" altLang="ja-JP" sz="1100">
            <a:latin typeface="ＭＳ Ｐゴシック"/>
          </a:endParaRPr>
        </a:p>
        <a:p>
          <a:r>
            <a:rPr kumimoji="1" lang="ja-JP" altLang="en-US" sz="1100">
              <a:latin typeface="ＭＳ Ｐゴシック"/>
            </a:rPr>
            <a:t>　今後も公債費適正化計画に基づき新発債の発行額の抑制を図り、公債費負担の適正化に努める。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77</xdr:row>
      <xdr:rowOff>161289</xdr:rowOff>
    </xdr:to>
    <xdr:cxnSp macro="">
      <xdr:nvCxnSpPr>
        <xdr:cNvPr id="361" name="直線コネクタ 360"/>
        <xdr:cNvCxnSpPr/>
      </xdr:nvCxnSpPr>
      <xdr:spPr>
        <a:xfrm>
          <a:off x="3987800" y="13358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117856</xdr:rowOff>
    </xdr:to>
    <xdr:cxnSp macro="">
      <xdr:nvCxnSpPr>
        <xdr:cNvPr id="364" name="直線コネクタ 363"/>
        <xdr:cNvCxnSpPr/>
      </xdr:nvCxnSpPr>
      <xdr:spPr>
        <a:xfrm flipV="1">
          <a:off x="3098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42418</xdr:rowOff>
    </xdr:to>
    <xdr:cxnSp macro="">
      <xdr:nvCxnSpPr>
        <xdr:cNvPr id="367" name="直線コネクタ 366"/>
        <xdr:cNvCxnSpPr/>
      </xdr:nvCxnSpPr>
      <xdr:spPr>
        <a:xfrm flipV="1">
          <a:off x="2209800" y="13490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83565</xdr:rowOff>
    </xdr:to>
    <xdr:cxnSp macro="">
      <xdr:nvCxnSpPr>
        <xdr:cNvPr id="370" name="直線コネクタ 369"/>
        <xdr:cNvCxnSpPr/>
      </xdr:nvCxnSpPr>
      <xdr:spPr>
        <a:xfrm flipV="1">
          <a:off x="1320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0" name="円/楕円 37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2" name="円/楕円 38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3" name="テキスト ボックス 382"/>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4" name="円/楕円 383"/>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5" name="テキスト ボックス 384"/>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86" name="円/楕円 385"/>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87" name="テキスト ボックス 386"/>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88" name="円/楕円 387"/>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89" name="テキスト ボックス 388"/>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債費以外では類似団体の平均を１０．０％と大きく下回っているが、今後の社会情勢等による扶助費や補助費の増加及び税制改革等による物件費等の増加、また特別会計への繰出金の増加等が懸念される中で、今後も歳出の抑制と歳入確保に向けた取り組みが必要で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58420</xdr:rowOff>
    </xdr:to>
    <xdr:cxnSp macro="">
      <xdr:nvCxnSpPr>
        <xdr:cNvPr id="422" name="直線コネクタ 421"/>
        <xdr:cNvCxnSpPr/>
      </xdr:nvCxnSpPr>
      <xdr:spPr>
        <a:xfrm>
          <a:off x="15671800" y="128066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75</xdr:row>
      <xdr:rowOff>43180</xdr:rowOff>
    </xdr:to>
    <xdr:cxnSp macro="">
      <xdr:nvCxnSpPr>
        <xdr:cNvPr id="425" name="直線コネクタ 424"/>
        <xdr:cNvCxnSpPr/>
      </xdr:nvCxnSpPr>
      <xdr:spPr>
        <a:xfrm flipV="1">
          <a:off x="14782800" y="12806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43180</xdr:rowOff>
    </xdr:from>
    <xdr:to>
      <xdr:col>21</xdr:col>
      <xdr:colOff>361950</xdr:colOff>
      <xdr:row>75</xdr:row>
      <xdr:rowOff>142240</xdr:rowOff>
    </xdr:to>
    <xdr:cxnSp macro="">
      <xdr:nvCxnSpPr>
        <xdr:cNvPr id="428" name="直線コネクタ 427"/>
        <xdr:cNvCxnSpPr/>
      </xdr:nvCxnSpPr>
      <xdr:spPr>
        <a:xfrm flipV="1">
          <a:off x="13893800" y="129019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92710</xdr:rowOff>
    </xdr:from>
    <xdr:to>
      <xdr:col>20</xdr:col>
      <xdr:colOff>158750</xdr:colOff>
      <xdr:row>75</xdr:row>
      <xdr:rowOff>142240</xdr:rowOff>
    </xdr:to>
    <xdr:cxnSp macro="">
      <xdr:nvCxnSpPr>
        <xdr:cNvPr id="431" name="直線コネクタ 430"/>
        <xdr:cNvCxnSpPr/>
      </xdr:nvCxnSpPr>
      <xdr:spPr>
        <a:xfrm>
          <a:off x="13004800" y="127800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7620</xdr:rowOff>
    </xdr:from>
    <xdr:to>
      <xdr:col>24</xdr:col>
      <xdr:colOff>82550</xdr:colOff>
      <xdr:row>75</xdr:row>
      <xdr:rowOff>109220</xdr:rowOff>
    </xdr:to>
    <xdr:sp macro="" textlink="">
      <xdr:nvSpPr>
        <xdr:cNvPr id="441" name="円/楕円 440"/>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24147</xdr:rowOff>
    </xdr:from>
    <xdr:ext cx="762000" cy="259045"/>
    <xdr:sp macro="" textlink="">
      <xdr:nvSpPr>
        <xdr:cNvPr id="442"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43" name="円/楕円 442"/>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44" name="テキスト ボックス 443"/>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163830</xdr:rowOff>
    </xdr:from>
    <xdr:to>
      <xdr:col>21</xdr:col>
      <xdr:colOff>412750</xdr:colOff>
      <xdr:row>75</xdr:row>
      <xdr:rowOff>93980</xdr:rowOff>
    </xdr:to>
    <xdr:sp macro="" textlink="">
      <xdr:nvSpPr>
        <xdr:cNvPr id="445" name="円/楕円 444"/>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46" name="テキスト ボックス 44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7" name="円/楕円 446"/>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48" name="テキスト ボックス 447"/>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41910</xdr:rowOff>
    </xdr:from>
    <xdr:to>
      <xdr:col>19</xdr:col>
      <xdr:colOff>6350</xdr:colOff>
      <xdr:row>74</xdr:row>
      <xdr:rowOff>143510</xdr:rowOff>
    </xdr:to>
    <xdr:sp macro="" textlink="">
      <xdr:nvSpPr>
        <xdr:cNvPr id="449" name="円/楕円 448"/>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153687</xdr:rowOff>
    </xdr:from>
    <xdr:ext cx="762000" cy="259045"/>
    <xdr:sp macro="" textlink="">
      <xdr:nvSpPr>
        <xdr:cNvPr id="450" name="テキスト ボックス 449"/>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岡山県鏡野町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152923</xdr:rowOff>
    </xdr:from>
    <xdr:to>
      <xdr:col>4</xdr:col>
      <xdr:colOff>1117600</xdr:colOff>
      <xdr:row>16</xdr:row>
      <xdr:rowOff>24465</xdr:rowOff>
    </xdr:to>
    <xdr:cxnSp macro="">
      <xdr:nvCxnSpPr>
        <xdr:cNvPr id="50" name="直線コネクタ 49"/>
        <xdr:cNvCxnSpPr/>
      </xdr:nvCxnSpPr>
      <xdr:spPr bwMode="auto">
        <a:xfrm flipV="1">
          <a:off x="5003800" y="2772298"/>
          <a:ext cx="647700" cy="4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12228</xdr:rowOff>
    </xdr:from>
    <xdr:to>
      <xdr:col>4</xdr:col>
      <xdr:colOff>469900</xdr:colOff>
      <xdr:row>16</xdr:row>
      <xdr:rowOff>24465</xdr:rowOff>
    </xdr:to>
    <xdr:cxnSp macro="">
      <xdr:nvCxnSpPr>
        <xdr:cNvPr id="53" name="直線コネクタ 52"/>
        <xdr:cNvCxnSpPr/>
      </xdr:nvCxnSpPr>
      <xdr:spPr bwMode="auto">
        <a:xfrm>
          <a:off x="4305300" y="2803053"/>
          <a:ext cx="698500" cy="1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6055</xdr:rowOff>
    </xdr:from>
    <xdr:to>
      <xdr:col>3</xdr:col>
      <xdr:colOff>904875</xdr:colOff>
      <xdr:row>16</xdr:row>
      <xdr:rowOff>12228</xdr:rowOff>
    </xdr:to>
    <xdr:cxnSp macro="">
      <xdr:nvCxnSpPr>
        <xdr:cNvPr id="56" name="直線コネクタ 55"/>
        <xdr:cNvCxnSpPr/>
      </xdr:nvCxnSpPr>
      <xdr:spPr bwMode="auto">
        <a:xfrm>
          <a:off x="3606800" y="2796880"/>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6055</xdr:rowOff>
    </xdr:from>
    <xdr:to>
      <xdr:col>3</xdr:col>
      <xdr:colOff>206375</xdr:colOff>
      <xdr:row>16</xdr:row>
      <xdr:rowOff>33327</xdr:rowOff>
    </xdr:to>
    <xdr:cxnSp macro="">
      <xdr:nvCxnSpPr>
        <xdr:cNvPr id="59" name="直線コネクタ 58"/>
        <xdr:cNvCxnSpPr/>
      </xdr:nvCxnSpPr>
      <xdr:spPr bwMode="auto">
        <a:xfrm flipV="1">
          <a:off x="2908300" y="2796880"/>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102123</xdr:rowOff>
    </xdr:from>
    <xdr:to>
      <xdr:col>5</xdr:col>
      <xdr:colOff>34925</xdr:colOff>
      <xdr:row>16</xdr:row>
      <xdr:rowOff>32273</xdr:rowOff>
    </xdr:to>
    <xdr:sp macro="" textlink="">
      <xdr:nvSpPr>
        <xdr:cNvPr id="69" name="円/楕円 68"/>
        <xdr:cNvSpPr/>
      </xdr:nvSpPr>
      <xdr:spPr bwMode="auto">
        <a:xfrm>
          <a:off x="5600700" y="272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118650</xdr:rowOff>
    </xdr:from>
    <xdr:ext cx="762000" cy="259045"/>
    <xdr:sp macro="" textlink="">
      <xdr:nvSpPr>
        <xdr:cNvPr id="70" name="人口1人当たり決算額の推移該当値テキスト130"/>
        <xdr:cNvSpPr txBox="1"/>
      </xdr:nvSpPr>
      <xdr:spPr>
        <a:xfrm>
          <a:off x="5740400" y="256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145115</xdr:rowOff>
    </xdr:from>
    <xdr:to>
      <xdr:col>4</xdr:col>
      <xdr:colOff>520700</xdr:colOff>
      <xdr:row>16</xdr:row>
      <xdr:rowOff>75265</xdr:rowOff>
    </xdr:to>
    <xdr:sp macro="" textlink="">
      <xdr:nvSpPr>
        <xdr:cNvPr id="71" name="円/楕円 70"/>
        <xdr:cNvSpPr/>
      </xdr:nvSpPr>
      <xdr:spPr bwMode="auto">
        <a:xfrm>
          <a:off x="4953000" y="276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85442</xdr:rowOff>
    </xdr:from>
    <xdr:ext cx="736600" cy="259045"/>
    <xdr:sp macro="" textlink="">
      <xdr:nvSpPr>
        <xdr:cNvPr id="72" name="テキスト ボックス 71"/>
        <xdr:cNvSpPr txBox="1"/>
      </xdr:nvSpPr>
      <xdr:spPr>
        <a:xfrm>
          <a:off x="4622800" y="25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132878</xdr:rowOff>
    </xdr:from>
    <xdr:to>
      <xdr:col>3</xdr:col>
      <xdr:colOff>955675</xdr:colOff>
      <xdr:row>16</xdr:row>
      <xdr:rowOff>63028</xdr:rowOff>
    </xdr:to>
    <xdr:sp macro="" textlink="">
      <xdr:nvSpPr>
        <xdr:cNvPr id="73" name="円/楕円 72"/>
        <xdr:cNvSpPr/>
      </xdr:nvSpPr>
      <xdr:spPr bwMode="auto">
        <a:xfrm>
          <a:off x="4254500" y="275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73205</xdr:rowOff>
    </xdr:from>
    <xdr:ext cx="762000" cy="259045"/>
    <xdr:sp macro="" textlink="">
      <xdr:nvSpPr>
        <xdr:cNvPr id="74" name="テキスト ボックス 73"/>
        <xdr:cNvSpPr txBox="1"/>
      </xdr:nvSpPr>
      <xdr:spPr>
        <a:xfrm>
          <a:off x="3924300" y="252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126705</xdr:rowOff>
    </xdr:from>
    <xdr:to>
      <xdr:col>3</xdr:col>
      <xdr:colOff>257175</xdr:colOff>
      <xdr:row>16</xdr:row>
      <xdr:rowOff>56855</xdr:rowOff>
    </xdr:to>
    <xdr:sp macro="" textlink="">
      <xdr:nvSpPr>
        <xdr:cNvPr id="75" name="円/楕円 74"/>
        <xdr:cNvSpPr/>
      </xdr:nvSpPr>
      <xdr:spPr bwMode="auto">
        <a:xfrm>
          <a:off x="3556000" y="27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67032</xdr:rowOff>
    </xdr:from>
    <xdr:ext cx="762000" cy="259045"/>
    <xdr:sp macro="" textlink="">
      <xdr:nvSpPr>
        <xdr:cNvPr id="76" name="テキスト ボックス 75"/>
        <xdr:cNvSpPr txBox="1"/>
      </xdr:nvSpPr>
      <xdr:spPr>
        <a:xfrm>
          <a:off x="3225800" y="25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153977</xdr:rowOff>
    </xdr:from>
    <xdr:to>
      <xdr:col>2</xdr:col>
      <xdr:colOff>692150</xdr:colOff>
      <xdr:row>16</xdr:row>
      <xdr:rowOff>84127</xdr:rowOff>
    </xdr:to>
    <xdr:sp macro="" textlink="">
      <xdr:nvSpPr>
        <xdr:cNvPr id="77" name="円/楕円 76"/>
        <xdr:cNvSpPr/>
      </xdr:nvSpPr>
      <xdr:spPr bwMode="auto">
        <a:xfrm>
          <a:off x="2857500" y="277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94304</xdr:rowOff>
    </xdr:from>
    <xdr:ext cx="762000" cy="259045"/>
    <xdr:sp macro="" textlink="">
      <xdr:nvSpPr>
        <xdr:cNvPr id="78" name="テキスト ボックス 77"/>
        <xdr:cNvSpPr txBox="1"/>
      </xdr:nvSpPr>
      <xdr:spPr>
        <a:xfrm>
          <a:off x="2527300" y="254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205727</xdr:rowOff>
    </xdr:from>
    <xdr:to>
      <xdr:col>4</xdr:col>
      <xdr:colOff>1117600</xdr:colOff>
      <xdr:row>35</xdr:row>
      <xdr:rowOff>42176</xdr:rowOff>
    </xdr:to>
    <xdr:cxnSp macro="">
      <xdr:nvCxnSpPr>
        <xdr:cNvPr id="111" name="直線コネクタ 110"/>
        <xdr:cNvCxnSpPr/>
      </xdr:nvCxnSpPr>
      <xdr:spPr bwMode="auto">
        <a:xfrm>
          <a:off x="5003800" y="6473177"/>
          <a:ext cx="647700" cy="17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205727</xdr:rowOff>
    </xdr:from>
    <xdr:to>
      <xdr:col>4</xdr:col>
      <xdr:colOff>469900</xdr:colOff>
      <xdr:row>34</xdr:row>
      <xdr:rowOff>303695</xdr:rowOff>
    </xdr:to>
    <xdr:cxnSp macro="">
      <xdr:nvCxnSpPr>
        <xdr:cNvPr id="114" name="直線コネクタ 113"/>
        <xdr:cNvCxnSpPr/>
      </xdr:nvCxnSpPr>
      <xdr:spPr bwMode="auto">
        <a:xfrm flipV="1">
          <a:off x="4305300" y="6473177"/>
          <a:ext cx="698500" cy="9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155118</xdr:rowOff>
    </xdr:from>
    <xdr:to>
      <xdr:col>3</xdr:col>
      <xdr:colOff>904875</xdr:colOff>
      <xdr:row>34</xdr:row>
      <xdr:rowOff>303695</xdr:rowOff>
    </xdr:to>
    <xdr:cxnSp macro="">
      <xdr:nvCxnSpPr>
        <xdr:cNvPr id="117" name="直線コネクタ 116"/>
        <xdr:cNvCxnSpPr/>
      </xdr:nvCxnSpPr>
      <xdr:spPr bwMode="auto">
        <a:xfrm>
          <a:off x="3606800" y="6422568"/>
          <a:ext cx="698500" cy="1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103721</xdr:rowOff>
    </xdr:from>
    <xdr:to>
      <xdr:col>3</xdr:col>
      <xdr:colOff>206375</xdr:colOff>
      <xdr:row>34</xdr:row>
      <xdr:rowOff>155118</xdr:rowOff>
    </xdr:to>
    <xdr:cxnSp macro="">
      <xdr:nvCxnSpPr>
        <xdr:cNvPr id="120" name="直線コネクタ 119"/>
        <xdr:cNvCxnSpPr/>
      </xdr:nvCxnSpPr>
      <xdr:spPr bwMode="auto">
        <a:xfrm>
          <a:off x="2908300" y="6371171"/>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334276</xdr:rowOff>
    </xdr:from>
    <xdr:to>
      <xdr:col>5</xdr:col>
      <xdr:colOff>34925</xdr:colOff>
      <xdr:row>35</xdr:row>
      <xdr:rowOff>92976</xdr:rowOff>
    </xdr:to>
    <xdr:sp macro="" textlink="">
      <xdr:nvSpPr>
        <xdr:cNvPr id="130" name="円/楕円 129"/>
        <xdr:cNvSpPr/>
      </xdr:nvSpPr>
      <xdr:spPr bwMode="auto">
        <a:xfrm>
          <a:off x="5600700" y="66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179353</xdr:rowOff>
    </xdr:from>
    <xdr:ext cx="762000" cy="259045"/>
    <xdr:sp macro="" textlink="">
      <xdr:nvSpPr>
        <xdr:cNvPr id="131" name="人口1人当たり決算額の推移該当値テキスト445"/>
        <xdr:cNvSpPr txBox="1"/>
      </xdr:nvSpPr>
      <xdr:spPr>
        <a:xfrm>
          <a:off x="5740400" y="64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154927</xdr:rowOff>
    </xdr:from>
    <xdr:to>
      <xdr:col>4</xdr:col>
      <xdr:colOff>520700</xdr:colOff>
      <xdr:row>34</xdr:row>
      <xdr:rowOff>256527</xdr:rowOff>
    </xdr:to>
    <xdr:sp macro="" textlink="">
      <xdr:nvSpPr>
        <xdr:cNvPr id="132" name="円/楕円 131"/>
        <xdr:cNvSpPr/>
      </xdr:nvSpPr>
      <xdr:spPr bwMode="auto">
        <a:xfrm>
          <a:off x="4953000" y="64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266704</xdr:rowOff>
    </xdr:from>
    <xdr:ext cx="736600" cy="259045"/>
    <xdr:sp macro="" textlink="">
      <xdr:nvSpPr>
        <xdr:cNvPr id="133" name="テキスト ボックス 132"/>
        <xdr:cNvSpPr txBox="1"/>
      </xdr:nvSpPr>
      <xdr:spPr>
        <a:xfrm>
          <a:off x="4622800" y="619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252895</xdr:rowOff>
    </xdr:from>
    <xdr:to>
      <xdr:col>3</xdr:col>
      <xdr:colOff>955675</xdr:colOff>
      <xdr:row>35</xdr:row>
      <xdr:rowOff>11595</xdr:rowOff>
    </xdr:to>
    <xdr:sp macro="" textlink="">
      <xdr:nvSpPr>
        <xdr:cNvPr id="134" name="円/楕円 133"/>
        <xdr:cNvSpPr/>
      </xdr:nvSpPr>
      <xdr:spPr bwMode="auto">
        <a:xfrm>
          <a:off x="4254500" y="652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21772</xdr:rowOff>
    </xdr:from>
    <xdr:ext cx="762000" cy="259045"/>
    <xdr:sp macro="" textlink="">
      <xdr:nvSpPr>
        <xdr:cNvPr id="135" name="テキスト ボックス 134"/>
        <xdr:cNvSpPr txBox="1"/>
      </xdr:nvSpPr>
      <xdr:spPr>
        <a:xfrm>
          <a:off x="3924300" y="62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104318</xdr:rowOff>
    </xdr:from>
    <xdr:to>
      <xdr:col>3</xdr:col>
      <xdr:colOff>257175</xdr:colOff>
      <xdr:row>34</xdr:row>
      <xdr:rowOff>205918</xdr:rowOff>
    </xdr:to>
    <xdr:sp macro="" textlink="">
      <xdr:nvSpPr>
        <xdr:cNvPr id="136" name="円/楕円 135"/>
        <xdr:cNvSpPr/>
      </xdr:nvSpPr>
      <xdr:spPr bwMode="auto">
        <a:xfrm>
          <a:off x="3556000" y="637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216095</xdr:rowOff>
    </xdr:from>
    <xdr:ext cx="762000" cy="259045"/>
    <xdr:sp macro="" textlink="">
      <xdr:nvSpPr>
        <xdr:cNvPr id="137" name="テキスト ボックス 136"/>
        <xdr:cNvSpPr txBox="1"/>
      </xdr:nvSpPr>
      <xdr:spPr>
        <a:xfrm>
          <a:off x="3225800" y="61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52921</xdr:rowOff>
    </xdr:from>
    <xdr:to>
      <xdr:col>2</xdr:col>
      <xdr:colOff>692150</xdr:colOff>
      <xdr:row>34</xdr:row>
      <xdr:rowOff>154521</xdr:rowOff>
    </xdr:to>
    <xdr:sp macro="" textlink="">
      <xdr:nvSpPr>
        <xdr:cNvPr id="138" name="円/楕円 137"/>
        <xdr:cNvSpPr/>
      </xdr:nvSpPr>
      <xdr:spPr bwMode="auto">
        <a:xfrm>
          <a:off x="2857500" y="63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164698</xdr:rowOff>
    </xdr:from>
    <xdr:ext cx="762000" cy="259045"/>
    <xdr:sp macro="" textlink="">
      <xdr:nvSpPr>
        <xdr:cNvPr id="139" name="テキスト ボックス 138"/>
        <xdr:cNvSpPr txBox="1"/>
      </xdr:nvSpPr>
      <xdr:spPr>
        <a:xfrm>
          <a:off x="2527300" y="60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現在まで財政調整基金を取崩すことなく財政運営がなされており、歳計剰余金による積立てにより基金残高は毎年増加しており、標準財政規模比は８割以上となっているが、今後の公共資産の大規模修繕等を見据え、適切な活用を検討する必要がある。</a:t>
          </a:r>
        </a:p>
        <a:p>
          <a:r>
            <a:rPr kumimoji="1" lang="ja-JP" altLang="en-US" sz="1100">
              <a:latin typeface="ＭＳ ゴシック" pitchFamily="49" charset="-128"/>
              <a:ea typeface="ＭＳ ゴシック" pitchFamily="49" charset="-128"/>
            </a:rPr>
            <a:t>　実質収支比率は平成２２年度の１３．９％をピークに下降してきたが、平成２６年度には１２．７％となっている。これは、個人住民税が前年度比で、７６％（３８１百万円）増となったことによるもので単年度の現象と見込まれる。</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平成１９年度の算定開始後、各会計とも赤字額は発生していないものの、今後においても健全な財政運営が求められる。</a:t>
          </a:r>
        </a:p>
        <a:p>
          <a:r>
            <a:rPr kumimoji="1" lang="ja-JP" altLang="en-US" sz="1100">
              <a:latin typeface="ＭＳ ゴシック" pitchFamily="49" charset="-128"/>
              <a:ea typeface="ＭＳ ゴシック" pitchFamily="49" charset="-128"/>
            </a:rPr>
            <a:t>　今後の特別会計の運営においては、国民健康保険や介護保険等保険給付費が増大することにより、特別会計の財政が逼迫することが目に見えており、保険給付費の抑制につながる施策の推進が求められる。</a:t>
          </a:r>
        </a:p>
        <a:p>
          <a:r>
            <a:rPr kumimoji="1" lang="ja-JP" altLang="en-US" sz="1100">
              <a:latin typeface="ＭＳ ゴシック" pitchFamily="49" charset="-128"/>
              <a:ea typeface="ＭＳ ゴシック" pitchFamily="49" charset="-128"/>
            </a:rPr>
            <a:t>　また、簡易水道や農業集落排水・公共下水道事業特別会計においては、施設の統廃合の期限が定められており、現在集中的な整備が進められるため、事業推進に係る一般会計からの繰出金も増大すること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公営企業会計基準の見直しに併せ、独立採算経営の趣旨からも、適正な料金体系の設定が求められる。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平成２１年度までに繰上償還を行うとともに、新発債の借入抑制により、以降着実に減少傾向にあったが、平成２５年度から２か年計画で着手した鏡野地域情報通信施設整備事業に充当した旧合併特例債や大野保育園整備事業に対する過疎対策事業債などの多額の起債借入及び簡易水道・公共下水道整備事業等に係る公営企業債の償還に対する繰入額が以後数年間に渡り発生する見込みである。さらに圏域資源循環施設組合や消防組合への一部事務組合負担金の増加など財政への圧迫が懸念される。これにより、実質公債比率の分子も上昇に転じている。</a:t>
          </a:r>
        </a:p>
        <a:p>
          <a:r>
            <a:rPr kumimoji="1" lang="ja-JP" altLang="en-US" sz="1100">
              <a:latin typeface="ＭＳ ゴシック" pitchFamily="49" charset="-128"/>
              <a:ea typeface="ＭＳ ゴシック" pitchFamily="49" charset="-128"/>
            </a:rPr>
            <a:t>　なお、債務負担行為に基づく支出額については、情報通信施設整備運営にかかるものである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の地方債残高は、公債費負担適正化計画による新発債の抑制により減少傾向にあったが、平成２５年度から２か年計画で着手した鏡野地域情報通信施設整備事業等により今後は増加する見込みである。また、簡易水道・公共下水道整備事業等に係る公営企業債の残高も確実に増加することとなる。</a:t>
          </a:r>
        </a:p>
        <a:p>
          <a:r>
            <a:rPr kumimoji="1" lang="ja-JP" altLang="en-US" sz="1100">
              <a:latin typeface="ＭＳ ゴシック" pitchFamily="49" charset="-128"/>
              <a:ea typeface="ＭＳ ゴシック" pitchFamily="49" charset="-128"/>
            </a:rPr>
            <a:t>　充当可能財源の内、充当可能基金については、歳計剰余金の積立てにより財政調整基金を中心に増加しているが、今後の大規模事業の実施並びに公共施設の更新時期を控え、取崩し財源充当することも検討しており、将来負担比率は増加とな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14589942</v>
      </c>
      <c r="BO4" s="349"/>
      <c r="BP4" s="349"/>
      <c r="BQ4" s="349"/>
      <c r="BR4" s="349"/>
      <c r="BS4" s="349"/>
      <c r="BT4" s="349"/>
      <c r="BU4" s="350"/>
      <c r="BV4" s="348">
        <v>12862845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12.6</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13589785</v>
      </c>
      <c r="BO5" s="386"/>
      <c r="BP5" s="386"/>
      <c r="BQ5" s="386"/>
      <c r="BR5" s="386"/>
      <c r="BS5" s="386"/>
      <c r="BT5" s="386"/>
      <c r="BU5" s="387"/>
      <c r="BV5" s="385">
        <v>12070451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77.7</v>
      </c>
      <c r="CU5" s="383"/>
      <c r="CV5" s="383"/>
      <c r="CW5" s="383"/>
      <c r="CX5" s="383"/>
      <c r="CY5" s="383"/>
      <c r="CZ5" s="383"/>
      <c r="DA5" s="384"/>
      <c r="DB5" s="382">
        <v>74.7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1000157</v>
      </c>
      <c r="BO6" s="386"/>
      <c r="BP6" s="386"/>
      <c r="BQ6" s="386"/>
      <c r="BR6" s="386"/>
      <c r="BS6" s="386"/>
      <c r="BT6" s="386"/>
      <c r="BU6" s="387"/>
      <c r="BV6" s="385">
        <v>792394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82.4</v>
      </c>
      <c r="CU6" s="423"/>
      <c r="CV6" s="423"/>
      <c r="CW6" s="423"/>
      <c r="CX6" s="423"/>
      <c r="CY6" s="423"/>
      <c r="CZ6" s="423"/>
      <c r="DA6" s="424"/>
      <c r="DB6" s="422">
        <v>79.8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62584</v>
      </c>
      <c r="BO7" s="386"/>
      <c r="BP7" s="386"/>
      <c r="BQ7" s="386"/>
      <c r="BR7" s="386"/>
      <c r="BS7" s="386"/>
      <c r="BT7" s="386"/>
      <c r="BU7" s="387"/>
      <c r="BV7" s="385">
        <v>131829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7413441</v>
      </c>
      <c r="CU7" s="386"/>
      <c r="CV7" s="386"/>
      <c r="CW7" s="386"/>
      <c r="CX7" s="386"/>
      <c r="CY7" s="386"/>
      <c r="CZ7" s="386"/>
      <c r="DA7" s="387"/>
      <c r="DB7" s="385">
        <v>7489559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937573</v>
      </c>
      <c r="BO8" s="386"/>
      <c r="BP8" s="386"/>
      <c r="BQ8" s="386"/>
      <c r="BR8" s="386"/>
      <c r="BS8" s="386"/>
      <c r="BT8" s="386"/>
      <c r="BU8" s="387"/>
      <c r="BV8" s="385">
        <v>660565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13580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277008</v>
      </c>
      <c r="BO9" s="386"/>
      <c r="BP9" s="386"/>
      <c r="BQ9" s="386"/>
      <c r="BR9" s="386"/>
      <c r="BS9" s="386"/>
      <c r="BT9" s="386"/>
      <c r="BU9" s="387"/>
      <c r="BV9" s="385">
        <v>-25188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14059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66607</v>
      </c>
      <c r="BO10" s="386"/>
      <c r="BP10" s="386"/>
      <c r="BQ10" s="386"/>
      <c r="BR10" s="386"/>
      <c r="BS10" s="386"/>
      <c r="BT10" s="386"/>
      <c r="BU10" s="387"/>
      <c r="BV10" s="385">
        <v>690291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13773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13672</v>
      </c>
      <c r="S13" s="467"/>
      <c r="T13" s="467"/>
      <c r="U13" s="467"/>
      <c r="V13" s="468"/>
      <c r="W13" s="401" t="s">
        <v>123</v>
      </c>
      <c r="X13" s="402"/>
      <c r="Y13" s="402"/>
      <c r="Z13" s="402"/>
      <c r="AA13" s="402"/>
      <c r="AB13" s="392"/>
      <c r="AC13" s="436">
        <v>1077</v>
      </c>
      <c r="AD13" s="437"/>
      <c r="AE13" s="437"/>
      <c r="AF13" s="437"/>
      <c r="AG13" s="476"/>
      <c r="AH13" s="436">
        <v>1198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343615</v>
      </c>
      <c r="BO13" s="386"/>
      <c r="BP13" s="386"/>
      <c r="BQ13" s="386"/>
      <c r="BR13" s="386"/>
      <c r="BS13" s="386"/>
      <c r="BT13" s="386"/>
      <c r="BU13" s="387"/>
      <c r="BV13" s="385">
        <v>665103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13908</v>
      </c>
      <c r="S14" s="467"/>
      <c r="T14" s="467"/>
      <c r="U14" s="467"/>
      <c r="V14" s="468"/>
      <c r="W14" s="375"/>
      <c r="X14" s="376"/>
      <c r="Y14" s="376"/>
      <c r="Z14" s="376"/>
      <c r="AA14" s="376"/>
      <c r="AB14" s="365"/>
      <c r="AC14" s="469">
        <v>17.3</v>
      </c>
      <c r="AD14" s="470"/>
      <c r="AE14" s="470"/>
      <c r="AF14" s="470"/>
      <c r="AG14" s="471"/>
      <c r="AH14" s="469">
        <v>17.5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57.5</v>
      </c>
      <c r="CU14" s="481"/>
      <c r="CV14" s="481"/>
      <c r="CW14" s="481"/>
      <c r="CX14" s="481"/>
      <c r="CY14" s="481"/>
      <c r="CZ14" s="481"/>
      <c r="DA14" s="482"/>
      <c r="DB14" s="480">
        <v>103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13810</v>
      </c>
      <c r="S15" s="467"/>
      <c r="T15" s="467"/>
      <c r="U15" s="467"/>
      <c r="V15" s="468"/>
      <c r="W15" s="401" t="s">
        <v>130</v>
      </c>
      <c r="X15" s="402"/>
      <c r="Y15" s="402"/>
      <c r="Z15" s="402"/>
      <c r="AA15" s="402"/>
      <c r="AB15" s="392"/>
      <c r="AC15" s="436">
        <v>1553</v>
      </c>
      <c r="AD15" s="437"/>
      <c r="AE15" s="437"/>
      <c r="AF15" s="437"/>
      <c r="AG15" s="476"/>
      <c r="AH15" s="436">
        <v>1711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2117783</v>
      </c>
      <c r="BO15" s="349"/>
      <c r="BP15" s="349"/>
      <c r="BQ15" s="349"/>
      <c r="BR15" s="349"/>
      <c r="BS15" s="349"/>
      <c r="BT15" s="349"/>
      <c r="BU15" s="350"/>
      <c r="BV15" s="348">
        <v>1817252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24.9</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5325216</v>
      </c>
      <c r="BO16" s="386"/>
      <c r="BP16" s="386"/>
      <c r="BQ16" s="386"/>
      <c r="BR16" s="386"/>
      <c r="BS16" s="386"/>
      <c r="BT16" s="386"/>
      <c r="BU16" s="387"/>
      <c r="BV16" s="385">
        <v>5283623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3603</v>
      </c>
      <c r="AD17" s="437"/>
      <c r="AE17" s="437"/>
      <c r="AF17" s="437"/>
      <c r="AG17" s="476"/>
      <c r="AH17" s="436">
        <v>3920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2746146</v>
      </c>
      <c r="BO17" s="386"/>
      <c r="BP17" s="386"/>
      <c r="BQ17" s="386"/>
      <c r="BR17" s="386"/>
      <c r="BS17" s="386"/>
      <c r="BT17" s="386"/>
      <c r="BU17" s="387"/>
      <c r="BV17" s="385">
        <v>2357307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419.68</v>
      </c>
      <c r="M18" s="498"/>
      <c r="N18" s="498"/>
      <c r="O18" s="498"/>
      <c r="P18" s="498"/>
      <c r="Q18" s="498"/>
      <c r="R18" s="499"/>
      <c r="S18" s="499"/>
      <c r="T18" s="499"/>
      <c r="U18" s="499"/>
      <c r="V18" s="500"/>
      <c r="W18" s="403"/>
      <c r="X18" s="404"/>
      <c r="Y18" s="404"/>
      <c r="Z18" s="404"/>
      <c r="AA18" s="404"/>
      <c r="AB18" s="395"/>
      <c r="AC18" s="501">
        <v>57.8</v>
      </c>
      <c r="AD18" s="502"/>
      <c r="AE18" s="502"/>
      <c r="AF18" s="502"/>
      <c r="AG18" s="503"/>
      <c r="AH18" s="501">
        <v>57.4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5768724</v>
      </c>
      <c r="BO18" s="386"/>
      <c r="BP18" s="386"/>
      <c r="BQ18" s="386"/>
      <c r="BR18" s="386"/>
      <c r="BS18" s="386"/>
      <c r="BT18" s="386"/>
      <c r="BU18" s="387"/>
      <c r="BV18" s="385">
        <v>5700073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9194872</v>
      </c>
      <c r="BO19" s="386"/>
      <c r="BP19" s="386"/>
      <c r="BQ19" s="386"/>
      <c r="BR19" s="386"/>
      <c r="BS19" s="386"/>
      <c r="BT19" s="386"/>
      <c r="BU19" s="387"/>
      <c r="BV19" s="385">
        <v>9410353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4725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15583165</v>
      </c>
      <c r="BO23" s="386"/>
      <c r="BP23" s="386"/>
      <c r="BQ23" s="386"/>
      <c r="BR23" s="386"/>
      <c r="BS23" s="386"/>
      <c r="BT23" s="386"/>
      <c r="BU23" s="387"/>
      <c r="BV23" s="385">
        <v>13013900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6705</v>
      </c>
      <c r="R24" s="437"/>
      <c r="S24" s="437"/>
      <c r="T24" s="437"/>
      <c r="U24" s="437"/>
      <c r="V24" s="476"/>
      <c r="W24" s="531"/>
      <c r="X24" s="519"/>
      <c r="Y24" s="520"/>
      <c r="Z24" s="435" t="s">
        <v>153</v>
      </c>
      <c r="AA24" s="415"/>
      <c r="AB24" s="415"/>
      <c r="AC24" s="415"/>
      <c r="AD24" s="415"/>
      <c r="AE24" s="415"/>
      <c r="AF24" s="415"/>
      <c r="AG24" s="416"/>
      <c r="AH24" s="436">
        <v>168</v>
      </c>
      <c r="AI24" s="437"/>
      <c r="AJ24" s="437"/>
      <c r="AK24" s="437"/>
      <c r="AL24" s="476"/>
      <c r="AM24" s="436">
        <v>523656</v>
      </c>
      <c r="AN24" s="437"/>
      <c r="AO24" s="437"/>
      <c r="AP24" s="437"/>
      <c r="AQ24" s="437"/>
      <c r="AR24" s="476"/>
      <c r="AS24" s="436">
        <v>3117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12460278</v>
      </c>
      <c r="BO24" s="386"/>
      <c r="BP24" s="386"/>
      <c r="BQ24" s="386"/>
      <c r="BR24" s="386"/>
      <c r="BS24" s="386"/>
      <c r="BT24" s="386"/>
      <c r="BU24" s="387"/>
      <c r="BV24" s="385">
        <v>11232874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5445</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3696764</v>
      </c>
      <c r="BO25" s="349"/>
      <c r="BP25" s="349"/>
      <c r="BQ25" s="349"/>
      <c r="BR25" s="349"/>
      <c r="BS25" s="349"/>
      <c r="BT25" s="349"/>
      <c r="BU25" s="350"/>
      <c r="BV25" s="348">
        <v>7055385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5650</v>
      </c>
      <c r="R26" s="437"/>
      <c r="S26" s="437"/>
      <c r="T26" s="437"/>
      <c r="U26" s="437"/>
      <c r="V26" s="476"/>
      <c r="W26" s="531"/>
      <c r="X26" s="519"/>
      <c r="Y26" s="520"/>
      <c r="Z26" s="435" t="s">
        <v>159</v>
      </c>
      <c r="AA26" s="541"/>
      <c r="AB26" s="541"/>
      <c r="AC26" s="541"/>
      <c r="AD26" s="541"/>
      <c r="AE26" s="541"/>
      <c r="AF26" s="541"/>
      <c r="AG26" s="542"/>
      <c r="AH26" s="436">
        <v>7</v>
      </c>
      <c r="AI26" s="437"/>
      <c r="AJ26" s="437"/>
      <c r="AK26" s="437"/>
      <c r="AL26" s="476"/>
      <c r="AM26" s="436">
        <v>20517</v>
      </c>
      <c r="AN26" s="437"/>
      <c r="AO26" s="437"/>
      <c r="AP26" s="437"/>
      <c r="AQ26" s="437"/>
      <c r="AR26" s="476"/>
      <c r="AS26" s="436">
        <v>2931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3180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24749</v>
      </c>
      <c r="AN27" s="437"/>
      <c r="AO27" s="437"/>
      <c r="AP27" s="437"/>
      <c r="AQ27" s="437"/>
      <c r="AR27" s="476"/>
      <c r="AS27" s="436">
        <v>3536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6297764</v>
      </c>
      <c r="BO28" s="349"/>
      <c r="BP28" s="349"/>
      <c r="BQ28" s="349"/>
      <c r="BR28" s="349"/>
      <c r="BS28" s="349"/>
      <c r="BT28" s="349"/>
      <c r="BU28" s="350"/>
      <c r="BV28" s="348">
        <v>5901157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2440</v>
      </c>
      <c r="R29" s="437"/>
      <c r="S29" s="437"/>
      <c r="T29" s="437"/>
      <c r="U29" s="437"/>
      <c r="V29" s="476"/>
      <c r="W29" s="532"/>
      <c r="X29" s="533"/>
      <c r="Y29" s="534"/>
      <c r="Z29" s="435" t="s">
        <v>169</v>
      </c>
      <c r="AA29" s="415"/>
      <c r="AB29" s="415"/>
      <c r="AC29" s="415"/>
      <c r="AD29" s="415"/>
      <c r="AE29" s="415"/>
      <c r="AF29" s="415"/>
      <c r="AG29" s="416"/>
      <c r="AH29" s="436">
        <v>175</v>
      </c>
      <c r="AI29" s="437"/>
      <c r="AJ29" s="437"/>
      <c r="AK29" s="437"/>
      <c r="AL29" s="476"/>
      <c r="AM29" s="436">
        <v>548405</v>
      </c>
      <c r="AN29" s="437"/>
      <c r="AO29" s="437"/>
      <c r="AP29" s="437"/>
      <c r="AQ29" s="437"/>
      <c r="AR29" s="476"/>
      <c r="AS29" s="436">
        <v>3134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552800</v>
      </c>
      <c r="BO29" s="386"/>
      <c r="BP29" s="386"/>
      <c r="BQ29" s="386"/>
      <c r="BR29" s="386"/>
      <c r="BS29" s="386"/>
      <c r="BT29" s="386"/>
      <c r="BU29" s="387"/>
      <c r="BV29" s="385">
        <v>547721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3028147</v>
      </c>
      <c r="BO30" s="555"/>
      <c r="BP30" s="555"/>
      <c r="BQ30" s="555"/>
      <c r="BR30" s="555"/>
      <c r="BS30" s="555"/>
      <c r="BT30" s="555"/>
      <c r="BU30" s="556"/>
      <c r="BV30" s="554">
        <v>2778050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岡山県市町村総合事務組合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鏡野町振興公社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津山・富線共同バス運行事業特別会計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岡山県市町村総合事務組合　貸付金特別会計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夢アグリ鏡野</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奨学会特別会計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IF('各会計、関係団体の財政状況及び健全化判断比率'!B36="","",'各会計、関係団体の財政状況及び健全化判断比率'!B36)</f>
        <v>林業集落排水事業特別会計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岡山県市町村総合事務組合　脱退還付金特別会計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未来奥津</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越畑専用水道特別会計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IF('各会計、関係団体の財政状況及び健全化判断比率'!B37="","",'各会計、関係団体の財政状況及び健全化判断比率'!B37)</f>
        <v>公共下水道特別会計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岡山県後期高齢者医療広域連合　一般会計</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花美人の里</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岡山県後期高齢者医療広域連合　後期高齢者医療特別会計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上齋原振興公社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岡山県市町村税整理組合　一般会計</v>
      </c>
      <c r="BZ39" s="567"/>
      <c r="CA39" s="567"/>
      <c r="CB39" s="567"/>
      <c r="CC39" s="567"/>
      <c r="CD39" s="567"/>
      <c r="CE39" s="567"/>
      <c r="CF39" s="567"/>
      <c r="CG39" s="567"/>
      <c r="CH39" s="567"/>
      <c r="CI39" s="567"/>
      <c r="CJ39" s="567"/>
      <c r="CK39" s="567"/>
      <c r="CL39" s="567"/>
      <c r="CM39" s="567"/>
      <c r="CN39" s="165"/>
      <c r="CO39" s="566">
        <f t="shared" si="3"/>
        <v>30</v>
      </c>
      <c r="CP39" s="566"/>
      <c r="CQ39" s="567" t="str">
        <f>IF('各会計、関係団体の財政状況及び健全化判断比率'!BS12="","",'各会計、関係団体の財政状況及び健全化判断比率'!BS12)</f>
        <v>人形峠原子力産業</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岡山県広域水道企業団　水道用水供給事業会計</v>
      </c>
      <c r="BZ40" s="567"/>
      <c r="CA40" s="567"/>
      <c r="CB40" s="567"/>
      <c r="CC40" s="567"/>
      <c r="CD40" s="567"/>
      <c r="CE40" s="567"/>
      <c r="CF40" s="567"/>
      <c r="CG40" s="567"/>
      <c r="CH40" s="567"/>
      <c r="CI40" s="567"/>
      <c r="CJ40" s="567"/>
      <c r="CK40" s="567"/>
      <c r="CL40" s="567"/>
      <c r="CM40" s="567"/>
      <c r="CN40" s="165"/>
      <c r="CO40" s="566">
        <f t="shared" si="3"/>
        <v>31</v>
      </c>
      <c r="CP40" s="566"/>
      <c r="CQ40" s="567" t="str">
        <f>IF('各会計、関係団体の財政状況及び健全化判断比率'!BS13="","",'各会計、関係団体の財政状況及び健全化判断比率'!BS13)</f>
        <v>ファーム登美</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津山広域事務組合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津山広域事務組合　ふるさと振興事業特別会計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津山圏域西部衛生施設組合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I3" sqref="I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12755</v>
      </c>
      <c r="J41" s="83">
        <v>12085</v>
      </c>
      <c r="K41" s="83">
        <v>12006</v>
      </c>
      <c r="L41" s="83">
        <v>13014</v>
      </c>
      <c r="M41" s="84">
        <v>15583</v>
      </c>
    </row>
    <row r="42" spans="2:13" ht="27.75" customHeight="1">
      <c r="B42" s="1171"/>
      <c r="C42" s="1172"/>
      <c r="D42" s="85"/>
      <c r="E42" s="1177" t="s">
        <v>26</v>
      </c>
      <c r="F42" s="1177"/>
      <c r="G42" s="1177"/>
      <c r="H42" s="1178"/>
      <c r="I42" s="86">
        <v>59</v>
      </c>
      <c r="J42" s="87">
        <v>48</v>
      </c>
      <c r="K42" s="87">
        <v>8612</v>
      </c>
      <c r="L42" s="87">
        <v>7044</v>
      </c>
      <c r="M42" s="88">
        <v>3697</v>
      </c>
    </row>
    <row r="43" spans="2:13" ht="27.75" customHeight="1">
      <c r="B43" s="1171"/>
      <c r="C43" s="1172"/>
      <c r="D43" s="85"/>
      <c r="E43" s="1177" t="s">
        <v>27</v>
      </c>
      <c r="F43" s="1177"/>
      <c r="G43" s="1177"/>
      <c r="H43" s="1178"/>
      <c r="I43" s="86">
        <v>7784</v>
      </c>
      <c r="J43" s="87">
        <v>8242</v>
      </c>
      <c r="K43" s="87">
        <v>8039</v>
      </c>
      <c r="L43" s="87">
        <v>7651</v>
      </c>
      <c r="M43" s="88">
        <v>7833</v>
      </c>
    </row>
    <row r="44" spans="2:13" ht="27.75" customHeight="1">
      <c r="B44" s="1171"/>
      <c r="C44" s="1172"/>
      <c r="D44" s="85"/>
      <c r="E44" s="1177" t="s">
        <v>28</v>
      </c>
      <c r="F44" s="1177"/>
      <c r="G44" s="1177"/>
      <c r="H44" s="1178"/>
      <c r="I44" s="86">
        <v>227</v>
      </c>
      <c r="J44" s="87">
        <v>229</v>
      </c>
      <c r="K44" s="87">
        <v>203</v>
      </c>
      <c r="L44" s="87">
        <v>306</v>
      </c>
      <c r="M44" s="88">
        <v>594</v>
      </c>
    </row>
    <row r="45" spans="2:13" ht="27.75" customHeight="1">
      <c r="B45" s="1171"/>
      <c r="C45" s="1172"/>
      <c r="D45" s="85"/>
      <c r="E45" s="1177" t="s">
        <v>29</v>
      </c>
      <c r="F45" s="1177"/>
      <c r="G45" s="1177"/>
      <c r="H45" s="1178"/>
      <c r="I45" s="86">
        <v>1629</v>
      </c>
      <c r="J45" s="87">
        <v>1493</v>
      </c>
      <c r="K45" s="87">
        <v>1455</v>
      </c>
      <c r="L45" s="87">
        <v>1304</v>
      </c>
      <c r="M45" s="88">
        <v>1178</v>
      </c>
    </row>
    <row r="46" spans="2:13" ht="27.75" customHeight="1">
      <c r="B46" s="1171"/>
      <c r="C46" s="1172"/>
      <c r="D46" s="85"/>
      <c r="E46" s="1177" t="s">
        <v>30</v>
      </c>
      <c r="F46" s="1177"/>
      <c r="G46" s="1177"/>
      <c r="H46" s="1178"/>
      <c r="I46" s="86">
        <v>2</v>
      </c>
      <c r="J46" s="87">
        <v>1</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4945</v>
      </c>
      <c r="J49" s="87">
        <v>5761</v>
      </c>
      <c r="K49" s="87">
        <v>6581</v>
      </c>
      <c r="L49" s="87">
        <v>7483</v>
      </c>
      <c r="M49" s="88">
        <v>7965</v>
      </c>
    </row>
    <row r="50" spans="2:13" ht="27.75" customHeight="1">
      <c r="B50" s="1171"/>
      <c r="C50" s="1172"/>
      <c r="D50" s="85"/>
      <c r="E50" s="1177" t="s">
        <v>35</v>
      </c>
      <c r="F50" s="1177"/>
      <c r="G50" s="1177"/>
      <c r="H50" s="1178"/>
      <c r="I50" s="86">
        <v>1323</v>
      </c>
      <c r="J50" s="87">
        <v>1170</v>
      </c>
      <c r="K50" s="87">
        <v>1061</v>
      </c>
      <c r="L50" s="87">
        <v>918</v>
      </c>
      <c r="M50" s="88">
        <v>794</v>
      </c>
    </row>
    <row r="51" spans="2:13" ht="27.75" customHeight="1">
      <c r="B51" s="1173"/>
      <c r="C51" s="1174"/>
      <c r="D51" s="85"/>
      <c r="E51" s="1177" t="s">
        <v>36</v>
      </c>
      <c r="F51" s="1177"/>
      <c r="G51" s="1177"/>
      <c r="H51" s="1178"/>
      <c r="I51" s="86">
        <v>14005</v>
      </c>
      <c r="J51" s="87">
        <v>13581</v>
      </c>
      <c r="K51" s="87">
        <v>13889</v>
      </c>
      <c r="L51" s="87">
        <v>14634</v>
      </c>
      <c r="M51" s="88">
        <v>16687</v>
      </c>
    </row>
    <row r="52" spans="2:13" ht="27.75" customHeight="1" thickBot="1">
      <c r="B52" s="1181" t="s">
        <v>37</v>
      </c>
      <c r="C52" s="1182"/>
      <c r="D52" s="90"/>
      <c r="E52" s="1183" t="s">
        <v>38</v>
      </c>
      <c r="F52" s="1183"/>
      <c r="G52" s="1183"/>
      <c r="H52" s="1184"/>
      <c r="I52" s="91">
        <v>2184</v>
      </c>
      <c r="J52" s="92">
        <v>1587</v>
      </c>
      <c r="K52" s="92">
        <v>8784</v>
      </c>
      <c r="L52" s="92">
        <v>6284</v>
      </c>
      <c r="M52" s="93">
        <v>3439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117055</v>
      </c>
      <c r="E3" s="116"/>
      <c r="F3" s="117">
        <v>89245</v>
      </c>
      <c r="G3" s="118"/>
      <c r="H3" s="119"/>
    </row>
    <row r="4" spans="1:8">
      <c r="A4" s="120"/>
      <c r="B4" s="121"/>
      <c r="C4" s="122"/>
      <c r="D4" s="123">
        <v>93382</v>
      </c>
      <c r="E4" s="124"/>
      <c r="F4" s="125">
        <v>42966</v>
      </c>
      <c r="G4" s="126"/>
      <c r="H4" s="127"/>
    </row>
    <row r="5" spans="1:8">
      <c r="A5" s="108" t="s">
        <v>515</v>
      </c>
      <c r="B5" s="113"/>
      <c r="C5" s="114"/>
      <c r="D5" s="115">
        <v>116427</v>
      </c>
      <c r="E5" s="116"/>
      <c r="F5" s="117">
        <v>70897</v>
      </c>
      <c r="G5" s="118"/>
      <c r="H5" s="119"/>
    </row>
    <row r="6" spans="1:8">
      <c r="A6" s="120"/>
      <c r="B6" s="121"/>
      <c r="C6" s="122"/>
      <c r="D6" s="123">
        <v>97670</v>
      </c>
      <c r="E6" s="124"/>
      <c r="F6" s="125">
        <v>39878</v>
      </c>
      <c r="G6" s="126"/>
      <c r="H6" s="127"/>
    </row>
    <row r="7" spans="1:8">
      <c r="A7" s="108" t="s">
        <v>516</v>
      </c>
      <c r="B7" s="113"/>
      <c r="C7" s="114"/>
      <c r="D7" s="115">
        <v>144079</v>
      </c>
      <c r="E7" s="116"/>
      <c r="F7" s="117">
        <v>66496</v>
      </c>
      <c r="G7" s="118"/>
      <c r="H7" s="119"/>
    </row>
    <row r="8" spans="1:8">
      <c r="A8" s="120"/>
      <c r="B8" s="121"/>
      <c r="C8" s="122"/>
      <c r="D8" s="123">
        <v>104993</v>
      </c>
      <c r="E8" s="124"/>
      <c r="F8" s="125">
        <v>36530</v>
      </c>
      <c r="G8" s="126"/>
      <c r="H8" s="127"/>
    </row>
    <row r="9" spans="1:8">
      <c r="A9" s="108" t="s">
        <v>517</v>
      </c>
      <c r="B9" s="113"/>
      <c r="C9" s="114"/>
      <c r="D9" s="115">
        <v>236156</v>
      </c>
      <c r="E9" s="116"/>
      <c r="F9" s="117">
        <v>82748</v>
      </c>
      <c r="G9" s="118"/>
      <c r="H9" s="119"/>
    </row>
    <row r="10" spans="1:8">
      <c r="A10" s="120"/>
      <c r="B10" s="121"/>
      <c r="C10" s="122"/>
      <c r="D10" s="123">
        <v>215452</v>
      </c>
      <c r="E10" s="124"/>
      <c r="F10" s="125">
        <v>44732</v>
      </c>
      <c r="G10" s="126"/>
      <c r="H10" s="127"/>
    </row>
    <row r="11" spans="1:8">
      <c r="A11" s="108" t="s">
        <v>518</v>
      </c>
      <c r="B11" s="113"/>
      <c r="C11" s="114"/>
      <c r="D11" s="115">
        <v>355835</v>
      </c>
      <c r="E11" s="116"/>
      <c r="F11" s="117">
        <v>91837</v>
      </c>
      <c r="G11" s="118"/>
      <c r="H11" s="119"/>
    </row>
    <row r="12" spans="1:8">
      <c r="A12" s="120"/>
      <c r="B12" s="121"/>
      <c r="C12" s="128"/>
      <c r="D12" s="123">
        <v>340975</v>
      </c>
      <c r="E12" s="124"/>
      <c r="F12" s="125">
        <v>54439</v>
      </c>
      <c r="G12" s="126"/>
      <c r="H12" s="127"/>
    </row>
    <row r="13" spans="1:8">
      <c r="A13" s="108"/>
      <c r="B13" s="113"/>
      <c r="C13" s="129"/>
      <c r="D13" s="130">
        <v>193910</v>
      </c>
      <c r="E13" s="131"/>
      <c r="F13" s="132">
        <v>80245</v>
      </c>
      <c r="G13" s="133"/>
      <c r="H13" s="119"/>
    </row>
    <row r="14" spans="1:8">
      <c r="A14" s="120"/>
      <c r="B14" s="121"/>
      <c r="C14" s="122"/>
      <c r="D14" s="123">
        <v>170494</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13.85</v>
      </c>
      <c r="C19" s="134">
        <f>ROUND(VALUE(SUBSTITUTE(実質収支比率等に係る経年分析!G$48,"▲","-")),2)</f>
        <v>11.59</v>
      </c>
      <c r="D19" s="134">
        <f>ROUND(VALUE(SUBSTITUTE(実質収支比率等に係る経年分析!H$48,"▲","-")),2)</f>
        <v>9.16</v>
      </c>
      <c r="E19" s="134">
        <f>ROUND(VALUE(SUBSTITUTE(実質収支比率等に係る経年分析!I$48,"▲","-")),2)</f>
        <v>8.82</v>
      </c>
      <c r="F19" s="134">
        <f>ROUND(VALUE(SUBSTITUTE(実質収支比率等に係る経年分析!J$48,"▲","-")),2)</f>
        <v>12.65</v>
      </c>
    </row>
    <row r="20" spans="1:11">
      <c r="A20" s="134" t="s">
        <v>43</v>
      </c>
      <c r="B20" s="134">
        <f>ROUND(VALUE(SUBSTITUTE(実質収支比率等に係る経年分析!F$47,"▲","-")),2)</f>
        <v>45.74</v>
      </c>
      <c r="C20" s="134">
        <f>ROUND(VALUE(SUBSTITUTE(実質収支比率等に係る経年分析!G$47,"▲","-")),2)</f>
        <v>56.76</v>
      </c>
      <c r="D20" s="134">
        <f>ROUND(VALUE(SUBSTITUTE(実質収支比率等に係る経年分析!H$47,"▲","-")),2)</f>
        <v>65.08</v>
      </c>
      <c r="E20" s="134">
        <f>ROUND(VALUE(SUBSTITUTE(実質収支比率等に係る経年分析!I$47,"▲","-")),2)</f>
        <v>78.790000000000006</v>
      </c>
      <c r="F20" s="134">
        <f>ROUND(VALUE(SUBSTITUTE(実質収支比率等に係る経年分析!J$47,"▲","-")),2)</f>
        <v>84.95</v>
      </c>
    </row>
    <row r="21" spans="1:11">
      <c r="A21" s="134" t="s">
        <v>44</v>
      </c>
      <c r="B21" s="134">
        <f>IF(ISNUMBER(VALUE(SUBSTITUTE(実質収支比率等に係る経年分析!F$49,"▲","-"))),ROUND(VALUE(SUBSTITUTE(実質収支比率等に係る経年分析!F$49,"▲","-")),2),NA())</f>
        <v>8.34</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3.08</v>
      </c>
      <c r="E21" s="134">
        <f>IF(ISNUMBER(VALUE(SUBSTITUTE(実質収支比率等に係る経年分析!I$49,"▲","-"))),ROUND(VALUE(SUBSTITUTE(実質収支比率等に係る経年分析!I$49,"▲","-")),2),NA())</f>
        <v>8.8800000000000008</v>
      </c>
      <c r="F21" s="134">
        <f>IF(ISNUMBER(VALUE(SUBSTITUTE(実質収支比率等に係る経年分析!J$49,"▲","-"))),ROUND(VALUE(SUBSTITUTE(実質収支比率等に係る経年分析!J$49,"▲","-")),2),NA())</f>
        <v>4.6399999999999997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12.57</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18.579999999999998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19.079999999999998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1619</v>
      </c>
      <c r="E42" s="136"/>
      <c r="F42" s="136"/>
      <c r="G42" s="136">
        <f>'実質公債費比率（分子）の構造'!L$52</f>
        <v>1532</v>
      </c>
      <c r="H42" s="136"/>
      <c r="I42" s="136"/>
      <c r="J42" s="136">
        <f>'実質公債費比率（分子）の構造'!M$52</f>
        <v>1515</v>
      </c>
      <c r="K42" s="136"/>
      <c r="L42" s="136"/>
      <c r="M42" s="136">
        <f>'実質公債費比率（分子）の構造'!N$52</f>
        <v>1526</v>
      </c>
      <c r="N42" s="136"/>
      <c r="O42" s="136"/>
      <c r="P42" s="136">
        <f>'実質公債費比率（分子）の構造'!O$52</f>
        <v>1555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306</v>
      </c>
      <c r="L44" s="136"/>
      <c r="M44" s="136"/>
      <c r="N44" s="136">
        <f>'実質公債費比率（分子）の構造'!O$50</f>
        <v>152</v>
      </c>
      <c r="O44" s="136"/>
      <c r="P44" s="136"/>
    </row>
    <row r="45" spans="1:16">
      <c r="A45" s="136" t="s">
        <v>54</v>
      </c>
      <c r="B45" s="136">
        <f>'実質公債費比率（分子）の構造'!K$49</f>
        <v>59</v>
      </c>
      <c r="C45" s="136"/>
      <c r="D45" s="136"/>
      <c r="E45" s="136">
        <f>'実質公債費比率（分子）の構造'!L$49</f>
        <v>53</v>
      </c>
      <c r="F45" s="136"/>
      <c r="G45" s="136"/>
      <c r="H45" s="136">
        <f>'実質公債費比率（分子）の構造'!M$49</f>
        <v>42</v>
      </c>
      <c r="I45" s="136"/>
      <c r="J45" s="136"/>
      <c r="K45" s="136">
        <f>'実質公債費比率（分子）の構造'!N$49</f>
        <v>40</v>
      </c>
      <c r="L45" s="136"/>
      <c r="M45" s="136"/>
      <c r="N45" s="136">
        <f>'実質公債費比率（分子）の構造'!O$49</f>
        <v>32</v>
      </c>
      <c r="O45" s="136"/>
      <c r="P45" s="136"/>
    </row>
    <row r="46" spans="1:16">
      <c r="A46" s="136" t="s">
        <v>55</v>
      </c>
      <c r="B46" s="136">
        <f>'実質公債費比率（分子）の構造'!K$48</f>
        <v>555</v>
      </c>
      <c r="C46" s="136"/>
      <c r="D46" s="136"/>
      <c r="E46" s="136">
        <f>'実質公債費比率（分子）の構造'!L$48</f>
        <v>581</v>
      </c>
      <c r="F46" s="136"/>
      <c r="G46" s="136"/>
      <c r="H46" s="136">
        <f>'実質公債費比率（分子）の構造'!M$48</f>
        <v>558</v>
      </c>
      <c r="I46" s="136"/>
      <c r="J46" s="136"/>
      <c r="K46" s="136">
        <f>'実質公債費比率（分子）の構造'!N$48</f>
        <v>528</v>
      </c>
      <c r="L46" s="136"/>
      <c r="M46" s="136"/>
      <c r="N46" s="136">
        <f>'実質公債費比率（分子）の構造'!O$48</f>
        <v>558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1915</v>
      </c>
      <c r="C49" s="136"/>
      <c r="D49" s="136"/>
      <c r="E49" s="136">
        <f>'実質公債費比率（分子）の構造'!L$45</f>
        <v>1734</v>
      </c>
      <c r="F49" s="136"/>
      <c r="G49" s="136"/>
      <c r="H49" s="136">
        <f>'実質公債費比率（分子）の構造'!M$45</f>
        <v>1582</v>
      </c>
      <c r="I49" s="136"/>
      <c r="J49" s="136"/>
      <c r="K49" s="136">
        <f>'実質公債費比率（分子）の構造'!N$45</f>
        <v>1423</v>
      </c>
      <c r="L49" s="136"/>
      <c r="M49" s="136"/>
      <c r="N49" s="136">
        <f>'実質公債費比率（分子）の構造'!O$45</f>
        <v>1381</v>
      </c>
      <c r="O49" s="136"/>
      <c r="P49" s="136"/>
    </row>
    <row r="50" spans="1:16">
      <c r="A50" s="136" t="s">
        <v>58</v>
      </c>
      <c r="B50" s="136" t="e">
        <f>NA()</f>
        <v>#N/A</v>
      </c>
      <c r="C50" s="136">
        <f>IF(ISNUMBER('実質公債費比率（分子）の構造'!K$53),'実質公債費比率（分子）の構造'!K$53,NA())</f>
        <v>912</v>
      </c>
      <c r="D50" s="136" t="e">
        <f>NA()</f>
        <v>#N/A</v>
      </c>
      <c r="E50" s="136" t="e">
        <f>NA()</f>
        <v>#N/A</v>
      </c>
      <c r="F50" s="136">
        <f>IF(ISNUMBER('実質公債費比率（分子）の構造'!L$53),'実質公債費比率（分子）の構造'!L$53,NA())</f>
        <v>838</v>
      </c>
      <c r="G50" s="136" t="e">
        <f>NA()</f>
        <v>#N/A</v>
      </c>
      <c r="H50" s="136" t="e">
        <f>NA()</f>
        <v>#N/A</v>
      </c>
      <c r="I50" s="136">
        <f>IF(ISNUMBER('実質公債費比率（分子）の構造'!M$53),'実質公債費比率（分子）の構造'!M$53,NA())</f>
        <v>668</v>
      </c>
      <c r="J50" s="136" t="e">
        <f>NA()</f>
        <v>#N/A</v>
      </c>
      <c r="K50" s="136" t="e">
        <f>NA()</f>
        <v>#N/A</v>
      </c>
      <c r="L50" s="136">
        <f>IF(ISNUMBER('実質公債費比率（分子）の構造'!N$53),'実質公債費比率（分子）の構造'!N$53,NA())</f>
        <v>771</v>
      </c>
      <c r="M50" s="136" t="e">
        <f>NA()</f>
        <v>#N/A</v>
      </c>
      <c r="N50" s="136" t="e">
        <f>NA()</f>
        <v>#N/A</v>
      </c>
      <c r="O50" s="136">
        <f>IF(ISNUMBER('実質公債費比率（分子）の構造'!O$53),'実質公債費比率（分子）の構造'!O$53,NA())</f>
        <v>568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14005</v>
      </c>
      <c r="E56" s="135"/>
      <c r="F56" s="135"/>
      <c r="G56" s="135">
        <f>'将来負担比率（分子）の構造'!J$51</f>
        <v>13581</v>
      </c>
      <c r="H56" s="135"/>
      <c r="I56" s="135"/>
      <c r="J56" s="135">
        <f>'将来負担比率（分子）の構造'!K$51</f>
        <v>13889</v>
      </c>
      <c r="K56" s="135"/>
      <c r="L56" s="135"/>
      <c r="M56" s="135">
        <f>'将来負担比率（分子）の構造'!L$51</f>
        <v>14634</v>
      </c>
      <c r="N56" s="135"/>
      <c r="O56" s="135"/>
      <c r="P56" s="135">
        <f>'将来負担比率（分子）の構造'!M$51</f>
        <v>16687</v>
      </c>
    </row>
    <row r="57" spans="1:16">
      <c r="A57" s="135" t="s">
        <v>35</v>
      </c>
      <c r="B57" s="135"/>
      <c r="C57" s="135"/>
      <c r="D57" s="135">
        <f>'将来負担比率（分子）の構造'!I$50</f>
        <v>1323</v>
      </c>
      <c r="E57" s="135"/>
      <c r="F57" s="135"/>
      <c r="G57" s="135">
        <f>'将来負担比率（分子）の構造'!J$50</f>
        <v>1170</v>
      </c>
      <c r="H57" s="135"/>
      <c r="I57" s="135"/>
      <c r="J57" s="135">
        <f>'将来負担比率（分子）の構造'!K$50</f>
        <v>1061</v>
      </c>
      <c r="K57" s="135"/>
      <c r="L57" s="135"/>
      <c r="M57" s="135">
        <f>'将来負担比率（分子）の構造'!L$50</f>
        <v>918</v>
      </c>
      <c r="N57" s="135"/>
      <c r="O57" s="135"/>
      <c r="P57" s="135">
        <f>'将来負担比率（分子）の構造'!M$50</f>
        <v>794</v>
      </c>
    </row>
    <row r="58" spans="1:16">
      <c r="A58" s="135" t="s">
        <v>34</v>
      </c>
      <c r="B58" s="135"/>
      <c r="C58" s="135"/>
      <c r="D58" s="135">
        <f>'将来負担比率（分子）の構造'!I$49</f>
        <v>4945</v>
      </c>
      <c r="E58" s="135"/>
      <c r="F58" s="135"/>
      <c r="G58" s="135">
        <f>'将来負担比率（分子）の構造'!J$49</f>
        <v>5761</v>
      </c>
      <c r="H58" s="135"/>
      <c r="I58" s="135"/>
      <c r="J58" s="135">
        <f>'将来負担比率（分子）の構造'!K$49</f>
        <v>6581</v>
      </c>
      <c r="K58" s="135"/>
      <c r="L58" s="135"/>
      <c r="M58" s="135">
        <f>'将来負担比率（分子）の構造'!L$49</f>
        <v>7483</v>
      </c>
      <c r="N58" s="135"/>
      <c r="O58" s="135"/>
      <c r="P58" s="135">
        <f>'将来負担比率（分子）の構造'!M$49</f>
        <v>7965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1629</v>
      </c>
      <c r="C62" s="135"/>
      <c r="D62" s="135"/>
      <c r="E62" s="135">
        <f>'将来負担比率（分子）の構造'!J$45</f>
        <v>1493</v>
      </c>
      <c r="F62" s="135"/>
      <c r="G62" s="135"/>
      <c r="H62" s="135">
        <f>'将来負担比率（分子）の構造'!K$45</f>
        <v>1455</v>
      </c>
      <c r="I62" s="135"/>
      <c r="J62" s="135"/>
      <c r="K62" s="135">
        <f>'将来負担比率（分子）の構造'!L$45</f>
        <v>1304</v>
      </c>
      <c r="L62" s="135"/>
      <c r="M62" s="135"/>
      <c r="N62" s="135">
        <f>'将来負担比率（分子）の構造'!M$45</f>
        <v>1178</v>
      </c>
      <c r="O62" s="135"/>
      <c r="P62" s="135"/>
    </row>
    <row r="63" spans="1:16">
      <c r="A63" s="135" t="s">
        <v>28</v>
      </c>
      <c r="B63" s="135">
        <f>'将来負担比率（分子）の構造'!I$44</f>
        <v>227</v>
      </c>
      <c r="C63" s="135"/>
      <c r="D63" s="135"/>
      <c r="E63" s="135">
        <f>'将来負担比率（分子）の構造'!J$44</f>
        <v>229</v>
      </c>
      <c r="F63" s="135"/>
      <c r="G63" s="135"/>
      <c r="H63" s="135">
        <f>'将来負担比率（分子）の構造'!K$44</f>
        <v>203</v>
      </c>
      <c r="I63" s="135"/>
      <c r="J63" s="135"/>
      <c r="K63" s="135">
        <f>'将来負担比率（分子）の構造'!L$44</f>
        <v>306</v>
      </c>
      <c r="L63" s="135"/>
      <c r="M63" s="135"/>
      <c r="N63" s="135">
        <f>'将来負担比率（分子）の構造'!M$44</f>
        <v>594</v>
      </c>
      <c r="O63" s="135"/>
      <c r="P63" s="135"/>
    </row>
    <row r="64" spans="1:16">
      <c r="A64" s="135" t="s">
        <v>27</v>
      </c>
      <c r="B64" s="135">
        <f>'将来負担比率（分子）の構造'!I$43</f>
        <v>7784</v>
      </c>
      <c r="C64" s="135"/>
      <c r="D64" s="135"/>
      <c r="E64" s="135">
        <f>'将来負担比率（分子）の構造'!J$43</f>
        <v>8242</v>
      </c>
      <c r="F64" s="135"/>
      <c r="G64" s="135"/>
      <c r="H64" s="135">
        <f>'将来負担比率（分子）の構造'!K$43</f>
        <v>8039</v>
      </c>
      <c r="I64" s="135"/>
      <c r="J64" s="135"/>
      <c r="K64" s="135">
        <f>'将来負担比率（分子）の構造'!L$43</f>
        <v>7651</v>
      </c>
      <c r="L64" s="135"/>
      <c r="M64" s="135"/>
      <c r="N64" s="135">
        <f>'将来負担比率（分子）の構造'!M$43</f>
        <v>7833</v>
      </c>
      <c r="O64" s="135"/>
      <c r="P64" s="135"/>
    </row>
    <row r="65" spans="1:16">
      <c r="A65" s="135" t="s">
        <v>26</v>
      </c>
      <c r="B65" s="135">
        <f>'将来負担比率（分子）の構造'!I$42</f>
        <v>59</v>
      </c>
      <c r="C65" s="135"/>
      <c r="D65" s="135"/>
      <c r="E65" s="135">
        <f>'将来負担比率（分子）の構造'!J$42</f>
        <v>48</v>
      </c>
      <c r="F65" s="135"/>
      <c r="G65" s="135"/>
      <c r="H65" s="135">
        <f>'将来負担比率（分子）の構造'!K$42</f>
        <v>8612</v>
      </c>
      <c r="I65" s="135"/>
      <c r="J65" s="135"/>
      <c r="K65" s="135">
        <f>'将来負担比率（分子）の構造'!L$42</f>
        <v>7044</v>
      </c>
      <c r="L65" s="135"/>
      <c r="M65" s="135"/>
      <c r="N65" s="135">
        <f>'将来負担比率（分子）の構造'!M$42</f>
        <v>3697</v>
      </c>
      <c r="O65" s="135"/>
      <c r="P65" s="135"/>
    </row>
    <row r="66" spans="1:16">
      <c r="A66" s="135" t="s">
        <v>25</v>
      </c>
      <c r="B66" s="135">
        <f>'将来負担比率（分子）の構造'!I$41</f>
        <v>12755</v>
      </c>
      <c r="C66" s="135"/>
      <c r="D66" s="135"/>
      <c r="E66" s="135">
        <f>'将来負担比率（分子）の構造'!J$41</f>
        <v>12085</v>
      </c>
      <c r="F66" s="135"/>
      <c r="G66" s="135"/>
      <c r="H66" s="135">
        <f>'将来負担比率（分子）の構造'!K$41</f>
        <v>12006</v>
      </c>
      <c r="I66" s="135"/>
      <c r="J66" s="135"/>
      <c r="K66" s="135">
        <f>'将来負担比率（分子）の構造'!L$41</f>
        <v>13014</v>
      </c>
      <c r="L66" s="135"/>
      <c r="M66" s="135"/>
      <c r="N66" s="135">
        <f>'将来負担比率（分子）の構造'!M$41</f>
        <v>15583</v>
      </c>
      <c r="O66" s="135"/>
      <c r="P66" s="135"/>
    </row>
    <row r="67" spans="1:16">
      <c r="A67" s="135" t="s">
        <v>62</v>
      </c>
      <c r="B67" s="135" t="e">
        <f>NA()</f>
        <v>#N/A</v>
      </c>
      <c r="C67" s="135">
        <f>IF(ISNUMBER('将来負担比率（分子）の構造'!I$52), IF('将来負担比率（分子）の構造'!I$52 &lt; 0, 0, '将来負担比率（分子）の構造'!I$52), NA())</f>
        <v>2184</v>
      </c>
      <c r="D67" s="135" t="e">
        <f>NA()</f>
        <v>#N/A</v>
      </c>
      <c r="E67" s="135" t="e">
        <f>NA()</f>
        <v>#N/A</v>
      </c>
      <c r="F67" s="135">
        <f>IF(ISNUMBER('将来負担比率（分子）の構造'!J$52), IF('将来負担比率（分子）の構造'!J$52 &lt; 0, 0, '将来負担比率（分子）の構造'!J$52), NA())</f>
        <v>1587</v>
      </c>
      <c r="G67" s="135" t="e">
        <f>NA()</f>
        <v>#N/A</v>
      </c>
      <c r="H67" s="135" t="e">
        <f>NA()</f>
        <v>#N/A</v>
      </c>
      <c r="I67" s="135">
        <f>IF(ISNUMBER('将来負担比率（分子）の構造'!K$52), IF('将来負担比率（分子）の構造'!K$52 &lt; 0, 0, '将来負担比率（分子）の構造'!K$52), NA())</f>
        <v>8784</v>
      </c>
      <c r="J67" s="135" t="e">
        <f>NA()</f>
        <v>#N/A</v>
      </c>
      <c r="K67" s="135" t="e">
        <f>NA()</f>
        <v>#N/A</v>
      </c>
      <c r="L67" s="135">
        <f>IF(ISNUMBER('将来負担比率（分子）の構造'!L$52), IF('将来負担比率（分子）の構造'!L$52 &lt; 0, 0, '将来負担比率（分子）の構造'!L$52), NA())</f>
        <v>6284</v>
      </c>
      <c r="M67" s="135" t="e">
        <f>NA()</f>
        <v>#N/A</v>
      </c>
      <c r="N67" s="135" t="e">
        <f>NA()</f>
        <v>#N/A</v>
      </c>
      <c r="O67" s="135">
        <f>IF(ISNUMBER('将来負担比率（分子）の構造'!M$52), IF('将来負担比率（分子）の構造'!M$52 &lt; 0, 0, '将来負担比率（分子）の構造'!M$52), NA())</f>
        <v>3439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2439021</v>
      </c>
      <c r="S5" s="583"/>
      <c r="T5" s="583"/>
      <c r="U5" s="583"/>
      <c r="V5" s="583"/>
      <c r="W5" s="583"/>
      <c r="X5" s="583"/>
      <c r="Y5" s="584"/>
      <c r="Z5" s="585">
        <v>16.7</v>
      </c>
      <c r="AA5" s="585"/>
      <c r="AB5" s="585"/>
      <c r="AC5" s="585"/>
      <c r="AD5" s="586">
        <v>2439021</v>
      </c>
      <c r="AE5" s="586"/>
      <c r="AF5" s="586"/>
      <c r="AG5" s="586"/>
      <c r="AH5" s="586"/>
      <c r="AI5" s="586"/>
      <c r="AJ5" s="586"/>
      <c r="AK5" s="586"/>
      <c r="AL5" s="587">
        <v>34.799999999999997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2436687</v>
      </c>
      <c r="BH5" s="594"/>
      <c r="BI5" s="594"/>
      <c r="BJ5" s="594"/>
      <c r="BK5" s="594"/>
      <c r="BL5" s="594"/>
      <c r="BM5" s="594"/>
      <c r="BN5" s="595"/>
      <c r="BO5" s="596">
        <v>99.9</v>
      </c>
      <c r="BP5" s="596"/>
      <c r="BQ5" s="596"/>
      <c r="BR5" s="596"/>
      <c r="BS5" s="597">
        <v>16716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108303</v>
      </c>
      <c r="S6" s="594"/>
      <c r="T6" s="594"/>
      <c r="U6" s="594"/>
      <c r="V6" s="594"/>
      <c r="W6" s="594"/>
      <c r="X6" s="594"/>
      <c r="Y6" s="595"/>
      <c r="Z6" s="596">
        <v>0.7</v>
      </c>
      <c r="AA6" s="596"/>
      <c r="AB6" s="596"/>
      <c r="AC6" s="596"/>
      <c r="AD6" s="597">
        <v>108303</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2436687</v>
      </c>
      <c r="BH6" s="594"/>
      <c r="BI6" s="594"/>
      <c r="BJ6" s="594"/>
      <c r="BK6" s="594"/>
      <c r="BL6" s="594"/>
      <c r="BM6" s="594"/>
      <c r="BN6" s="595"/>
      <c r="BO6" s="596">
        <v>99.9</v>
      </c>
      <c r="BP6" s="596"/>
      <c r="BQ6" s="596"/>
      <c r="BR6" s="596"/>
      <c r="BS6" s="597">
        <v>16716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103813</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103813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3427</v>
      </c>
      <c r="S7" s="594"/>
      <c r="T7" s="594"/>
      <c r="U7" s="594"/>
      <c r="V7" s="594"/>
      <c r="W7" s="594"/>
      <c r="X7" s="594"/>
      <c r="Y7" s="595"/>
      <c r="Z7" s="596">
        <v>0</v>
      </c>
      <c r="AA7" s="596"/>
      <c r="AB7" s="596"/>
      <c r="AC7" s="596"/>
      <c r="AD7" s="597">
        <v>3427</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1024928</v>
      </c>
      <c r="BH7" s="594"/>
      <c r="BI7" s="594"/>
      <c r="BJ7" s="594"/>
      <c r="BK7" s="594"/>
      <c r="BL7" s="594"/>
      <c r="BM7" s="594"/>
      <c r="BN7" s="595"/>
      <c r="BO7" s="596">
        <v>42</v>
      </c>
      <c r="BP7" s="596"/>
      <c r="BQ7" s="596"/>
      <c r="BR7" s="596"/>
      <c r="BS7" s="597">
        <v>16716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5028748</v>
      </c>
      <c r="CS7" s="594"/>
      <c r="CT7" s="594"/>
      <c r="CU7" s="594"/>
      <c r="CV7" s="594"/>
      <c r="CW7" s="594"/>
      <c r="CX7" s="594"/>
      <c r="CY7" s="595"/>
      <c r="CZ7" s="596">
        <v>37</v>
      </c>
      <c r="DA7" s="596"/>
      <c r="DB7" s="596"/>
      <c r="DC7" s="596"/>
      <c r="DD7" s="602">
        <v>3509694</v>
      </c>
      <c r="DE7" s="594"/>
      <c r="DF7" s="594"/>
      <c r="DG7" s="594"/>
      <c r="DH7" s="594"/>
      <c r="DI7" s="594"/>
      <c r="DJ7" s="594"/>
      <c r="DK7" s="594"/>
      <c r="DL7" s="594"/>
      <c r="DM7" s="594"/>
      <c r="DN7" s="594"/>
      <c r="DO7" s="594"/>
      <c r="DP7" s="595"/>
      <c r="DQ7" s="602">
        <v>1513909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14414</v>
      </c>
      <c r="S8" s="594"/>
      <c r="T8" s="594"/>
      <c r="U8" s="594"/>
      <c r="V8" s="594"/>
      <c r="W8" s="594"/>
      <c r="X8" s="594"/>
      <c r="Y8" s="595"/>
      <c r="Z8" s="596">
        <v>0.1</v>
      </c>
      <c r="AA8" s="596"/>
      <c r="AB8" s="596"/>
      <c r="AC8" s="596"/>
      <c r="AD8" s="597">
        <v>14414</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21578</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2277456</v>
      </c>
      <c r="CS8" s="594"/>
      <c r="CT8" s="594"/>
      <c r="CU8" s="594"/>
      <c r="CV8" s="594"/>
      <c r="CW8" s="594"/>
      <c r="CX8" s="594"/>
      <c r="CY8" s="595"/>
      <c r="CZ8" s="596">
        <v>16.8</v>
      </c>
      <c r="DA8" s="596"/>
      <c r="DB8" s="596"/>
      <c r="DC8" s="596"/>
      <c r="DD8" s="602">
        <v>153324</v>
      </c>
      <c r="DE8" s="594"/>
      <c r="DF8" s="594"/>
      <c r="DG8" s="594"/>
      <c r="DH8" s="594"/>
      <c r="DI8" s="594"/>
      <c r="DJ8" s="594"/>
      <c r="DK8" s="594"/>
      <c r="DL8" s="594"/>
      <c r="DM8" s="594"/>
      <c r="DN8" s="594"/>
      <c r="DO8" s="594"/>
      <c r="DP8" s="595"/>
      <c r="DQ8" s="602">
        <v>1284175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7655</v>
      </c>
      <c r="S9" s="594"/>
      <c r="T9" s="594"/>
      <c r="U9" s="594"/>
      <c r="V9" s="594"/>
      <c r="W9" s="594"/>
      <c r="X9" s="594"/>
      <c r="Y9" s="595"/>
      <c r="Z9" s="596">
        <v>0.1</v>
      </c>
      <c r="AA9" s="596"/>
      <c r="AB9" s="596"/>
      <c r="AC9" s="596"/>
      <c r="AD9" s="597">
        <v>7655</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866384</v>
      </c>
      <c r="BH9" s="594"/>
      <c r="BI9" s="594"/>
      <c r="BJ9" s="594"/>
      <c r="BK9" s="594"/>
      <c r="BL9" s="594"/>
      <c r="BM9" s="594"/>
      <c r="BN9" s="595"/>
      <c r="BO9" s="596">
        <v>35.5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836870</v>
      </c>
      <c r="CS9" s="594"/>
      <c r="CT9" s="594"/>
      <c r="CU9" s="594"/>
      <c r="CV9" s="594"/>
      <c r="CW9" s="594"/>
      <c r="CX9" s="594"/>
      <c r="CY9" s="595"/>
      <c r="CZ9" s="596">
        <v>6.2</v>
      </c>
      <c r="DA9" s="596"/>
      <c r="DB9" s="596"/>
      <c r="DC9" s="596"/>
      <c r="DD9" s="602">
        <v>44498</v>
      </c>
      <c r="DE9" s="594"/>
      <c r="DF9" s="594"/>
      <c r="DG9" s="594"/>
      <c r="DH9" s="594"/>
      <c r="DI9" s="594"/>
      <c r="DJ9" s="594"/>
      <c r="DK9" s="594"/>
      <c r="DL9" s="594"/>
      <c r="DM9" s="594"/>
      <c r="DN9" s="594"/>
      <c r="DO9" s="594"/>
      <c r="DP9" s="595"/>
      <c r="DQ9" s="602">
        <v>797313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146648</v>
      </c>
      <c r="S10" s="594"/>
      <c r="T10" s="594"/>
      <c r="U10" s="594"/>
      <c r="V10" s="594"/>
      <c r="W10" s="594"/>
      <c r="X10" s="594"/>
      <c r="Y10" s="595"/>
      <c r="Z10" s="596">
        <v>1</v>
      </c>
      <c r="AA10" s="596"/>
      <c r="AB10" s="596"/>
      <c r="AC10" s="596"/>
      <c r="AD10" s="597">
        <v>146648</v>
      </c>
      <c r="AE10" s="597"/>
      <c r="AF10" s="597"/>
      <c r="AG10" s="597"/>
      <c r="AH10" s="597"/>
      <c r="AI10" s="597"/>
      <c r="AJ10" s="597"/>
      <c r="AK10" s="597"/>
      <c r="AL10" s="598">
        <v>2.1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34580</v>
      </c>
      <c r="BH10" s="594"/>
      <c r="BI10" s="594"/>
      <c r="BJ10" s="594"/>
      <c r="BK10" s="594"/>
      <c r="BL10" s="594"/>
      <c r="BM10" s="594"/>
      <c r="BN10" s="595"/>
      <c r="BO10" s="596">
        <v>1.4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11500</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5700</v>
      </c>
      <c r="S11" s="594"/>
      <c r="T11" s="594"/>
      <c r="U11" s="594"/>
      <c r="V11" s="594"/>
      <c r="W11" s="594"/>
      <c r="X11" s="594"/>
      <c r="Y11" s="595"/>
      <c r="Z11" s="596">
        <v>0</v>
      </c>
      <c r="AA11" s="596"/>
      <c r="AB11" s="596"/>
      <c r="AC11" s="596"/>
      <c r="AD11" s="597">
        <v>5700</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102386</v>
      </c>
      <c r="BH11" s="594"/>
      <c r="BI11" s="594"/>
      <c r="BJ11" s="594"/>
      <c r="BK11" s="594"/>
      <c r="BL11" s="594"/>
      <c r="BM11" s="594"/>
      <c r="BN11" s="595"/>
      <c r="BO11" s="596">
        <v>4.2</v>
      </c>
      <c r="BP11" s="596"/>
      <c r="BQ11" s="596"/>
      <c r="BR11" s="596"/>
      <c r="BS11" s="602">
        <v>16716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1179918</v>
      </c>
      <c r="CS11" s="594"/>
      <c r="CT11" s="594"/>
      <c r="CU11" s="594"/>
      <c r="CV11" s="594"/>
      <c r="CW11" s="594"/>
      <c r="CX11" s="594"/>
      <c r="CY11" s="595"/>
      <c r="CZ11" s="596">
        <v>8.6999999999999993</v>
      </c>
      <c r="DA11" s="596"/>
      <c r="DB11" s="596"/>
      <c r="DC11" s="596"/>
      <c r="DD11" s="602">
        <v>277726</v>
      </c>
      <c r="DE11" s="594"/>
      <c r="DF11" s="594"/>
      <c r="DG11" s="594"/>
      <c r="DH11" s="594"/>
      <c r="DI11" s="594"/>
      <c r="DJ11" s="594"/>
      <c r="DK11" s="594"/>
      <c r="DL11" s="594"/>
      <c r="DM11" s="594"/>
      <c r="DN11" s="594"/>
      <c r="DO11" s="594"/>
      <c r="DP11" s="595"/>
      <c r="DQ11" s="602">
        <v>931677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1283961</v>
      </c>
      <c r="BH12" s="594"/>
      <c r="BI12" s="594"/>
      <c r="BJ12" s="594"/>
      <c r="BK12" s="594"/>
      <c r="BL12" s="594"/>
      <c r="BM12" s="594"/>
      <c r="BN12" s="595"/>
      <c r="BO12" s="596">
        <v>52.6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423109</v>
      </c>
      <c r="CS12" s="594"/>
      <c r="CT12" s="594"/>
      <c r="CU12" s="594"/>
      <c r="CV12" s="594"/>
      <c r="CW12" s="594"/>
      <c r="CX12" s="594"/>
      <c r="CY12" s="595"/>
      <c r="CZ12" s="596">
        <v>3.1</v>
      </c>
      <c r="DA12" s="596"/>
      <c r="DB12" s="596"/>
      <c r="DC12" s="596"/>
      <c r="DD12" s="602">
        <v>119181</v>
      </c>
      <c r="DE12" s="594"/>
      <c r="DF12" s="594"/>
      <c r="DG12" s="594"/>
      <c r="DH12" s="594"/>
      <c r="DI12" s="594"/>
      <c r="DJ12" s="594"/>
      <c r="DK12" s="594"/>
      <c r="DL12" s="594"/>
      <c r="DM12" s="594"/>
      <c r="DN12" s="594"/>
      <c r="DO12" s="594"/>
      <c r="DP12" s="595"/>
      <c r="DQ12" s="602">
        <v>258873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11517</v>
      </c>
      <c r="S13" s="594"/>
      <c r="T13" s="594"/>
      <c r="U13" s="594"/>
      <c r="V13" s="594"/>
      <c r="W13" s="594"/>
      <c r="X13" s="594"/>
      <c r="Y13" s="595"/>
      <c r="Z13" s="596">
        <v>0.1</v>
      </c>
      <c r="AA13" s="596"/>
      <c r="AB13" s="596"/>
      <c r="AC13" s="596"/>
      <c r="AD13" s="597">
        <v>11517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980380</v>
      </c>
      <c r="BH13" s="594"/>
      <c r="BI13" s="594"/>
      <c r="BJ13" s="594"/>
      <c r="BK13" s="594"/>
      <c r="BL13" s="594"/>
      <c r="BM13" s="594"/>
      <c r="BN13" s="595"/>
      <c r="BO13" s="596">
        <v>40.200000000000003</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1087396</v>
      </c>
      <c r="CS13" s="594"/>
      <c r="CT13" s="594"/>
      <c r="CU13" s="594"/>
      <c r="CV13" s="594"/>
      <c r="CW13" s="594"/>
      <c r="CX13" s="594"/>
      <c r="CY13" s="595"/>
      <c r="CZ13" s="596">
        <v>8</v>
      </c>
      <c r="DA13" s="596"/>
      <c r="DB13" s="596"/>
      <c r="DC13" s="596"/>
      <c r="DD13" s="602">
        <v>527206</v>
      </c>
      <c r="DE13" s="594"/>
      <c r="DF13" s="594"/>
      <c r="DG13" s="594"/>
      <c r="DH13" s="594"/>
      <c r="DI13" s="594"/>
      <c r="DJ13" s="594"/>
      <c r="DK13" s="594"/>
      <c r="DL13" s="594"/>
      <c r="DM13" s="594"/>
      <c r="DN13" s="594"/>
      <c r="DO13" s="594"/>
      <c r="DP13" s="595"/>
      <c r="DQ13" s="602">
        <v>819471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43102</v>
      </c>
      <c r="BH14" s="594"/>
      <c r="BI14" s="594"/>
      <c r="BJ14" s="594"/>
      <c r="BK14" s="594"/>
      <c r="BL14" s="594"/>
      <c r="BM14" s="594"/>
      <c r="BN14" s="595"/>
      <c r="BO14" s="596">
        <v>1.8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249544</v>
      </c>
      <c r="CS14" s="594"/>
      <c r="CT14" s="594"/>
      <c r="CU14" s="594"/>
      <c r="CV14" s="594"/>
      <c r="CW14" s="594"/>
      <c r="CX14" s="594"/>
      <c r="CY14" s="595"/>
      <c r="CZ14" s="596">
        <v>1.8</v>
      </c>
      <c r="DA14" s="596"/>
      <c r="DB14" s="596"/>
      <c r="DC14" s="596"/>
      <c r="DD14" s="602">
        <v>11524</v>
      </c>
      <c r="DE14" s="594"/>
      <c r="DF14" s="594"/>
      <c r="DG14" s="594"/>
      <c r="DH14" s="594"/>
      <c r="DI14" s="594"/>
      <c r="DJ14" s="594"/>
      <c r="DK14" s="594"/>
      <c r="DL14" s="594"/>
      <c r="DM14" s="594"/>
      <c r="DN14" s="594"/>
      <c r="DO14" s="594"/>
      <c r="DP14" s="595"/>
      <c r="DQ14" s="602">
        <v>245644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3966</v>
      </c>
      <c r="S15" s="594"/>
      <c r="T15" s="594"/>
      <c r="U15" s="594"/>
      <c r="V15" s="594"/>
      <c r="W15" s="594"/>
      <c r="X15" s="594"/>
      <c r="Y15" s="595"/>
      <c r="Z15" s="596">
        <v>0</v>
      </c>
      <c r="AA15" s="596"/>
      <c r="AB15" s="596"/>
      <c r="AC15" s="596"/>
      <c r="AD15" s="597">
        <v>3966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84696</v>
      </c>
      <c r="BH15" s="594"/>
      <c r="BI15" s="594"/>
      <c r="BJ15" s="594"/>
      <c r="BK15" s="594"/>
      <c r="BL15" s="594"/>
      <c r="BM15" s="594"/>
      <c r="BN15" s="595"/>
      <c r="BO15" s="596">
        <v>3.5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1002091</v>
      </c>
      <c r="CS15" s="594"/>
      <c r="CT15" s="594"/>
      <c r="CU15" s="594"/>
      <c r="CV15" s="594"/>
      <c r="CW15" s="594"/>
      <c r="CX15" s="594"/>
      <c r="CY15" s="595"/>
      <c r="CZ15" s="596">
        <v>7.4</v>
      </c>
      <c r="DA15" s="596"/>
      <c r="DB15" s="596"/>
      <c r="DC15" s="596"/>
      <c r="DD15" s="602">
        <v>257766</v>
      </c>
      <c r="DE15" s="594"/>
      <c r="DF15" s="594"/>
      <c r="DG15" s="594"/>
      <c r="DH15" s="594"/>
      <c r="DI15" s="594"/>
      <c r="DJ15" s="594"/>
      <c r="DK15" s="594"/>
      <c r="DL15" s="594"/>
      <c r="DM15" s="594"/>
      <c r="DN15" s="594"/>
      <c r="DO15" s="594"/>
      <c r="DP15" s="595"/>
      <c r="DQ15" s="602">
        <v>975005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4763518</v>
      </c>
      <c r="S16" s="594"/>
      <c r="T16" s="594"/>
      <c r="U16" s="594"/>
      <c r="V16" s="594"/>
      <c r="W16" s="594"/>
      <c r="X16" s="594"/>
      <c r="Y16" s="595"/>
      <c r="Z16" s="596">
        <v>32.6</v>
      </c>
      <c r="AA16" s="596"/>
      <c r="AB16" s="596"/>
      <c r="AC16" s="596"/>
      <c r="AD16" s="597">
        <v>4243937</v>
      </c>
      <c r="AE16" s="597"/>
      <c r="AF16" s="597"/>
      <c r="AG16" s="597"/>
      <c r="AH16" s="597"/>
      <c r="AI16" s="597"/>
      <c r="AJ16" s="597"/>
      <c r="AK16" s="597"/>
      <c r="AL16" s="598">
        <v>60.6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8289</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5476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4243937</v>
      </c>
      <c r="S17" s="594"/>
      <c r="T17" s="594"/>
      <c r="U17" s="594"/>
      <c r="V17" s="594"/>
      <c r="W17" s="594"/>
      <c r="X17" s="594"/>
      <c r="Y17" s="595"/>
      <c r="Z17" s="596">
        <v>29.1</v>
      </c>
      <c r="AA17" s="596"/>
      <c r="AB17" s="596"/>
      <c r="AC17" s="596"/>
      <c r="AD17" s="597">
        <v>4243937</v>
      </c>
      <c r="AE17" s="597"/>
      <c r="AF17" s="597"/>
      <c r="AG17" s="597"/>
      <c r="AH17" s="597"/>
      <c r="AI17" s="597"/>
      <c r="AJ17" s="597"/>
      <c r="AK17" s="597"/>
      <c r="AL17" s="598">
        <v>60.6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1381051</v>
      </c>
      <c r="CS17" s="594"/>
      <c r="CT17" s="594"/>
      <c r="CU17" s="594"/>
      <c r="CV17" s="594"/>
      <c r="CW17" s="594"/>
      <c r="CX17" s="594"/>
      <c r="CY17" s="595"/>
      <c r="CZ17" s="596">
        <v>10.199999999999999</v>
      </c>
      <c r="DA17" s="596"/>
      <c r="DB17" s="596"/>
      <c r="DC17" s="596"/>
      <c r="DD17" s="602" t="s">
        <v>220</v>
      </c>
      <c r="DE17" s="594"/>
      <c r="DF17" s="594"/>
      <c r="DG17" s="594"/>
      <c r="DH17" s="594"/>
      <c r="DI17" s="594"/>
      <c r="DJ17" s="594"/>
      <c r="DK17" s="594"/>
      <c r="DL17" s="594"/>
      <c r="DM17" s="594"/>
      <c r="DN17" s="594"/>
      <c r="DO17" s="594"/>
      <c r="DP17" s="595"/>
      <c r="DQ17" s="602">
        <v>1259359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519581</v>
      </c>
      <c r="S18" s="594"/>
      <c r="T18" s="594"/>
      <c r="U18" s="594"/>
      <c r="V18" s="594"/>
      <c r="W18" s="594"/>
      <c r="X18" s="594"/>
      <c r="Y18" s="595"/>
      <c r="Z18" s="596">
        <v>3.6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2334</v>
      </c>
      <c r="BH19" s="594"/>
      <c r="BI19" s="594"/>
      <c r="BJ19" s="594"/>
      <c r="BK19" s="594"/>
      <c r="BL19" s="594"/>
      <c r="BM19" s="594"/>
      <c r="BN19" s="595"/>
      <c r="BO19" s="596">
        <v>0.1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7504169</v>
      </c>
      <c r="S20" s="594"/>
      <c r="T20" s="594"/>
      <c r="U20" s="594"/>
      <c r="V20" s="594"/>
      <c r="W20" s="594"/>
      <c r="X20" s="594"/>
      <c r="Y20" s="595"/>
      <c r="Z20" s="596">
        <v>51.4</v>
      </c>
      <c r="AA20" s="596"/>
      <c r="AB20" s="596"/>
      <c r="AC20" s="596"/>
      <c r="AD20" s="597">
        <v>6984588</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2334</v>
      </c>
      <c r="BH20" s="594"/>
      <c r="BI20" s="594"/>
      <c r="BJ20" s="594"/>
      <c r="BK20" s="594"/>
      <c r="BL20" s="594"/>
      <c r="BM20" s="594"/>
      <c r="BN20" s="595"/>
      <c r="BO20" s="596">
        <v>0.1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13589785</v>
      </c>
      <c r="CS20" s="594"/>
      <c r="CT20" s="594"/>
      <c r="CU20" s="594"/>
      <c r="CV20" s="594"/>
      <c r="CW20" s="594"/>
      <c r="CX20" s="594"/>
      <c r="CY20" s="595"/>
      <c r="CZ20" s="596">
        <v>100</v>
      </c>
      <c r="DA20" s="596"/>
      <c r="DB20" s="596"/>
      <c r="DC20" s="596"/>
      <c r="DD20" s="602">
        <v>4900919</v>
      </c>
      <c r="DE20" s="594"/>
      <c r="DF20" s="594"/>
      <c r="DG20" s="594"/>
      <c r="DH20" s="594"/>
      <c r="DI20" s="594"/>
      <c r="DJ20" s="594"/>
      <c r="DK20" s="594"/>
      <c r="DL20" s="594"/>
      <c r="DM20" s="594"/>
      <c r="DN20" s="594"/>
      <c r="DO20" s="594"/>
      <c r="DP20" s="595"/>
      <c r="DQ20" s="602">
        <v>8194715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1885</v>
      </c>
      <c r="S21" s="594"/>
      <c r="T21" s="594"/>
      <c r="U21" s="594"/>
      <c r="V21" s="594"/>
      <c r="W21" s="594"/>
      <c r="X21" s="594"/>
      <c r="Y21" s="595"/>
      <c r="Z21" s="596">
        <v>0</v>
      </c>
      <c r="AA21" s="596"/>
      <c r="AB21" s="596"/>
      <c r="AC21" s="596"/>
      <c r="AD21" s="597">
        <v>1885</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2334</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139520</v>
      </c>
      <c r="S22" s="594"/>
      <c r="T22" s="594"/>
      <c r="U22" s="594"/>
      <c r="V22" s="594"/>
      <c r="W22" s="594"/>
      <c r="X22" s="594"/>
      <c r="Y22" s="595"/>
      <c r="Z22" s="596">
        <v>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227111</v>
      </c>
      <c r="S23" s="594"/>
      <c r="T23" s="594"/>
      <c r="U23" s="594"/>
      <c r="V23" s="594"/>
      <c r="W23" s="594"/>
      <c r="X23" s="594"/>
      <c r="Y23" s="595"/>
      <c r="Z23" s="596">
        <v>1.6</v>
      </c>
      <c r="AA23" s="596"/>
      <c r="AB23" s="596"/>
      <c r="AC23" s="596"/>
      <c r="AD23" s="597">
        <v>2684</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9714</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3602020</v>
      </c>
      <c r="CS24" s="583"/>
      <c r="CT24" s="583"/>
      <c r="CU24" s="583"/>
      <c r="CV24" s="583"/>
      <c r="CW24" s="583"/>
      <c r="CX24" s="583"/>
      <c r="CY24" s="584"/>
      <c r="CZ24" s="620">
        <v>26.5</v>
      </c>
      <c r="DA24" s="621"/>
      <c r="DB24" s="621"/>
      <c r="DC24" s="622"/>
      <c r="DD24" s="619">
        <v>2864866</v>
      </c>
      <c r="DE24" s="583"/>
      <c r="DF24" s="583"/>
      <c r="DG24" s="583"/>
      <c r="DH24" s="583"/>
      <c r="DI24" s="583"/>
      <c r="DJ24" s="583"/>
      <c r="DK24" s="584"/>
      <c r="DL24" s="619">
        <v>2862604</v>
      </c>
      <c r="DM24" s="583"/>
      <c r="DN24" s="583"/>
      <c r="DO24" s="583"/>
      <c r="DP24" s="583"/>
      <c r="DQ24" s="583"/>
      <c r="DR24" s="583"/>
      <c r="DS24" s="583"/>
      <c r="DT24" s="583"/>
      <c r="DU24" s="583"/>
      <c r="DV24" s="584"/>
      <c r="DW24" s="587">
        <v>38.6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938208</v>
      </c>
      <c r="S25" s="594"/>
      <c r="T25" s="594"/>
      <c r="U25" s="594"/>
      <c r="V25" s="594"/>
      <c r="W25" s="594"/>
      <c r="X25" s="594"/>
      <c r="Y25" s="595"/>
      <c r="Z25" s="596">
        <v>6.4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1581428</v>
      </c>
      <c r="CS25" s="625"/>
      <c r="CT25" s="625"/>
      <c r="CU25" s="625"/>
      <c r="CV25" s="625"/>
      <c r="CW25" s="625"/>
      <c r="CX25" s="625"/>
      <c r="CY25" s="626"/>
      <c r="CZ25" s="627">
        <v>11.6</v>
      </c>
      <c r="DA25" s="628"/>
      <c r="DB25" s="628"/>
      <c r="DC25" s="629"/>
      <c r="DD25" s="602">
        <v>1460417</v>
      </c>
      <c r="DE25" s="625"/>
      <c r="DF25" s="625"/>
      <c r="DG25" s="625"/>
      <c r="DH25" s="625"/>
      <c r="DI25" s="625"/>
      <c r="DJ25" s="625"/>
      <c r="DK25" s="626"/>
      <c r="DL25" s="602">
        <v>1458305</v>
      </c>
      <c r="DM25" s="625"/>
      <c r="DN25" s="625"/>
      <c r="DO25" s="625"/>
      <c r="DP25" s="625"/>
      <c r="DQ25" s="625"/>
      <c r="DR25" s="625"/>
      <c r="DS25" s="625"/>
      <c r="DT25" s="625"/>
      <c r="DU25" s="625"/>
      <c r="DV25" s="626"/>
      <c r="DW25" s="598">
        <v>19.600000000000001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985140</v>
      </c>
      <c r="CS26" s="594"/>
      <c r="CT26" s="594"/>
      <c r="CU26" s="594"/>
      <c r="CV26" s="594"/>
      <c r="CW26" s="594"/>
      <c r="CX26" s="594"/>
      <c r="CY26" s="595"/>
      <c r="CZ26" s="627">
        <v>7.2</v>
      </c>
      <c r="DA26" s="628"/>
      <c r="DB26" s="628"/>
      <c r="DC26" s="629"/>
      <c r="DD26" s="602">
        <v>874176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889241</v>
      </c>
      <c r="S27" s="594"/>
      <c r="T27" s="594"/>
      <c r="U27" s="594"/>
      <c r="V27" s="594"/>
      <c r="W27" s="594"/>
      <c r="X27" s="594"/>
      <c r="Y27" s="595"/>
      <c r="Z27" s="596">
        <v>6.1</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2439021</v>
      </c>
      <c r="BH27" s="594"/>
      <c r="BI27" s="594"/>
      <c r="BJ27" s="594"/>
      <c r="BK27" s="594"/>
      <c r="BL27" s="594"/>
      <c r="BM27" s="594"/>
      <c r="BN27" s="595"/>
      <c r="BO27" s="596">
        <v>100</v>
      </c>
      <c r="BP27" s="596"/>
      <c r="BQ27" s="596"/>
      <c r="BR27" s="596"/>
      <c r="BS27" s="602">
        <v>16716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639541</v>
      </c>
      <c r="CS27" s="625"/>
      <c r="CT27" s="625"/>
      <c r="CU27" s="625"/>
      <c r="CV27" s="625"/>
      <c r="CW27" s="625"/>
      <c r="CX27" s="625"/>
      <c r="CY27" s="626"/>
      <c r="CZ27" s="627">
        <v>4.7</v>
      </c>
      <c r="DA27" s="628"/>
      <c r="DB27" s="628"/>
      <c r="DC27" s="629"/>
      <c r="DD27" s="602">
        <v>145090</v>
      </c>
      <c r="DE27" s="625"/>
      <c r="DF27" s="625"/>
      <c r="DG27" s="625"/>
      <c r="DH27" s="625"/>
      <c r="DI27" s="625"/>
      <c r="DJ27" s="625"/>
      <c r="DK27" s="626"/>
      <c r="DL27" s="602">
        <v>144940</v>
      </c>
      <c r="DM27" s="625"/>
      <c r="DN27" s="625"/>
      <c r="DO27" s="625"/>
      <c r="DP27" s="625"/>
      <c r="DQ27" s="625"/>
      <c r="DR27" s="625"/>
      <c r="DS27" s="625"/>
      <c r="DT27" s="625"/>
      <c r="DU27" s="625"/>
      <c r="DV27" s="626"/>
      <c r="DW27" s="598">
        <v>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138327</v>
      </c>
      <c r="S28" s="594"/>
      <c r="T28" s="594"/>
      <c r="U28" s="594"/>
      <c r="V28" s="594"/>
      <c r="W28" s="594"/>
      <c r="X28" s="594"/>
      <c r="Y28" s="595"/>
      <c r="Z28" s="596">
        <v>0.9</v>
      </c>
      <c r="AA28" s="596"/>
      <c r="AB28" s="596"/>
      <c r="AC28" s="596"/>
      <c r="AD28" s="597">
        <v>9220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1381051</v>
      </c>
      <c r="CS28" s="594"/>
      <c r="CT28" s="594"/>
      <c r="CU28" s="594"/>
      <c r="CV28" s="594"/>
      <c r="CW28" s="594"/>
      <c r="CX28" s="594"/>
      <c r="CY28" s="595"/>
      <c r="CZ28" s="627">
        <v>10.199999999999999</v>
      </c>
      <c r="DA28" s="628"/>
      <c r="DB28" s="628"/>
      <c r="DC28" s="629"/>
      <c r="DD28" s="602">
        <v>1259359</v>
      </c>
      <c r="DE28" s="594"/>
      <c r="DF28" s="594"/>
      <c r="DG28" s="594"/>
      <c r="DH28" s="594"/>
      <c r="DI28" s="594"/>
      <c r="DJ28" s="594"/>
      <c r="DK28" s="595"/>
      <c r="DL28" s="602">
        <v>1259359</v>
      </c>
      <c r="DM28" s="594"/>
      <c r="DN28" s="594"/>
      <c r="DO28" s="594"/>
      <c r="DP28" s="594"/>
      <c r="DQ28" s="594"/>
      <c r="DR28" s="594"/>
      <c r="DS28" s="594"/>
      <c r="DT28" s="594"/>
      <c r="DU28" s="594"/>
      <c r="DV28" s="595"/>
      <c r="DW28" s="598">
        <v>17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4898</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1380533</v>
      </c>
      <c r="CS29" s="625"/>
      <c r="CT29" s="625"/>
      <c r="CU29" s="625"/>
      <c r="CV29" s="625"/>
      <c r="CW29" s="625"/>
      <c r="CX29" s="625"/>
      <c r="CY29" s="626"/>
      <c r="CZ29" s="627">
        <v>10.199999999999999</v>
      </c>
      <c r="DA29" s="628"/>
      <c r="DB29" s="628"/>
      <c r="DC29" s="629"/>
      <c r="DD29" s="602">
        <v>1258841</v>
      </c>
      <c r="DE29" s="625"/>
      <c r="DF29" s="625"/>
      <c r="DG29" s="625"/>
      <c r="DH29" s="625"/>
      <c r="DI29" s="625"/>
      <c r="DJ29" s="625"/>
      <c r="DK29" s="626"/>
      <c r="DL29" s="602">
        <v>1258841</v>
      </c>
      <c r="DM29" s="625"/>
      <c r="DN29" s="625"/>
      <c r="DO29" s="625"/>
      <c r="DP29" s="625"/>
      <c r="DQ29" s="625"/>
      <c r="DR29" s="625"/>
      <c r="DS29" s="625"/>
      <c r="DT29" s="625"/>
      <c r="DU29" s="625"/>
      <c r="DV29" s="626"/>
      <c r="DW29" s="598">
        <v>17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216476</v>
      </c>
      <c r="S30" s="594"/>
      <c r="T30" s="594"/>
      <c r="U30" s="594"/>
      <c r="V30" s="594"/>
      <c r="W30" s="594"/>
      <c r="X30" s="594"/>
      <c r="Y30" s="595"/>
      <c r="Z30" s="596">
        <v>1.5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99.1</v>
      </c>
      <c r="BH30" s="652"/>
      <c r="BI30" s="652"/>
      <c r="BJ30" s="652"/>
      <c r="BK30" s="652"/>
      <c r="BL30" s="652"/>
      <c r="BM30" s="588">
        <v>96</v>
      </c>
      <c r="BN30" s="652"/>
      <c r="BO30" s="652"/>
      <c r="BP30" s="652"/>
      <c r="BQ30" s="653"/>
      <c r="BR30" s="651">
        <v>99</v>
      </c>
      <c r="BS30" s="652"/>
      <c r="BT30" s="652"/>
      <c r="BU30" s="652"/>
      <c r="BV30" s="652"/>
      <c r="BW30" s="652"/>
      <c r="BX30" s="588">
        <v>95.1</v>
      </c>
      <c r="BY30" s="652"/>
      <c r="BZ30" s="652"/>
      <c r="CA30" s="652"/>
      <c r="CB30" s="653"/>
      <c r="CD30" s="656"/>
      <c r="CE30" s="657"/>
      <c r="CF30" s="607" t="s">
        <v>292</v>
      </c>
      <c r="CG30" s="608"/>
      <c r="CH30" s="608"/>
      <c r="CI30" s="608"/>
      <c r="CJ30" s="608"/>
      <c r="CK30" s="608"/>
      <c r="CL30" s="608"/>
      <c r="CM30" s="608"/>
      <c r="CN30" s="608"/>
      <c r="CO30" s="608"/>
      <c r="CP30" s="608"/>
      <c r="CQ30" s="609"/>
      <c r="CR30" s="593">
        <v>1234793</v>
      </c>
      <c r="CS30" s="594"/>
      <c r="CT30" s="594"/>
      <c r="CU30" s="594"/>
      <c r="CV30" s="594"/>
      <c r="CW30" s="594"/>
      <c r="CX30" s="594"/>
      <c r="CY30" s="595"/>
      <c r="CZ30" s="627">
        <v>9.1</v>
      </c>
      <c r="DA30" s="628"/>
      <c r="DB30" s="628"/>
      <c r="DC30" s="629"/>
      <c r="DD30" s="602">
        <v>1124431</v>
      </c>
      <c r="DE30" s="594"/>
      <c r="DF30" s="594"/>
      <c r="DG30" s="594"/>
      <c r="DH30" s="594"/>
      <c r="DI30" s="594"/>
      <c r="DJ30" s="594"/>
      <c r="DK30" s="595"/>
      <c r="DL30" s="602">
        <v>1124431</v>
      </c>
      <c r="DM30" s="594"/>
      <c r="DN30" s="594"/>
      <c r="DO30" s="594"/>
      <c r="DP30" s="594"/>
      <c r="DQ30" s="594"/>
      <c r="DR30" s="594"/>
      <c r="DS30" s="594"/>
      <c r="DT30" s="594"/>
      <c r="DU30" s="594"/>
      <c r="DV30" s="595"/>
      <c r="DW30" s="598">
        <v>15.1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462394</v>
      </c>
      <c r="S31" s="594"/>
      <c r="T31" s="594"/>
      <c r="U31" s="594"/>
      <c r="V31" s="594"/>
      <c r="W31" s="594"/>
      <c r="X31" s="594"/>
      <c r="Y31" s="595"/>
      <c r="Z31" s="596">
        <v>3.2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97.6</v>
      </c>
      <c r="BN31" s="649"/>
      <c r="BO31" s="649"/>
      <c r="BP31" s="649"/>
      <c r="BQ31" s="650"/>
      <c r="BR31" s="648">
        <v>99.3</v>
      </c>
      <c r="BS31" s="625"/>
      <c r="BT31" s="625"/>
      <c r="BU31" s="625"/>
      <c r="BV31" s="625"/>
      <c r="BW31" s="625"/>
      <c r="BX31" s="599">
        <v>96.4</v>
      </c>
      <c r="BY31" s="649"/>
      <c r="BZ31" s="649"/>
      <c r="CA31" s="649"/>
      <c r="CB31" s="650"/>
      <c r="CD31" s="656"/>
      <c r="CE31" s="657"/>
      <c r="CF31" s="607" t="s">
        <v>296</v>
      </c>
      <c r="CG31" s="608"/>
      <c r="CH31" s="608"/>
      <c r="CI31" s="608"/>
      <c r="CJ31" s="608"/>
      <c r="CK31" s="608"/>
      <c r="CL31" s="608"/>
      <c r="CM31" s="608"/>
      <c r="CN31" s="608"/>
      <c r="CO31" s="608"/>
      <c r="CP31" s="608"/>
      <c r="CQ31" s="609"/>
      <c r="CR31" s="593">
        <v>145740</v>
      </c>
      <c r="CS31" s="625"/>
      <c r="CT31" s="625"/>
      <c r="CU31" s="625"/>
      <c r="CV31" s="625"/>
      <c r="CW31" s="625"/>
      <c r="CX31" s="625"/>
      <c r="CY31" s="626"/>
      <c r="CZ31" s="627">
        <v>1.1000000000000001</v>
      </c>
      <c r="DA31" s="628"/>
      <c r="DB31" s="628"/>
      <c r="DC31" s="629"/>
      <c r="DD31" s="602">
        <v>134410</v>
      </c>
      <c r="DE31" s="625"/>
      <c r="DF31" s="625"/>
      <c r="DG31" s="625"/>
      <c r="DH31" s="625"/>
      <c r="DI31" s="625"/>
      <c r="DJ31" s="625"/>
      <c r="DK31" s="626"/>
      <c r="DL31" s="602">
        <v>134410</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253941</v>
      </c>
      <c r="S32" s="594"/>
      <c r="T32" s="594"/>
      <c r="U32" s="594"/>
      <c r="V32" s="594"/>
      <c r="W32" s="594"/>
      <c r="X32" s="594"/>
      <c r="Y32" s="595"/>
      <c r="Z32" s="596">
        <v>1.7</v>
      </c>
      <c r="AA32" s="596"/>
      <c r="AB32" s="596"/>
      <c r="AC32" s="596"/>
      <c r="AD32" s="597">
        <v>1830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93.1</v>
      </c>
      <c r="BN32" s="661"/>
      <c r="BO32" s="661"/>
      <c r="BP32" s="661"/>
      <c r="BQ32" s="663"/>
      <c r="BR32" s="660">
        <v>98.4</v>
      </c>
      <c r="BS32" s="661"/>
      <c r="BT32" s="661"/>
      <c r="BU32" s="661"/>
      <c r="BV32" s="661"/>
      <c r="BW32" s="661"/>
      <c r="BX32" s="662">
        <v>92.6</v>
      </c>
      <c r="BY32" s="661"/>
      <c r="BZ32" s="661"/>
      <c r="CA32" s="661"/>
      <c r="CB32" s="663"/>
      <c r="CD32" s="658"/>
      <c r="CE32" s="659"/>
      <c r="CF32" s="607" t="s">
        <v>299</v>
      </c>
      <c r="CG32" s="608"/>
      <c r="CH32" s="608"/>
      <c r="CI32" s="608"/>
      <c r="CJ32" s="608"/>
      <c r="CK32" s="608"/>
      <c r="CL32" s="608"/>
      <c r="CM32" s="608"/>
      <c r="CN32" s="608"/>
      <c r="CO32" s="608"/>
      <c r="CP32" s="608"/>
      <c r="CQ32" s="609"/>
      <c r="CR32" s="593">
        <v>518</v>
      </c>
      <c r="CS32" s="594"/>
      <c r="CT32" s="594"/>
      <c r="CU32" s="594"/>
      <c r="CV32" s="594"/>
      <c r="CW32" s="594"/>
      <c r="CX32" s="594"/>
      <c r="CY32" s="595"/>
      <c r="CZ32" s="627">
        <v>0</v>
      </c>
      <c r="DA32" s="628"/>
      <c r="DB32" s="628"/>
      <c r="DC32" s="629"/>
      <c r="DD32" s="602">
        <v>518</v>
      </c>
      <c r="DE32" s="594"/>
      <c r="DF32" s="594"/>
      <c r="DG32" s="594"/>
      <c r="DH32" s="594"/>
      <c r="DI32" s="594"/>
      <c r="DJ32" s="594"/>
      <c r="DK32" s="595"/>
      <c r="DL32" s="602">
        <v>518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3804058</v>
      </c>
      <c r="S33" s="594"/>
      <c r="T33" s="594"/>
      <c r="U33" s="594"/>
      <c r="V33" s="594"/>
      <c r="W33" s="594"/>
      <c r="X33" s="594"/>
      <c r="Y33" s="595"/>
      <c r="Z33" s="596">
        <v>26.1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5078557</v>
      </c>
      <c r="CS33" s="625"/>
      <c r="CT33" s="625"/>
      <c r="CU33" s="625"/>
      <c r="CV33" s="625"/>
      <c r="CW33" s="625"/>
      <c r="CX33" s="625"/>
      <c r="CY33" s="626"/>
      <c r="CZ33" s="627">
        <v>37.4</v>
      </c>
      <c r="DA33" s="628"/>
      <c r="DB33" s="628"/>
      <c r="DC33" s="629"/>
      <c r="DD33" s="602">
        <v>3824111</v>
      </c>
      <c r="DE33" s="625"/>
      <c r="DF33" s="625"/>
      <c r="DG33" s="625"/>
      <c r="DH33" s="625"/>
      <c r="DI33" s="625"/>
      <c r="DJ33" s="625"/>
      <c r="DK33" s="626"/>
      <c r="DL33" s="602">
        <v>2906120</v>
      </c>
      <c r="DM33" s="625"/>
      <c r="DN33" s="625"/>
      <c r="DO33" s="625"/>
      <c r="DP33" s="625"/>
      <c r="DQ33" s="625"/>
      <c r="DR33" s="625"/>
      <c r="DS33" s="625"/>
      <c r="DT33" s="625"/>
      <c r="DU33" s="625"/>
      <c r="DV33" s="626"/>
      <c r="DW33" s="598">
        <v>39.1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1682213</v>
      </c>
      <c r="CS34" s="594"/>
      <c r="CT34" s="594"/>
      <c r="CU34" s="594"/>
      <c r="CV34" s="594"/>
      <c r="CW34" s="594"/>
      <c r="CX34" s="594"/>
      <c r="CY34" s="595"/>
      <c r="CZ34" s="627">
        <v>12.4</v>
      </c>
      <c r="DA34" s="628"/>
      <c r="DB34" s="628"/>
      <c r="DC34" s="629"/>
      <c r="DD34" s="602">
        <v>1235198</v>
      </c>
      <c r="DE34" s="594"/>
      <c r="DF34" s="594"/>
      <c r="DG34" s="594"/>
      <c r="DH34" s="594"/>
      <c r="DI34" s="594"/>
      <c r="DJ34" s="594"/>
      <c r="DK34" s="595"/>
      <c r="DL34" s="602">
        <v>1144530</v>
      </c>
      <c r="DM34" s="594"/>
      <c r="DN34" s="594"/>
      <c r="DO34" s="594"/>
      <c r="DP34" s="594"/>
      <c r="DQ34" s="594"/>
      <c r="DR34" s="594"/>
      <c r="DS34" s="594"/>
      <c r="DT34" s="594"/>
      <c r="DU34" s="594"/>
      <c r="DV34" s="595"/>
      <c r="DW34" s="598">
        <v>15.4</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423358</v>
      </c>
      <c r="S35" s="594"/>
      <c r="T35" s="594"/>
      <c r="U35" s="594"/>
      <c r="V35" s="594"/>
      <c r="W35" s="594"/>
      <c r="X35" s="594"/>
      <c r="Y35" s="595"/>
      <c r="Z35" s="596">
        <v>2.9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1691406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35856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177156</v>
      </c>
      <c r="CS35" s="625"/>
      <c r="CT35" s="625"/>
      <c r="CU35" s="625"/>
      <c r="CV35" s="625"/>
      <c r="CW35" s="625"/>
      <c r="CX35" s="625"/>
      <c r="CY35" s="626"/>
      <c r="CZ35" s="627">
        <v>1.3</v>
      </c>
      <c r="DA35" s="628"/>
      <c r="DB35" s="628"/>
      <c r="DC35" s="629"/>
      <c r="DD35" s="602">
        <v>87511</v>
      </c>
      <c r="DE35" s="625"/>
      <c r="DF35" s="625"/>
      <c r="DG35" s="625"/>
      <c r="DH35" s="625"/>
      <c r="DI35" s="625"/>
      <c r="DJ35" s="625"/>
      <c r="DK35" s="626"/>
      <c r="DL35" s="602">
        <v>87511</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14589942</v>
      </c>
      <c r="S36" s="666"/>
      <c r="T36" s="666"/>
      <c r="U36" s="666"/>
      <c r="V36" s="666"/>
      <c r="W36" s="666"/>
      <c r="X36" s="666"/>
      <c r="Y36" s="667"/>
      <c r="Z36" s="668">
        <v>100</v>
      </c>
      <c r="AA36" s="668"/>
      <c r="AB36" s="668"/>
      <c r="AC36" s="668"/>
      <c r="AD36" s="669">
        <v>7000207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631285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12939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1026402</v>
      </c>
      <c r="CS36" s="594"/>
      <c r="CT36" s="594"/>
      <c r="CU36" s="594"/>
      <c r="CV36" s="594"/>
      <c r="CW36" s="594"/>
      <c r="CX36" s="594"/>
      <c r="CY36" s="595"/>
      <c r="CZ36" s="627">
        <v>7.6</v>
      </c>
      <c r="DA36" s="628"/>
      <c r="DB36" s="628"/>
      <c r="DC36" s="629"/>
      <c r="DD36" s="602">
        <v>785041</v>
      </c>
      <c r="DE36" s="594"/>
      <c r="DF36" s="594"/>
      <c r="DG36" s="594"/>
      <c r="DH36" s="594"/>
      <c r="DI36" s="594"/>
      <c r="DJ36" s="594"/>
      <c r="DK36" s="595"/>
      <c r="DL36" s="602">
        <v>636011</v>
      </c>
      <c r="DM36" s="594"/>
      <c r="DN36" s="594"/>
      <c r="DO36" s="594"/>
      <c r="DP36" s="594"/>
      <c r="DQ36" s="594"/>
      <c r="DR36" s="594"/>
      <c r="DS36" s="594"/>
      <c r="DT36" s="594"/>
      <c r="DU36" s="594"/>
      <c r="DV36" s="595"/>
      <c r="DW36" s="598">
        <v>8.6</v>
      </c>
      <c r="DX36" s="623"/>
      <c r="DY36" s="623"/>
      <c r="DZ36" s="623"/>
      <c r="EA36" s="623"/>
      <c r="EB36" s="623"/>
      <c r="EC36" s="624"/>
    </row>
    <row r="37" spans="2:133" ht="11.25" customHeight="1">
      <c r="AQ37" s="672" t="s">
        <v>314</v>
      </c>
      <c r="AR37" s="673"/>
      <c r="AS37" s="673"/>
      <c r="AT37" s="673"/>
      <c r="AU37" s="673"/>
      <c r="AV37" s="673"/>
      <c r="AW37" s="673"/>
      <c r="AX37" s="673"/>
      <c r="AY37" s="674"/>
      <c r="AZ37" s="593">
        <v>240875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1996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416472</v>
      </c>
      <c r="CS37" s="625"/>
      <c r="CT37" s="625"/>
      <c r="CU37" s="625"/>
      <c r="CV37" s="625"/>
      <c r="CW37" s="625"/>
      <c r="CX37" s="625"/>
      <c r="CY37" s="626"/>
      <c r="CZ37" s="627">
        <v>3.1</v>
      </c>
      <c r="DA37" s="628"/>
      <c r="DB37" s="628"/>
      <c r="DC37" s="629"/>
      <c r="DD37" s="602">
        <v>416163</v>
      </c>
      <c r="DE37" s="625"/>
      <c r="DF37" s="625"/>
      <c r="DG37" s="625"/>
      <c r="DH37" s="625"/>
      <c r="DI37" s="625"/>
      <c r="DJ37" s="625"/>
      <c r="DK37" s="626"/>
      <c r="DL37" s="602">
        <v>409883</v>
      </c>
      <c r="DM37" s="625"/>
      <c r="DN37" s="625"/>
      <c r="DO37" s="625"/>
      <c r="DP37" s="625"/>
      <c r="DQ37" s="625"/>
      <c r="DR37" s="625"/>
      <c r="DS37" s="625"/>
      <c r="DT37" s="625"/>
      <c r="DU37" s="625"/>
      <c r="DV37" s="626"/>
      <c r="DW37" s="598">
        <v>5.5</v>
      </c>
      <c r="DX37" s="623"/>
      <c r="DY37" s="623"/>
      <c r="DZ37" s="623"/>
      <c r="EA37" s="623"/>
      <c r="EB37" s="623"/>
      <c r="EC37" s="624"/>
    </row>
    <row r="38" spans="2:133" ht="11.25" customHeight="1">
      <c r="AQ38" s="672" t="s">
        <v>317</v>
      </c>
      <c r="AR38" s="673"/>
      <c r="AS38" s="673"/>
      <c r="AT38" s="673"/>
      <c r="AU38" s="673"/>
      <c r="AV38" s="673"/>
      <c r="AW38" s="673"/>
      <c r="AX38" s="673"/>
      <c r="AY38" s="674"/>
      <c r="AZ38" s="593">
        <v>62509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3212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1632520</v>
      </c>
      <c r="CS38" s="594"/>
      <c r="CT38" s="594"/>
      <c r="CU38" s="594"/>
      <c r="CV38" s="594"/>
      <c r="CW38" s="594"/>
      <c r="CX38" s="594"/>
      <c r="CY38" s="595"/>
      <c r="CZ38" s="627">
        <v>12</v>
      </c>
      <c r="DA38" s="628"/>
      <c r="DB38" s="628"/>
      <c r="DC38" s="629"/>
      <c r="DD38" s="602">
        <v>1495581</v>
      </c>
      <c r="DE38" s="594"/>
      <c r="DF38" s="594"/>
      <c r="DG38" s="594"/>
      <c r="DH38" s="594"/>
      <c r="DI38" s="594"/>
      <c r="DJ38" s="594"/>
      <c r="DK38" s="595"/>
      <c r="DL38" s="602">
        <v>1038068</v>
      </c>
      <c r="DM38" s="594"/>
      <c r="DN38" s="594"/>
      <c r="DO38" s="594"/>
      <c r="DP38" s="594"/>
      <c r="DQ38" s="594"/>
      <c r="DR38" s="594"/>
      <c r="DS38" s="594"/>
      <c r="DT38" s="594"/>
      <c r="DU38" s="594"/>
      <c r="DV38" s="595"/>
      <c r="DW38" s="598">
        <v>14</v>
      </c>
      <c r="DX38" s="623"/>
      <c r="DY38" s="623"/>
      <c r="DZ38" s="623"/>
      <c r="EA38" s="623"/>
      <c r="EB38" s="623"/>
      <c r="EC38" s="624"/>
    </row>
    <row r="39" spans="2:133" ht="11.25" customHeight="1">
      <c r="AQ39" s="672" t="s">
        <v>320</v>
      </c>
      <c r="AR39" s="673"/>
      <c r="AS39" s="673"/>
      <c r="AT39" s="673"/>
      <c r="AU39" s="673"/>
      <c r="AV39" s="673"/>
      <c r="AW39" s="673"/>
      <c r="AX39" s="673"/>
      <c r="AY39" s="674"/>
      <c r="AZ39" s="593">
        <v>50000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532344</v>
      </c>
      <c r="CS39" s="625"/>
      <c r="CT39" s="625"/>
      <c r="CU39" s="625"/>
      <c r="CV39" s="625"/>
      <c r="CW39" s="625"/>
      <c r="CX39" s="625"/>
      <c r="CY39" s="626"/>
      <c r="CZ39" s="627">
        <v>3.9</v>
      </c>
      <c r="DA39" s="628"/>
      <c r="DB39" s="628"/>
      <c r="DC39" s="629"/>
      <c r="DD39" s="602">
        <v>208000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133838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140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27922</v>
      </c>
      <c r="CS40" s="594"/>
      <c r="CT40" s="594"/>
      <c r="CU40" s="594"/>
      <c r="CV40" s="594"/>
      <c r="CW40" s="594"/>
      <c r="CX40" s="594"/>
      <c r="CY40" s="595"/>
      <c r="CZ40" s="627">
        <v>0.2</v>
      </c>
      <c r="DA40" s="628"/>
      <c r="DB40" s="628"/>
      <c r="DC40" s="629"/>
      <c r="DD40" s="602">
        <v>12780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572899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360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4909208</v>
      </c>
      <c r="CS42" s="594"/>
      <c r="CT42" s="594"/>
      <c r="CU42" s="594"/>
      <c r="CV42" s="594"/>
      <c r="CW42" s="594"/>
      <c r="CX42" s="594"/>
      <c r="CY42" s="595"/>
      <c r="CZ42" s="627">
        <v>36.1</v>
      </c>
      <c r="DA42" s="676"/>
      <c r="DB42" s="676"/>
      <c r="DC42" s="677"/>
      <c r="DD42" s="602">
        <v>1505738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33964</v>
      </c>
      <c r="CS43" s="625"/>
      <c r="CT43" s="625"/>
      <c r="CU43" s="625"/>
      <c r="CV43" s="625"/>
      <c r="CW43" s="625"/>
      <c r="CX43" s="625"/>
      <c r="CY43" s="626"/>
      <c r="CZ43" s="627">
        <v>0.2</v>
      </c>
      <c r="DA43" s="628"/>
      <c r="DB43" s="628"/>
      <c r="DC43" s="629"/>
      <c r="DD43" s="602">
        <v>33089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4900919</v>
      </c>
      <c r="CS44" s="594"/>
      <c r="CT44" s="594"/>
      <c r="CU44" s="594"/>
      <c r="CV44" s="594"/>
      <c r="CW44" s="594"/>
      <c r="CX44" s="594"/>
      <c r="CY44" s="595"/>
      <c r="CZ44" s="627">
        <v>36.1</v>
      </c>
      <c r="DA44" s="676"/>
      <c r="DB44" s="676"/>
      <c r="DC44" s="677"/>
      <c r="DD44" s="602">
        <v>1500262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181873</v>
      </c>
      <c r="CS45" s="625"/>
      <c r="CT45" s="625"/>
      <c r="CU45" s="625"/>
      <c r="CV45" s="625"/>
      <c r="CW45" s="625"/>
      <c r="CX45" s="625"/>
      <c r="CY45" s="626"/>
      <c r="CZ45" s="627">
        <v>1.3</v>
      </c>
      <c r="DA45" s="628"/>
      <c r="DB45" s="628"/>
      <c r="DC45" s="629"/>
      <c r="DD45" s="602">
        <v>68111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4696244</v>
      </c>
      <c r="CS46" s="594"/>
      <c r="CT46" s="594"/>
      <c r="CU46" s="594"/>
      <c r="CV46" s="594"/>
      <c r="CW46" s="594"/>
      <c r="CX46" s="594"/>
      <c r="CY46" s="595"/>
      <c r="CZ46" s="627">
        <v>34.6</v>
      </c>
      <c r="DA46" s="676"/>
      <c r="DB46" s="676"/>
      <c r="DC46" s="677"/>
      <c r="DD46" s="602">
        <v>1409349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8289</v>
      </c>
      <c r="CS47" s="625"/>
      <c r="CT47" s="625"/>
      <c r="CU47" s="625"/>
      <c r="CV47" s="625"/>
      <c r="CW47" s="625"/>
      <c r="CX47" s="625"/>
      <c r="CY47" s="626"/>
      <c r="CZ47" s="627">
        <v>0.1</v>
      </c>
      <c r="DA47" s="628"/>
      <c r="DB47" s="628"/>
      <c r="DC47" s="629"/>
      <c r="DD47" s="602">
        <v>5476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13589785</v>
      </c>
      <c r="CS49" s="661"/>
      <c r="CT49" s="661"/>
      <c r="CU49" s="661"/>
      <c r="CV49" s="661"/>
      <c r="CW49" s="661"/>
      <c r="CX49" s="661"/>
      <c r="CY49" s="688"/>
      <c r="CZ49" s="689">
        <v>100</v>
      </c>
      <c r="DA49" s="690"/>
      <c r="DB49" s="690"/>
      <c r="DC49" s="691"/>
      <c r="DD49" s="692">
        <v>8194715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 sqref="B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14557</v>
      </c>
      <c r="R7" s="723"/>
      <c r="S7" s="723"/>
      <c r="T7" s="723"/>
      <c r="U7" s="723"/>
      <c r="V7" s="723">
        <v>13562</v>
      </c>
      <c r="W7" s="723"/>
      <c r="X7" s="723"/>
      <c r="Y7" s="723"/>
      <c r="Z7" s="723"/>
      <c r="AA7" s="723">
        <v>995</v>
      </c>
      <c r="AB7" s="723"/>
      <c r="AC7" s="723"/>
      <c r="AD7" s="723"/>
      <c r="AE7" s="724"/>
      <c r="AF7" s="725">
        <v>932</v>
      </c>
      <c r="AG7" s="726"/>
      <c r="AH7" s="726"/>
      <c r="AI7" s="726"/>
      <c r="AJ7" s="727"/>
      <c r="AK7" s="762">
        <v>6</v>
      </c>
      <c r="AL7" s="763"/>
      <c r="AM7" s="763"/>
      <c r="AN7" s="763"/>
      <c r="AO7" s="763"/>
      <c r="AP7" s="763">
        <v>15567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v>2</v>
      </c>
      <c r="CI7" s="760"/>
      <c r="CJ7" s="760"/>
      <c r="CK7" s="760"/>
      <c r="CL7" s="761"/>
      <c r="CM7" s="759">
        <v>453</v>
      </c>
      <c r="CN7" s="760"/>
      <c r="CO7" s="760"/>
      <c r="CP7" s="760"/>
      <c r="CQ7" s="761"/>
      <c r="CR7" s="759">
        <v>143</v>
      </c>
      <c r="CS7" s="760"/>
      <c r="CT7" s="760"/>
      <c r="CU7" s="760"/>
      <c r="CV7" s="761"/>
      <c r="CW7" s="759">
        <v>8</v>
      </c>
      <c r="CX7" s="760"/>
      <c r="CY7" s="760"/>
      <c r="CZ7" s="760"/>
      <c r="DA7" s="761"/>
      <c r="DB7" s="759" t="s">
        <v>561</v>
      </c>
      <c r="DC7" s="760"/>
      <c r="DD7" s="760"/>
      <c r="DE7" s="760"/>
      <c r="DF7" s="761"/>
      <c r="DG7" s="759" t="s">
        <v>483</v>
      </c>
      <c r="DH7" s="760"/>
      <c r="DI7" s="760"/>
      <c r="DJ7" s="760"/>
      <c r="DK7" s="761"/>
      <c r="DL7" s="759" t="s">
        <v>483</v>
      </c>
      <c r="DM7" s="760"/>
      <c r="DN7" s="760"/>
      <c r="DO7" s="760"/>
      <c r="DP7" s="761"/>
      <c r="DQ7" s="759" t="s">
        <v>483</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24</v>
      </c>
      <c r="R8" s="747"/>
      <c r="S8" s="747"/>
      <c r="T8" s="747"/>
      <c r="U8" s="747"/>
      <c r="V8" s="747">
        <v>23</v>
      </c>
      <c r="W8" s="747"/>
      <c r="X8" s="747"/>
      <c r="Y8" s="747"/>
      <c r="Z8" s="747"/>
      <c r="AA8" s="747">
        <v>0</v>
      </c>
      <c r="AB8" s="747"/>
      <c r="AC8" s="747"/>
      <c r="AD8" s="747"/>
      <c r="AE8" s="748"/>
      <c r="AF8" s="749">
        <v>0</v>
      </c>
      <c r="AG8" s="750"/>
      <c r="AH8" s="750"/>
      <c r="AI8" s="750"/>
      <c r="AJ8" s="751"/>
      <c r="AK8" s="752" t="s">
        <v>537</v>
      </c>
      <c r="AL8" s="753"/>
      <c r="AM8" s="753"/>
      <c r="AN8" s="753"/>
      <c r="AO8" s="753"/>
      <c r="AP8" s="753">
        <v>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553</v>
      </c>
      <c r="BT8" s="757"/>
      <c r="BU8" s="757"/>
      <c r="BV8" s="757"/>
      <c r="BW8" s="757"/>
      <c r="BX8" s="757"/>
      <c r="BY8" s="757"/>
      <c r="BZ8" s="757"/>
      <c r="CA8" s="757"/>
      <c r="CB8" s="757"/>
      <c r="CC8" s="757"/>
      <c r="CD8" s="757"/>
      <c r="CE8" s="757"/>
      <c r="CF8" s="757"/>
      <c r="CG8" s="758"/>
      <c r="CH8" s="769">
        <v>0</v>
      </c>
      <c r="CI8" s="770"/>
      <c r="CJ8" s="770"/>
      <c r="CK8" s="770"/>
      <c r="CL8" s="771"/>
      <c r="CM8" s="769">
        <v>30</v>
      </c>
      <c r="CN8" s="770"/>
      <c r="CO8" s="770"/>
      <c r="CP8" s="770"/>
      <c r="CQ8" s="771"/>
      <c r="CR8" s="769">
        <v>1</v>
      </c>
      <c r="CS8" s="770"/>
      <c r="CT8" s="770"/>
      <c r="CU8" s="770"/>
      <c r="CV8" s="771"/>
      <c r="CW8" s="769">
        <v>5</v>
      </c>
      <c r="CX8" s="770"/>
      <c r="CY8" s="770"/>
      <c r="CZ8" s="770"/>
      <c r="DA8" s="771"/>
      <c r="DB8" s="769" t="s">
        <v>561</v>
      </c>
      <c r="DC8" s="770"/>
      <c r="DD8" s="770"/>
      <c r="DE8" s="770"/>
      <c r="DF8" s="771"/>
      <c r="DG8" s="769" t="s">
        <v>483</v>
      </c>
      <c r="DH8" s="770"/>
      <c r="DI8" s="770"/>
      <c r="DJ8" s="770"/>
      <c r="DK8" s="771"/>
      <c r="DL8" s="769" t="s">
        <v>483</v>
      </c>
      <c r="DM8" s="770"/>
      <c r="DN8" s="770"/>
      <c r="DO8" s="770"/>
      <c r="DP8" s="771"/>
      <c r="DQ8" s="769" t="s">
        <v>483</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9</v>
      </c>
      <c r="R9" s="747"/>
      <c r="S9" s="747"/>
      <c r="T9" s="747"/>
      <c r="U9" s="747"/>
      <c r="V9" s="747">
        <v>5</v>
      </c>
      <c r="W9" s="747"/>
      <c r="X9" s="747"/>
      <c r="Y9" s="747"/>
      <c r="Z9" s="747"/>
      <c r="AA9" s="747">
        <v>4</v>
      </c>
      <c r="AB9" s="747"/>
      <c r="AC9" s="747"/>
      <c r="AD9" s="747"/>
      <c r="AE9" s="748"/>
      <c r="AF9" s="749">
        <v>4</v>
      </c>
      <c r="AG9" s="750"/>
      <c r="AH9" s="750"/>
      <c r="AI9" s="750"/>
      <c r="AJ9" s="751"/>
      <c r="AK9" s="752" t="s">
        <v>537</v>
      </c>
      <c r="AL9" s="753"/>
      <c r="AM9" s="753"/>
      <c r="AN9" s="753"/>
      <c r="AO9" s="753"/>
      <c r="AP9" s="753" t="s">
        <v>537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554</v>
      </c>
      <c r="BT9" s="757"/>
      <c r="BU9" s="757"/>
      <c r="BV9" s="757"/>
      <c r="BW9" s="757"/>
      <c r="BX9" s="757"/>
      <c r="BY9" s="757"/>
      <c r="BZ9" s="757"/>
      <c r="CA9" s="757"/>
      <c r="CB9" s="757"/>
      <c r="CC9" s="757"/>
      <c r="CD9" s="757"/>
      <c r="CE9" s="757"/>
      <c r="CF9" s="757"/>
      <c r="CG9" s="758"/>
      <c r="CH9" s="769">
        <v>-6</v>
      </c>
      <c r="CI9" s="770"/>
      <c r="CJ9" s="770"/>
      <c r="CK9" s="770"/>
      <c r="CL9" s="771"/>
      <c r="CM9" s="769">
        <v>128</v>
      </c>
      <c r="CN9" s="770"/>
      <c r="CO9" s="770"/>
      <c r="CP9" s="770"/>
      <c r="CQ9" s="771"/>
      <c r="CR9" s="769">
        <v>60</v>
      </c>
      <c r="CS9" s="770"/>
      <c r="CT9" s="770"/>
      <c r="CU9" s="770"/>
      <c r="CV9" s="771"/>
      <c r="CW9" s="769">
        <v>1</v>
      </c>
      <c r="CX9" s="770"/>
      <c r="CY9" s="770"/>
      <c r="CZ9" s="770"/>
      <c r="DA9" s="771"/>
      <c r="DB9" s="769">
        <v>68</v>
      </c>
      <c r="DC9" s="770"/>
      <c r="DD9" s="770"/>
      <c r="DE9" s="770"/>
      <c r="DF9" s="771"/>
      <c r="DG9" s="769" t="s">
        <v>562</v>
      </c>
      <c r="DH9" s="770"/>
      <c r="DI9" s="770"/>
      <c r="DJ9" s="770"/>
      <c r="DK9" s="771"/>
      <c r="DL9" s="769" t="s">
        <v>562</v>
      </c>
      <c r="DM9" s="770"/>
      <c r="DN9" s="770"/>
      <c r="DO9" s="770"/>
      <c r="DP9" s="771"/>
      <c r="DQ9" s="769" t="s">
        <v>562</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2</v>
      </c>
      <c r="R10" s="747"/>
      <c r="S10" s="747"/>
      <c r="T10" s="747"/>
      <c r="U10" s="747"/>
      <c r="V10" s="747">
        <v>1</v>
      </c>
      <c r="W10" s="747"/>
      <c r="X10" s="747"/>
      <c r="Y10" s="747"/>
      <c r="Z10" s="747"/>
      <c r="AA10" s="747">
        <v>1</v>
      </c>
      <c r="AB10" s="747"/>
      <c r="AC10" s="747"/>
      <c r="AD10" s="747"/>
      <c r="AE10" s="748"/>
      <c r="AF10" s="749">
        <v>1</v>
      </c>
      <c r="AG10" s="750"/>
      <c r="AH10" s="750"/>
      <c r="AI10" s="750"/>
      <c r="AJ10" s="751"/>
      <c r="AK10" s="752" t="s">
        <v>537</v>
      </c>
      <c r="AL10" s="753"/>
      <c r="AM10" s="753"/>
      <c r="AN10" s="753"/>
      <c r="AO10" s="753"/>
      <c r="AP10" s="753" t="s">
        <v>537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555</v>
      </c>
      <c r="BT10" s="757"/>
      <c r="BU10" s="757"/>
      <c r="BV10" s="757"/>
      <c r="BW10" s="757"/>
      <c r="BX10" s="757"/>
      <c r="BY10" s="757"/>
      <c r="BZ10" s="757"/>
      <c r="CA10" s="757"/>
      <c r="CB10" s="757"/>
      <c r="CC10" s="757"/>
      <c r="CD10" s="757"/>
      <c r="CE10" s="757"/>
      <c r="CF10" s="757"/>
      <c r="CG10" s="758"/>
      <c r="CH10" s="769">
        <v>0</v>
      </c>
      <c r="CI10" s="770"/>
      <c r="CJ10" s="770"/>
      <c r="CK10" s="770"/>
      <c r="CL10" s="771"/>
      <c r="CM10" s="769">
        <v>5</v>
      </c>
      <c r="CN10" s="770"/>
      <c r="CO10" s="770"/>
      <c r="CP10" s="770"/>
      <c r="CQ10" s="771"/>
      <c r="CR10" s="769">
        <v>4</v>
      </c>
      <c r="CS10" s="770"/>
      <c r="CT10" s="770"/>
      <c r="CU10" s="770"/>
      <c r="CV10" s="771"/>
      <c r="CW10" s="769">
        <v>3</v>
      </c>
      <c r="CX10" s="770"/>
      <c r="CY10" s="770"/>
      <c r="CZ10" s="770"/>
      <c r="DA10" s="771"/>
      <c r="DB10" s="769" t="s">
        <v>561</v>
      </c>
      <c r="DC10" s="770"/>
      <c r="DD10" s="770"/>
      <c r="DE10" s="770"/>
      <c r="DF10" s="771"/>
      <c r="DG10" s="769" t="s">
        <v>483</v>
      </c>
      <c r="DH10" s="770"/>
      <c r="DI10" s="770"/>
      <c r="DJ10" s="770"/>
      <c r="DK10" s="771"/>
      <c r="DL10" s="769" t="s">
        <v>483</v>
      </c>
      <c r="DM10" s="770"/>
      <c r="DN10" s="770"/>
      <c r="DO10" s="770"/>
      <c r="DP10" s="771"/>
      <c r="DQ10" s="769" t="s">
        <v>483</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556</v>
      </c>
      <c r="BT11" s="757"/>
      <c r="BU11" s="757"/>
      <c r="BV11" s="757"/>
      <c r="BW11" s="757"/>
      <c r="BX11" s="757"/>
      <c r="BY11" s="757"/>
      <c r="BZ11" s="757"/>
      <c r="CA11" s="757"/>
      <c r="CB11" s="757"/>
      <c r="CC11" s="757"/>
      <c r="CD11" s="757"/>
      <c r="CE11" s="757"/>
      <c r="CF11" s="757"/>
      <c r="CG11" s="758"/>
      <c r="CH11" s="769">
        <v>3</v>
      </c>
      <c r="CI11" s="770"/>
      <c r="CJ11" s="770"/>
      <c r="CK11" s="770"/>
      <c r="CL11" s="771"/>
      <c r="CM11" s="769">
        <v>153</v>
      </c>
      <c r="CN11" s="770"/>
      <c r="CO11" s="770"/>
      <c r="CP11" s="770"/>
      <c r="CQ11" s="771"/>
      <c r="CR11" s="769">
        <v>58</v>
      </c>
      <c r="CS11" s="770"/>
      <c r="CT11" s="770"/>
      <c r="CU11" s="770"/>
      <c r="CV11" s="771"/>
      <c r="CW11" s="769">
        <v>3</v>
      </c>
      <c r="CX11" s="770"/>
      <c r="CY11" s="770"/>
      <c r="CZ11" s="770"/>
      <c r="DA11" s="771"/>
      <c r="DB11" s="769" t="s">
        <v>561</v>
      </c>
      <c r="DC11" s="770"/>
      <c r="DD11" s="770"/>
      <c r="DE11" s="770"/>
      <c r="DF11" s="771"/>
      <c r="DG11" s="769" t="s">
        <v>483</v>
      </c>
      <c r="DH11" s="770"/>
      <c r="DI11" s="770"/>
      <c r="DJ11" s="770"/>
      <c r="DK11" s="771"/>
      <c r="DL11" s="769" t="s">
        <v>483</v>
      </c>
      <c r="DM11" s="770"/>
      <c r="DN11" s="770"/>
      <c r="DO11" s="770"/>
      <c r="DP11" s="771"/>
      <c r="DQ11" s="769" t="s">
        <v>483</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557</v>
      </c>
      <c r="BT12" s="757"/>
      <c r="BU12" s="757"/>
      <c r="BV12" s="757"/>
      <c r="BW12" s="757"/>
      <c r="BX12" s="757"/>
      <c r="BY12" s="757"/>
      <c r="BZ12" s="757"/>
      <c r="CA12" s="757"/>
      <c r="CB12" s="757"/>
      <c r="CC12" s="757"/>
      <c r="CD12" s="757"/>
      <c r="CE12" s="757"/>
      <c r="CF12" s="757"/>
      <c r="CG12" s="758"/>
      <c r="CH12" s="769">
        <v>23</v>
      </c>
      <c r="CI12" s="770"/>
      <c r="CJ12" s="770"/>
      <c r="CK12" s="770"/>
      <c r="CL12" s="771"/>
      <c r="CM12" s="769">
        <v>497</v>
      </c>
      <c r="CN12" s="770"/>
      <c r="CO12" s="770"/>
      <c r="CP12" s="770"/>
      <c r="CQ12" s="771"/>
      <c r="CR12" s="769">
        <v>28</v>
      </c>
      <c r="CS12" s="770"/>
      <c r="CT12" s="770"/>
      <c r="CU12" s="770"/>
      <c r="CV12" s="771"/>
      <c r="CW12" s="769">
        <v>0</v>
      </c>
      <c r="CX12" s="770"/>
      <c r="CY12" s="770"/>
      <c r="CZ12" s="770"/>
      <c r="DA12" s="771"/>
      <c r="DB12" s="769" t="s">
        <v>562</v>
      </c>
      <c r="DC12" s="770"/>
      <c r="DD12" s="770"/>
      <c r="DE12" s="770"/>
      <c r="DF12" s="771"/>
      <c r="DG12" s="769" t="s">
        <v>483</v>
      </c>
      <c r="DH12" s="770"/>
      <c r="DI12" s="770"/>
      <c r="DJ12" s="770"/>
      <c r="DK12" s="771"/>
      <c r="DL12" s="769" t="s">
        <v>483</v>
      </c>
      <c r="DM12" s="770"/>
      <c r="DN12" s="770"/>
      <c r="DO12" s="770"/>
      <c r="DP12" s="771"/>
      <c r="DQ12" s="769" t="s">
        <v>483</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558</v>
      </c>
      <c r="BT13" s="757"/>
      <c r="BU13" s="757"/>
      <c r="BV13" s="757"/>
      <c r="BW13" s="757"/>
      <c r="BX13" s="757"/>
      <c r="BY13" s="757"/>
      <c r="BZ13" s="757"/>
      <c r="CA13" s="757"/>
      <c r="CB13" s="757"/>
      <c r="CC13" s="757"/>
      <c r="CD13" s="757"/>
      <c r="CE13" s="757"/>
      <c r="CF13" s="757"/>
      <c r="CG13" s="758"/>
      <c r="CH13" s="769">
        <v>1</v>
      </c>
      <c r="CI13" s="770"/>
      <c r="CJ13" s="770"/>
      <c r="CK13" s="770"/>
      <c r="CL13" s="771"/>
      <c r="CM13" s="769">
        <v>46</v>
      </c>
      <c r="CN13" s="770"/>
      <c r="CO13" s="770"/>
      <c r="CP13" s="770"/>
      <c r="CQ13" s="771"/>
      <c r="CR13" s="769">
        <v>50</v>
      </c>
      <c r="CS13" s="770"/>
      <c r="CT13" s="770"/>
      <c r="CU13" s="770"/>
      <c r="CV13" s="771"/>
      <c r="CW13" s="769">
        <v>1</v>
      </c>
      <c r="CX13" s="770"/>
      <c r="CY13" s="770"/>
      <c r="CZ13" s="770"/>
      <c r="DA13" s="771"/>
      <c r="DB13" s="769" t="s">
        <v>562</v>
      </c>
      <c r="DC13" s="770"/>
      <c r="DD13" s="770"/>
      <c r="DE13" s="770"/>
      <c r="DF13" s="771"/>
      <c r="DG13" s="769" t="s">
        <v>483</v>
      </c>
      <c r="DH13" s="770"/>
      <c r="DI13" s="770"/>
      <c r="DJ13" s="770"/>
      <c r="DK13" s="771"/>
      <c r="DL13" s="769" t="s">
        <v>483</v>
      </c>
      <c r="DM13" s="770"/>
      <c r="DN13" s="770"/>
      <c r="DO13" s="770"/>
      <c r="DP13" s="771"/>
      <c r="DQ13" s="769" t="s">
        <v>483</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14590</v>
      </c>
      <c r="R23" s="782"/>
      <c r="S23" s="782"/>
      <c r="T23" s="782"/>
      <c r="U23" s="782"/>
      <c r="V23" s="782">
        <v>13590</v>
      </c>
      <c r="W23" s="782"/>
      <c r="X23" s="782"/>
      <c r="Y23" s="782"/>
      <c r="Z23" s="782"/>
      <c r="AA23" s="782">
        <v>1000</v>
      </c>
      <c r="AB23" s="782"/>
      <c r="AC23" s="782"/>
      <c r="AD23" s="782"/>
      <c r="AE23" s="783"/>
      <c r="AF23" s="784">
        <v>938</v>
      </c>
      <c r="AG23" s="782"/>
      <c r="AH23" s="782"/>
      <c r="AI23" s="782"/>
      <c r="AJ23" s="785"/>
      <c r="AK23" s="786"/>
      <c r="AL23" s="787"/>
      <c r="AM23" s="787"/>
      <c r="AN23" s="787"/>
      <c r="AO23" s="787"/>
      <c r="AP23" s="782">
        <v>15583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1698</v>
      </c>
      <c r="R28" s="811"/>
      <c r="S28" s="811"/>
      <c r="T28" s="811"/>
      <c r="U28" s="811"/>
      <c r="V28" s="811">
        <v>1663</v>
      </c>
      <c r="W28" s="811"/>
      <c r="X28" s="811"/>
      <c r="Y28" s="811"/>
      <c r="Z28" s="811"/>
      <c r="AA28" s="811">
        <v>36</v>
      </c>
      <c r="AB28" s="811"/>
      <c r="AC28" s="811"/>
      <c r="AD28" s="811"/>
      <c r="AE28" s="812"/>
      <c r="AF28" s="813">
        <v>36</v>
      </c>
      <c r="AG28" s="811"/>
      <c r="AH28" s="811"/>
      <c r="AI28" s="811"/>
      <c r="AJ28" s="814"/>
      <c r="AK28" s="815">
        <v>105</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265</v>
      </c>
      <c r="R29" s="747"/>
      <c r="S29" s="747"/>
      <c r="T29" s="747"/>
      <c r="U29" s="747"/>
      <c r="V29" s="747">
        <v>259</v>
      </c>
      <c r="W29" s="747"/>
      <c r="X29" s="747"/>
      <c r="Y29" s="747"/>
      <c r="Z29" s="747"/>
      <c r="AA29" s="747">
        <v>6</v>
      </c>
      <c r="AB29" s="747"/>
      <c r="AC29" s="747"/>
      <c r="AD29" s="747"/>
      <c r="AE29" s="748"/>
      <c r="AF29" s="749">
        <v>6</v>
      </c>
      <c r="AG29" s="750"/>
      <c r="AH29" s="750"/>
      <c r="AI29" s="750"/>
      <c r="AJ29" s="751"/>
      <c r="AK29" s="818">
        <v>29</v>
      </c>
      <c r="AL29" s="819"/>
      <c r="AM29" s="819"/>
      <c r="AN29" s="819"/>
      <c r="AO29" s="819"/>
      <c r="AP29" s="819">
        <v>32</v>
      </c>
      <c r="AQ29" s="819"/>
      <c r="AR29" s="819"/>
      <c r="AS29" s="819"/>
      <c r="AT29" s="819"/>
      <c r="AU29" s="819">
        <v>4</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1714</v>
      </c>
      <c r="R30" s="747"/>
      <c r="S30" s="747"/>
      <c r="T30" s="747"/>
      <c r="U30" s="747"/>
      <c r="V30" s="747">
        <v>1677</v>
      </c>
      <c r="W30" s="747"/>
      <c r="X30" s="747"/>
      <c r="Y30" s="747"/>
      <c r="Z30" s="747"/>
      <c r="AA30" s="747">
        <v>37</v>
      </c>
      <c r="AB30" s="747"/>
      <c r="AC30" s="747"/>
      <c r="AD30" s="747"/>
      <c r="AE30" s="748"/>
      <c r="AF30" s="749">
        <v>37</v>
      </c>
      <c r="AG30" s="750"/>
      <c r="AH30" s="750"/>
      <c r="AI30" s="750"/>
      <c r="AJ30" s="751"/>
      <c r="AK30" s="818">
        <v>268</v>
      </c>
      <c r="AL30" s="819"/>
      <c r="AM30" s="819"/>
      <c r="AN30" s="819"/>
      <c r="AO30" s="819"/>
      <c r="AP30" s="819">
        <v>21</v>
      </c>
      <c r="AQ30" s="819"/>
      <c r="AR30" s="819"/>
      <c r="AS30" s="819"/>
      <c r="AT30" s="819"/>
      <c r="AU30" s="819" t="s">
        <v>537</v>
      </c>
      <c r="AV30" s="819"/>
      <c r="AW30" s="819"/>
      <c r="AX30" s="819"/>
      <c r="AY30" s="819"/>
      <c r="AZ30" s="820" t="s">
        <v>483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173</v>
      </c>
      <c r="R31" s="747"/>
      <c r="S31" s="747"/>
      <c r="T31" s="747"/>
      <c r="U31" s="747"/>
      <c r="V31" s="747">
        <v>173</v>
      </c>
      <c r="W31" s="747"/>
      <c r="X31" s="747"/>
      <c r="Y31" s="747"/>
      <c r="Z31" s="747"/>
      <c r="AA31" s="747">
        <v>0</v>
      </c>
      <c r="AB31" s="747"/>
      <c r="AC31" s="747"/>
      <c r="AD31" s="747"/>
      <c r="AE31" s="748"/>
      <c r="AF31" s="749">
        <v>0</v>
      </c>
      <c r="AG31" s="750"/>
      <c r="AH31" s="750"/>
      <c r="AI31" s="750"/>
      <c r="AJ31" s="751"/>
      <c r="AK31" s="818">
        <v>75</v>
      </c>
      <c r="AL31" s="819"/>
      <c r="AM31" s="819"/>
      <c r="AN31" s="819"/>
      <c r="AO31" s="819"/>
      <c r="AP31" s="819" t="s">
        <v>537</v>
      </c>
      <c r="AQ31" s="819"/>
      <c r="AR31" s="819"/>
      <c r="AS31" s="819"/>
      <c r="AT31" s="819"/>
      <c r="AU31" s="819" t="s">
        <v>537</v>
      </c>
      <c r="AV31" s="819"/>
      <c r="AW31" s="819"/>
      <c r="AX31" s="819"/>
      <c r="AY31" s="819"/>
      <c r="AZ31" s="820" t="s">
        <v>483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1386</v>
      </c>
      <c r="R32" s="747"/>
      <c r="S32" s="747"/>
      <c r="T32" s="747"/>
      <c r="U32" s="747"/>
      <c r="V32" s="747">
        <v>1503</v>
      </c>
      <c r="W32" s="747"/>
      <c r="X32" s="747"/>
      <c r="Y32" s="747"/>
      <c r="Z32" s="747"/>
      <c r="AA32" s="747">
        <v>-116</v>
      </c>
      <c r="AB32" s="747"/>
      <c r="AC32" s="747"/>
      <c r="AD32" s="747"/>
      <c r="AE32" s="748"/>
      <c r="AF32" s="749">
        <v>1520</v>
      </c>
      <c r="AG32" s="750"/>
      <c r="AH32" s="750"/>
      <c r="AI32" s="750"/>
      <c r="AJ32" s="751"/>
      <c r="AK32" s="818">
        <v>50</v>
      </c>
      <c r="AL32" s="819"/>
      <c r="AM32" s="819"/>
      <c r="AN32" s="819"/>
      <c r="AO32" s="819"/>
      <c r="AP32" s="819">
        <v>239</v>
      </c>
      <c r="AQ32" s="819"/>
      <c r="AR32" s="819"/>
      <c r="AS32" s="819"/>
      <c r="AT32" s="819"/>
      <c r="AU32" s="819">
        <v>136</v>
      </c>
      <c r="AV32" s="819"/>
      <c r="AW32" s="819"/>
      <c r="AX32" s="819"/>
      <c r="AY32" s="819"/>
      <c r="AZ32" s="820" t="s">
        <v>483</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262</v>
      </c>
      <c r="R33" s="747"/>
      <c r="S33" s="747"/>
      <c r="T33" s="747"/>
      <c r="U33" s="747"/>
      <c r="V33" s="747">
        <v>228</v>
      </c>
      <c r="W33" s="747"/>
      <c r="X33" s="747"/>
      <c r="Y33" s="747"/>
      <c r="Z33" s="747"/>
      <c r="AA33" s="747">
        <v>34</v>
      </c>
      <c r="AB33" s="747"/>
      <c r="AC33" s="747"/>
      <c r="AD33" s="747"/>
      <c r="AE33" s="748"/>
      <c r="AF33" s="749">
        <v>673</v>
      </c>
      <c r="AG33" s="750"/>
      <c r="AH33" s="750"/>
      <c r="AI33" s="750"/>
      <c r="AJ33" s="751"/>
      <c r="AK33" s="818">
        <v>7</v>
      </c>
      <c r="AL33" s="819"/>
      <c r="AM33" s="819"/>
      <c r="AN33" s="819"/>
      <c r="AO33" s="819"/>
      <c r="AP33" s="819">
        <v>460</v>
      </c>
      <c r="AQ33" s="819"/>
      <c r="AR33" s="819"/>
      <c r="AS33" s="819"/>
      <c r="AT33" s="819"/>
      <c r="AU33" s="819">
        <v>15</v>
      </c>
      <c r="AV33" s="819"/>
      <c r="AW33" s="819"/>
      <c r="AX33" s="819"/>
      <c r="AY33" s="819"/>
      <c r="AZ33" s="820" t="s">
        <v>483</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720</v>
      </c>
      <c r="R34" s="747"/>
      <c r="S34" s="747"/>
      <c r="T34" s="747"/>
      <c r="U34" s="747"/>
      <c r="V34" s="747">
        <v>715</v>
      </c>
      <c r="W34" s="747"/>
      <c r="X34" s="747"/>
      <c r="Y34" s="747"/>
      <c r="Z34" s="747"/>
      <c r="AA34" s="747">
        <v>5</v>
      </c>
      <c r="AB34" s="747"/>
      <c r="AC34" s="747"/>
      <c r="AD34" s="747"/>
      <c r="AE34" s="748"/>
      <c r="AF34" s="749">
        <v>5</v>
      </c>
      <c r="AG34" s="750"/>
      <c r="AH34" s="750"/>
      <c r="AI34" s="750"/>
      <c r="AJ34" s="751"/>
      <c r="AK34" s="818">
        <v>241</v>
      </c>
      <c r="AL34" s="819"/>
      <c r="AM34" s="819"/>
      <c r="AN34" s="819"/>
      <c r="AO34" s="819"/>
      <c r="AP34" s="819">
        <v>1543</v>
      </c>
      <c r="AQ34" s="819"/>
      <c r="AR34" s="819"/>
      <c r="AS34" s="819"/>
      <c r="AT34" s="819"/>
      <c r="AU34" s="819">
        <v>1176</v>
      </c>
      <c r="AV34" s="819"/>
      <c r="AW34" s="819"/>
      <c r="AX34" s="819"/>
      <c r="AY34" s="819"/>
      <c r="AZ34" s="820" t="s">
        <v>483</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556</v>
      </c>
      <c r="R35" s="747"/>
      <c r="S35" s="747"/>
      <c r="T35" s="747"/>
      <c r="U35" s="747"/>
      <c r="V35" s="747">
        <v>543</v>
      </c>
      <c r="W35" s="747"/>
      <c r="X35" s="747"/>
      <c r="Y35" s="747"/>
      <c r="Z35" s="747"/>
      <c r="AA35" s="747">
        <v>13</v>
      </c>
      <c r="AB35" s="747"/>
      <c r="AC35" s="747"/>
      <c r="AD35" s="747"/>
      <c r="AE35" s="748"/>
      <c r="AF35" s="749">
        <v>151</v>
      </c>
      <c r="AG35" s="750"/>
      <c r="AH35" s="750"/>
      <c r="AI35" s="750"/>
      <c r="AJ35" s="751"/>
      <c r="AK35" s="818">
        <v>288</v>
      </c>
      <c r="AL35" s="819"/>
      <c r="AM35" s="819"/>
      <c r="AN35" s="819"/>
      <c r="AO35" s="819"/>
      <c r="AP35" s="819">
        <v>2431</v>
      </c>
      <c r="AQ35" s="819"/>
      <c r="AR35" s="819"/>
      <c r="AS35" s="819"/>
      <c r="AT35" s="819"/>
      <c r="AU35" s="819">
        <v>2431</v>
      </c>
      <c r="AV35" s="819"/>
      <c r="AW35" s="819"/>
      <c r="AX35" s="819"/>
      <c r="AY35" s="819"/>
      <c r="AZ35" s="820" t="s">
        <v>483</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6</v>
      </c>
      <c r="R36" s="747"/>
      <c r="S36" s="747"/>
      <c r="T36" s="747"/>
      <c r="U36" s="747"/>
      <c r="V36" s="747">
        <v>6</v>
      </c>
      <c r="W36" s="747"/>
      <c r="X36" s="747"/>
      <c r="Y36" s="747"/>
      <c r="Z36" s="747"/>
      <c r="AA36" s="747">
        <v>0</v>
      </c>
      <c r="AB36" s="747"/>
      <c r="AC36" s="747"/>
      <c r="AD36" s="747"/>
      <c r="AE36" s="748"/>
      <c r="AF36" s="749" t="s">
        <v>111</v>
      </c>
      <c r="AG36" s="750"/>
      <c r="AH36" s="750"/>
      <c r="AI36" s="750"/>
      <c r="AJ36" s="751"/>
      <c r="AK36" s="818">
        <v>7</v>
      </c>
      <c r="AL36" s="819"/>
      <c r="AM36" s="819"/>
      <c r="AN36" s="819"/>
      <c r="AO36" s="819"/>
      <c r="AP36" s="819">
        <v>42</v>
      </c>
      <c r="AQ36" s="819"/>
      <c r="AR36" s="819"/>
      <c r="AS36" s="819"/>
      <c r="AT36" s="819"/>
      <c r="AU36" s="819">
        <v>42</v>
      </c>
      <c r="AV36" s="819"/>
      <c r="AW36" s="819"/>
      <c r="AX36" s="819"/>
      <c r="AY36" s="819"/>
      <c r="AZ36" s="820" t="s">
        <v>483</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1046</v>
      </c>
      <c r="R37" s="747"/>
      <c r="S37" s="747"/>
      <c r="T37" s="747"/>
      <c r="U37" s="747"/>
      <c r="V37" s="747">
        <v>1034</v>
      </c>
      <c r="W37" s="747"/>
      <c r="X37" s="747"/>
      <c r="Y37" s="747"/>
      <c r="Z37" s="747"/>
      <c r="AA37" s="747">
        <v>12</v>
      </c>
      <c r="AB37" s="747"/>
      <c r="AC37" s="747"/>
      <c r="AD37" s="747"/>
      <c r="AE37" s="748"/>
      <c r="AF37" s="749">
        <v>12</v>
      </c>
      <c r="AG37" s="750"/>
      <c r="AH37" s="750"/>
      <c r="AI37" s="750"/>
      <c r="AJ37" s="751"/>
      <c r="AK37" s="818">
        <v>337</v>
      </c>
      <c r="AL37" s="819"/>
      <c r="AM37" s="819"/>
      <c r="AN37" s="819"/>
      <c r="AO37" s="819"/>
      <c r="AP37" s="819">
        <v>4849</v>
      </c>
      <c r="AQ37" s="819"/>
      <c r="AR37" s="819"/>
      <c r="AS37" s="819"/>
      <c r="AT37" s="819"/>
      <c r="AU37" s="819">
        <v>4030</v>
      </c>
      <c r="AV37" s="819"/>
      <c r="AW37" s="819"/>
      <c r="AX37" s="819"/>
      <c r="AY37" s="819"/>
      <c r="AZ37" s="820" t="s">
        <v>483</v>
      </c>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2439</v>
      </c>
      <c r="AG63" s="830"/>
      <c r="AH63" s="830"/>
      <c r="AI63" s="830"/>
      <c r="AJ63" s="831"/>
      <c r="AK63" s="832"/>
      <c r="AL63" s="827"/>
      <c r="AM63" s="827"/>
      <c r="AN63" s="827"/>
      <c r="AO63" s="827"/>
      <c r="AP63" s="830">
        <f>SUM(AP28:AT37)</f>
        <v>9617</v>
      </c>
      <c r="AQ63" s="830"/>
      <c r="AR63" s="830"/>
      <c r="AS63" s="830"/>
      <c r="AT63" s="830"/>
      <c r="AU63" s="830">
        <f>SUM(AU28:AY37)</f>
        <v>7834</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t="s">
        <v>559</v>
      </c>
      <c r="AQ68" s="854"/>
      <c r="AR68" s="854"/>
      <c r="AS68" s="854"/>
      <c r="AT68" s="854"/>
      <c r="AU68" s="854" t="s">
        <v>559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948</v>
      </c>
      <c r="R69" s="819"/>
      <c r="S69" s="819"/>
      <c r="T69" s="819"/>
      <c r="U69" s="819"/>
      <c r="V69" s="819">
        <v>751</v>
      </c>
      <c r="W69" s="819"/>
      <c r="X69" s="819"/>
      <c r="Y69" s="819"/>
      <c r="Z69" s="819"/>
      <c r="AA69" s="819">
        <v>197</v>
      </c>
      <c r="AB69" s="819"/>
      <c r="AC69" s="819"/>
      <c r="AD69" s="819"/>
      <c r="AE69" s="819"/>
      <c r="AF69" s="819">
        <v>197</v>
      </c>
      <c r="AG69" s="819"/>
      <c r="AH69" s="819"/>
      <c r="AI69" s="819"/>
      <c r="AJ69" s="819"/>
      <c r="AK69" s="819" t="s">
        <v>559</v>
      </c>
      <c r="AL69" s="819"/>
      <c r="AM69" s="819"/>
      <c r="AN69" s="819"/>
      <c r="AO69" s="819"/>
      <c r="AP69" s="819" t="s">
        <v>559</v>
      </c>
      <c r="AQ69" s="819"/>
      <c r="AR69" s="819"/>
      <c r="AS69" s="819"/>
      <c r="AT69" s="819"/>
      <c r="AU69" s="819" t="s">
        <v>559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57</v>
      </c>
      <c r="R70" s="819"/>
      <c r="S70" s="819"/>
      <c r="T70" s="819"/>
      <c r="U70" s="819"/>
      <c r="V70" s="819">
        <v>54</v>
      </c>
      <c r="W70" s="819"/>
      <c r="X70" s="819"/>
      <c r="Y70" s="819"/>
      <c r="Z70" s="819"/>
      <c r="AA70" s="819">
        <v>3</v>
      </c>
      <c r="AB70" s="819"/>
      <c r="AC70" s="819"/>
      <c r="AD70" s="819"/>
      <c r="AE70" s="819"/>
      <c r="AF70" s="819">
        <v>3</v>
      </c>
      <c r="AG70" s="819"/>
      <c r="AH70" s="819"/>
      <c r="AI70" s="819"/>
      <c r="AJ70" s="819"/>
      <c r="AK70" s="819">
        <v>56</v>
      </c>
      <c r="AL70" s="819"/>
      <c r="AM70" s="819"/>
      <c r="AN70" s="819"/>
      <c r="AO70" s="819"/>
      <c r="AP70" s="819" t="s">
        <v>559</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61</v>
      </c>
      <c r="R71" s="819"/>
      <c r="S71" s="819"/>
      <c r="T71" s="819"/>
      <c r="U71" s="819"/>
      <c r="V71" s="819">
        <v>60</v>
      </c>
      <c r="W71" s="819"/>
      <c r="X71" s="819"/>
      <c r="Y71" s="819"/>
      <c r="Z71" s="819"/>
      <c r="AA71" s="819">
        <v>2</v>
      </c>
      <c r="AB71" s="819"/>
      <c r="AC71" s="819"/>
      <c r="AD71" s="819"/>
      <c r="AE71" s="819"/>
      <c r="AF71" s="819">
        <v>2</v>
      </c>
      <c r="AG71" s="819"/>
      <c r="AH71" s="819"/>
      <c r="AI71" s="819"/>
      <c r="AJ71" s="819"/>
      <c r="AK71" s="819" t="s">
        <v>560</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257828</v>
      </c>
      <c r="R72" s="819"/>
      <c r="S72" s="819"/>
      <c r="T72" s="819"/>
      <c r="U72" s="819"/>
      <c r="V72" s="819">
        <v>257733</v>
      </c>
      <c r="W72" s="819"/>
      <c r="X72" s="819"/>
      <c r="Y72" s="819"/>
      <c r="Z72" s="819"/>
      <c r="AA72" s="819">
        <v>95</v>
      </c>
      <c r="AB72" s="819"/>
      <c r="AC72" s="819"/>
      <c r="AD72" s="819"/>
      <c r="AE72" s="819"/>
      <c r="AF72" s="819">
        <v>95</v>
      </c>
      <c r="AG72" s="819"/>
      <c r="AH72" s="819"/>
      <c r="AI72" s="819"/>
      <c r="AJ72" s="819"/>
      <c r="AK72" s="819">
        <v>9107</v>
      </c>
      <c r="AL72" s="819"/>
      <c r="AM72" s="819"/>
      <c r="AN72" s="819"/>
      <c r="AO72" s="819"/>
      <c r="AP72" s="819" t="s">
        <v>559</v>
      </c>
      <c r="AQ72" s="819"/>
      <c r="AR72" s="819"/>
      <c r="AS72" s="819"/>
      <c r="AT72" s="819"/>
      <c r="AU72" s="819" t="s">
        <v>559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97</v>
      </c>
      <c r="R73" s="819"/>
      <c r="S73" s="819"/>
      <c r="T73" s="819"/>
      <c r="U73" s="819"/>
      <c r="V73" s="819">
        <v>92</v>
      </c>
      <c r="W73" s="819"/>
      <c r="X73" s="819"/>
      <c r="Y73" s="819"/>
      <c r="Z73" s="819"/>
      <c r="AA73" s="819">
        <v>5</v>
      </c>
      <c r="AB73" s="819"/>
      <c r="AC73" s="819"/>
      <c r="AD73" s="819"/>
      <c r="AE73" s="819"/>
      <c r="AF73" s="819">
        <v>5</v>
      </c>
      <c r="AG73" s="819"/>
      <c r="AH73" s="819"/>
      <c r="AI73" s="819"/>
      <c r="AJ73" s="819"/>
      <c r="AK73" s="819" t="s">
        <v>559</v>
      </c>
      <c r="AL73" s="819"/>
      <c r="AM73" s="819"/>
      <c r="AN73" s="819"/>
      <c r="AO73" s="819"/>
      <c r="AP73" s="819" t="s">
        <v>559</v>
      </c>
      <c r="AQ73" s="819"/>
      <c r="AR73" s="819"/>
      <c r="AS73" s="819"/>
      <c r="AT73" s="819"/>
      <c r="AU73" s="819" t="s">
        <v>559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6709</v>
      </c>
      <c r="R74" s="819"/>
      <c r="S74" s="819"/>
      <c r="T74" s="819"/>
      <c r="U74" s="819"/>
      <c r="V74" s="819">
        <v>7724</v>
      </c>
      <c r="W74" s="819"/>
      <c r="X74" s="819"/>
      <c r="Y74" s="819"/>
      <c r="Z74" s="819"/>
      <c r="AA74" s="819">
        <v>-1015</v>
      </c>
      <c r="AB74" s="819"/>
      <c r="AC74" s="819"/>
      <c r="AD74" s="819"/>
      <c r="AE74" s="819"/>
      <c r="AF74" s="819">
        <v>391</v>
      </c>
      <c r="AG74" s="819"/>
      <c r="AH74" s="819"/>
      <c r="AI74" s="819"/>
      <c r="AJ74" s="819"/>
      <c r="AK74" s="819" t="s">
        <v>559</v>
      </c>
      <c r="AL74" s="819"/>
      <c r="AM74" s="819"/>
      <c r="AN74" s="819"/>
      <c r="AO74" s="819"/>
      <c r="AP74" s="819">
        <v>35147</v>
      </c>
      <c r="AQ74" s="819"/>
      <c r="AR74" s="819"/>
      <c r="AS74" s="819"/>
      <c r="AT74" s="819"/>
      <c r="AU74" s="819">
        <v>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32</v>
      </c>
      <c r="R75" s="868"/>
      <c r="S75" s="868"/>
      <c r="T75" s="868"/>
      <c r="U75" s="818"/>
      <c r="V75" s="869">
        <v>25</v>
      </c>
      <c r="W75" s="868"/>
      <c r="X75" s="868"/>
      <c r="Y75" s="868"/>
      <c r="Z75" s="818"/>
      <c r="AA75" s="869">
        <v>7</v>
      </c>
      <c r="AB75" s="868"/>
      <c r="AC75" s="868"/>
      <c r="AD75" s="868"/>
      <c r="AE75" s="818"/>
      <c r="AF75" s="869">
        <v>7</v>
      </c>
      <c r="AG75" s="868"/>
      <c r="AH75" s="868"/>
      <c r="AI75" s="868"/>
      <c r="AJ75" s="818"/>
      <c r="AK75" s="869" t="s">
        <v>563</v>
      </c>
      <c r="AL75" s="868"/>
      <c r="AM75" s="868"/>
      <c r="AN75" s="868"/>
      <c r="AO75" s="818"/>
      <c r="AP75" s="869" t="s">
        <v>563</v>
      </c>
      <c r="AQ75" s="868"/>
      <c r="AR75" s="868"/>
      <c r="AS75" s="868"/>
      <c r="AT75" s="818"/>
      <c r="AU75" s="869" t="s">
        <v>563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7">
        <v>14</v>
      </c>
      <c r="R76" s="868"/>
      <c r="S76" s="868"/>
      <c r="T76" s="868"/>
      <c r="U76" s="818"/>
      <c r="V76" s="869">
        <v>10</v>
      </c>
      <c r="W76" s="868"/>
      <c r="X76" s="868"/>
      <c r="Y76" s="868"/>
      <c r="Z76" s="818"/>
      <c r="AA76" s="869">
        <v>4</v>
      </c>
      <c r="AB76" s="868"/>
      <c r="AC76" s="868"/>
      <c r="AD76" s="868"/>
      <c r="AE76" s="818"/>
      <c r="AF76" s="869">
        <v>4</v>
      </c>
      <c r="AG76" s="868"/>
      <c r="AH76" s="868"/>
      <c r="AI76" s="868"/>
      <c r="AJ76" s="818"/>
      <c r="AK76" s="869" t="s">
        <v>563</v>
      </c>
      <c r="AL76" s="868"/>
      <c r="AM76" s="868"/>
      <c r="AN76" s="868"/>
      <c r="AO76" s="818"/>
      <c r="AP76" s="869" t="s">
        <v>563</v>
      </c>
      <c r="AQ76" s="868"/>
      <c r="AR76" s="868"/>
      <c r="AS76" s="868"/>
      <c r="AT76" s="818"/>
      <c r="AU76" s="869" t="s">
        <v>563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547</v>
      </c>
      <c r="C77" s="862"/>
      <c r="D77" s="862"/>
      <c r="E77" s="862"/>
      <c r="F77" s="862"/>
      <c r="G77" s="862"/>
      <c r="H77" s="862"/>
      <c r="I77" s="862"/>
      <c r="J77" s="862"/>
      <c r="K77" s="862"/>
      <c r="L77" s="862"/>
      <c r="M77" s="862"/>
      <c r="N77" s="862"/>
      <c r="O77" s="862"/>
      <c r="P77" s="863"/>
      <c r="Q77" s="867">
        <v>251</v>
      </c>
      <c r="R77" s="868"/>
      <c r="S77" s="868"/>
      <c r="T77" s="868"/>
      <c r="U77" s="818"/>
      <c r="V77" s="869">
        <v>236</v>
      </c>
      <c r="W77" s="868"/>
      <c r="X77" s="868"/>
      <c r="Y77" s="868"/>
      <c r="Z77" s="818"/>
      <c r="AA77" s="869">
        <v>15</v>
      </c>
      <c r="AB77" s="868"/>
      <c r="AC77" s="868"/>
      <c r="AD77" s="868"/>
      <c r="AE77" s="818"/>
      <c r="AF77" s="869">
        <v>15</v>
      </c>
      <c r="AG77" s="868"/>
      <c r="AH77" s="868"/>
      <c r="AI77" s="868"/>
      <c r="AJ77" s="818"/>
      <c r="AK77" s="869" t="s">
        <v>563</v>
      </c>
      <c r="AL77" s="868"/>
      <c r="AM77" s="868"/>
      <c r="AN77" s="868"/>
      <c r="AO77" s="818"/>
      <c r="AP77" s="869" t="s">
        <v>563</v>
      </c>
      <c r="AQ77" s="868"/>
      <c r="AR77" s="868"/>
      <c r="AS77" s="868"/>
      <c r="AT77" s="818"/>
      <c r="AU77" s="869" t="s">
        <v>563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548</v>
      </c>
      <c r="C78" s="862"/>
      <c r="D78" s="862"/>
      <c r="E78" s="862"/>
      <c r="F78" s="862"/>
      <c r="G78" s="862"/>
      <c r="H78" s="862"/>
      <c r="I78" s="862"/>
      <c r="J78" s="862"/>
      <c r="K78" s="862"/>
      <c r="L78" s="862"/>
      <c r="M78" s="862"/>
      <c r="N78" s="862"/>
      <c r="O78" s="862"/>
      <c r="P78" s="863"/>
      <c r="Q78" s="864">
        <v>5944</v>
      </c>
      <c r="R78" s="819"/>
      <c r="S78" s="819"/>
      <c r="T78" s="819"/>
      <c r="U78" s="819"/>
      <c r="V78" s="819">
        <v>5169</v>
      </c>
      <c r="W78" s="819"/>
      <c r="X78" s="819"/>
      <c r="Y78" s="819"/>
      <c r="Z78" s="819"/>
      <c r="AA78" s="819">
        <v>775</v>
      </c>
      <c r="AB78" s="819"/>
      <c r="AC78" s="819"/>
      <c r="AD78" s="819"/>
      <c r="AE78" s="819"/>
      <c r="AF78" s="819">
        <v>138</v>
      </c>
      <c r="AG78" s="819"/>
      <c r="AH78" s="819"/>
      <c r="AI78" s="819"/>
      <c r="AJ78" s="819"/>
      <c r="AK78" s="819" t="s">
        <v>563</v>
      </c>
      <c r="AL78" s="819"/>
      <c r="AM78" s="819"/>
      <c r="AN78" s="819"/>
      <c r="AO78" s="819"/>
      <c r="AP78" s="819">
        <v>4527</v>
      </c>
      <c r="AQ78" s="819"/>
      <c r="AR78" s="819"/>
      <c r="AS78" s="819"/>
      <c r="AT78" s="819"/>
      <c r="AU78" s="819">
        <v>401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549</v>
      </c>
      <c r="C79" s="862"/>
      <c r="D79" s="862"/>
      <c r="E79" s="862"/>
      <c r="F79" s="862"/>
      <c r="G79" s="862"/>
      <c r="H79" s="862"/>
      <c r="I79" s="862"/>
      <c r="J79" s="862"/>
      <c r="K79" s="862"/>
      <c r="L79" s="862"/>
      <c r="M79" s="862"/>
      <c r="N79" s="862"/>
      <c r="O79" s="862"/>
      <c r="P79" s="863"/>
      <c r="Q79" s="864">
        <v>583</v>
      </c>
      <c r="R79" s="819"/>
      <c r="S79" s="819"/>
      <c r="T79" s="819"/>
      <c r="U79" s="819"/>
      <c r="V79" s="819">
        <v>526</v>
      </c>
      <c r="W79" s="819"/>
      <c r="X79" s="819"/>
      <c r="Y79" s="819"/>
      <c r="Z79" s="819"/>
      <c r="AA79" s="819">
        <v>59</v>
      </c>
      <c r="AB79" s="819"/>
      <c r="AC79" s="819"/>
      <c r="AD79" s="819"/>
      <c r="AE79" s="819"/>
      <c r="AF79" s="819">
        <v>51</v>
      </c>
      <c r="AG79" s="819"/>
      <c r="AH79" s="819"/>
      <c r="AI79" s="819"/>
      <c r="AJ79" s="819"/>
      <c r="AK79" s="819" t="s">
        <v>563</v>
      </c>
      <c r="AL79" s="819"/>
      <c r="AM79" s="819"/>
      <c r="AN79" s="819"/>
      <c r="AO79" s="819"/>
      <c r="AP79" s="819">
        <v>7</v>
      </c>
      <c r="AQ79" s="819"/>
      <c r="AR79" s="819"/>
      <c r="AS79" s="819"/>
      <c r="AT79" s="819"/>
      <c r="AU79" s="819">
        <v>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550</v>
      </c>
      <c r="C80" s="862"/>
      <c r="D80" s="862"/>
      <c r="E80" s="862"/>
      <c r="F80" s="862"/>
      <c r="G80" s="862"/>
      <c r="H80" s="862"/>
      <c r="I80" s="862"/>
      <c r="J80" s="862"/>
      <c r="K80" s="862"/>
      <c r="L80" s="862"/>
      <c r="M80" s="862"/>
      <c r="N80" s="862"/>
      <c r="O80" s="862"/>
      <c r="P80" s="863"/>
      <c r="Q80" s="864">
        <v>3393</v>
      </c>
      <c r="R80" s="819"/>
      <c r="S80" s="819"/>
      <c r="T80" s="819"/>
      <c r="U80" s="819"/>
      <c r="V80" s="819">
        <v>3343</v>
      </c>
      <c r="W80" s="819"/>
      <c r="X80" s="819"/>
      <c r="Y80" s="819"/>
      <c r="Z80" s="819"/>
      <c r="AA80" s="819">
        <v>50</v>
      </c>
      <c r="AB80" s="819"/>
      <c r="AC80" s="819"/>
      <c r="AD80" s="819"/>
      <c r="AE80" s="819"/>
      <c r="AF80" s="819">
        <v>50</v>
      </c>
      <c r="AG80" s="819"/>
      <c r="AH80" s="819"/>
      <c r="AI80" s="819"/>
      <c r="AJ80" s="819"/>
      <c r="AK80" s="819">
        <v>47</v>
      </c>
      <c r="AL80" s="819"/>
      <c r="AM80" s="819"/>
      <c r="AN80" s="819"/>
      <c r="AO80" s="819"/>
      <c r="AP80" s="819">
        <v>2753</v>
      </c>
      <c r="AQ80" s="819"/>
      <c r="AR80" s="819"/>
      <c r="AS80" s="819"/>
      <c r="AT80" s="819"/>
      <c r="AU80" s="819">
        <v>187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551</v>
      </c>
      <c r="C81" s="862"/>
      <c r="D81" s="862"/>
      <c r="E81" s="862"/>
      <c r="F81" s="862"/>
      <c r="G81" s="862"/>
      <c r="H81" s="862"/>
      <c r="I81" s="862"/>
      <c r="J81" s="862"/>
      <c r="K81" s="862"/>
      <c r="L81" s="862"/>
      <c r="M81" s="862"/>
      <c r="N81" s="862"/>
      <c r="O81" s="862"/>
      <c r="P81" s="863"/>
      <c r="Q81" s="864">
        <v>293</v>
      </c>
      <c r="R81" s="819"/>
      <c r="S81" s="819"/>
      <c r="T81" s="819"/>
      <c r="U81" s="819"/>
      <c r="V81" s="819">
        <v>291</v>
      </c>
      <c r="W81" s="819"/>
      <c r="X81" s="819"/>
      <c r="Y81" s="819"/>
      <c r="Z81" s="819"/>
      <c r="AA81" s="819">
        <v>2</v>
      </c>
      <c r="AB81" s="819"/>
      <c r="AC81" s="819"/>
      <c r="AD81" s="819"/>
      <c r="AE81" s="819"/>
      <c r="AF81" s="819">
        <v>516</v>
      </c>
      <c r="AG81" s="819"/>
      <c r="AH81" s="819"/>
      <c r="AI81" s="819"/>
      <c r="AJ81" s="819"/>
      <c r="AK81" s="819" t="s">
        <v>563</v>
      </c>
      <c r="AL81" s="819"/>
      <c r="AM81" s="819"/>
      <c r="AN81" s="819"/>
      <c r="AO81" s="819"/>
      <c r="AP81" s="819" t="s">
        <v>563</v>
      </c>
      <c r="AQ81" s="819"/>
      <c r="AR81" s="819"/>
      <c r="AS81" s="819"/>
      <c r="AT81" s="819"/>
      <c r="AU81" s="819" t="s">
        <v>563</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SUM(AF68:AJ81)</f>
        <v>2192</v>
      </c>
      <c r="AG88" s="830"/>
      <c r="AH88" s="830"/>
      <c r="AI88" s="830"/>
      <c r="AJ88" s="830"/>
      <c r="AK88" s="827"/>
      <c r="AL88" s="827"/>
      <c r="AM88" s="827"/>
      <c r="AN88" s="827"/>
      <c r="AO88" s="827"/>
      <c r="AP88" s="830">
        <f t="shared" ref="AP88" si="0">SUM(AP68:AT81)</f>
        <v>42434</v>
      </c>
      <c r="AQ88" s="830"/>
      <c r="AR88" s="830"/>
      <c r="AS88" s="830"/>
      <c r="AT88" s="830"/>
      <c r="AU88" s="830">
        <f t="shared" ref="AU88" si="1">SUM(AU68:AY81)</f>
        <v>594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SUM(CR7:CV13)</f>
        <v>344</v>
      </c>
      <c r="CS102" s="838"/>
      <c r="CT102" s="838"/>
      <c r="CU102" s="838"/>
      <c r="CV102" s="881"/>
      <c r="CW102" s="880">
        <f t="shared" ref="CW102" si="2">SUM(CW7:DA13)</f>
        <v>21</v>
      </c>
      <c r="CX102" s="838"/>
      <c r="CY102" s="838"/>
      <c r="CZ102" s="838"/>
      <c r="DA102" s="881"/>
      <c r="DB102" s="880">
        <f t="shared" ref="DB102" si="3">SUM(DB7:DF13)</f>
        <v>68</v>
      </c>
      <c r="DC102" s="838"/>
      <c r="DD102" s="838"/>
      <c r="DE102" s="838"/>
      <c r="DF102" s="881"/>
      <c r="DG102" s="880" t="s">
        <v>562</v>
      </c>
      <c r="DH102" s="838"/>
      <c r="DI102" s="838"/>
      <c r="DJ102" s="838"/>
      <c r="DK102" s="881"/>
      <c r="DL102" s="880" t="s">
        <v>562</v>
      </c>
      <c r="DM102" s="838"/>
      <c r="DN102" s="838"/>
      <c r="DO102" s="838"/>
      <c r="DP102" s="881"/>
      <c r="DQ102" s="880" t="s">
        <v>562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286</v>
      </c>
      <c r="AG109" s="883"/>
      <c r="AH109" s="883"/>
      <c r="AI109" s="883"/>
      <c r="AJ109" s="884"/>
      <c r="AK109" s="882" t="s">
        <v>285</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286</v>
      </c>
      <c r="BW109" s="883"/>
      <c r="BX109" s="883"/>
      <c r="BY109" s="883"/>
      <c r="BZ109" s="884"/>
      <c r="CA109" s="882" t="s">
        <v>285</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286</v>
      </c>
      <c r="DM109" s="883"/>
      <c r="DN109" s="883"/>
      <c r="DO109" s="883"/>
      <c r="DP109" s="884"/>
      <c r="DQ109" s="882" t="s">
        <v>285</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1581567</v>
      </c>
      <c r="AB110" s="890"/>
      <c r="AC110" s="890"/>
      <c r="AD110" s="890"/>
      <c r="AE110" s="891"/>
      <c r="AF110" s="892">
        <v>1422534</v>
      </c>
      <c r="AG110" s="890"/>
      <c r="AH110" s="890"/>
      <c r="AI110" s="890"/>
      <c r="AJ110" s="891"/>
      <c r="AK110" s="892">
        <v>1380533</v>
      </c>
      <c r="AL110" s="890"/>
      <c r="AM110" s="890"/>
      <c r="AN110" s="890"/>
      <c r="AO110" s="891"/>
      <c r="AP110" s="893">
        <v>23.1</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12005888</v>
      </c>
      <c r="BR110" s="927"/>
      <c r="BS110" s="927"/>
      <c r="BT110" s="927"/>
      <c r="BU110" s="927"/>
      <c r="BV110" s="927">
        <v>13013900</v>
      </c>
      <c r="BW110" s="927"/>
      <c r="BX110" s="927"/>
      <c r="BY110" s="927"/>
      <c r="BZ110" s="927"/>
      <c r="CA110" s="927">
        <v>15583165</v>
      </c>
      <c r="CB110" s="927"/>
      <c r="CC110" s="927"/>
      <c r="CD110" s="927"/>
      <c r="CE110" s="927"/>
      <c r="CF110" s="941">
        <v>260.60000000000002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8589000</v>
      </c>
      <c r="DH110" s="927"/>
      <c r="DI110" s="927"/>
      <c r="DJ110" s="927"/>
      <c r="DK110" s="927"/>
      <c r="DL110" s="927">
        <v>7027800</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8612288</v>
      </c>
      <c r="BR111" s="920"/>
      <c r="BS111" s="920"/>
      <c r="BT111" s="920"/>
      <c r="BU111" s="920"/>
      <c r="BV111" s="920">
        <v>7043986</v>
      </c>
      <c r="BW111" s="920"/>
      <c r="BX111" s="920"/>
      <c r="BY111" s="920"/>
      <c r="BZ111" s="920"/>
      <c r="CA111" s="920">
        <v>3696765</v>
      </c>
      <c r="CB111" s="920"/>
      <c r="CC111" s="920"/>
      <c r="CD111" s="920"/>
      <c r="CE111" s="920"/>
      <c r="CF111" s="914">
        <v>61.8</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8038655</v>
      </c>
      <c r="BR112" s="920"/>
      <c r="BS112" s="920"/>
      <c r="BT112" s="920"/>
      <c r="BU112" s="920"/>
      <c r="BV112" s="920">
        <v>7650953</v>
      </c>
      <c r="BW112" s="920"/>
      <c r="BX112" s="920"/>
      <c r="BY112" s="920"/>
      <c r="BZ112" s="920"/>
      <c r="CA112" s="920">
        <v>7832756</v>
      </c>
      <c r="CB112" s="920"/>
      <c r="CC112" s="920"/>
      <c r="CD112" s="920"/>
      <c r="CE112" s="920"/>
      <c r="CF112" s="914">
        <v>131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558040</v>
      </c>
      <c r="AB113" s="934"/>
      <c r="AC113" s="934"/>
      <c r="AD113" s="934"/>
      <c r="AE113" s="935"/>
      <c r="AF113" s="936">
        <v>528080</v>
      </c>
      <c r="AG113" s="934"/>
      <c r="AH113" s="934"/>
      <c r="AI113" s="934"/>
      <c r="AJ113" s="935"/>
      <c r="AK113" s="936">
        <v>558307</v>
      </c>
      <c r="AL113" s="934"/>
      <c r="AM113" s="934"/>
      <c r="AN113" s="934"/>
      <c r="AO113" s="935"/>
      <c r="AP113" s="937">
        <v>9.3000000000000007</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203325</v>
      </c>
      <c r="BR113" s="920"/>
      <c r="BS113" s="920"/>
      <c r="BT113" s="920"/>
      <c r="BU113" s="920"/>
      <c r="BV113" s="920">
        <v>305829</v>
      </c>
      <c r="BW113" s="920"/>
      <c r="BX113" s="920"/>
      <c r="BY113" s="920"/>
      <c r="BZ113" s="920"/>
      <c r="CA113" s="920">
        <v>594243</v>
      </c>
      <c r="CB113" s="920"/>
      <c r="CC113" s="920"/>
      <c r="CD113" s="920"/>
      <c r="CE113" s="920"/>
      <c r="CF113" s="914">
        <v>9.9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42250</v>
      </c>
      <c r="AB114" s="959"/>
      <c r="AC114" s="959"/>
      <c r="AD114" s="959"/>
      <c r="AE114" s="960"/>
      <c r="AF114" s="961">
        <v>40387</v>
      </c>
      <c r="AG114" s="959"/>
      <c r="AH114" s="959"/>
      <c r="AI114" s="959"/>
      <c r="AJ114" s="960"/>
      <c r="AK114" s="961">
        <v>31877</v>
      </c>
      <c r="AL114" s="959"/>
      <c r="AM114" s="959"/>
      <c r="AN114" s="959"/>
      <c r="AO114" s="960"/>
      <c r="AP114" s="962">
        <v>0.5</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1454945</v>
      </c>
      <c r="BR114" s="920"/>
      <c r="BS114" s="920"/>
      <c r="BT114" s="920"/>
      <c r="BU114" s="920"/>
      <c r="BV114" s="920">
        <v>1304417</v>
      </c>
      <c r="BW114" s="920"/>
      <c r="BX114" s="920"/>
      <c r="BY114" s="920"/>
      <c r="BZ114" s="920"/>
      <c r="CA114" s="920">
        <v>1177693</v>
      </c>
      <c r="CB114" s="920"/>
      <c r="CC114" s="920"/>
      <c r="CD114" s="920"/>
      <c r="CE114" s="920"/>
      <c r="CF114" s="914">
        <v>19.7</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1063</v>
      </c>
      <c r="AB115" s="934"/>
      <c r="AC115" s="934"/>
      <c r="AD115" s="934"/>
      <c r="AE115" s="935"/>
      <c r="AF115" s="936">
        <v>67232</v>
      </c>
      <c r="AG115" s="934"/>
      <c r="AH115" s="934"/>
      <c r="AI115" s="934"/>
      <c r="AJ115" s="935"/>
      <c r="AK115" s="936">
        <v>151582</v>
      </c>
      <c r="AL115" s="934"/>
      <c r="AM115" s="934"/>
      <c r="AN115" s="934"/>
      <c r="AO115" s="935"/>
      <c r="AP115" s="937">
        <v>2.5</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2182920</v>
      </c>
      <c r="AB117" s="966"/>
      <c r="AC117" s="966"/>
      <c r="AD117" s="966"/>
      <c r="AE117" s="967"/>
      <c r="AF117" s="965">
        <v>2058233</v>
      </c>
      <c r="AG117" s="966"/>
      <c r="AH117" s="966"/>
      <c r="AI117" s="966"/>
      <c r="AJ117" s="967"/>
      <c r="AK117" s="965">
        <v>2122299</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286</v>
      </c>
      <c r="AG118" s="883"/>
      <c r="AH118" s="883"/>
      <c r="AI118" s="883"/>
      <c r="AJ118" s="884"/>
      <c r="AK118" s="882" t="s">
        <v>285</v>
      </c>
      <c r="AL118" s="883"/>
      <c r="AM118" s="883"/>
      <c r="AN118" s="883"/>
      <c r="AO118" s="884"/>
      <c r="AP118" s="990" t="s">
        <v>409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30315101</v>
      </c>
      <c r="BR118" s="986"/>
      <c r="BS118" s="986"/>
      <c r="BT118" s="986"/>
      <c r="BU118" s="986"/>
      <c r="BV118" s="986">
        <v>29319085</v>
      </c>
      <c r="BW118" s="986"/>
      <c r="BX118" s="986"/>
      <c r="BY118" s="986"/>
      <c r="BZ118" s="986"/>
      <c r="CA118" s="986">
        <v>28884622</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v>66218</v>
      </c>
      <c r="AG119" s="890"/>
      <c r="AH119" s="890"/>
      <c r="AI119" s="890"/>
      <c r="AJ119" s="891"/>
      <c r="AK119" s="892">
        <v>150752</v>
      </c>
      <c r="AL119" s="890"/>
      <c r="AM119" s="890"/>
      <c r="AN119" s="890"/>
      <c r="AO119" s="891"/>
      <c r="AP119" s="893">
        <v>2.5</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6581025</v>
      </c>
      <c r="BR119" s="927"/>
      <c r="BS119" s="927"/>
      <c r="BT119" s="927"/>
      <c r="BU119" s="927"/>
      <c r="BV119" s="927">
        <v>7483208</v>
      </c>
      <c r="BW119" s="927"/>
      <c r="BX119" s="927"/>
      <c r="BY119" s="927"/>
      <c r="BZ119" s="927"/>
      <c r="CA119" s="927">
        <v>7964625</v>
      </c>
      <c r="CB119" s="927"/>
      <c r="CC119" s="927"/>
      <c r="CD119" s="927"/>
      <c r="CE119" s="927"/>
      <c r="CF119" s="941">
        <v>133.19999999999999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23288</v>
      </c>
      <c r="DH119" s="998"/>
      <c r="DI119" s="998"/>
      <c r="DJ119" s="998"/>
      <c r="DK119" s="999"/>
      <c r="DL119" s="1000">
        <v>16186</v>
      </c>
      <c r="DM119" s="998"/>
      <c r="DN119" s="998"/>
      <c r="DO119" s="998"/>
      <c r="DP119" s="999"/>
      <c r="DQ119" s="1000">
        <v>3696765</v>
      </c>
      <c r="DR119" s="998"/>
      <c r="DS119" s="998"/>
      <c r="DT119" s="998"/>
      <c r="DU119" s="999"/>
      <c r="DV119" s="1001">
        <v>61.8</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1061195</v>
      </c>
      <c r="BR120" s="920"/>
      <c r="BS120" s="920"/>
      <c r="BT120" s="920"/>
      <c r="BU120" s="920"/>
      <c r="BV120" s="920">
        <v>917987</v>
      </c>
      <c r="BW120" s="920"/>
      <c r="BX120" s="920"/>
      <c r="BY120" s="920"/>
      <c r="BZ120" s="920"/>
      <c r="CA120" s="920">
        <v>794141</v>
      </c>
      <c r="CB120" s="920"/>
      <c r="CC120" s="920"/>
      <c r="CD120" s="920"/>
      <c r="CE120" s="920"/>
      <c r="CF120" s="914">
        <v>13.3</v>
      </c>
      <c r="CG120" s="915"/>
      <c r="CH120" s="915"/>
      <c r="CI120" s="915"/>
      <c r="CJ120" s="915"/>
      <c r="CK120" s="1013" t="s">
        <v>443</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4393795</v>
      </c>
      <c r="DH120" s="927"/>
      <c r="DI120" s="927"/>
      <c r="DJ120" s="927"/>
      <c r="DK120" s="927"/>
      <c r="DL120" s="927">
        <v>4206990</v>
      </c>
      <c r="DM120" s="927"/>
      <c r="DN120" s="927"/>
      <c r="DO120" s="927"/>
      <c r="DP120" s="927"/>
      <c r="DQ120" s="927">
        <v>4029891</v>
      </c>
      <c r="DR120" s="927"/>
      <c r="DS120" s="927"/>
      <c r="DT120" s="927"/>
      <c r="DU120" s="927"/>
      <c r="DV120" s="928">
        <v>67.400000000000006</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13888772</v>
      </c>
      <c r="BR121" s="986"/>
      <c r="BS121" s="986"/>
      <c r="BT121" s="986"/>
      <c r="BU121" s="986"/>
      <c r="BV121" s="986">
        <v>14634268</v>
      </c>
      <c r="BW121" s="986"/>
      <c r="BX121" s="986"/>
      <c r="BY121" s="986"/>
      <c r="BZ121" s="986"/>
      <c r="CA121" s="986">
        <v>16686919</v>
      </c>
      <c r="CB121" s="986"/>
      <c r="CC121" s="986"/>
      <c r="CD121" s="986"/>
      <c r="CE121" s="986"/>
      <c r="CF121" s="1024">
        <v>279</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2377832</v>
      </c>
      <c r="DH121" s="920"/>
      <c r="DI121" s="920"/>
      <c r="DJ121" s="920"/>
      <c r="DK121" s="920"/>
      <c r="DL121" s="920">
        <v>2282946</v>
      </c>
      <c r="DM121" s="920"/>
      <c r="DN121" s="920"/>
      <c r="DO121" s="920"/>
      <c r="DP121" s="920"/>
      <c r="DQ121" s="920">
        <v>2430705</v>
      </c>
      <c r="DR121" s="920"/>
      <c r="DS121" s="920"/>
      <c r="DT121" s="920"/>
      <c r="DU121" s="920"/>
      <c r="DV121" s="921">
        <v>40.6</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446</v>
      </c>
      <c r="BP122" s="994"/>
      <c r="BQ122" s="1034">
        <v>21530992</v>
      </c>
      <c r="BR122" s="1035"/>
      <c r="BS122" s="1035"/>
      <c r="BT122" s="1035"/>
      <c r="BU122" s="1035"/>
      <c r="BV122" s="1035">
        <v>23035463</v>
      </c>
      <c r="BW122" s="1035"/>
      <c r="BX122" s="1035"/>
      <c r="BY122" s="1035"/>
      <c r="BZ122" s="1035"/>
      <c r="CA122" s="1035">
        <v>25445685</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1050669</v>
      </c>
      <c r="DH122" s="920"/>
      <c r="DI122" s="920"/>
      <c r="DJ122" s="920"/>
      <c r="DK122" s="920"/>
      <c r="DL122" s="920">
        <v>953053</v>
      </c>
      <c r="DM122" s="920"/>
      <c r="DN122" s="920"/>
      <c r="DO122" s="920"/>
      <c r="DP122" s="920"/>
      <c r="DQ122" s="920">
        <v>1175504</v>
      </c>
      <c r="DR122" s="920"/>
      <c r="DS122" s="920"/>
      <c r="DT122" s="920"/>
      <c r="DU122" s="920"/>
      <c r="DV122" s="921">
        <v>19.7</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143.80000000000001</v>
      </c>
      <c r="BR123" s="1027"/>
      <c r="BS123" s="1027"/>
      <c r="BT123" s="1027"/>
      <c r="BU123" s="1027"/>
      <c r="BV123" s="1027">
        <v>103</v>
      </c>
      <c r="BW123" s="1027"/>
      <c r="BX123" s="1027"/>
      <c r="BY123" s="1027"/>
      <c r="BZ123" s="1027"/>
      <c r="CA123" s="1027">
        <v>57.5</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154854</v>
      </c>
      <c r="DH123" s="959"/>
      <c r="DI123" s="959"/>
      <c r="DJ123" s="959"/>
      <c r="DK123" s="960"/>
      <c r="DL123" s="961">
        <v>145549</v>
      </c>
      <c r="DM123" s="959"/>
      <c r="DN123" s="959"/>
      <c r="DO123" s="959"/>
      <c r="DP123" s="960"/>
      <c r="DQ123" s="961">
        <v>135681</v>
      </c>
      <c r="DR123" s="959"/>
      <c r="DS123" s="959"/>
      <c r="DT123" s="959"/>
      <c r="DU123" s="960"/>
      <c r="DV123" s="962">
        <v>2.2999999999999998</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59294</v>
      </c>
      <c r="DH124" s="998"/>
      <c r="DI124" s="998"/>
      <c r="DJ124" s="998"/>
      <c r="DK124" s="999"/>
      <c r="DL124" s="1000">
        <v>58398</v>
      </c>
      <c r="DM124" s="998"/>
      <c r="DN124" s="998"/>
      <c r="DO124" s="998"/>
      <c r="DP124" s="999"/>
      <c r="DQ124" s="1000">
        <v>57205</v>
      </c>
      <c r="DR124" s="998"/>
      <c r="DS124" s="998"/>
      <c r="DT124" s="998"/>
      <c r="DU124" s="999"/>
      <c r="DV124" s="1001">
        <v>1</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1045</v>
      </c>
      <c r="AB126" s="959"/>
      <c r="AC126" s="959"/>
      <c r="AD126" s="959"/>
      <c r="AE126" s="960"/>
      <c r="AF126" s="961">
        <v>980</v>
      </c>
      <c r="AG126" s="959"/>
      <c r="AH126" s="959"/>
      <c r="AI126" s="959"/>
      <c r="AJ126" s="960"/>
      <c r="AK126" s="961">
        <v>795</v>
      </c>
      <c r="AL126" s="959"/>
      <c r="AM126" s="959"/>
      <c r="AN126" s="959"/>
      <c r="AO126" s="960"/>
      <c r="AP126" s="962">
        <v>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v>
      </c>
      <c r="AB127" s="959"/>
      <c r="AC127" s="959"/>
      <c r="AD127" s="959"/>
      <c r="AE127" s="960"/>
      <c r="AF127" s="961">
        <v>34</v>
      </c>
      <c r="AG127" s="959"/>
      <c r="AH127" s="959"/>
      <c r="AI127" s="959"/>
      <c r="AJ127" s="960"/>
      <c r="AK127" s="961">
        <v>35</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111</v>
      </c>
      <c r="BG127" s="1042"/>
      <c r="BH127" s="1042"/>
      <c r="BI127" s="1042"/>
      <c r="BJ127" s="1042"/>
      <c r="BK127" s="1042"/>
      <c r="BL127" s="1051"/>
      <c r="BM127" s="1041">
        <v>13.91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137253</v>
      </c>
      <c r="AB128" s="1090"/>
      <c r="AC128" s="1090"/>
      <c r="AD128" s="1090"/>
      <c r="AE128" s="1091"/>
      <c r="AF128" s="1092">
        <v>136228</v>
      </c>
      <c r="AG128" s="1090"/>
      <c r="AH128" s="1090"/>
      <c r="AI128" s="1090"/>
      <c r="AJ128" s="1091"/>
      <c r="AK128" s="1092">
        <v>121692</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111</v>
      </c>
      <c r="BG128" s="1067"/>
      <c r="BH128" s="1067"/>
      <c r="BI128" s="1067"/>
      <c r="BJ128" s="1067"/>
      <c r="BK128" s="1067"/>
      <c r="BL128" s="1068"/>
      <c r="BM128" s="1066">
        <v>18.91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7484804</v>
      </c>
      <c r="AB129" s="959"/>
      <c r="AC129" s="959"/>
      <c r="AD129" s="959"/>
      <c r="AE129" s="960"/>
      <c r="AF129" s="961">
        <v>7489559</v>
      </c>
      <c r="AG129" s="959"/>
      <c r="AH129" s="959"/>
      <c r="AI129" s="959"/>
      <c r="AJ129" s="960"/>
      <c r="AK129" s="961">
        <v>7413441</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1378645</v>
      </c>
      <c r="AB130" s="959"/>
      <c r="AC130" s="959"/>
      <c r="AD130" s="959"/>
      <c r="AE130" s="960"/>
      <c r="AF130" s="961">
        <v>1391355</v>
      </c>
      <c r="AG130" s="959"/>
      <c r="AH130" s="959"/>
      <c r="AI130" s="959"/>
      <c r="AJ130" s="960"/>
      <c r="AK130" s="961">
        <v>1433450</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57.5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6106159</v>
      </c>
      <c r="AB131" s="998"/>
      <c r="AC131" s="998"/>
      <c r="AD131" s="998"/>
      <c r="AE131" s="999"/>
      <c r="AF131" s="1000">
        <v>6098204</v>
      </c>
      <c r="AG131" s="998"/>
      <c r="AH131" s="998"/>
      <c r="AI131" s="998"/>
      <c r="AJ131" s="999"/>
      <c r="AK131" s="1000">
        <v>5979991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10.92375747</v>
      </c>
      <c r="AB132" s="1104"/>
      <c r="AC132" s="1104"/>
      <c r="AD132" s="1104"/>
      <c r="AE132" s="1105"/>
      <c r="AF132" s="1106">
        <v>8.7017423489999999</v>
      </c>
      <c r="AG132" s="1104"/>
      <c r="AH132" s="1104"/>
      <c r="AI132" s="1104"/>
      <c r="AJ132" s="1105"/>
      <c r="AK132" s="1106">
        <v>9.4842450429999996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13.7</v>
      </c>
      <c r="AB133" s="1111"/>
      <c r="AC133" s="1111"/>
      <c r="AD133" s="1111"/>
      <c r="AE133" s="1112"/>
      <c r="AF133" s="1110">
        <v>12.6</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1581428</v>
      </c>
      <c r="L9" s="264">
        <v>114821</v>
      </c>
      <c r="M9" s="265">
        <v>89595</v>
      </c>
      <c r="N9" s="266">
        <v>28.2</v>
      </c>
    </row>
    <row r="10" spans="1:16">
      <c r="A10" s="248"/>
      <c r="B10" s="244"/>
      <c r="C10" s="244"/>
      <c r="D10" s="244"/>
      <c r="E10" s="244"/>
      <c r="F10" s="244"/>
      <c r="G10" s="1119" t="s">
        <v>479</v>
      </c>
      <c r="H10" s="1120"/>
      <c r="I10" s="1120"/>
      <c r="J10" s="1121"/>
      <c r="K10" s="267">
        <v>393452</v>
      </c>
      <c r="L10" s="268">
        <v>28567</v>
      </c>
      <c r="M10" s="269">
        <v>8996</v>
      </c>
      <c r="N10" s="270">
        <v>217.6</v>
      </c>
    </row>
    <row r="11" spans="1:16" ht="13.5" customHeight="1">
      <c r="A11" s="248"/>
      <c r="B11" s="244"/>
      <c r="C11" s="244"/>
      <c r="D11" s="244"/>
      <c r="E11" s="244"/>
      <c r="F11" s="244"/>
      <c r="G11" s="1119" t="s">
        <v>480</v>
      </c>
      <c r="H11" s="1120"/>
      <c r="I11" s="1120"/>
      <c r="J11" s="1121"/>
      <c r="K11" s="267">
        <v>168143</v>
      </c>
      <c r="L11" s="268">
        <v>12208</v>
      </c>
      <c r="M11" s="269">
        <v>12730</v>
      </c>
      <c r="N11" s="270">
        <v>-4.0999999999999996</v>
      </c>
    </row>
    <row r="12" spans="1:16" ht="13.5" customHeight="1">
      <c r="A12" s="248"/>
      <c r="B12" s="244"/>
      <c r="C12" s="244"/>
      <c r="D12" s="244"/>
      <c r="E12" s="244"/>
      <c r="F12" s="244"/>
      <c r="G12" s="1119" t="s">
        <v>481</v>
      </c>
      <c r="H12" s="1120"/>
      <c r="I12" s="1120"/>
      <c r="J12" s="1121"/>
      <c r="K12" s="267">
        <v>33800</v>
      </c>
      <c r="L12" s="268">
        <v>2454</v>
      </c>
      <c r="M12" s="269">
        <v>1070</v>
      </c>
      <c r="N12" s="270">
        <v>129.30000000000001</v>
      </c>
    </row>
    <row r="13" spans="1:16" ht="13.5" customHeight="1">
      <c r="A13" s="248"/>
      <c r="B13" s="244"/>
      <c r="C13" s="244"/>
      <c r="D13" s="244"/>
      <c r="E13" s="244"/>
      <c r="F13" s="244"/>
      <c r="G13" s="1119" t="s">
        <v>482</v>
      </c>
      <c r="H13" s="1120"/>
      <c r="I13" s="1120"/>
      <c r="J13" s="1121"/>
      <c r="K13" s="267" t="s">
        <v>483</v>
      </c>
      <c r="L13" s="268" t="s">
        <v>483</v>
      </c>
      <c r="M13" s="269">
        <v>19</v>
      </c>
      <c r="N13" s="270" t="s">
        <v>483</v>
      </c>
    </row>
    <row r="14" spans="1:16" ht="13.5" customHeight="1">
      <c r="A14" s="248"/>
      <c r="B14" s="244"/>
      <c r="C14" s="244"/>
      <c r="D14" s="244"/>
      <c r="E14" s="244"/>
      <c r="F14" s="244"/>
      <c r="G14" s="1119" t="s">
        <v>484</v>
      </c>
      <c r="H14" s="1120"/>
      <c r="I14" s="1120"/>
      <c r="J14" s="1121"/>
      <c r="K14" s="267">
        <v>82330</v>
      </c>
      <c r="L14" s="268">
        <v>5978</v>
      </c>
      <c r="M14" s="269">
        <v>4490</v>
      </c>
      <c r="N14" s="270">
        <v>33.1</v>
      </c>
    </row>
    <row r="15" spans="1:16" ht="13.5" customHeight="1">
      <c r="A15" s="248"/>
      <c r="B15" s="244"/>
      <c r="C15" s="244"/>
      <c r="D15" s="244"/>
      <c r="E15" s="244"/>
      <c r="F15" s="244"/>
      <c r="G15" s="1119" t="s">
        <v>485</v>
      </c>
      <c r="H15" s="1120"/>
      <c r="I15" s="1120"/>
      <c r="J15" s="1121"/>
      <c r="K15" s="267">
        <v>33964</v>
      </c>
      <c r="L15" s="268">
        <v>2466</v>
      </c>
      <c r="M15" s="269">
        <v>2030</v>
      </c>
      <c r="N15" s="270">
        <v>21.5</v>
      </c>
    </row>
    <row r="16" spans="1:16">
      <c r="A16" s="248"/>
      <c r="B16" s="244"/>
      <c r="C16" s="244"/>
      <c r="D16" s="244"/>
      <c r="E16" s="244"/>
      <c r="F16" s="244"/>
      <c r="G16" s="1122" t="s">
        <v>486</v>
      </c>
      <c r="H16" s="1123"/>
      <c r="I16" s="1123"/>
      <c r="J16" s="1124"/>
      <c r="K16" s="268">
        <v>-187943</v>
      </c>
      <c r="L16" s="268">
        <v>-13646</v>
      </c>
      <c r="M16" s="269">
        <v>-9813</v>
      </c>
      <c r="N16" s="270">
        <v>39.1</v>
      </c>
    </row>
    <row r="17" spans="1:16">
      <c r="A17" s="248"/>
      <c r="B17" s="244"/>
      <c r="C17" s="244"/>
      <c r="D17" s="244"/>
      <c r="E17" s="244"/>
      <c r="F17" s="244"/>
      <c r="G17" s="1122" t="s">
        <v>169</v>
      </c>
      <c r="H17" s="1123"/>
      <c r="I17" s="1123"/>
      <c r="J17" s="1124"/>
      <c r="K17" s="268">
        <v>2105174</v>
      </c>
      <c r="L17" s="268">
        <v>152848</v>
      </c>
      <c r="M17" s="269">
        <v>109116</v>
      </c>
      <c r="N17" s="270">
        <v>40.1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12.71</v>
      </c>
      <c r="L21" s="281">
        <v>10.38</v>
      </c>
      <c r="M21" s="282">
        <v>2.33</v>
      </c>
      <c r="N21" s="249"/>
      <c r="O21" s="283"/>
      <c r="P21" s="279"/>
    </row>
    <row r="22" spans="1:16" s="284" customFormat="1">
      <c r="A22" s="279"/>
      <c r="B22" s="249"/>
      <c r="C22" s="249"/>
      <c r="D22" s="249"/>
      <c r="E22" s="249"/>
      <c r="F22" s="249"/>
      <c r="G22" s="1114" t="s">
        <v>492</v>
      </c>
      <c r="H22" s="1115"/>
      <c r="I22" s="1115"/>
      <c r="J22" s="1116"/>
      <c r="K22" s="285">
        <v>94</v>
      </c>
      <c r="L22" s="286">
        <v>95.1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1380533</v>
      </c>
      <c r="L32" s="294">
        <v>100235</v>
      </c>
      <c r="M32" s="295">
        <v>57190</v>
      </c>
      <c r="N32" s="296">
        <v>75.3</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v>1</v>
      </c>
      <c r="N34" s="296" t="s">
        <v>483</v>
      </c>
    </row>
    <row r="35" spans="1:16" ht="27" customHeight="1">
      <c r="A35" s="248"/>
      <c r="B35" s="244"/>
      <c r="C35" s="244"/>
      <c r="D35" s="244"/>
      <c r="E35" s="244"/>
      <c r="F35" s="244"/>
      <c r="G35" s="1130" t="s">
        <v>498</v>
      </c>
      <c r="H35" s="1131"/>
      <c r="I35" s="1131"/>
      <c r="J35" s="1132"/>
      <c r="K35" s="294">
        <v>558307</v>
      </c>
      <c r="L35" s="294">
        <v>40536</v>
      </c>
      <c r="M35" s="295">
        <v>16809</v>
      </c>
      <c r="N35" s="296">
        <v>141.19999999999999</v>
      </c>
    </row>
    <row r="36" spans="1:16" ht="27" customHeight="1">
      <c r="A36" s="248"/>
      <c r="B36" s="244"/>
      <c r="C36" s="244"/>
      <c r="D36" s="244"/>
      <c r="E36" s="244"/>
      <c r="F36" s="244"/>
      <c r="G36" s="1130" t="s">
        <v>499</v>
      </c>
      <c r="H36" s="1131"/>
      <c r="I36" s="1131"/>
      <c r="J36" s="1132"/>
      <c r="K36" s="294">
        <v>31877</v>
      </c>
      <c r="L36" s="294">
        <v>2314</v>
      </c>
      <c r="M36" s="295">
        <v>4695</v>
      </c>
      <c r="N36" s="296">
        <v>-50.7</v>
      </c>
    </row>
    <row r="37" spans="1:16" ht="13.5" customHeight="1">
      <c r="A37" s="248"/>
      <c r="B37" s="244"/>
      <c r="C37" s="244"/>
      <c r="D37" s="244"/>
      <c r="E37" s="244"/>
      <c r="F37" s="244"/>
      <c r="G37" s="1130" t="s">
        <v>500</v>
      </c>
      <c r="H37" s="1131"/>
      <c r="I37" s="1131"/>
      <c r="J37" s="1132"/>
      <c r="K37" s="294">
        <v>151582</v>
      </c>
      <c r="L37" s="294">
        <v>11006</v>
      </c>
      <c r="M37" s="295">
        <v>1282</v>
      </c>
      <c r="N37" s="296">
        <v>758.5</v>
      </c>
    </row>
    <row r="38" spans="1:16" ht="27" customHeight="1">
      <c r="A38" s="248"/>
      <c r="B38" s="244"/>
      <c r="C38" s="244"/>
      <c r="D38" s="244"/>
      <c r="E38" s="244"/>
      <c r="F38" s="244"/>
      <c r="G38" s="1133" t="s">
        <v>501</v>
      </c>
      <c r="H38" s="1134"/>
      <c r="I38" s="1134"/>
      <c r="J38" s="1135"/>
      <c r="K38" s="297" t="s">
        <v>483</v>
      </c>
      <c r="L38" s="297" t="s">
        <v>483</v>
      </c>
      <c r="M38" s="298">
        <v>8</v>
      </c>
      <c r="N38" s="299" t="s">
        <v>483</v>
      </c>
      <c r="O38" s="293"/>
    </row>
    <row r="39" spans="1:16">
      <c r="A39" s="248"/>
      <c r="B39" s="244"/>
      <c r="C39" s="244"/>
      <c r="D39" s="244"/>
      <c r="E39" s="244"/>
      <c r="F39" s="244"/>
      <c r="G39" s="1133" t="s">
        <v>502</v>
      </c>
      <c r="H39" s="1134"/>
      <c r="I39" s="1134"/>
      <c r="J39" s="1135"/>
      <c r="K39" s="300">
        <v>-121692</v>
      </c>
      <c r="L39" s="300">
        <v>-8836</v>
      </c>
      <c r="M39" s="301">
        <v>-2615</v>
      </c>
      <c r="N39" s="302">
        <v>237.9</v>
      </c>
      <c r="O39" s="293"/>
    </row>
    <row r="40" spans="1:16" ht="27" customHeight="1">
      <c r="A40" s="248"/>
      <c r="B40" s="244"/>
      <c r="C40" s="244"/>
      <c r="D40" s="244"/>
      <c r="E40" s="244"/>
      <c r="F40" s="244"/>
      <c r="G40" s="1130" t="s">
        <v>503</v>
      </c>
      <c r="H40" s="1131"/>
      <c r="I40" s="1131"/>
      <c r="J40" s="1132"/>
      <c r="K40" s="300">
        <v>-1433450</v>
      </c>
      <c r="L40" s="300">
        <v>-104077</v>
      </c>
      <c r="M40" s="301">
        <v>-54029</v>
      </c>
      <c r="N40" s="302">
        <v>92.6</v>
      </c>
      <c r="O40" s="293"/>
    </row>
    <row r="41" spans="1:16">
      <c r="A41" s="248"/>
      <c r="B41" s="244"/>
      <c r="C41" s="244"/>
      <c r="D41" s="244"/>
      <c r="E41" s="244"/>
      <c r="F41" s="244"/>
      <c r="G41" s="1136" t="s">
        <v>280</v>
      </c>
      <c r="H41" s="1137"/>
      <c r="I41" s="1137"/>
      <c r="J41" s="1138"/>
      <c r="K41" s="294">
        <v>567157</v>
      </c>
      <c r="L41" s="300">
        <v>41179</v>
      </c>
      <c r="M41" s="301">
        <v>23340</v>
      </c>
      <c r="N41" s="302">
        <v>76.400000000000006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1685590</v>
      </c>
      <c r="J51" s="320">
        <v>117055</v>
      </c>
      <c r="K51" s="321">
        <v>-33.200000000000003</v>
      </c>
      <c r="L51" s="322">
        <v>89245</v>
      </c>
      <c r="M51" s="323">
        <v>27</v>
      </c>
      <c r="N51" s="324">
        <v>-60.2</v>
      </c>
    </row>
    <row r="52" spans="1:14">
      <c r="A52" s="248"/>
      <c r="B52" s="244"/>
      <c r="C52" s="244"/>
      <c r="D52" s="244"/>
      <c r="E52" s="244"/>
      <c r="F52" s="244"/>
      <c r="G52" s="325"/>
      <c r="H52" s="326" t="s">
        <v>514</v>
      </c>
      <c r="I52" s="327">
        <v>1344705</v>
      </c>
      <c r="J52" s="328">
        <v>93382</v>
      </c>
      <c r="K52" s="329">
        <v>-13.7</v>
      </c>
      <c r="L52" s="330">
        <v>42966</v>
      </c>
      <c r="M52" s="331">
        <v>2.9</v>
      </c>
      <c r="N52" s="332">
        <v>-16.600000000000001</v>
      </c>
    </row>
    <row r="53" spans="1:14">
      <c r="A53" s="248"/>
      <c r="B53" s="244"/>
      <c r="C53" s="244"/>
      <c r="D53" s="244"/>
      <c r="E53" s="244"/>
      <c r="F53" s="244"/>
      <c r="G53" s="310" t="s">
        <v>515</v>
      </c>
      <c r="H53" s="311"/>
      <c r="I53" s="319">
        <v>1644064</v>
      </c>
      <c r="J53" s="320">
        <v>116427</v>
      </c>
      <c r="K53" s="321">
        <v>-0.5</v>
      </c>
      <c r="L53" s="322">
        <v>70897</v>
      </c>
      <c r="M53" s="323">
        <v>-20.6</v>
      </c>
      <c r="N53" s="324">
        <v>20.100000000000001</v>
      </c>
    </row>
    <row r="54" spans="1:14">
      <c r="A54" s="248"/>
      <c r="B54" s="244"/>
      <c r="C54" s="244"/>
      <c r="D54" s="244"/>
      <c r="E54" s="244"/>
      <c r="F54" s="244"/>
      <c r="G54" s="325"/>
      <c r="H54" s="326" t="s">
        <v>514</v>
      </c>
      <c r="I54" s="327">
        <v>1379197</v>
      </c>
      <c r="J54" s="328">
        <v>97670</v>
      </c>
      <c r="K54" s="329">
        <v>4.5999999999999996</v>
      </c>
      <c r="L54" s="330">
        <v>39878</v>
      </c>
      <c r="M54" s="331">
        <v>-7.2</v>
      </c>
      <c r="N54" s="332">
        <v>11.8</v>
      </c>
    </row>
    <row r="55" spans="1:14">
      <c r="A55" s="248"/>
      <c r="B55" s="244"/>
      <c r="C55" s="244"/>
      <c r="D55" s="244"/>
      <c r="E55" s="244"/>
      <c r="F55" s="244"/>
      <c r="G55" s="310" t="s">
        <v>516</v>
      </c>
      <c r="H55" s="311"/>
      <c r="I55" s="319">
        <v>2019553</v>
      </c>
      <c r="J55" s="320">
        <v>144079</v>
      </c>
      <c r="K55" s="321">
        <v>23.8</v>
      </c>
      <c r="L55" s="322">
        <v>66496</v>
      </c>
      <c r="M55" s="323">
        <v>-6.2</v>
      </c>
      <c r="N55" s="324">
        <v>30</v>
      </c>
    </row>
    <row r="56" spans="1:14">
      <c r="A56" s="248"/>
      <c r="B56" s="244"/>
      <c r="C56" s="244"/>
      <c r="D56" s="244"/>
      <c r="E56" s="244"/>
      <c r="F56" s="244"/>
      <c r="G56" s="325"/>
      <c r="H56" s="326" t="s">
        <v>514</v>
      </c>
      <c r="I56" s="327">
        <v>1471689</v>
      </c>
      <c r="J56" s="328">
        <v>104993</v>
      </c>
      <c r="K56" s="329">
        <v>7.5</v>
      </c>
      <c r="L56" s="330">
        <v>36530</v>
      </c>
      <c r="M56" s="331">
        <v>-8.4</v>
      </c>
      <c r="N56" s="332">
        <v>15.9</v>
      </c>
    </row>
    <row r="57" spans="1:14">
      <c r="A57" s="248"/>
      <c r="B57" s="244"/>
      <c r="C57" s="244"/>
      <c r="D57" s="244"/>
      <c r="E57" s="244"/>
      <c r="F57" s="244"/>
      <c r="G57" s="310" t="s">
        <v>517</v>
      </c>
      <c r="H57" s="311"/>
      <c r="I57" s="319">
        <v>3284451</v>
      </c>
      <c r="J57" s="320">
        <v>236156</v>
      </c>
      <c r="K57" s="321">
        <v>63.9</v>
      </c>
      <c r="L57" s="322">
        <v>82748</v>
      </c>
      <c r="M57" s="323">
        <v>24.4</v>
      </c>
      <c r="N57" s="324">
        <v>39.5</v>
      </c>
    </row>
    <row r="58" spans="1:14">
      <c r="A58" s="248"/>
      <c r="B58" s="244"/>
      <c r="C58" s="244"/>
      <c r="D58" s="244"/>
      <c r="E58" s="244"/>
      <c r="F58" s="244"/>
      <c r="G58" s="325"/>
      <c r="H58" s="326" t="s">
        <v>514</v>
      </c>
      <c r="I58" s="327">
        <v>2996503</v>
      </c>
      <c r="J58" s="328">
        <v>215452</v>
      </c>
      <c r="K58" s="329">
        <v>105.2</v>
      </c>
      <c r="L58" s="330">
        <v>44732</v>
      </c>
      <c r="M58" s="331">
        <v>22.5</v>
      </c>
      <c r="N58" s="332">
        <v>82.7</v>
      </c>
    </row>
    <row r="59" spans="1:14">
      <c r="A59" s="248"/>
      <c r="B59" s="244"/>
      <c r="C59" s="244"/>
      <c r="D59" s="244"/>
      <c r="E59" s="244"/>
      <c r="F59" s="244"/>
      <c r="G59" s="310" t="s">
        <v>518</v>
      </c>
      <c r="H59" s="311"/>
      <c r="I59" s="319">
        <v>4900919</v>
      </c>
      <c r="J59" s="320">
        <v>355835</v>
      </c>
      <c r="K59" s="321">
        <v>50.7</v>
      </c>
      <c r="L59" s="322">
        <v>91837</v>
      </c>
      <c r="M59" s="323">
        <v>11</v>
      </c>
      <c r="N59" s="324">
        <v>39.700000000000003</v>
      </c>
    </row>
    <row r="60" spans="1:14">
      <c r="A60" s="248"/>
      <c r="B60" s="244"/>
      <c r="C60" s="244"/>
      <c r="D60" s="244"/>
      <c r="E60" s="244"/>
      <c r="F60" s="244"/>
      <c r="G60" s="325"/>
      <c r="H60" s="326" t="s">
        <v>514</v>
      </c>
      <c r="I60" s="333">
        <v>4696244</v>
      </c>
      <c r="J60" s="328">
        <v>340975</v>
      </c>
      <c r="K60" s="329">
        <v>58.3</v>
      </c>
      <c r="L60" s="330">
        <v>54439</v>
      </c>
      <c r="M60" s="331">
        <v>21.7</v>
      </c>
      <c r="N60" s="332">
        <v>36.6</v>
      </c>
    </row>
    <row r="61" spans="1:14">
      <c r="A61" s="248"/>
      <c r="B61" s="244"/>
      <c r="C61" s="244"/>
      <c r="D61" s="244"/>
      <c r="E61" s="244"/>
      <c r="F61" s="244"/>
      <c r="G61" s="310" t="s">
        <v>519</v>
      </c>
      <c r="H61" s="334"/>
      <c r="I61" s="335">
        <v>2706915</v>
      </c>
      <c r="J61" s="336">
        <v>193910</v>
      </c>
      <c r="K61" s="337">
        <v>20.9</v>
      </c>
      <c r="L61" s="338">
        <v>80245</v>
      </c>
      <c r="M61" s="339">
        <v>7.1</v>
      </c>
      <c r="N61" s="324">
        <v>13.8</v>
      </c>
    </row>
    <row r="62" spans="1:14">
      <c r="A62" s="248"/>
      <c r="B62" s="244"/>
      <c r="C62" s="244"/>
      <c r="D62" s="244"/>
      <c r="E62" s="244"/>
      <c r="F62" s="244"/>
      <c r="G62" s="325"/>
      <c r="H62" s="326" t="s">
        <v>514</v>
      </c>
      <c r="I62" s="327">
        <v>2377668</v>
      </c>
      <c r="J62" s="328">
        <v>170494</v>
      </c>
      <c r="K62" s="329">
        <v>32.4</v>
      </c>
      <c r="L62" s="330">
        <v>43709</v>
      </c>
      <c r="M62" s="331">
        <v>6.3</v>
      </c>
      <c r="N62" s="332">
        <v>26.1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45.74</v>
      </c>
      <c r="G47" s="12">
        <v>56.76</v>
      </c>
      <c r="H47" s="12">
        <v>65.08</v>
      </c>
      <c r="I47" s="12">
        <v>78.790000000000006</v>
      </c>
      <c r="J47" s="13">
        <v>84.95</v>
      </c>
    </row>
    <row r="48" spans="2:10" ht="57.75" customHeight="1">
      <c r="B48" s="14"/>
      <c r="C48" s="1141" t="s">
        <v>4</v>
      </c>
      <c r="D48" s="1141"/>
      <c r="E48" s="1142"/>
      <c r="F48" s="15">
        <v>13.85</v>
      </c>
      <c r="G48" s="16">
        <v>11.59</v>
      </c>
      <c r="H48" s="16">
        <v>9.16</v>
      </c>
      <c r="I48" s="16">
        <v>8.82</v>
      </c>
      <c r="J48" s="17">
        <v>12.65</v>
      </c>
    </row>
    <row r="49" spans="2:10" ht="57.75" customHeight="1" thickBot="1">
      <c r="B49" s="18"/>
      <c r="C49" s="1143" t="s">
        <v>5</v>
      </c>
      <c r="D49" s="1143"/>
      <c r="E49" s="1144"/>
      <c r="F49" s="19">
        <v>8.34</v>
      </c>
      <c r="G49" s="20" t="s">
        <v>526</v>
      </c>
      <c r="H49" s="20">
        <v>3.08</v>
      </c>
      <c r="I49" s="20">
        <v>8.8800000000000008</v>
      </c>
      <c r="J49" s="21">
        <v>4.6399999999999997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17.22</v>
      </c>
      <c r="G34" s="33">
        <v>18.579999999999998</v>
      </c>
      <c r="H34" s="33">
        <v>18.63</v>
      </c>
      <c r="I34" s="33">
        <v>19.079999999999998</v>
      </c>
      <c r="J34" s="34">
        <v>20.49</v>
      </c>
      <c r="K34" s="22"/>
      <c r="L34" s="22"/>
      <c r="M34" s="22"/>
      <c r="N34" s="22"/>
      <c r="O34" s="22"/>
      <c r="P34" s="22"/>
    </row>
    <row r="35" spans="1:16" ht="39" customHeight="1">
      <c r="A35" s="22"/>
      <c r="B35" s="35"/>
      <c r="C35" s="1145" t="s">
        <v>528</v>
      </c>
      <c r="D35" s="1146"/>
      <c r="E35" s="1147"/>
      <c r="F35" s="36">
        <v>13.71</v>
      </c>
      <c r="G35" s="37">
        <v>11.47</v>
      </c>
      <c r="H35" s="37">
        <v>9.06</v>
      </c>
      <c r="I35" s="37">
        <v>8.74</v>
      </c>
      <c r="J35" s="38">
        <v>12.57</v>
      </c>
      <c r="K35" s="22"/>
      <c r="L35" s="22"/>
      <c r="M35" s="22"/>
      <c r="N35" s="22"/>
      <c r="O35" s="22"/>
      <c r="P35" s="22"/>
    </row>
    <row r="36" spans="1:16" ht="39" customHeight="1">
      <c r="A36" s="22"/>
      <c r="B36" s="35"/>
      <c r="C36" s="1145" t="s">
        <v>529</v>
      </c>
      <c r="D36" s="1146"/>
      <c r="E36" s="1147"/>
      <c r="F36" s="36">
        <v>7.84</v>
      </c>
      <c r="G36" s="37">
        <v>7.5</v>
      </c>
      <c r="H36" s="37">
        <v>7.64</v>
      </c>
      <c r="I36" s="37">
        <v>8.15</v>
      </c>
      <c r="J36" s="38">
        <v>9.08</v>
      </c>
      <c r="K36" s="22"/>
      <c r="L36" s="22"/>
      <c r="M36" s="22"/>
      <c r="N36" s="22"/>
      <c r="O36" s="22"/>
      <c r="P36" s="22"/>
    </row>
    <row r="37" spans="1:16" ht="39" customHeight="1">
      <c r="A37" s="22"/>
      <c r="B37" s="35"/>
      <c r="C37" s="1145" t="s">
        <v>530</v>
      </c>
      <c r="D37" s="1146"/>
      <c r="E37" s="1147"/>
      <c r="F37" s="36">
        <v>0.1</v>
      </c>
      <c r="G37" s="37">
        <v>0.05</v>
      </c>
      <c r="H37" s="37">
        <v>0.06</v>
      </c>
      <c r="I37" s="37">
        <v>0.2</v>
      </c>
      <c r="J37" s="38">
        <v>2.0299999999999998</v>
      </c>
      <c r="K37" s="22"/>
      <c r="L37" s="22"/>
      <c r="M37" s="22"/>
      <c r="N37" s="22"/>
      <c r="O37" s="22"/>
      <c r="P37" s="22"/>
    </row>
    <row r="38" spans="1:16" ht="39" customHeight="1">
      <c r="A38" s="22"/>
      <c r="B38" s="35"/>
      <c r="C38" s="1145" t="s">
        <v>531</v>
      </c>
      <c r="D38" s="1146"/>
      <c r="E38" s="1147"/>
      <c r="F38" s="36">
        <v>0.21</v>
      </c>
      <c r="G38" s="37">
        <v>0.02</v>
      </c>
      <c r="H38" s="37">
        <v>0.34</v>
      </c>
      <c r="I38" s="37">
        <v>0.25</v>
      </c>
      <c r="J38" s="38">
        <v>0.49</v>
      </c>
      <c r="K38" s="22"/>
      <c r="L38" s="22"/>
      <c r="M38" s="22"/>
      <c r="N38" s="22"/>
      <c r="O38" s="22"/>
      <c r="P38" s="22"/>
    </row>
    <row r="39" spans="1:16" ht="39" customHeight="1">
      <c r="A39" s="22"/>
      <c r="B39" s="35"/>
      <c r="C39" s="1145" t="s">
        <v>532</v>
      </c>
      <c r="D39" s="1146"/>
      <c r="E39" s="1147"/>
      <c r="F39" s="36">
        <v>0.47</v>
      </c>
      <c r="G39" s="37">
        <v>1.02</v>
      </c>
      <c r="H39" s="37">
        <v>0.9</v>
      </c>
      <c r="I39" s="37">
        <v>1.02</v>
      </c>
      <c r="J39" s="38">
        <v>0.48</v>
      </c>
      <c r="K39" s="22"/>
      <c r="L39" s="22"/>
      <c r="M39" s="22"/>
      <c r="N39" s="22"/>
      <c r="O39" s="22"/>
      <c r="P39" s="22"/>
    </row>
    <row r="40" spans="1:16" ht="39" customHeight="1">
      <c r="A40" s="22"/>
      <c r="B40" s="35"/>
      <c r="C40" s="1145" t="s">
        <v>533</v>
      </c>
      <c r="D40" s="1146"/>
      <c r="E40" s="1147"/>
      <c r="F40" s="36">
        <v>0.41</v>
      </c>
      <c r="G40" s="37">
        <v>0.27</v>
      </c>
      <c r="H40" s="37">
        <v>0.22</v>
      </c>
      <c r="I40" s="37">
        <v>0.08</v>
      </c>
      <c r="J40" s="38">
        <v>0.16</v>
      </c>
      <c r="K40" s="22"/>
      <c r="L40" s="22"/>
      <c r="M40" s="22"/>
      <c r="N40" s="22"/>
      <c r="O40" s="22"/>
      <c r="P40" s="22"/>
    </row>
    <row r="41" spans="1:16" ht="39" customHeight="1">
      <c r="A41" s="22"/>
      <c r="B41" s="35"/>
      <c r="C41" s="1145" t="s">
        <v>534</v>
      </c>
      <c r="D41" s="1146"/>
      <c r="E41" s="1147"/>
      <c r="F41" s="36">
        <v>0.23</v>
      </c>
      <c r="G41" s="37">
        <v>0.3</v>
      </c>
      <c r="H41" s="37">
        <v>0.1</v>
      </c>
      <c r="I41" s="37">
        <v>0.08</v>
      </c>
      <c r="J41" s="38">
        <v>0.08</v>
      </c>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0.21</v>
      </c>
      <c r="G43" s="42">
        <v>0.17</v>
      </c>
      <c r="H43" s="42">
        <v>0.1</v>
      </c>
      <c r="I43" s="42">
        <v>0.22</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1915</v>
      </c>
      <c r="L45" s="60">
        <v>1734</v>
      </c>
      <c r="M45" s="60">
        <v>1582</v>
      </c>
      <c r="N45" s="60">
        <v>1423</v>
      </c>
      <c r="O45" s="61">
        <v>1381</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555</v>
      </c>
      <c r="L48" s="64">
        <v>581</v>
      </c>
      <c r="M48" s="64">
        <v>558</v>
      </c>
      <c r="N48" s="64">
        <v>528</v>
      </c>
      <c r="O48" s="65">
        <v>558</v>
      </c>
      <c r="P48" s="48"/>
      <c r="Q48" s="48"/>
      <c r="R48" s="48"/>
      <c r="S48" s="48"/>
      <c r="T48" s="48"/>
      <c r="U48" s="48"/>
    </row>
    <row r="49" spans="1:21" ht="30.75" customHeight="1">
      <c r="A49" s="48"/>
      <c r="B49" s="1163"/>
      <c r="C49" s="1164"/>
      <c r="D49" s="62"/>
      <c r="E49" s="1155" t="s">
        <v>16</v>
      </c>
      <c r="F49" s="1155"/>
      <c r="G49" s="1155"/>
      <c r="H49" s="1155"/>
      <c r="I49" s="1155"/>
      <c r="J49" s="1156"/>
      <c r="K49" s="63">
        <v>59</v>
      </c>
      <c r="L49" s="64">
        <v>53</v>
      </c>
      <c r="M49" s="64">
        <v>42</v>
      </c>
      <c r="N49" s="64">
        <v>40</v>
      </c>
      <c r="O49" s="65">
        <v>32</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1</v>
      </c>
      <c r="N50" s="64">
        <v>306</v>
      </c>
      <c r="O50" s="65">
        <v>152</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1619</v>
      </c>
      <c r="L52" s="64">
        <v>1532</v>
      </c>
      <c r="M52" s="64">
        <v>1515</v>
      </c>
      <c r="N52" s="64">
        <v>1526</v>
      </c>
      <c r="O52" s="65">
        <v>1555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912</v>
      </c>
      <c r="L53" s="69">
        <v>838</v>
      </c>
      <c r="M53" s="69">
        <v>668</v>
      </c>
      <c r="N53" s="69">
        <v>771</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2016-05-02T08:35:56Z</cp:lastPrinted>
  <dcterms:created xsi:type="dcterms:W3CDTF">2016-02-15T02:00:10Z</dcterms:created>
  <dcterms:modified xsi:type="dcterms:W3CDTF">2016-05-02T08:36:32Z</dcterms:modified>
</cp:coreProperties>
</file>