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C39" i="9"/>
  <c r="CO38" i="9"/>
  <c r="BW38" i="9"/>
  <c r="AM38" i="9"/>
  <c r="C38" i="9"/>
  <c r="CO37" i="9"/>
  <c r="BW37" i="9"/>
  <c r="AM37" i="9"/>
  <c r="CO36" i="9"/>
  <c r="BW36" i="9"/>
  <c r="AM36" i="9"/>
  <c r="CO35" i="9"/>
  <c r="BW35" i="9"/>
  <c r="CO34" i="9"/>
  <c r="BW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U39" i="9" s="1"/>
  <c r="AM34" i="9" l="1"/>
  <c r="AM35" i="9" l="1"/>
  <c r="BE34" i="9"/>
  <c r="BE35" i="9" s="1"/>
  <c r="BE36" i="9" s="1"/>
  <c r="BE37" i="9" s="1"/>
  <c r="BE38" i="9" s="1"/>
</calcChain>
</file>

<file path=xl/sharedStrings.xml><?xml version="1.0" encoding="utf-8"?>
<sst xmlns="http://schemas.openxmlformats.org/spreadsheetml/2006/main" count="980" uniqueCount="565">
  <si>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</si>
  <si>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</si>
  <si>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</si>
  <si>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</si>
  <si>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</si>
  <si>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</si>
  <si>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</si>
  <si>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</si>
  <si>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</si>
  <si>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</si>
  <si>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</si>
  <si>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</si>
  <si>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</si>
  <si>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</si>
  <si>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</si>
  <si>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</si>
  <si>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</si>
  <si>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</si>
  <si>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</si>
  <si>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</si>
  <si>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</si>
  <si>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</si>
  <si>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</si>
  <si>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</si>
  <si>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</si>
  <si>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</si>
  <si>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</si>
  <si>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</si>
  <si>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</si>
  <si>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</si>
  <si>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</si>
  <si>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</si>
  <si>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</si>
  <si>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</si>
  <si>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</si>
  <si>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</si>
  <si>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</si>
  <si>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</si>
  <si>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</si>
  <si>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</si>
  <si>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</si>
  <si>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</si>
  <si>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</si>
  <si>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</si>
  <si>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</si>
  <si>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</si>
  <si>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</si>
  <si>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</si>
  <si>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</si>
  <si>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</si>
  <si>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</si>
  <si>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</si>
  <si>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</si>
  <si>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</si>
  <si>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</si>
  <si>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</si>
  <si>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</si>
  <si>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</si>
  <si>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</si>
  <si>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</si>
  <si>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</si>
  <si>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</si>
  <si>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</si>
  <si>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</si>
  <si>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</si>
  <si>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</si>
  <si>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</si>
  <si>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</si>
  <si>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</si>
  <si>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</si>
  <si>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</si>
  <si>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</si>
  <si>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</si>
  <si>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</si>
  <si>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</si>
  <si>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</si>
  <si>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</si>
  <si>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</si>
  <si>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</si>
  <si>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</si>
  <si>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</si>
  <si>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</si>
  <si>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</si>
  <si>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</si>
  <si>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</si>
  <si>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</si>
  <si>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</si>
  <si>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</si>
  <si>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</si>
  <si>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</si>
  <si>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</si>
  <si>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</si>
  <si>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</si>
  <si>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</si>
  <si>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</si>
  <si>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</si>
  <si>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</si>
  <si>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</si>
  <si>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</si>
  <si>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</si>
  <si>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</si>
  <si>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</si>
  <si>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</si>
  <si>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</si>
  <si>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</si>
  <si>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</si>
  <si>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</si>
  <si>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</si>
  <si>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</si>
  <si>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</si>
  <si>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</si>
  <si>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</si>
  <si>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</si>
  <si>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</si>
  <si>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</si>
  <si>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</si>
  <si>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</si>
  <si>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</si>
  <si>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</si>
  <si>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</si>
  <si>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</si>
  <si>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</si>
  <si>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</si>
  <si>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</si>
  <si>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</si>
  <si>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</si>
  <si>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</si>
  <si>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</si>
  <si>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</si>
  <si>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</si>
  <si>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</si>
  <si>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</si>
  <si>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</si>
  <si>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</si>
  <si>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</si>
  <si>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</si>
  <si>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</si>
  <si>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</si>
  <si>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</si>
  <si>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</si>
  <si>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</si>
  <si>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</si>
  <si>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</si>
  <si>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</si>
  <si>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</si>
  <si>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</si>
  <si>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</si>
  <si>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</si>
  <si>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</si>
  <si>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</si>
  <si>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</si>
  <si>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</si>
  <si>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</si>
  <si>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</si>
  <si>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</si>
  <si>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</si>
  <si>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</si>
  <si>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</si>
  <si>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</si>
  <si>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</si>
  <si>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</si>
  <si>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</si>
  <si>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</si>
  <si>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</si>
  <si>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</si>
  <si>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</si>
  <si>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</si>
  <si>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</si>
  <si>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</si>
  <si>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</si>
  <si>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</si>
  <si>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</si>
  <si>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</si>
  <si>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</si>
  <si>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</si>
  <si>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</si>
  <si>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</si>
  <si>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</si>
  <si>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</si>
  <si>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</si>
  <si>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</si>
  <si>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</si>
  <si>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</si>
  <si>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</si>
  <si>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</si>
  <si>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</si>
  <si>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</si>
  <si>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</si>
  <si>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</si>
  <si>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</si>
  <si>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</si>
  <si>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</si>
  <si>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</si>
  <si>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</si>
  <si>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岡山県和気町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</si>
  <si>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</si>
  <si>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</si>
  <si>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</si>
  <si>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</si>
  <si>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</si>
  <si>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</si>
  <si>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</si>
  <si>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</si>
  <si>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</si>
  <si>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</si>
  <si>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</si>
  <si>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</si>
  <si>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</si>
  <si>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</si>
  <si>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</si>
  <si>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</si>
  <si>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</si>
  <si>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</si>
  <si>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</si>
  <si>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</si>
  <si>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</si>
  <si>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</si>
  <si>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</si>
  <si>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</si>
  <si>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</si>
  <si>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</si>
  <si>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</si>
  <si>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</si>
  <si>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</si>
  <si>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</si>
  <si>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</si>
  <si>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</si>
  <si>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</si>
  <si>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</si>
  <si>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</si>
  <si>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</si>
  <si>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</si>
  <si>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</si>
  <si>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</si>
  <si>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</si>
  <si>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</si>
  <si>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</si>
  <si>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</si>
  <si>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</si>
  <si>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</si>
  <si>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</si>
  <si>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</si>
  <si>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</si>
  <si>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</si>
  <si>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</si>
  <si>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</si>
  <si>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</si>
  <si>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</si>
  <si>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</si>
  <si>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</si>
  <si>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</si>
  <si>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</si>
  <si>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</si>
  <si>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</si>
  <si>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</si>
  <si>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</si>
  <si>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</si>
  <si>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</si>
  <si>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</si>
  <si>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</si>
  <si>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</si>
  <si>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</si>
  <si>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</si>
  <si>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</si>
  <si>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</si>
  <si>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</si>
  <si>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</si>
  <si>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</si>
  <si>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</si>
  <si>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</si>
  <si>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</si>
  <si>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</si>
  <si>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</si>
  <si>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</si>
  <si>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</si>
  <si>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</si>
  <si>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</si>
  <si>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</si>
  <si>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</si>
  <si>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</si>
  <si>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</si>
  <si>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</si>
  <si>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</si>
  <si>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</si>
  <si>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</si>
  <si>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</si>
  <si>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</si>
  <si>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</si>
  <si>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</si>
  <si>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</si>
  <si>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</si>
  <si>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</si>
  <si>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</si>
  <si>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</si>
  <si>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</si>
  <si>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</si>
  <si>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</si>
  <si>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</si>
  <si>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</si>
  <si>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</si>
  <si>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</si>
  <si>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</si>
  <si>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</si>
  <si>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</si>
  <si>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</si>
  <si>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</si>
  <si>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</si>
  <si>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</si>
  <si>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</si>
  <si>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</si>
  <si>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</si>
  <si>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</si>
  <si>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</si>
  <si>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</si>
  <si>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</si>
  <si>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</si>
  <si>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</si>
  <si>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</si>
  <si>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</si>
  <si>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</si>
  <si>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</si>
  <si>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</si>
  <si>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</si>
  <si>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</si>
  <si>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</si>
  <si>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</si>
  <si>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</si>
  <si>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</si>
  <si>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</si>
  <si>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</si>
  <si>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</si>
  <si>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</si>
  <si>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</si>
  <si>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</si>
  <si>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</si>
  <si>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</si>
  <si>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</si>
  <si>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</si>
  <si>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</si>
  <si>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</si>
  <si>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</si>
  <si>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</si>
  <si>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</si>
  <si>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岡山県和気町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</si>
  <si>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</si>
  <si>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</si>
  <si>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</si>
  <si>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</si>
  <si>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</si>
  <si>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</si>
  <si>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</si>
  <si>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</si>
  <si>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</si>
  <si>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</si>
  <si>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</si>
  <si>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</si>
  <si>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</si>
  <si>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</si>
  <si>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</si>
  <si>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</si>
  <si>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</si>
  <si>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</si>
  <si>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</si>
  <si>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</si>
  <si>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和気町墓園事業特別会計</t>
    <phoneticPr fontId="5"/>
  </si>
  <si>
    <t>和気町住宅新築資金等貸付事業特別会計</t>
    <phoneticPr fontId="5"/>
  </si>
  <si>
    <t>和気町ごみ焼却施設解体事業特別会計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</si>
  <si>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</si>
  <si>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</si>
  <si>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</si>
  <si>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</si>
  <si>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</si>
  <si>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</si>
  <si>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</si>
  <si>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</si>
  <si>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</si>
  <si>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</si>
  <si>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</si>
  <si>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</si>
  <si>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</si>
  <si>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</si>
  <si>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和気町国民健康保険特別会計</t>
    <phoneticPr fontId="5"/>
  </si>
  <si>
    <t>和気町国民健康保険特別会計(診療所)</t>
    <phoneticPr fontId="5"/>
  </si>
  <si>
    <t>和気町介護保険事業特別会計</t>
    <phoneticPr fontId="5"/>
  </si>
  <si>
    <t>和気町後期高齢者医療特別会計</t>
    <phoneticPr fontId="5"/>
  </si>
  <si>
    <t>和気町介護サービス事業特別会計</t>
    <phoneticPr fontId="5"/>
  </si>
  <si>
    <t>-</t>
    <phoneticPr fontId="5"/>
  </si>
  <si>
    <t>和気町駐車場事業特別会計</t>
    <phoneticPr fontId="5"/>
  </si>
  <si>
    <t>和気町上水道事業会計</t>
    <phoneticPr fontId="5"/>
  </si>
  <si>
    <t>法適用企業</t>
    <phoneticPr fontId="5"/>
  </si>
  <si>
    <t>和気町簡易水道事業会計</t>
    <phoneticPr fontId="5"/>
  </si>
  <si>
    <t>和気町合併処理浄化槽設置整備事業特別会計</t>
    <phoneticPr fontId="5"/>
  </si>
  <si>
    <t>法非適用企業</t>
    <phoneticPr fontId="5"/>
  </si>
  <si>
    <t>和気町農業集落排水事業特別会計</t>
    <phoneticPr fontId="5"/>
  </si>
  <si>
    <t>和気町公共下水道事業特別会計</t>
    <phoneticPr fontId="5"/>
  </si>
  <si>
    <t>和気町特定環境保全公共下水道事業特別会計</t>
    <phoneticPr fontId="5"/>
  </si>
  <si>
    <t>和気町和気鵜飼谷温泉事業特別会計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</si>
  <si>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</si>
  <si>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</si>
  <si>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</si>
  <si>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</si>
  <si>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</si>
  <si>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</si>
  <si>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</si>
  <si>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</si>
  <si>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</si>
  <si>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</si>
  <si>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</si>
  <si>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</si>
  <si>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</si>
  <si>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</si>
  <si>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</si>
  <si>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</si>
  <si>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</si>
  <si>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</si>
  <si>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</si>
  <si>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</si>
  <si>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</si>
  <si>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</si>
  <si>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</si>
  <si>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</si>
  <si>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</si>
  <si>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</si>
  <si>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</si>
  <si>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</si>
  <si>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</si>
  <si>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</si>
  <si>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</si>
  <si>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</si>
  <si>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</si>
  <si>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</si>
  <si>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</si>
  <si>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</si>
  <si>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</si>
  <si>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</si>
  <si>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</si>
  <si>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</si>
  <si>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</si>
  <si>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</si>
  <si>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</si>
  <si>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</si>
  <si>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</si>
  <si>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</si>
  <si>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</si>
  <si>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</si>
  <si>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</si>
  <si>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</si>
  <si>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</si>
  <si>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</si>
  <si>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</si>
  <si>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</si>
  <si>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</si>
  <si>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</si>
  <si>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和気町公共下水道事業特別会計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</si>
  <si>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</si>
  <si>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</si>
  <si>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和気町特定環境保全公共下水道事業特別会計</t>
    <phoneticPr fontId="5"/>
  </si>
  <si>
    <t>(Ｆ)</t>
    <phoneticPr fontId="5"/>
  </si>
  <si>
    <t>和気町農業集落排水事業特別会計</t>
    <phoneticPr fontId="5"/>
  </si>
  <si>
    <t>将来負担比率（(Ｅ)－(Ｆ)）／（(Ｃ)－(Ｄ)）×１００</t>
    <rPh sb="0" eb="2">
      <t>ショウライ</t>
    </rPh>
    <rPh sb="2" eb="4">
      <t>フタン</t>
    </rPh>
    <rPh sb="4" eb="6">
      <t>ヒリツ</t>
    </rPh>
    <phoneticPr fontId="5"/>
  </si>
  <si>
    <t>和気町簡易水道事業会計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</si>
  <si>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</si>
  <si>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</si>
  <si>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</si>
  <si>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</si>
  <si>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</si>
  <si>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</si>
  <si>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</si>
  <si>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</si>
  <si>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</si>
  <si>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</si>
  <si>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</si>
  <si>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</si>
  <si>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</si>
  <si>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</si>
  <si>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</si>
  <si>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</si>
  <si>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</si>
  <si>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</si>
  <si>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</si>
  <si>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</si>
  <si>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</si>
  <si>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</si>
  <si>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</si>
  <si>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</si>
  <si>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</si>
  <si>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</si>
  <si>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</si>
  <si>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</si>
  <si>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</si>
  <si>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</si>
  <si>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</si>
  <si>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</si>
  <si>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</si>
  <si>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</si>
  <si>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</si>
  <si>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</si>
  <si>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</si>
  <si>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</si>
  <si>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</si>
  <si>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</si>
  <si>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</si>
  <si>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</si>
  <si>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</si>
  <si>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</si>
  <si>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</si>
  <si>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</si>
  <si>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</si>
  <si>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</si>
  <si>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</si>
  <si>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</si>
  <si>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</si>
  <si>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</si>
  <si>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</si>
  <si>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</si>
  <si>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</si>
  <si>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</si>
  <si>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</si>
  <si>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</si>
  <si>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</si>
  <si>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</si>
  <si>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</si>
  <si>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</si>
  <si>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</si>
  <si>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</si>
  <si>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</si>
  <si>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</si>
  <si>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</si>
  <si>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</si>
  <si>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</si>
  <si>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</si>
  <si>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</si>
  <si>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</si>
  <si>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</si>
  <si>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</si>
  <si>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</si>
  <si>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</si>
  <si>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</si>
  <si>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</si>
  <si>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8.08</t>
  </si>
  <si>
    <t>▲ 1.01</t>
  </si>
  <si>
    <t>和気町上水道事業会計</t>
  </si>
  <si>
    <t>和気町ごみ焼却施設解体事業特別会計</t>
  </si>
  <si>
    <t>和気町簡易水道事業会計</t>
  </si>
  <si>
    <t>和気町国民健康保険特別会計</t>
  </si>
  <si>
    <t>和気町和気鵜飼谷温泉事業特別会計</t>
  </si>
  <si>
    <t>一般会計</t>
  </si>
  <si>
    <t>和気町介護保険事業特別会計</t>
  </si>
  <si>
    <t>和気町公共下水道事業特別会計</t>
  </si>
  <si>
    <t>その他会計（赤字）</t>
  </si>
  <si>
    <t>その他会計（黒字）</t>
  </si>
  <si>
    <t>東備消防組合</t>
    <rPh sb="0" eb="2">
      <t>トウビ</t>
    </rPh>
    <rPh sb="2" eb="4">
      <t>ショウボウ</t>
    </rPh>
    <rPh sb="4" eb="6">
      <t>クミアイ</t>
    </rPh>
    <phoneticPr fontId="2"/>
  </si>
  <si>
    <t>和気北部衛生施設組合</t>
    <rPh sb="0" eb="2">
      <t>ワケ</t>
    </rPh>
    <rPh sb="2" eb="4">
      <t>ホクブ</t>
    </rPh>
    <rPh sb="4" eb="6">
      <t>エイセイ</t>
    </rPh>
    <rPh sb="6" eb="8">
      <t>シセツ</t>
    </rPh>
    <rPh sb="8" eb="10">
      <t>クミアイ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</si>
  <si>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</si>
  <si>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</si>
  <si>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田原用水組合</t>
    <rPh sb="0" eb="2">
      <t>タワラ</t>
    </rPh>
    <rPh sb="2" eb="4">
      <t>ヨウスイ</t>
    </rPh>
    <rPh sb="4" eb="6">
      <t>クミアイ</t>
    </rPh>
    <phoneticPr fontId="2"/>
  </si>
  <si>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</si>
  <si>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</si>
  <si>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</si>
  <si>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t>
    <rPh sb="0" eb="3">
      <t>オカヤマケン</t>
    </rPh>
    <rPh sb="3" eb="6">
      <t>シチョウソン</t>
    </rPh>
    <rPh sb="6" eb="8">
      <t>ソウゴウ</t>
    </rPh>
    <rPh sb="8" eb="10">
      <t>ジム</t>
    </rPh>
    <rPh sb="10" eb="12">
      <t>クミアイ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</si>
  <si>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</si>
  <si>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</si>
  <si>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</si>
  <si>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</si>
  <si>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東備農業共済事務組合</t>
    <rPh sb="0" eb="2">
      <t>トウビ</t>
    </rPh>
    <rPh sb="2" eb="4">
      <t>ノウギョウ</t>
    </rPh>
    <rPh sb="4" eb="6">
      <t>キョウサイ</t>
    </rPh>
    <rPh sb="6" eb="8">
      <t>ジム</t>
    </rPh>
    <rPh sb="8" eb="10">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</si>
</sst>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289663</c:v>
                </c:pt>
                <c:pt idx="1">
                  <c:v>71253</c:v>
                </c:pt>
                <c:pt idx="2">
                  <c:v>48407</c:v>
                </c:pt>
                <c:pt idx="3">
                  <c:v>65700</c:v>
                </c:pt>
                <c:pt idx="4">
                  <c:v>41347</c:v>
                </c:pt>
              </c:numCache>
            </c:numRef>
          </c:val>
          <c:smooth val="0"/>
        </c:ser>
        <c:dLbls>
          <c:showLegendKey val="0"/>
          <c:showVal val="0"/>
          <c:showCatName val="0"/>
          <c:showSerName val="0"/>
          <c:showPercent val="0"/>
          <c:showBubbleSize val="0"/>
        </c:dLbls>
        <c:marker val="1"/>
        <c:smooth val="0"/>
        <c:axId val="87761664"/>
        <c:axId val="87763200"/>
      </c:lineChart>
      <c:catAx>
        <c:axId val="87761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63200"/>
        <c:crosses val="autoZero"/>
        <c:auto val="1"/>
        <c:lblAlgn val="ctr"/>
        <c:lblOffset val="100"/>
        <c:tickLblSkip val="1"/>
        <c:tickMarkSkip val="1"/>
        <c:noMultiLvlLbl val="0"/>
      </c:catAx>
      <c:valAx>
        <c:axId val="877632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6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13.57</c:v>
                </c:pt>
                <c:pt idx="1">
                  <c:v>5.62</c:v>
                </c:pt>
                <c:pt idx="2">
                  <c:v>5.62</c:v>
                </c:pt>
                <c:pt idx="3">
                  <c:v>4.59</c:v>
                </c:pt>
                <c:pt idx="4">
                  <c:v>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23.39</c:v>
                </c:pt>
                <c:pt idx="1">
                  <c:v>30.69</c:v>
                </c:pt>
                <c:pt idx="2">
                  <c:v>32.72</c:v>
                </c:pt>
                <c:pt idx="3">
                  <c:v>35.619999999999997</c:v>
                </c:pt>
                <c:pt idx="4">
                  <c:v>37.700000000000003</c:v>
                </c:pt>
              </c:numCache>
            </c:numRef>
          </c:val>
        </c:ser>
        <c:dLbls>
          <c:showLegendKey val="0"/>
          <c:showVal val="0"/>
          <c:showCatName val="0"/>
          <c:showSerName val="0"/>
          <c:showPercent val="0"/>
          <c:showBubbleSize val="0"/>
        </c:dLbls>
        <c:gapWidth val="250"/>
        <c:overlap val="100"/>
        <c:axId val="43956864"/>
        <c:axId val="4397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5.13</c:v>
                </c:pt>
                <c:pt idx="1">
                  <c:v>-8.08</c:v>
                </c:pt>
                <c:pt idx="2">
                  <c:v>0.01</c:v>
                </c:pt>
                <c:pt idx="3">
                  <c:v>-1.01</c:v>
                </c:pt>
                <c:pt idx="4">
                  <c:v>1.4</c:v>
                </c:pt>
              </c:numCache>
            </c:numRef>
          </c:val>
          <c:smooth val="0"/>
        </c:ser>
        <c:dLbls>
          <c:showLegendKey val="0"/>
          <c:showVal val="0"/>
          <c:showCatName val="0"/>
          <c:showSerName val="0"/>
          <c:showPercent val="0"/>
          <c:showBubbleSize val="0"/>
        </c:dLbls>
        <c:marker val="1"/>
        <c:smooth val="0"/>
        <c:axId val="43956864"/>
        <c:axId val="43971328"/>
      </c:lineChart>
      <c:catAx>
        <c:axId val="439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971328"/>
        <c:crosses val="autoZero"/>
        <c:auto val="1"/>
        <c:lblAlgn val="ctr"/>
        <c:lblOffset val="100"/>
        <c:tickLblSkip val="1"/>
        <c:tickMarkSkip val="1"/>
        <c:noMultiLvlLbl val="0"/>
      </c:catAx>
      <c:valAx>
        <c:axId val="439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0.54</c:v>
                </c:pt>
                <c:pt idx="2">
                  <c:v>#N/A</c:v>
                </c:pt>
                <c:pt idx="3">
                  <c:v>1.19</c:v>
                </c:pt>
                <c:pt idx="4">
                  <c:v>#N/A</c:v>
                </c:pt>
                <c:pt idx="5">
                  <c:v>0.34</c:v>
                </c:pt>
                <c:pt idx="6">
                  <c:v>#N/A</c:v>
                </c:pt>
                <c:pt idx="7">
                  <c:v>0.45</c:v>
                </c:pt>
                <c:pt idx="8">
                  <c:v>#N/A</c:v>
                </c:pt>
                <c:pt idx="9">
                  <c:v>0.42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和気町公共下水道事業特別会計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0.24</c:v>
                </c:pt>
                <c:pt idx="2">
                  <c:v>#N/A</c:v>
                </c:pt>
                <c:pt idx="3">
                  <c:v>0.25</c:v>
                </c:pt>
                <c:pt idx="4">
                  <c:v>#N/A</c:v>
                </c:pt>
                <c:pt idx="5">
                  <c:v>0.14000000000000001</c:v>
                </c:pt>
                <c:pt idx="6">
                  <c:v>#N/A</c:v>
                </c:pt>
                <c:pt idx="7">
                  <c:v>0.24</c:v>
                </c:pt>
                <c:pt idx="8">
                  <c:v>#N/A</c:v>
                </c:pt>
                <c:pt idx="9">
                  <c:v>0.22</c:v>
                </c:pt>
              </c:numCache>
            </c:numRef>
          </c:val>
        </c:ser>
        <c:ser>
          <c:idx val="3"/>
          <c:order val="3"/>
          <c:tx>
            <c:strRef>
              <c:f>データシート!$A$30</c:f>
              <c:strCache>
                <c:ptCount val="1"/>
                <c:pt idx="0">
                  <c:v>和気町介護保険事業特別会計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0.78</c:v>
                </c:pt>
                <c:pt idx="2">
                  <c:v>#N/A</c:v>
                </c:pt>
                <c:pt idx="3">
                  <c:v>0.15</c:v>
                </c:pt>
                <c:pt idx="4">
                  <c:v>#N/A</c:v>
                </c:pt>
                <c:pt idx="5">
                  <c:v>0.57999999999999996</c:v>
                </c:pt>
                <c:pt idx="6">
                  <c:v>#N/A</c:v>
                </c:pt>
                <c:pt idx="7">
                  <c:v>0.59</c:v>
                </c:pt>
                <c:pt idx="8">
                  <c:v>#N/A</c:v>
                </c:pt>
                <c:pt idx="9">
                  <c:v>0.38</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13.46</c:v>
                </c:pt>
                <c:pt idx="2">
                  <c:v>#N/A</c:v>
                </c:pt>
                <c:pt idx="3">
                  <c:v>5.59</c:v>
                </c:pt>
                <c:pt idx="4">
                  <c:v>#N/A</c:v>
                </c:pt>
                <c:pt idx="5">
                  <c:v>4.84</c:v>
                </c:pt>
                <c:pt idx="6">
                  <c:v>#N/A</c:v>
                </c:pt>
                <c:pt idx="7">
                  <c:v>3.66</c:v>
                </c:pt>
                <c:pt idx="8">
                  <c:v>#N/A</c:v>
                </c:pt>
                <c:pt idx="9">
                  <c:v>0.74</c:v>
                </c:pt>
              </c:numCache>
            </c:numRef>
          </c:val>
        </c:ser>
        <c:ser>
          <c:idx val="5"/>
          <c:order val="5"/>
          <c:tx>
            <c:strRef>
              <c:f>データシート!$A$32</c:f>
              <c:strCache>
                <c:ptCount val="1"/>
                <c:pt idx="0">
                  <c:v>和気町和気鵜飼谷温泉事業特別会計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0.69</c:v>
                </c:pt>
                <c:pt idx="6">
                  <c:v>#N/A</c:v>
                </c:pt>
                <c:pt idx="7">
                  <c:v>0.77</c:v>
                </c:pt>
                <c:pt idx="8">
                  <c:v>#N/A</c:v>
                </c:pt>
                <c:pt idx="9">
                  <c:v>0.79</c:v>
                </c:pt>
              </c:numCache>
            </c:numRef>
          </c:val>
        </c:ser>
        <c:ser>
          <c:idx val="6"/>
          <c:order val="6"/>
          <c:tx>
            <c:strRef>
              <c:f>データシート!$A$33</c:f>
              <c:strCache>
                <c:ptCount val="1"/>
                <c:pt idx="0">
                  <c:v>和気町国民健康保険特別会計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3.14</c:v>
                </c:pt>
                <c:pt idx="2">
                  <c:v>#N/A</c:v>
                </c:pt>
                <c:pt idx="3">
                  <c:v>3.02</c:v>
                </c:pt>
                <c:pt idx="4">
                  <c:v>#N/A</c:v>
                </c:pt>
                <c:pt idx="5">
                  <c:v>3.32</c:v>
                </c:pt>
                <c:pt idx="6">
                  <c:v>#N/A</c:v>
                </c:pt>
                <c:pt idx="7">
                  <c:v>2.83</c:v>
                </c:pt>
                <c:pt idx="8">
                  <c:v>#N/A</c:v>
                </c:pt>
                <c:pt idx="9">
                  <c:v>2.23</c:v>
                </c:pt>
              </c:numCache>
            </c:numRef>
          </c:val>
        </c:ser>
        <c:ser>
          <c:idx val="7"/>
          <c:order val="7"/>
          <c:tx>
            <c:strRef>
              <c:f>データシート!$A$34</c:f>
              <c:strCache>
                <c:ptCount val="1"/>
                <c:pt idx="0">
                  <c:v>和気町簡易水道事業会計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2.2200000000000002</c:v>
                </c:pt>
                <c:pt idx="2">
                  <c:v>#N/A</c:v>
                </c:pt>
                <c:pt idx="3">
                  <c:v>2.63</c:v>
                </c:pt>
                <c:pt idx="4">
                  <c:v>#N/A</c:v>
                </c:pt>
                <c:pt idx="5">
                  <c:v>3.03</c:v>
                </c:pt>
                <c:pt idx="6">
                  <c:v>#N/A</c:v>
                </c:pt>
                <c:pt idx="7">
                  <c:v>3.36</c:v>
                </c:pt>
                <c:pt idx="8">
                  <c:v>#N/A</c:v>
                </c:pt>
                <c:pt idx="9">
                  <c:v>3.68</c:v>
                </c:pt>
              </c:numCache>
            </c:numRef>
          </c:val>
        </c:ser>
        <c:ser>
          <c:idx val="8"/>
          <c:order val="8"/>
          <c:tx>
            <c:strRef>
              <c:f>データシート!$A$35</c:f>
              <c:strCache>
                <c:ptCount val="1"/>
                <c:pt idx="0">
                  <c:v>和気町ごみ焼却施設解体事業特別会計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5.12</c:v>
                </c:pt>
              </c:numCache>
            </c:numRef>
          </c:val>
        </c:ser>
        <c:ser>
          <c:idx val="9"/>
          <c:order val="9"/>
          <c:tx>
            <c:strRef>
              <c:f>データシート!$A$36</c:f>
              <c:strCache>
                <c:ptCount val="1"/>
                <c:pt idx="0">
                  <c:v>和気町上水道事業会計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4.51</c:v>
                </c:pt>
                <c:pt idx="2">
                  <c:v>#N/A</c:v>
                </c:pt>
                <c:pt idx="3">
                  <c:v>4.79</c:v>
                </c:pt>
                <c:pt idx="4">
                  <c:v>#N/A</c:v>
                </c:pt>
                <c:pt idx="5">
                  <c:v>5.0999999999999996</c:v>
                </c:pt>
                <c:pt idx="6">
                  <c:v>#N/A</c:v>
                </c:pt>
                <c:pt idx="7">
                  <c:v>5.38</c:v>
                </c:pt>
                <c:pt idx="8">
                  <c:v>#N/A</c:v>
                </c:pt>
                <c:pt idx="9">
                  <c:v>5.86</c:v>
                </c:pt>
              </c:numCache>
            </c:numRef>
          </c:val>
        </c:ser>
        <c:dLbls>
          <c:showLegendKey val="0"/>
          <c:showVal val="0"/>
          <c:showCatName val="0"/>
          <c:showSerName val="0"/>
          <c:showPercent val="0"/>
          <c:showBubbleSize val="0"/>
        </c:dLbls>
        <c:gapWidth val="150"/>
        <c:overlap val="100"/>
        <c:axId val="106566784"/>
        <c:axId val="106568320"/>
      </c:barChart>
      <c:catAx>
        <c:axId val="1065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68320"/>
        <c:crosses val="autoZero"/>
        <c:auto val="1"/>
        <c:lblAlgn val="ctr"/>
        <c:lblOffset val="100"/>
        <c:tickLblSkip val="1"/>
        <c:tickMarkSkip val="1"/>
        <c:noMultiLvlLbl val="0"/>
      </c:catAx>
      <c:valAx>
        <c:axId val="10656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6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1161</c:v>
                </c:pt>
                <c:pt idx="5">
                  <c:v>1187</c:v>
                </c:pt>
                <c:pt idx="8">
                  <c:v>1195</c:v>
                </c:pt>
                <c:pt idx="11">
                  <c:v>1257</c:v>
                </c:pt>
                <c:pt idx="14">
                  <c:v>1288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53</c:v>
                </c:pt>
                <c:pt idx="3">
                  <c:v>55</c:v>
                </c:pt>
                <c:pt idx="6">
                  <c:v>46</c:v>
                </c:pt>
                <c:pt idx="9">
                  <c:v>33</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108</c:v>
                </c:pt>
                <c:pt idx="3">
                  <c:v>102</c:v>
                </c:pt>
                <c:pt idx="6">
                  <c:v>88</c:v>
                </c:pt>
                <c:pt idx="9">
                  <c:v>89</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954</c:v>
                </c:pt>
                <c:pt idx="3">
                  <c:v>1002</c:v>
                </c:pt>
                <c:pt idx="6">
                  <c:v>972</c:v>
                </c:pt>
                <c:pt idx="9">
                  <c:v>994</c:v>
                </c:pt>
                <c:pt idx="12">
                  <c:v>976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892</c:v>
                </c:pt>
                <c:pt idx="3">
                  <c:v>932</c:v>
                </c:pt>
                <c:pt idx="6">
                  <c:v>902</c:v>
                </c:pt>
                <c:pt idx="9">
                  <c:v>856</c:v>
                </c:pt>
                <c:pt idx="12">
                  <c:v>817</c:v>
                </c:pt>
              </c:numCache>
            </c:numRef>
          </c:val>
        </c:ser>
        <c:dLbls>
          <c:showLegendKey val="0"/>
          <c:showVal val="0"/>
          <c:showCatName val="0"/>
          <c:showSerName val="0"/>
          <c:showPercent val="0"/>
          <c:showBubbleSize val="0"/>
        </c:dLbls>
        <c:gapWidth val="100"/>
        <c:overlap val="100"/>
        <c:axId val="107329408"/>
        <c:axId val="107675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846</c:v>
                </c:pt>
                <c:pt idx="2">
                  <c:v>#N/A</c:v>
                </c:pt>
                <c:pt idx="3">
                  <c:v>#N/A</c:v>
                </c:pt>
                <c:pt idx="4">
                  <c:v>904</c:v>
                </c:pt>
                <c:pt idx="5">
                  <c:v>#N/A</c:v>
                </c:pt>
                <c:pt idx="6">
                  <c:v>#N/A</c:v>
                </c:pt>
                <c:pt idx="7">
                  <c:v>813</c:v>
                </c:pt>
                <c:pt idx="8">
                  <c:v>#N/A</c:v>
                </c:pt>
                <c:pt idx="9">
                  <c:v>#N/A</c:v>
                </c:pt>
                <c:pt idx="10">
                  <c:v>715</c:v>
                </c:pt>
                <c:pt idx="11">
                  <c:v>#N/A</c:v>
                </c:pt>
                <c:pt idx="12">
                  <c:v>#N/A</c:v>
                </c:pt>
                <c:pt idx="13">
                  <c:v>615</c:v>
                </c:pt>
                <c:pt idx="14">
                  <c:v>#N/A</c:v>
                </c:pt>
              </c:numCache>
            </c:numRef>
          </c:val>
          <c:smooth val="0"/>
        </c:ser>
        <c:dLbls>
          <c:showLegendKey val="0"/>
          <c:showVal val="0"/>
          <c:showCatName val="0"/>
          <c:showSerName val="0"/>
          <c:showPercent val="0"/>
          <c:showBubbleSize val="0"/>
        </c:dLbls>
        <c:marker val="1"/>
        <c:smooth val="0"/>
        <c:axId val="107329408"/>
        <c:axId val="107675648"/>
      </c:lineChart>
      <c:catAx>
        <c:axId val="1073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75648"/>
        <c:crosses val="autoZero"/>
        <c:auto val="1"/>
        <c:lblAlgn val="ctr"/>
        <c:lblOffset val="100"/>
        <c:tickLblSkip val="1"/>
        <c:tickMarkSkip val="1"/>
        <c:noMultiLvlLbl val="0"/>
      </c:catAx>
      <c:valAx>
        <c:axId val="10767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12273</c:v>
                </c:pt>
                <c:pt idx="5">
                  <c:v>12688</c:v>
                </c:pt>
                <c:pt idx="8">
                  <c:v>12263</c:v>
                </c:pt>
                <c:pt idx="11">
                  <c:v>12378</c:v>
                </c:pt>
                <c:pt idx="14">
                  <c:v>11958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1034</c:v>
                </c:pt>
                <c:pt idx="5">
                  <c:v>1005</c:v>
                </c:pt>
                <c:pt idx="8">
                  <c:v>983</c:v>
                </c:pt>
                <c:pt idx="11">
                  <c:v>851</c:v>
                </c:pt>
                <c:pt idx="14">
                  <c:v>787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2634</c:v>
                </c:pt>
                <c:pt idx="5">
                  <c:v>3046</c:v>
                </c:pt>
                <c:pt idx="8">
                  <c:v>3135</c:v>
                </c:pt>
                <c:pt idx="11">
                  <c:v>3264</c:v>
                </c:pt>
                <c:pt idx="14">
                  <c:v>3344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1503</c:v>
                </c:pt>
                <c:pt idx="3">
                  <c:v>1354</c:v>
                </c:pt>
                <c:pt idx="6">
                  <c:v>1262</c:v>
                </c:pt>
                <c:pt idx="9">
                  <c:v>1238</c:v>
                </c:pt>
                <c:pt idx="12">
                  <c:v>1369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576</c:v>
                </c:pt>
                <c:pt idx="3">
                  <c:v>560</c:v>
                </c:pt>
                <c:pt idx="6">
                  <c:v>502</c:v>
                </c:pt>
                <c:pt idx="9">
                  <c:v>433</c:v>
                </c:pt>
                <c:pt idx="12">
                  <c:v>377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11233</c:v>
                </c:pt>
                <c:pt idx="3">
                  <c:v>10791</c:v>
                </c:pt>
                <c:pt idx="6">
                  <c:v>10306</c:v>
                </c:pt>
                <c:pt idx="9">
                  <c:v>9424</c:v>
                </c:pt>
                <c:pt idx="12">
                  <c:v>8273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665</c:v>
                </c:pt>
                <c:pt idx="3">
                  <c:v>613</c:v>
                </c:pt>
                <c:pt idx="6">
                  <c:v>594</c:v>
                </c:pt>
                <c:pt idx="9">
                  <c:v>633</c:v>
                </c:pt>
                <c:pt idx="12">
                  <c:v>1086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8139</c:v>
                </c:pt>
                <c:pt idx="3">
                  <c:v>7963</c:v>
                </c:pt>
                <c:pt idx="6">
                  <c:v>7828</c:v>
                </c:pt>
                <c:pt idx="9">
                  <c:v>7656</c:v>
                </c:pt>
                <c:pt idx="12">
                  <c:v>7487</c:v>
                </c:pt>
              </c:numCache>
            </c:numRef>
          </c:val>
        </c:ser>
        <c:dLbls>
          <c:showLegendKey val="0"/>
          <c:showVal val="0"/>
          <c:showCatName val="0"/>
          <c:showSerName val="0"/>
          <c:showPercent val="0"/>
          <c:showBubbleSize val="0"/>
        </c:dLbls>
        <c:gapWidth val="100"/>
        <c:overlap val="100"/>
        <c:axId val="106668032"/>
        <c:axId val="106669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6175</c:v>
                </c:pt>
                <c:pt idx="2">
                  <c:v>#N/A</c:v>
                </c:pt>
                <c:pt idx="3">
                  <c:v>#N/A</c:v>
                </c:pt>
                <c:pt idx="4">
                  <c:v>4543</c:v>
                </c:pt>
                <c:pt idx="5">
                  <c:v>#N/A</c:v>
                </c:pt>
                <c:pt idx="6">
                  <c:v>#N/A</c:v>
                </c:pt>
                <c:pt idx="7">
                  <c:v>4111</c:v>
                </c:pt>
                <c:pt idx="8">
                  <c:v>#N/A</c:v>
                </c:pt>
                <c:pt idx="9">
                  <c:v>#N/A</c:v>
                </c:pt>
                <c:pt idx="10">
                  <c:v>2892</c:v>
                </c:pt>
                <c:pt idx="11">
                  <c:v>#N/A</c:v>
                </c:pt>
                <c:pt idx="12">
                  <c:v>#N/A</c:v>
                </c:pt>
                <c:pt idx="13">
                  <c:v>2503</c:v>
                </c:pt>
                <c:pt idx="14">
                  <c:v>#N/A</c:v>
                </c:pt>
              </c:numCache>
            </c:numRef>
          </c:val>
          <c:smooth val="0"/>
        </c:ser>
        <c:dLbls>
          <c:showLegendKey val="0"/>
          <c:showVal val="0"/>
          <c:showCatName val="0"/>
          <c:showSerName val="0"/>
          <c:showPercent val="0"/>
          <c:showBubbleSize val="0"/>
        </c:dLbls>
        <c:marker val="1"/>
        <c:smooth val="0"/>
        <c:axId val="106668032"/>
        <c:axId val="106669952"/>
      </c:lineChart>
      <c:catAx>
        <c:axId val="1066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69952"/>
        <c:crosses val="autoZero"/>
        <c:auto val="1"/>
        <c:lblAlgn val="ctr"/>
        <c:lblOffset val="100"/>
        <c:tickLblSkip val="1"/>
        <c:tickMarkSkip val="1"/>
        <c:noMultiLvlLbl val="0"/>
      </c:catAx>
      <c:valAx>
        <c:axId val="10666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6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15,075
14,952
144.21
8,041,499
7,541,874
340,237
5,670,364
7,487,496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56.2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前年度から横ばいの</a:t>
          </a:r>
          <a:r>
            <a:rPr kumimoji="1" lang="en-US" altLang="ja-JP" sz="1300">
              <a:latin typeface="ＭＳ Ｐゴシック"/>
            </a:rPr>
            <a:t>0.30</a:t>
          </a:r>
          <a:r>
            <a:rPr kumimoji="1" lang="ja-JP" altLang="en-US" sz="1300">
              <a:latin typeface="ＭＳ Ｐゴシック"/>
            </a:rPr>
            <a:t>となり、依然として類似団体の平均（</a:t>
          </a:r>
          <a:r>
            <a:rPr kumimoji="1" lang="en-US" altLang="ja-JP" sz="1300">
              <a:latin typeface="ＭＳ Ｐゴシック"/>
            </a:rPr>
            <a:t>0.48</a:t>
          </a:r>
          <a:r>
            <a:rPr kumimoji="1" lang="ja-JP" altLang="en-US" sz="1300">
              <a:latin typeface="ＭＳ Ｐゴシック"/>
            </a:rPr>
            <a:t>）を大きく下回っている。</a:t>
          </a:r>
          <a:endParaRPr kumimoji="1" lang="en-US" altLang="ja-JP" sz="1300">
            <a:latin typeface="ＭＳ Ｐゴシック"/>
          </a:endParaRPr>
        </a:p>
        <a:p>
          <a:r>
            <a:rPr kumimoji="1" lang="ja-JP" altLang="en-US" sz="1300">
              <a:latin typeface="ＭＳ Ｐゴシック"/>
            </a:rPr>
            <a:t>　町税の大きな伸びが期待できない中、ふるさと納税寄附金など、新たな自主財源の確保に積極的に取り組み、併せて事務事業の見直しや合理化を進め、健全な財政運営を図る。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8" name="直線コネクタ 67"/>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1" name="直線コネクタ 70"/>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129722</xdr:rowOff>
    </xdr:to>
    <xdr:cxnSp macro="">
      <xdr:nvCxnSpPr>
        <xdr:cNvPr id="74" name="直線コネクタ 73"/>
        <xdr:cNvCxnSpPr/>
      </xdr:nvCxnSpPr>
      <xdr:spPr>
        <a:xfrm>
          <a:off x="2336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106741</xdr:rowOff>
    </xdr:to>
    <xdr:cxnSp macro="">
      <xdr:nvCxnSpPr>
        <xdr:cNvPr id="77" name="直線コネクタ 76"/>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7" name="円/楕円 86"/>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8"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0" name="テキスト ボックス 89"/>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1" name="円/楕円 90"/>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2" name="テキスト ボックス 91"/>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3" name="円/楕円 92"/>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4" name="テキスト ボックス 93"/>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2.1</a:t>
          </a:r>
          <a:r>
            <a:rPr kumimoji="1" lang="ja-JP" altLang="en-US" sz="1300">
              <a:latin typeface="ＭＳ Ｐゴシック"/>
            </a:rPr>
            <a:t>ポイント悪化し、</a:t>
          </a:r>
          <a:r>
            <a:rPr kumimoji="1" lang="en-US" altLang="ja-JP" sz="1300">
              <a:latin typeface="ＭＳ Ｐゴシック"/>
            </a:rPr>
            <a:t>96.2</a:t>
          </a:r>
          <a:r>
            <a:rPr kumimoji="1" lang="ja-JP" altLang="en-US" sz="1300">
              <a:latin typeface="ＭＳ Ｐゴシック"/>
            </a:rPr>
            <a:t>％となリ、類似団体平均（</a:t>
          </a:r>
          <a:r>
            <a:rPr kumimoji="1" lang="en-US" altLang="ja-JP" sz="1300">
              <a:latin typeface="ＭＳ Ｐゴシック"/>
            </a:rPr>
            <a:t>88.8</a:t>
          </a:r>
          <a:r>
            <a:rPr kumimoji="1" lang="ja-JP" altLang="en-US" sz="1300">
              <a:latin typeface="ＭＳ Ｐゴシック"/>
            </a:rPr>
            <a:t>）を</a:t>
          </a:r>
          <a:r>
            <a:rPr kumimoji="1" lang="en-US" altLang="ja-JP" sz="1300">
              <a:latin typeface="ＭＳ Ｐゴシック"/>
            </a:rPr>
            <a:t>7.4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町税収がほぼ横ばいで、消費税増税に伴う地方消費税交付金の増額があったものの、地方交付税の減額の影響が大きく、経常一般財源が前年度に比べ</a:t>
          </a:r>
          <a:r>
            <a:rPr kumimoji="1" lang="en-US" altLang="ja-JP" sz="1300">
              <a:latin typeface="ＭＳ Ｐゴシック"/>
            </a:rPr>
            <a:t>16,901</a:t>
          </a:r>
          <a:r>
            <a:rPr kumimoji="1" lang="ja-JP" altLang="en-US" sz="1300">
              <a:latin typeface="ＭＳ Ｐゴシック"/>
            </a:rPr>
            <a:t>千円減額し、経常収支比率悪化につながった。</a:t>
          </a:r>
          <a:endParaRPr kumimoji="1" lang="en-US" altLang="ja-JP" sz="1300">
            <a:latin typeface="ＭＳ Ｐゴシック"/>
          </a:endParaRPr>
        </a:p>
        <a:p>
          <a:r>
            <a:rPr kumimoji="1" lang="ja-JP" altLang="en-US" sz="1300">
              <a:latin typeface="ＭＳ Ｐゴシック"/>
            </a:rPr>
            <a:t>　当町の経常収支比率は、下水道事業償還に充てる繰出金がその</a:t>
          </a:r>
          <a:r>
            <a:rPr kumimoji="1" lang="en-US" altLang="ja-JP" sz="1300">
              <a:latin typeface="ＭＳ Ｐゴシック"/>
            </a:rPr>
            <a:t>26.9</a:t>
          </a:r>
          <a:r>
            <a:rPr kumimoji="1" lang="ja-JP" altLang="en-US" sz="1300">
              <a:latin typeface="ＭＳ Ｐゴシック"/>
            </a:rPr>
            <a:t>％と突出して高く、平成</a:t>
          </a:r>
          <a:r>
            <a:rPr kumimoji="1" lang="en-US" altLang="ja-JP" sz="1300">
              <a:latin typeface="ＭＳ Ｐゴシック"/>
            </a:rPr>
            <a:t>29</a:t>
          </a:r>
          <a:r>
            <a:rPr kumimoji="1" lang="ja-JP" altLang="en-US" sz="1300">
              <a:latin typeface="ＭＳ Ｐゴシック"/>
            </a:rPr>
            <a:t>年度以降に償還終了に伴い、短期間で減額していく見込みであるので、その時期に改善する見込みである。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92583</xdr:rowOff>
    </xdr:from>
    <xdr:to>
      <xdr:col>7</xdr:col>
      <xdr:colOff>152400</xdr:colOff>
      <xdr:row>63</xdr:row>
      <xdr:rowOff>143256</xdr:rowOff>
    </xdr:to>
    <xdr:cxnSp macro="">
      <xdr:nvCxnSpPr>
        <xdr:cNvPr id="129" name="直線コネクタ 128"/>
        <xdr:cNvCxnSpPr/>
      </xdr:nvCxnSpPr>
      <xdr:spPr>
        <a:xfrm>
          <a:off x="4114800" y="10893933"/>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63</xdr:row>
      <xdr:rowOff>92583</xdr:rowOff>
    </xdr:to>
    <xdr:cxnSp macro="">
      <xdr:nvCxnSpPr>
        <xdr:cNvPr id="132" name="直線コネクタ 131"/>
        <xdr:cNvCxnSpPr/>
      </xdr:nvCxnSpPr>
      <xdr:spPr>
        <a:xfrm>
          <a:off x="3225800" y="108866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63</xdr:row>
      <xdr:rowOff>94996</xdr:rowOff>
    </xdr:to>
    <xdr:cxnSp macro="">
      <xdr:nvCxnSpPr>
        <xdr:cNvPr id="135" name="直線コネクタ 134"/>
        <xdr:cNvCxnSpPr/>
      </xdr:nvCxnSpPr>
      <xdr:spPr>
        <a:xfrm flipV="1">
          <a:off x="2336800" y="108866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162687</xdr:rowOff>
    </xdr:from>
    <xdr:to>
      <xdr:col>3</xdr:col>
      <xdr:colOff>279400</xdr:colOff>
      <xdr:row>63</xdr:row>
      <xdr:rowOff>94996</xdr:rowOff>
    </xdr:to>
    <xdr:cxnSp macro="">
      <xdr:nvCxnSpPr>
        <xdr:cNvPr id="138" name="直線コネクタ 137"/>
        <xdr:cNvCxnSpPr/>
      </xdr:nvCxnSpPr>
      <xdr:spPr>
        <a:xfrm>
          <a:off x="1447800" y="10792587"/>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42" name="テキスト ボックス 141"/>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8" name="円/楕円 147"/>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49"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41783</xdr:rowOff>
    </xdr:from>
    <xdr:to>
      <xdr:col>6</xdr:col>
      <xdr:colOff>50800</xdr:colOff>
      <xdr:row>63</xdr:row>
      <xdr:rowOff>143383</xdr:rowOff>
    </xdr:to>
    <xdr:sp macro="" textlink="">
      <xdr:nvSpPr>
        <xdr:cNvPr id="150" name="円/楕円 149"/>
        <xdr:cNvSpPr/>
      </xdr:nvSpPr>
      <xdr:spPr>
        <a:xfrm>
          <a:off x="40640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128160</xdr:rowOff>
    </xdr:from>
    <xdr:ext cx="736600" cy="259045"/>
    <xdr:sp macro="" textlink="">
      <xdr:nvSpPr>
        <xdr:cNvPr id="151" name="テキスト ボックス 150"/>
        <xdr:cNvSpPr txBox="1"/>
      </xdr:nvSpPr>
      <xdr:spPr>
        <a:xfrm>
          <a:off x="3733800" y="10929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34544</xdr:rowOff>
    </xdr:from>
    <xdr:to>
      <xdr:col>4</xdr:col>
      <xdr:colOff>533400</xdr:colOff>
      <xdr:row>63</xdr:row>
      <xdr:rowOff>136144</xdr:rowOff>
    </xdr:to>
    <xdr:sp macro="" textlink="">
      <xdr:nvSpPr>
        <xdr:cNvPr id="152" name="円/楕円 151"/>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53" name="テキスト ボックス 152"/>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44196</xdr:rowOff>
    </xdr:from>
    <xdr:to>
      <xdr:col>3</xdr:col>
      <xdr:colOff>330200</xdr:colOff>
      <xdr:row>63</xdr:row>
      <xdr:rowOff>145796</xdr:rowOff>
    </xdr:to>
    <xdr:sp macro="" textlink="">
      <xdr:nvSpPr>
        <xdr:cNvPr id="154" name="円/楕円 153"/>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130573</xdr:rowOff>
    </xdr:from>
    <xdr:ext cx="762000" cy="259045"/>
    <xdr:sp macro="" textlink="">
      <xdr:nvSpPr>
        <xdr:cNvPr id="155" name="テキスト ボックス 154"/>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111887</xdr:rowOff>
    </xdr:from>
    <xdr:to>
      <xdr:col>2</xdr:col>
      <xdr:colOff>127000</xdr:colOff>
      <xdr:row>63</xdr:row>
      <xdr:rowOff>42037</xdr:rowOff>
    </xdr:to>
    <xdr:sp macro="" textlink="">
      <xdr:nvSpPr>
        <xdr:cNvPr id="156" name="円/楕円 155"/>
        <xdr:cNvSpPr/>
      </xdr:nvSpPr>
      <xdr:spPr>
        <a:xfrm>
          <a:off x="1397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26814</xdr:rowOff>
    </xdr:from>
    <xdr:ext cx="762000" cy="259045"/>
    <xdr:sp macro="" textlink="">
      <xdr:nvSpPr>
        <xdr:cNvPr id="157" name="テキスト ボックス 156"/>
        <xdr:cNvSpPr txBox="1"/>
      </xdr:nvSpPr>
      <xdr:spPr>
        <a:xfrm>
          <a:off x="1066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[167,079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3,357</a:t>
          </a:r>
          <a:r>
            <a:rPr kumimoji="1" lang="ja-JP" altLang="en-US" sz="1300">
              <a:latin typeface="ＭＳ Ｐゴシック"/>
            </a:rPr>
            <a:t>円の減額となり、類似団体平均に比べ、</a:t>
          </a:r>
          <a:r>
            <a:rPr kumimoji="1" lang="en-US" altLang="ja-JP" sz="1300">
              <a:latin typeface="ＭＳ Ｐゴシック"/>
            </a:rPr>
            <a:t>20,192</a:t>
          </a:r>
          <a:r>
            <a:rPr kumimoji="1" lang="ja-JP" altLang="en-US" sz="1300">
              <a:latin typeface="ＭＳ Ｐゴシック"/>
            </a:rPr>
            <a:t>円上回る状況である。</a:t>
          </a:r>
          <a:endParaRPr kumimoji="1" lang="en-US" altLang="ja-JP" sz="1300">
            <a:latin typeface="ＭＳ Ｐゴシック"/>
          </a:endParaRPr>
        </a:p>
        <a:p>
          <a:r>
            <a:rPr kumimoji="1" lang="ja-JP" altLang="en-US" sz="1300">
              <a:latin typeface="ＭＳ Ｐゴシック"/>
            </a:rPr>
            <a:t>　人件費に大きな変動はないが、平成</a:t>
          </a:r>
          <a:r>
            <a:rPr kumimoji="1" lang="en-US" altLang="ja-JP" sz="1300">
              <a:latin typeface="ＭＳ Ｐゴシック"/>
            </a:rPr>
            <a:t>26</a:t>
          </a:r>
          <a:r>
            <a:rPr kumimoji="1" lang="ja-JP" altLang="en-US" sz="1300">
              <a:latin typeface="ＭＳ Ｐゴシック"/>
            </a:rPr>
            <a:t>年度から和気鵜飼谷温泉が普通会計対象外となり、賃金・需用費・役務費などが大幅に減額したことにより、物件費が大きく下がり、数値が低下した。</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145923</xdr:rowOff>
    </xdr:from>
    <xdr:to>
      <xdr:col>7</xdr:col>
      <xdr:colOff>152400</xdr:colOff>
      <xdr:row>82</xdr:row>
      <xdr:rowOff>162210</xdr:rowOff>
    </xdr:to>
    <xdr:cxnSp macro="">
      <xdr:nvCxnSpPr>
        <xdr:cNvPr id="190" name="直線コネクタ 189"/>
        <xdr:cNvCxnSpPr/>
      </xdr:nvCxnSpPr>
      <xdr:spPr>
        <a:xfrm flipV="1">
          <a:off x="4114800" y="14204823"/>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131449</xdr:rowOff>
    </xdr:from>
    <xdr:to>
      <xdr:col>6</xdr:col>
      <xdr:colOff>0</xdr:colOff>
      <xdr:row>82</xdr:row>
      <xdr:rowOff>162210</xdr:rowOff>
    </xdr:to>
    <xdr:cxnSp macro="">
      <xdr:nvCxnSpPr>
        <xdr:cNvPr id="193" name="直線コネクタ 192"/>
        <xdr:cNvCxnSpPr/>
      </xdr:nvCxnSpPr>
      <xdr:spPr>
        <a:xfrm>
          <a:off x="3225800" y="14190349"/>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32899</xdr:rowOff>
    </xdr:from>
    <xdr:to>
      <xdr:col>4</xdr:col>
      <xdr:colOff>482600</xdr:colOff>
      <xdr:row>82</xdr:row>
      <xdr:rowOff>131449</xdr:rowOff>
    </xdr:to>
    <xdr:cxnSp macro="">
      <xdr:nvCxnSpPr>
        <xdr:cNvPr id="196" name="直線コネクタ 195"/>
        <xdr:cNvCxnSpPr/>
      </xdr:nvCxnSpPr>
      <xdr:spPr>
        <a:xfrm>
          <a:off x="2336800" y="14091799"/>
          <a:ext cx="889000" cy="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22262</xdr:rowOff>
    </xdr:from>
    <xdr:to>
      <xdr:col>3</xdr:col>
      <xdr:colOff>279400</xdr:colOff>
      <xdr:row>82</xdr:row>
      <xdr:rowOff>32899</xdr:rowOff>
    </xdr:to>
    <xdr:cxnSp macro="">
      <xdr:nvCxnSpPr>
        <xdr:cNvPr id="199" name="直線コネクタ 198"/>
        <xdr:cNvCxnSpPr/>
      </xdr:nvCxnSpPr>
      <xdr:spPr>
        <a:xfrm>
          <a:off x="1447800" y="14081162"/>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20472</xdr:rowOff>
    </xdr:from>
    <xdr:ext cx="762000" cy="259045"/>
    <xdr:sp macro="" textlink="">
      <xdr:nvSpPr>
        <xdr:cNvPr id="203" name="テキスト ボックス 202"/>
        <xdr:cNvSpPr txBox="1"/>
      </xdr:nvSpPr>
      <xdr:spPr>
        <a:xfrm>
          <a:off x="1066800" y="1373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95123</xdr:rowOff>
    </xdr:from>
    <xdr:to>
      <xdr:col>7</xdr:col>
      <xdr:colOff>203200</xdr:colOff>
      <xdr:row>83</xdr:row>
      <xdr:rowOff>25273</xdr:rowOff>
    </xdr:to>
    <xdr:sp macro="" textlink="">
      <xdr:nvSpPr>
        <xdr:cNvPr id="209" name="円/楕円 208"/>
        <xdr:cNvSpPr/>
      </xdr:nvSpPr>
      <xdr:spPr>
        <a:xfrm>
          <a:off x="4902200" y="141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67200</xdr:rowOff>
    </xdr:from>
    <xdr:ext cx="762000" cy="259045"/>
    <xdr:sp macro="" textlink="">
      <xdr:nvSpPr>
        <xdr:cNvPr id="210" name="人件費・物件費等の状況該当値テキスト"/>
        <xdr:cNvSpPr txBox="1"/>
      </xdr:nvSpPr>
      <xdr:spPr>
        <a:xfrm>
          <a:off x="5041900" y="141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167,079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111410</xdr:rowOff>
    </xdr:from>
    <xdr:to>
      <xdr:col>6</xdr:col>
      <xdr:colOff>50800</xdr:colOff>
      <xdr:row>83</xdr:row>
      <xdr:rowOff>41560</xdr:rowOff>
    </xdr:to>
    <xdr:sp macro="" textlink="">
      <xdr:nvSpPr>
        <xdr:cNvPr id="211" name="円/楕円 210"/>
        <xdr:cNvSpPr/>
      </xdr:nvSpPr>
      <xdr:spPr>
        <a:xfrm>
          <a:off x="4064000" y="141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26337</xdr:rowOff>
    </xdr:from>
    <xdr:ext cx="736600" cy="259045"/>
    <xdr:sp macro="" textlink="">
      <xdr:nvSpPr>
        <xdr:cNvPr id="212" name="テキスト ボックス 211"/>
        <xdr:cNvSpPr txBox="1"/>
      </xdr:nvSpPr>
      <xdr:spPr>
        <a:xfrm>
          <a:off x="3733800" y="1425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80649</xdr:rowOff>
    </xdr:from>
    <xdr:to>
      <xdr:col>4</xdr:col>
      <xdr:colOff>533400</xdr:colOff>
      <xdr:row>83</xdr:row>
      <xdr:rowOff>10799</xdr:rowOff>
    </xdr:to>
    <xdr:sp macro="" textlink="">
      <xdr:nvSpPr>
        <xdr:cNvPr id="213" name="円/楕円 212"/>
        <xdr:cNvSpPr/>
      </xdr:nvSpPr>
      <xdr:spPr>
        <a:xfrm>
          <a:off x="3175000" y="141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167026</xdr:rowOff>
    </xdr:from>
    <xdr:ext cx="762000" cy="259045"/>
    <xdr:sp macro="" textlink="">
      <xdr:nvSpPr>
        <xdr:cNvPr id="214" name="テキスト ボックス 213"/>
        <xdr:cNvSpPr txBox="1"/>
      </xdr:nvSpPr>
      <xdr:spPr>
        <a:xfrm>
          <a:off x="2844800" y="1422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153549</xdr:rowOff>
    </xdr:from>
    <xdr:to>
      <xdr:col>3</xdr:col>
      <xdr:colOff>330200</xdr:colOff>
      <xdr:row>82</xdr:row>
      <xdr:rowOff>83699</xdr:rowOff>
    </xdr:to>
    <xdr:sp macro="" textlink="">
      <xdr:nvSpPr>
        <xdr:cNvPr id="215" name="円/楕円 214"/>
        <xdr:cNvSpPr/>
      </xdr:nvSpPr>
      <xdr:spPr>
        <a:xfrm>
          <a:off x="2286000" y="140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93876</xdr:rowOff>
    </xdr:from>
    <xdr:ext cx="762000" cy="259045"/>
    <xdr:sp macro="" textlink="">
      <xdr:nvSpPr>
        <xdr:cNvPr id="216" name="テキスト ボックス 215"/>
        <xdr:cNvSpPr txBox="1"/>
      </xdr:nvSpPr>
      <xdr:spPr>
        <a:xfrm>
          <a:off x="1955800" y="1380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142912</xdr:rowOff>
    </xdr:from>
    <xdr:to>
      <xdr:col>2</xdr:col>
      <xdr:colOff>127000</xdr:colOff>
      <xdr:row>82</xdr:row>
      <xdr:rowOff>73062</xdr:rowOff>
    </xdr:to>
    <xdr:sp macro="" textlink="">
      <xdr:nvSpPr>
        <xdr:cNvPr id="217" name="円/楕円 216"/>
        <xdr:cNvSpPr/>
      </xdr:nvSpPr>
      <xdr:spPr>
        <a:xfrm>
          <a:off x="1397000" y="140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57839</xdr:rowOff>
    </xdr:from>
    <xdr:ext cx="762000" cy="259045"/>
    <xdr:sp macro="" textlink="">
      <xdr:nvSpPr>
        <xdr:cNvPr id="218" name="テキスト ボックス 217"/>
        <xdr:cNvSpPr txBox="1"/>
      </xdr:nvSpPr>
      <xdr:spPr>
        <a:xfrm>
          <a:off x="1066800" y="1411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94.4</a:t>
          </a:r>
          <a:r>
            <a:rPr kumimoji="1" lang="ja-JP" altLang="en-US" sz="1300">
              <a:latin typeface="ＭＳ Ｐゴシック"/>
            </a:rPr>
            <a:t>となり、類似団体平均（</a:t>
          </a:r>
          <a:r>
            <a:rPr kumimoji="1" lang="en-US" altLang="ja-JP" sz="1300">
              <a:latin typeface="ＭＳ Ｐゴシック"/>
            </a:rPr>
            <a:t>96.7</a:t>
          </a:r>
          <a:r>
            <a:rPr kumimoji="1" lang="ja-JP" altLang="en-US" sz="1300">
              <a:latin typeface="ＭＳ Ｐゴシック"/>
            </a:rPr>
            <a:t>）、全国平均（</a:t>
          </a:r>
          <a:r>
            <a:rPr kumimoji="1" lang="en-US" altLang="ja-JP" sz="1300">
              <a:latin typeface="ＭＳ Ｐゴシック"/>
            </a:rPr>
            <a:t>95.8</a:t>
          </a:r>
          <a:r>
            <a:rPr kumimoji="1" lang="ja-JP" altLang="en-US" sz="1300">
              <a:latin typeface="ＭＳ Ｐゴシック"/>
            </a:rPr>
            <a:t>）と比べても低い結果となった。今後も一層の定員管理、給与の適正化に努める。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154939</xdr:rowOff>
    </xdr:to>
    <xdr:cxnSp macro="">
      <xdr:nvCxnSpPr>
        <xdr:cNvPr id="252" name="直線コネクタ 251"/>
        <xdr:cNvCxnSpPr/>
      </xdr:nvCxnSpPr>
      <xdr:spPr>
        <a:xfrm>
          <a:off x="16179800" y="1447630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88</xdr:row>
      <xdr:rowOff>32173</xdr:rowOff>
    </xdr:to>
    <xdr:cxnSp macro="">
      <xdr:nvCxnSpPr>
        <xdr:cNvPr id="255" name="直線コネクタ 254"/>
        <xdr:cNvCxnSpPr/>
      </xdr:nvCxnSpPr>
      <xdr:spPr>
        <a:xfrm flipV="1">
          <a:off x="15290800" y="1447630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88</xdr:row>
      <xdr:rowOff>32173</xdr:rowOff>
    </xdr:to>
    <xdr:cxnSp macro="">
      <xdr:nvCxnSpPr>
        <xdr:cNvPr id="258" name="直線コネクタ 257"/>
        <xdr:cNvCxnSpPr/>
      </xdr:nvCxnSpPr>
      <xdr:spPr>
        <a:xfrm>
          <a:off x="14401800" y="1503933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87</xdr:row>
      <xdr:rowOff>123189</xdr:rowOff>
    </xdr:to>
    <xdr:cxnSp macro="">
      <xdr:nvCxnSpPr>
        <xdr:cNvPr id="261" name="直線コネクタ 260"/>
        <xdr:cNvCxnSpPr/>
      </xdr:nvCxnSpPr>
      <xdr:spPr>
        <a:xfrm>
          <a:off x="13512800" y="14532611"/>
          <a:ext cx="889000" cy="5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5" name="テキスト ボックス 26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1" name="円/楕円 270"/>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2"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3" name="円/楕円 272"/>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74" name="テキスト ボックス 273"/>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5" name="円/楕円 274"/>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76" name="テキスト ボックス 275"/>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7" name="円/楕円 276"/>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78" name="テキスト ボックス 277"/>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9" name="円/楕円 278"/>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80" name="テキスト ボックス 279"/>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前年度は和気北部衛生施設組合の解散に伴う職員受け入れの影響で数値が上昇したが、今年度はほぼ横ばいの状態である。</a:t>
          </a:r>
          <a:endParaRPr kumimoji="1" lang="en-US" altLang="ja-JP" sz="1300">
            <a:latin typeface="ＭＳ Ｐゴシック"/>
          </a:endParaRPr>
        </a:p>
        <a:p>
          <a:r>
            <a:rPr kumimoji="1" lang="ja-JP" altLang="en-US" sz="1300">
              <a:latin typeface="ＭＳ Ｐゴシック"/>
            </a:rPr>
            <a:t>　類似団体平均と比べ、依然として職員が多い状態である。定員適正化計画に基づき、退職者に対し新規採用を抑制して規模に見合った職員数を目指しているところである。今後、住民サービスの低下を招かないよう注意しつつも、組織の抜本的な見直しを行い更なる職員の削減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47413</xdr:rowOff>
    </xdr:from>
    <xdr:to>
      <xdr:col>24</xdr:col>
      <xdr:colOff>558800</xdr:colOff>
      <xdr:row>64</xdr:row>
      <xdr:rowOff>70203</xdr:rowOff>
    </xdr:to>
    <xdr:cxnSp macro="">
      <xdr:nvCxnSpPr>
        <xdr:cNvPr id="315" name="直線コネクタ 314"/>
        <xdr:cNvCxnSpPr/>
      </xdr:nvCxnSpPr>
      <xdr:spPr>
        <a:xfrm flipV="1">
          <a:off x="16179800" y="11020213"/>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150495</xdr:rowOff>
    </xdr:from>
    <xdr:to>
      <xdr:col>23</xdr:col>
      <xdr:colOff>406400</xdr:colOff>
      <xdr:row>64</xdr:row>
      <xdr:rowOff>70203</xdr:rowOff>
    </xdr:to>
    <xdr:cxnSp macro="">
      <xdr:nvCxnSpPr>
        <xdr:cNvPr id="318" name="直線コネクタ 317"/>
        <xdr:cNvCxnSpPr/>
      </xdr:nvCxnSpPr>
      <xdr:spPr>
        <a:xfrm>
          <a:off x="15290800" y="10951845"/>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150495</xdr:rowOff>
    </xdr:from>
    <xdr:to>
      <xdr:col>22</xdr:col>
      <xdr:colOff>203200</xdr:colOff>
      <xdr:row>64</xdr:row>
      <xdr:rowOff>13899</xdr:rowOff>
    </xdr:to>
    <xdr:cxnSp macro="">
      <xdr:nvCxnSpPr>
        <xdr:cNvPr id="321" name="直線コネクタ 320"/>
        <xdr:cNvCxnSpPr/>
      </xdr:nvCxnSpPr>
      <xdr:spPr>
        <a:xfrm flipV="1">
          <a:off x="14401800" y="10951845"/>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155857</xdr:rowOff>
    </xdr:from>
    <xdr:to>
      <xdr:col>21</xdr:col>
      <xdr:colOff>0</xdr:colOff>
      <xdr:row>64</xdr:row>
      <xdr:rowOff>13899</xdr:rowOff>
    </xdr:to>
    <xdr:cxnSp macro="">
      <xdr:nvCxnSpPr>
        <xdr:cNvPr id="324" name="直線コネクタ 323"/>
        <xdr:cNvCxnSpPr/>
      </xdr:nvCxnSpPr>
      <xdr:spPr>
        <a:xfrm>
          <a:off x="13512800" y="10957207"/>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33178</xdr:rowOff>
    </xdr:from>
    <xdr:ext cx="762000" cy="259045"/>
    <xdr:sp macro="" textlink="">
      <xdr:nvSpPr>
        <xdr:cNvPr id="328" name="テキスト ボックス 327"/>
        <xdr:cNvSpPr txBox="1"/>
      </xdr:nvSpPr>
      <xdr:spPr>
        <a:xfrm>
          <a:off x="13131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168063</xdr:rowOff>
    </xdr:from>
    <xdr:to>
      <xdr:col>24</xdr:col>
      <xdr:colOff>609600</xdr:colOff>
      <xdr:row>64</xdr:row>
      <xdr:rowOff>98213</xdr:rowOff>
    </xdr:to>
    <xdr:sp macro="" textlink="">
      <xdr:nvSpPr>
        <xdr:cNvPr id="334" name="円/楕円 333"/>
        <xdr:cNvSpPr/>
      </xdr:nvSpPr>
      <xdr:spPr>
        <a:xfrm>
          <a:off x="16967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140140</xdr:rowOff>
    </xdr:from>
    <xdr:ext cx="762000" cy="259045"/>
    <xdr:sp macro="" textlink="">
      <xdr:nvSpPr>
        <xdr:cNvPr id="335" name="定員管理の状況該当値テキスト"/>
        <xdr:cNvSpPr txBox="1"/>
      </xdr:nvSpPr>
      <xdr:spPr>
        <a:xfrm>
          <a:off x="17106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19403</xdr:rowOff>
    </xdr:from>
    <xdr:to>
      <xdr:col>23</xdr:col>
      <xdr:colOff>457200</xdr:colOff>
      <xdr:row>64</xdr:row>
      <xdr:rowOff>121003</xdr:rowOff>
    </xdr:to>
    <xdr:sp macro="" textlink="">
      <xdr:nvSpPr>
        <xdr:cNvPr id="336" name="円/楕円 335"/>
        <xdr:cNvSpPr/>
      </xdr:nvSpPr>
      <xdr:spPr>
        <a:xfrm>
          <a:off x="16129000" y="109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105780</xdr:rowOff>
    </xdr:from>
    <xdr:ext cx="736600" cy="259045"/>
    <xdr:sp macro="" textlink="">
      <xdr:nvSpPr>
        <xdr:cNvPr id="337" name="テキスト ボックス 336"/>
        <xdr:cNvSpPr txBox="1"/>
      </xdr:nvSpPr>
      <xdr:spPr>
        <a:xfrm>
          <a:off x="15798800" y="1107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99695</xdr:rowOff>
    </xdr:from>
    <xdr:to>
      <xdr:col>22</xdr:col>
      <xdr:colOff>254000</xdr:colOff>
      <xdr:row>64</xdr:row>
      <xdr:rowOff>29845</xdr:rowOff>
    </xdr:to>
    <xdr:sp macro="" textlink="">
      <xdr:nvSpPr>
        <xdr:cNvPr id="338" name="円/楕円 337"/>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14622</xdr:rowOff>
    </xdr:from>
    <xdr:ext cx="762000" cy="259045"/>
    <xdr:sp macro="" textlink="">
      <xdr:nvSpPr>
        <xdr:cNvPr id="339" name="テキスト ボックス 338"/>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134549</xdr:rowOff>
    </xdr:from>
    <xdr:to>
      <xdr:col>21</xdr:col>
      <xdr:colOff>50800</xdr:colOff>
      <xdr:row>64</xdr:row>
      <xdr:rowOff>64699</xdr:rowOff>
    </xdr:to>
    <xdr:sp macro="" textlink="">
      <xdr:nvSpPr>
        <xdr:cNvPr id="340" name="円/楕円 339"/>
        <xdr:cNvSpPr/>
      </xdr:nvSpPr>
      <xdr:spPr>
        <a:xfrm>
          <a:off x="14351000" y="109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49476</xdr:rowOff>
    </xdr:from>
    <xdr:ext cx="762000" cy="259045"/>
    <xdr:sp macro="" textlink="">
      <xdr:nvSpPr>
        <xdr:cNvPr id="341" name="テキスト ボックス 340"/>
        <xdr:cNvSpPr txBox="1"/>
      </xdr:nvSpPr>
      <xdr:spPr>
        <a:xfrm>
          <a:off x="14020800" y="1102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105057</xdr:rowOff>
    </xdr:from>
    <xdr:to>
      <xdr:col>19</xdr:col>
      <xdr:colOff>533400</xdr:colOff>
      <xdr:row>64</xdr:row>
      <xdr:rowOff>35207</xdr:rowOff>
    </xdr:to>
    <xdr:sp macro="" textlink="">
      <xdr:nvSpPr>
        <xdr:cNvPr id="342" name="円/楕円 341"/>
        <xdr:cNvSpPr/>
      </xdr:nvSpPr>
      <xdr:spPr>
        <a:xfrm>
          <a:off x="13462000" y="109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19984</xdr:rowOff>
    </xdr:from>
    <xdr:ext cx="762000" cy="259045"/>
    <xdr:sp macro="" textlink="">
      <xdr:nvSpPr>
        <xdr:cNvPr id="343" name="テキスト ボックス 342"/>
        <xdr:cNvSpPr txBox="1"/>
      </xdr:nvSpPr>
      <xdr:spPr>
        <a:xfrm>
          <a:off x="13131800" y="1099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普通会計だけでなく、特別会計繰出金や一部事務組合負担金のうち公債費へ充当した額、また、債務負担行為額などを含めたものを標準財政規模で除した数値で、</a:t>
          </a:r>
          <a:r>
            <a:rPr kumimoji="1" lang="en-US" altLang="ja-JP" sz="1200">
              <a:latin typeface="ＭＳ Ｐゴシック"/>
            </a:rPr>
            <a:t>18</a:t>
          </a:r>
          <a:r>
            <a:rPr kumimoji="1" lang="ja-JP" altLang="en-US" sz="1200">
              <a:latin typeface="ＭＳ Ｐゴシック"/>
            </a:rPr>
            <a:t>％を超えると地方債発行に許可が必要となるなどの制限がかかる。</a:t>
          </a:r>
          <a:endParaRPr kumimoji="1" lang="en-US" altLang="ja-JP" sz="1200">
            <a:latin typeface="ＭＳ Ｐゴシック"/>
          </a:endParaRPr>
        </a:p>
        <a:p>
          <a:r>
            <a:rPr kumimoji="1" lang="ja-JP" altLang="en-US" sz="1200">
              <a:latin typeface="ＭＳ Ｐゴシック"/>
            </a:rPr>
            <a:t>　前年度から</a:t>
          </a:r>
          <a:r>
            <a:rPr kumimoji="1" lang="en-US" altLang="ja-JP" sz="1200">
              <a:latin typeface="ＭＳ Ｐゴシック"/>
            </a:rPr>
            <a:t>2.0</a:t>
          </a:r>
          <a:r>
            <a:rPr kumimoji="1" lang="ja-JP" altLang="en-US" sz="1200">
              <a:latin typeface="ＭＳ Ｐゴシック"/>
            </a:rPr>
            <a:t>ポイント改善し、</a:t>
          </a:r>
          <a:r>
            <a:rPr kumimoji="1" lang="en-US" altLang="ja-JP" sz="1200">
              <a:latin typeface="ＭＳ Ｐゴシック"/>
            </a:rPr>
            <a:t>15.7</a:t>
          </a:r>
          <a:r>
            <a:rPr kumimoji="1" lang="ja-JP" altLang="en-US" sz="1200">
              <a:latin typeface="ＭＳ Ｐゴシック"/>
            </a:rPr>
            <a:t>％となったが、類似団体平均を大きく上回っている。</a:t>
          </a:r>
          <a:endParaRPr kumimoji="1" lang="en-US" altLang="ja-JP" sz="1200">
            <a:latin typeface="ＭＳ Ｐゴシック"/>
          </a:endParaRPr>
        </a:p>
        <a:p>
          <a:r>
            <a:rPr kumimoji="1" lang="ja-JP" altLang="en-US" sz="1200">
              <a:latin typeface="ＭＳ Ｐゴシック"/>
            </a:rPr>
            <a:t>　過去に短期集中的に実施した下水道事業の償還が多額に上っている影響が大きく、償還が順次終了する平成</a:t>
          </a:r>
          <a:r>
            <a:rPr kumimoji="1" lang="en-US" altLang="ja-JP" sz="1200">
              <a:latin typeface="ＭＳ Ｐゴシック"/>
            </a:rPr>
            <a:t>29</a:t>
          </a:r>
          <a:r>
            <a:rPr kumimoji="1" lang="ja-JP" altLang="en-US" sz="1200">
              <a:latin typeface="ＭＳ Ｐゴシック"/>
            </a:rPr>
            <a:t>年度以降、短期間に改善していく見込みである。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44</xdr:row>
      <xdr:rowOff>60537</xdr:rowOff>
    </xdr:to>
    <xdr:cxnSp macro="">
      <xdr:nvCxnSpPr>
        <xdr:cNvPr id="377" name="直線コネクタ 376"/>
        <xdr:cNvCxnSpPr/>
      </xdr:nvCxnSpPr>
      <xdr:spPr>
        <a:xfrm flipV="1">
          <a:off x="16179800" y="744347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60537</xdr:rowOff>
    </xdr:from>
    <xdr:to>
      <xdr:col>23</xdr:col>
      <xdr:colOff>406400</xdr:colOff>
      <xdr:row>44</xdr:row>
      <xdr:rowOff>116840</xdr:rowOff>
    </xdr:to>
    <xdr:cxnSp macro="">
      <xdr:nvCxnSpPr>
        <xdr:cNvPr id="380" name="直線コネクタ 379"/>
        <xdr:cNvCxnSpPr/>
      </xdr:nvCxnSpPr>
      <xdr:spPr>
        <a:xfrm flipV="1">
          <a:off x="15290800" y="76043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44</xdr:row>
      <xdr:rowOff>157056</xdr:rowOff>
    </xdr:to>
    <xdr:cxnSp macro="">
      <xdr:nvCxnSpPr>
        <xdr:cNvPr id="383" name="直線コネクタ 382"/>
        <xdr:cNvCxnSpPr/>
      </xdr:nvCxnSpPr>
      <xdr:spPr>
        <a:xfrm flipV="1">
          <a:off x="14401800" y="76606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140970</xdr:rowOff>
    </xdr:from>
    <xdr:to>
      <xdr:col>21</xdr:col>
      <xdr:colOff>0</xdr:colOff>
      <xdr:row>44</xdr:row>
      <xdr:rowOff>157056</xdr:rowOff>
    </xdr:to>
    <xdr:cxnSp macro="">
      <xdr:nvCxnSpPr>
        <xdr:cNvPr id="386" name="直線コネクタ 385"/>
        <xdr:cNvCxnSpPr/>
      </xdr:nvCxnSpPr>
      <xdr:spPr>
        <a:xfrm>
          <a:off x="13512800" y="76847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3404</xdr:rowOff>
    </xdr:from>
    <xdr:ext cx="762000" cy="259045"/>
    <xdr:sp macro="" textlink="">
      <xdr:nvSpPr>
        <xdr:cNvPr id="390" name="テキスト ボックス 389"/>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20320</xdr:rowOff>
    </xdr:from>
    <xdr:to>
      <xdr:col>24</xdr:col>
      <xdr:colOff>609600</xdr:colOff>
      <xdr:row>43</xdr:row>
      <xdr:rowOff>121920</xdr:rowOff>
    </xdr:to>
    <xdr:sp macro="" textlink="">
      <xdr:nvSpPr>
        <xdr:cNvPr id="396" name="円/楕円 395"/>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163847</xdr:rowOff>
    </xdr:from>
    <xdr:ext cx="762000" cy="259045"/>
    <xdr:sp macro="" textlink="">
      <xdr:nvSpPr>
        <xdr:cNvPr id="397" name="公債費負担の状況該当値テキスト"/>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9737</xdr:rowOff>
    </xdr:from>
    <xdr:to>
      <xdr:col>23</xdr:col>
      <xdr:colOff>457200</xdr:colOff>
      <xdr:row>44</xdr:row>
      <xdr:rowOff>111337</xdr:rowOff>
    </xdr:to>
    <xdr:sp macro="" textlink="">
      <xdr:nvSpPr>
        <xdr:cNvPr id="398" name="円/楕円 397"/>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96114</xdr:rowOff>
    </xdr:from>
    <xdr:ext cx="736600" cy="259045"/>
    <xdr:sp macro="" textlink="">
      <xdr:nvSpPr>
        <xdr:cNvPr id="399" name="テキスト ボックス 398"/>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0" name="円/楕円 399"/>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1" name="テキスト ボックス 400"/>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106256</xdr:rowOff>
    </xdr:from>
    <xdr:to>
      <xdr:col>21</xdr:col>
      <xdr:colOff>50800</xdr:colOff>
      <xdr:row>45</xdr:row>
      <xdr:rowOff>36406</xdr:rowOff>
    </xdr:to>
    <xdr:sp macro="" textlink="">
      <xdr:nvSpPr>
        <xdr:cNvPr id="402" name="円/楕円 401"/>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21183</xdr:rowOff>
    </xdr:from>
    <xdr:ext cx="762000" cy="259045"/>
    <xdr:sp macro="" textlink="">
      <xdr:nvSpPr>
        <xdr:cNvPr id="403" name="テキスト ボックス 402"/>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04" name="円/楕円 403"/>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05" name="テキスト ボックス 404"/>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和気町が将来負担すべき実質的な負債の標準財政規模に対する比率で、</a:t>
          </a:r>
          <a:r>
            <a:rPr kumimoji="1" lang="en-US" altLang="ja-JP" sz="1300">
              <a:latin typeface="ＭＳ Ｐゴシック"/>
            </a:rPr>
            <a:t>350</a:t>
          </a:r>
          <a:r>
            <a:rPr kumimoji="1" lang="ja-JP" altLang="en-US" sz="1300">
              <a:latin typeface="ＭＳ Ｐゴシック"/>
            </a:rPr>
            <a:t>％を超えると早期健全化団体となる。</a:t>
          </a:r>
          <a:endParaRPr kumimoji="1" lang="en-US" altLang="ja-JP" sz="1300">
            <a:latin typeface="ＭＳ Ｐゴシック"/>
          </a:endParaRPr>
        </a:p>
        <a:p>
          <a:r>
            <a:rPr kumimoji="1" lang="ja-JP" altLang="en-US" sz="1300">
              <a:latin typeface="ＭＳ Ｐゴシック"/>
            </a:rPr>
            <a:t>　昨年度より</a:t>
          </a:r>
          <a:r>
            <a:rPr kumimoji="1" lang="en-US" altLang="ja-JP" sz="1300">
              <a:latin typeface="ＭＳ Ｐゴシック"/>
            </a:rPr>
            <a:t>7.9</a:t>
          </a:r>
          <a:r>
            <a:rPr kumimoji="1" lang="ja-JP" altLang="en-US" sz="1300">
              <a:latin typeface="ＭＳ Ｐゴシック"/>
            </a:rPr>
            <a:t>ポイント改善し、</a:t>
          </a:r>
          <a:r>
            <a:rPr kumimoji="1" lang="en-US" altLang="ja-JP" sz="1300">
              <a:latin typeface="ＭＳ Ｐゴシック"/>
            </a:rPr>
            <a:t>56.2</a:t>
          </a:r>
          <a:r>
            <a:rPr kumimoji="1" lang="ja-JP" altLang="en-US" sz="1300">
              <a:latin typeface="ＭＳ Ｐゴシック"/>
            </a:rPr>
            <a:t>となり類似団体平均に近づいている。</a:t>
          </a:r>
          <a:endParaRPr kumimoji="1" lang="en-US" altLang="ja-JP" sz="1300">
            <a:latin typeface="ＭＳ Ｐゴシック"/>
          </a:endParaRPr>
        </a:p>
        <a:p>
          <a:r>
            <a:rPr kumimoji="1" lang="ja-JP" altLang="en-US" sz="1300">
              <a:latin typeface="ＭＳ Ｐゴシック"/>
            </a:rPr>
            <a:t>　過去に短期集中的に整備した下水道事業の償還が順調に進み、平成</a:t>
          </a:r>
          <a:r>
            <a:rPr kumimoji="1" lang="en-US" altLang="ja-JP" sz="1300">
              <a:latin typeface="ＭＳ Ｐゴシック"/>
            </a:rPr>
            <a:t>26</a:t>
          </a:r>
          <a:r>
            <a:rPr kumimoji="1" lang="ja-JP" altLang="en-US" sz="1300">
              <a:latin typeface="ＭＳ Ｐゴシック"/>
            </a:rPr>
            <a:t>年度の元利償還金も、地方債発行額を上回っており、地方債残高が減少したことにより、数値が改善している。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150571</xdr:rowOff>
    </xdr:from>
    <xdr:to>
      <xdr:col>24</xdr:col>
      <xdr:colOff>558800</xdr:colOff>
      <xdr:row>16</xdr:row>
      <xdr:rowOff>17247</xdr:rowOff>
    </xdr:to>
    <xdr:cxnSp macro="">
      <xdr:nvCxnSpPr>
        <xdr:cNvPr id="437" name="直線コネクタ 436"/>
        <xdr:cNvCxnSpPr/>
      </xdr:nvCxnSpPr>
      <xdr:spPr>
        <a:xfrm flipV="1">
          <a:off x="16179800" y="2722321"/>
          <a:ext cx="8382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17247</xdr:rowOff>
    </xdr:from>
    <xdr:to>
      <xdr:col>23</xdr:col>
      <xdr:colOff>406400</xdr:colOff>
      <xdr:row>16</xdr:row>
      <xdr:rowOff>140792</xdr:rowOff>
    </xdr:to>
    <xdr:cxnSp macro="">
      <xdr:nvCxnSpPr>
        <xdr:cNvPr id="440" name="直線コネクタ 439"/>
        <xdr:cNvCxnSpPr/>
      </xdr:nvCxnSpPr>
      <xdr:spPr>
        <a:xfrm flipV="1">
          <a:off x="15290800" y="2760447"/>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140792</xdr:rowOff>
    </xdr:from>
    <xdr:to>
      <xdr:col>22</xdr:col>
      <xdr:colOff>203200</xdr:colOff>
      <xdr:row>17</xdr:row>
      <xdr:rowOff>13259</xdr:rowOff>
    </xdr:to>
    <xdr:cxnSp macro="">
      <xdr:nvCxnSpPr>
        <xdr:cNvPr id="443" name="直線コネクタ 442"/>
        <xdr:cNvCxnSpPr/>
      </xdr:nvCxnSpPr>
      <xdr:spPr>
        <a:xfrm flipV="1">
          <a:off x="14401800" y="2883992"/>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13259</xdr:rowOff>
    </xdr:from>
    <xdr:to>
      <xdr:col>21</xdr:col>
      <xdr:colOff>0</xdr:colOff>
      <xdr:row>17</xdr:row>
      <xdr:rowOff>171069</xdr:rowOff>
    </xdr:to>
    <xdr:cxnSp macro="">
      <xdr:nvCxnSpPr>
        <xdr:cNvPr id="446" name="直線コネクタ 445"/>
        <xdr:cNvCxnSpPr/>
      </xdr:nvCxnSpPr>
      <xdr:spPr>
        <a:xfrm flipV="1">
          <a:off x="13512800" y="2927909"/>
          <a:ext cx="889000" cy="1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6672</xdr:rowOff>
    </xdr:from>
    <xdr:ext cx="762000" cy="259045"/>
    <xdr:sp macro="" textlink="">
      <xdr:nvSpPr>
        <xdr:cNvPr id="450" name="テキスト ボックス 449"/>
        <xdr:cNvSpPr txBox="1"/>
      </xdr:nvSpPr>
      <xdr:spPr>
        <a:xfrm>
          <a:off x="13131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99771</xdr:rowOff>
    </xdr:from>
    <xdr:to>
      <xdr:col>24</xdr:col>
      <xdr:colOff>609600</xdr:colOff>
      <xdr:row>16</xdr:row>
      <xdr:rowOff>29921</xdr:rowOff>
    </xdr:to>
    <xdr:sp macro="" textlink="">
      <xdr:nvSpPr>
        <xdr:cNvPr id="456" name="円/楕円 455"/>
        <xdr:cNvSpPr/>
      </xdr:nvSpPr>
      <xdr:spPr>
        <a:xfrm>
          <a:off x="16967200" y="26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71848</xdr:rowOff>
    </xdr:from>
    <xdr:ext cx="762000" cy="259045"/>
    <xdr:sp macro="" textlink="">
      <xdr:nvSpPr>
        <xdr:cNvPr id="457" name="将来負担の状況該当値テキスト"/>
        <xdr:cNvSpPr txBox="1"/>
      </xdr:nvSpPr>
      <xdr:spPr>
        <a:xfrm>
          <a:off x="17106900" y="26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137897</xdr:rowOff>
    </xdr:from>
    <xdr:to>
      <xdr:col>23</xdr:col>
      <xdr:colOff>457200</xdr:colOff>
      <xdr:row>16</xdr:row>
      <xdr:rowOff>68047</xdr:rowOff>
    </xdr:to>
    <xdr:sp macro="" textlink="">
      <xdr:nvSpPr>
        <xdr:cNvPr id="458" name="円/楕円 457"/>
        <xdr:cNvSpPr/>
      </xdr:nvSpPr>
      <xdr:spPr>
        <a:xfrm>
          <a:off x="16129000" y="27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52824</xdr:rowOff>
    </xdr:from>
    <xdr:ext cx="736600" cy="259045"/>
    <xdr:sp macro="" textlink="">
      <xdr:nvSpPr>
        <xdr:cNvPr id="459" name="テキスト ボックス 458"/>
        <xdr:cNvSpPr txBox="1"/>
      </xdr:nvSpPr>
      <xdr:spPr>
        <a:xfrm>
          <a:off x="15798800" y="279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89992</xdr:rowOff>
    </xdr:from>
    <xdr:to>
      <xdr:col>22</xdr:col>
      <xdr:colOff>254000</xdr:colOff>
      <xdr:row>17</xdr:row>
      <xdr:rowOff>20142</xdr:rowOff>
    </xdr:to>
    <xdr:sp macro="" textlink="">
      <xdr:nvSpPr>
        <xdr:cNvPr id="460" name="円/楕円 459"/>
        <xdr:cNvSpPr/>
      </xdr:nvSpPr>
      <xdr:spPr>
        <a:xfrm>
          <a:off x="15240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4919</xdr:rowOff>
    </xdr:from>
    <xdr:ext cx="762000" cy="259045"/>
    <xdr:sp macro="" textlink="">
      <xdr:nvSpPr>
        <xdr:cNvPr id="461" name="テキスト ボックス 460"/>
        <xdr:cNvSpPr txBox="1"/>
      </xdr:nvSpPr>
      <xdr:spPr>
        <a:xfrm>
          <a:off x="14909800" y="291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133909</xdr:rowOff>
    </xdr:from>
    <xdr:to>
      <xdr:col>21</xdr:col>
      <xdr:colOff>50800</xdr:colOff>
      <xdr:row>17</xdr:row>
      <xdr:rowOff>64059</xdr:rowOff>
    </xdr:to>
    <xdr:sp macro="" textlink="">
      <xdr:nvSpPr>
        <xdr:cNvPr id="462" name="円/楕円 461"/>
        <xdr:cNvSpPr/>
      </xdr:nvSpPr>
      <xdr:spPr>
        <a:xfrm>
          <a:off x="14351000" y="28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48836</xdr:rowOff>
    </xdr:from>
    <xdr:ext cx="762000" cy="259045"/>
    <xdr:sp macro="" textlink="">
      <xdr:nvSpPr>
        <xdr:cNvPr id="463" name="テキスト ボックス 462"/>
        <xdr:cNvSpPr txBox="1"/>
      </xdr:nvSpPr>
      <xdr:spPr>
        <a:xfrm>
          <a:off x="14020800" y="296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120269</xdr:rowOff>
    </xdr:from>
    <xdr:to>
      <xdr:col>19</xdr:col>
      <xdr:colOff>533400</xdr:colOff>
      <xdr:row>18</xdr:row>
      <xdr:rowOff>50419</xdr:rowOff>
    </xdr:to>
    <xdr:sp macro="" textlink="">
      <xdr:nvSpPr>
        <xdr:cNvPr id="464" name="円/楕円 463"/>
        <xdr:cNvSpPr/>
      </xdr:nvSpPr>
      <xdr:spPr>
        <a:xfrm>
          <a:off x="13462000" y="30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35196</xdr:rowOff>
    </xdr:from>
    <xdr:ext cx="762000" cy="259045"/>
    <xdr:sp macro="" textlink="">
      <xdr:nvSpPr>
        <xdr:cNvPr id="465" name="テキスト ボックス 464"/>
        <xdr:cNvSpPr txBox="1"/>
      </xdr:nvSpPr>
      <xdr:spPr>
        <a:xfrm>
          <a:off x="13131800" y="312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15,075
14,952
144.21
8,041,499
7,541,874
340,237
5,670,364
7,487,496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56.2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0.9</a:t>
          </a:r>
          <a:r>
            <a:rPr kumimoji="1" lang="ja-JP" altLang="en-US" sz="1300">
              <a:latin typeface="ＭＳ Ｐゴシック"/>
            </a:rPr>
            <a:t>ポイント増加し、類似団体と比べると、</a:t>
          </a:r>
          <a:r>
            <a:rPr kumimoji="1" lang="en-US" altLang="ja-JP" sz="1300">
              <a:latin typeface="ＭＳ Ｐゴシック"/>
            </a:rPr>
            <a:t>2.2</a:t>
          </a:r>
          <a:r>
            <a:rPr kumimoji="1" lang="ja-JP" altLang="en-US" sz="1300">
              <a:latin typeface="ＭＳ Ｐゴシック"/>
            </a:rPr>
            <a:t>ポイント下回る状況である。今後は、一部事務組合の人件費に充てる負担金や、下水道事業などの公営企業会計の人件費に充てる繰出金といった人件費に準ずる費用を含めた人件費関係経費全体について抑制していく必要がある。</a:t>
          </a:r>
          <a:endParaRPr kumimoji="1" lang="en-US" altLang="ja-JP" sz="1300">
            <a:latin typeface="ＭＳ Ｐゴシック"/>
          </a:endParaRPr>
        </a:p>
        <a:p>
          <a:r>
            <a:rPr kumimoji="1" lang="ja-JP" altLang="en-US" sz="1300">
              <a:latin typeface="ＭＳ Ｐゴシック"/>
            </a:rPr>
            <a:t>　総合振興計画に基づき、組織のスリム化、職員の適正配置を図る。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85852</xdr:rowOff>
    </xdr:to>
    <xdr:cxnSp macro="">
      <xdr:nvCxnSpPr>
        <xdr:cNvPr id="62" name="直線コネクタ 61"/>
        <xdr:cNvCxnSpPr/>
      </xdr:nvCxnSpPr>
      <xdr:spPr>
        <a:xfrm>
          <a:off x="3987800" y="6216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94996</xdr:rowOff>
    </xdr:to>
    <xdr:cxnSp macro="">
      <xdr:nvCxnSpPr>
        <xdr:cNvPr id="65" name="直線コネクタ 64"/>
        <xdr:cNvCxnSpPr/>
      </xdr:nvCxnSpPr>
      <xdr:spPr>
        <a:xfrm flipV="1">
          <a:off x="3098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94996</xdr:rowOff>
    </xdr:to>
    <xdr:cxnSp macro="">
      <xdr:nvCxnSpPr>
        <xdr:cNvPr id="68" name="直線コネクタ 67"/>
        <xdr:cNvCxnSpPr/>
      </xdr:nvCxnSpPr>
      <xdr:spPr>
        <a:xfrm>
          <a:off x="2209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76708</xdr:rowOff>
    </xdr:to>
    <xdr:cxnSp macro="">
      <xdr:nvCxnSpPr>
        <xdr:cNvPr id="71" name="直線コネクタ 70"/>
        <xdr:cNvCxnSpPr/>
      </xdr:nvCxnSpPr>
      <xdr:spPr>
        <a:xfrm>
          <a:off x="1320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271</xdr:rowOff>
    </xdr:from>
    <xdr:ext cx="762000" cy="259045"/>
    <xdr:sp macro="" textlink="">
      <xdr:nvSpPr>
        <xdr:cNvPr id="75" name="テキスト ボックス 74"/>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1" name="円/楕円 80"/>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2"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3" name="円/楕円 82"/>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4" name="テキスト ボックス 83"/>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5" name="円/楕円 84"/>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6" name="テキスト ボックス 85"/>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7" name="円/楕円 86"/>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88" name="テキスト ボックス 87"/>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xdr:rowOff>
    </xdr:from>
    <xdr:to>
      <xdr:col>1</xdr:col>
      <xdr:colOff>676275</xdr:colOff>
      <xdr:row>36</xdr:row>
      <xdr:rowOff>104648</xdr:rowOff>
    </xdr:to>
    <xdr:sp macro="" textlink="">
      <xdr:nvSpPr>
        <xdr:cNvPr id="89" name="円/楕円 88"/>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114825</xdr:rowOff>
    </xdr:from>
    <xdr:ext cx="762000" cy="259045"/>
    <xdr:sp macro="" textlink="">
      <xdr:nvSpPr>
        <xdr:cNvPr id="90" name="テキスト ボックス 89"/>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前年度に比べると</a:t>
          </a:r>
          <a:r>
            <a:rPr kumimoji="1" lang="en-US" altLang="ja-JP" sz="1200">
              <a:latin typeface="ＭＳ Ｐゴシック"/>
            </a:rPr>
            <a:t>2.3</a:t>
          </a:r>
          <a:r>
            <a:rPr kumimoji="1" lang="ja-JP" altLang="en-US" sz="1200">
              <a:latin typeface="ＭＳ Ｐゴシック"/>
            </a:rPr>
            <a:t>ポイント悪化し、類似団体と比べても</a:t>
          </a:r>
          <a:r>
            <a:rPr kumimoji="1" lang="en-US" altLang="ja-JP" sz="1200">
              <a:latin typeface="ＭＳ Ｐゴシック"/>
            </a:rPr>
            <a:t>2.1</a:t>
          </a:r>
          <a:r>
            <a:rPr kumimoji="1" lang="ja-JP" altLang="en-US" sz="1200">
              <a:latin typeface="ＭＳ Ｐゴシック"/>
            </a:rPr>
            <a:t>ポイント上回る状況である。</a:t>
          </a:r>
          <a:endParaRPr kumimoji="1" lang="en-US" altLang="ja-JP" sz="1200">
            <a:latin typeface="ＭＳ Ｐゴシック"/>
          </a:endParaRPr>
        </a:p>
        <a:p>
          <a:r>
            <a:rPr kumimoji="1" lang="ja-JP" altLang="en-US" sz="1200">
              <a:latin typeface="ＭＳ Ｐゴシック"/>
            </a:rPr>
            <a:t>　和気鵜飼谷温泉特別会計が普通会計対象外となったことから、物件費総額自体は減少しているにもかかわらず、経常経費に占める比率は悪化した。</a:t>
          </a:r>
          <a:endParaRPr kumimoji="1" lang="en-US" altLang="ja-JP" sz="1200">
            <a:latin typeface="ＭＳ Ｐゴシック"/>
          </a:endParaRPr>
        </a:p>
        <a:p>
          <a:r>
            <a:rPr kumimoji="1" lang="ja-JP" altLang="en-US" sz="1200">
              <a:latin typeface="ＭＳ Ｐゴシック"/>
            </a:rPr>
            <a:t>　今後、学校・園統廃合等が控えていることから、幼稚園・保育所等の臨時職員が減少することにより物件費の改善が見込まれる。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130266</xdr:rowOff>
    </xdr:to>
    <xdr:cxnSp macro="">
      <xdr:nvCxnSpPr>
        <xdr:cNvPr id="125" name="直線コネクタ 124"/>
        <xdr:cNvCxnSpPr/>
      </xdr:nvCxnSpPr>
      <xdr:spPr>
        <a:xfrm>
          <a:off x="15671800" y="2723243"/>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151493</xdr:rowOff>
    </xdr:to>
    <xdr:cxnSp macro="">
      <xdr:nvCxnSpPr>
        <xdr:cNvPr id="128" name="直線コネクタ 127"/>
        <xdr:cNvCxnSpPr/>
      </xdr:nvCxnSpPr>
      <xdr:spPr>
        <a:xfrm>
          <a:off x="14782800" y="26644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92710</xdr:rowOff>
    </xdr:to>
    <xdr:cxnSp macro="">
      <xdr:nvCxnSpPr>
        <xdr:cNvPr id="131" name="直線コネクタ 130"/>
        <xdr:cNvCxnSpPr/>
      </xdr:nvCxnSpPr>
      <xdr:spPr>
        <a:xfrm>
          <a:off x="13893800" y="262527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33927</xdr:rowOff>
    </xdr:from>
    <xdr:to>
      <xdr:col>20</xdr:col>
      <xdr:colOff>158750</xdr:colOff>
      <xdr:row>15</xdr:row>
      <xdr:rowOff>53521</xdr:rowOff>
    </xdr:to>
    <xdr:cxnSp macro="">
      <xdr:nvCxnSpPr>
        <xdr:cNvPr id="134" name="直線コネクタ 133"/>
        <xdr:cNvCxnSpPr/>
      </xdr:nvCxnSpPr>
      <xdr:spPr>
        <a:xfrm>
          <a:off x="13004800" y="26056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38" name="テキスト ボックス 137"/>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79466</xdr:rowOff>
    </xdr:from>
    <xdr:to>
      <xdr:col>24</xdr:col>
      <xdr:colOff>82550</xdr:colOff>
      <xdr:row>17</xdr:row>
      <xdr:rowOff>9616</xdr:rowOff>
    </xdr:to>
    <xdr:sp macro="" textlink="">
      <xdr:nvSpPr>
        <xdr:cNvPr id="144" name="円/楕円 143"/>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51543</xdr:rowOff>
    </xdr:from>
    <xdr:ext cx="762000" cy="259045"/>
    <xdr:sp macro="" textlink="">
      <xdr:nvSpPr>
        <xdr:cNvPr id="145"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46" name="円/楕円 145"/>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47" name="テキスト ボックス 146"/>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49" name="テキスト ボックス 148"/>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0" name="円/楕円 149"/>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1" name="テキスト ボックス 150"/>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154577</xdr:rowOff>
    </xdr:from>
    <xdr:to>
      <xdr:col>19</xdr:col>
      <xdr:colOff>6350</xdr:colOff>
      <xdr:row>15</xdr:row>
      <xdr:rowOff>84727</xdr:rowOff>
    </xdr:to>
    <xdr:sp macro="" textlink="">
      <xdr:nvSpPr>
        <xdr:cNvPr id="152" name="円/楕円 151"/>
        <xdr:cNvSpPr/>
      </xdr:nvSpPr>
      <xdr:spPr>
        <a:xfrm>
          <a:off x="12954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69504</xdr:rowOff>
    </xdr:from>
    <xdr:ext cx="762000" cy="259045"/>
    <xdr:sp macro="" textlink="">
      <xdr:nvSpPr>
        <xdr:cNvPr id="153" name="テキスト ボックス 152"/>
        <xdr:cNvSpPr txBox="1"/>
      </xdr:nvSpPr>
      <xdr:spPr>
        <a:xfrm>
          <a:off x="12623800" y="264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0.5</a:t>
          </a:r>
          <a:r>
            <a:rPr kumimoji="1" lang="ja-JP" altLang="en-US" sz="1300">
              <a:latin typeface="ＭＳ Ｐゴシック"/>
            </a:rPr>
            <a:t>ポイント上回る結果となり、類似団体平均と比べると</a:t>
          </a:r>
          <a:r>
            <a:rPr kumimoji="1" lang="en-US" altLang="ja-JP" sz="1300">
              <a:latin typeface="ＭＳ Ｐゴシック"/>
            </a:rPr>
            <a:t>1.0</a:t>
          </a:r>
          <a:r>
            <a:rPr kumimoji="1" lang="ja-JP" altLang="en-US" sz="1300">
              <a:latin typeface="ＭＳ Ｐゴシック"/>
            </a:rPr>
            <a:t>ポイント下回る状況である。</a:t>
          </a:r>
          <a:endParaRPr kumimoji="1" lang="en-US" altLang="ja-JP" sz="1300">
            <a:latin typeface="ＭＳ Ｐゴシック"/>
          </a:endParaRPr>
        </a:p>
        <a:p>
          <a:r>
            <a:rPr kumimoji="1" lang="ja-JP" altLang="en-US" sz="1300">
              <a:latin typeface="ＭＳ Ｐゴシック"/>
            </a:rPr>
            <a:t>　高齢化等の要因により扶助費は増加していく見込みである。限られた予算で最大限の福祉サービスを実現するため、また、多様化する町民ニーズに応えるためには、所得制限の見直しや対象者の適正化など、時代に合った制度に再構築す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86178</xdr:rowOff>
    </xdr:to>
    <xdr:cxnSp macro="">
      <xdr:nvCxnSpPr>
        <xdr:cNvPr id="188" name="直線コネクタ 187"/>
        <xdr:cNvCxnSpPr/>
      </xdr:nvCxnSpPr>
      <xdr:spPr>
        <a:xfrm>
          <a:off x="3987800" y="94342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4535</xdr:rowOff>
    </xdr:to>
    <xdr:cxnSp macro="">
      <xdr:nvCxnSpPr>
        <xdr:cNvPr id="191" name="直線コネクタ 190"/>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143328</xdr:rowOff>
    </xdr:to>
    <xdr:cxnSp macro="">
      <xdr:nvCxnSpPr>
        <xdr:cNvPr id="194" name="直線コネクタ 193"/>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127000</xdr:rowOff>
    </xdr:to>
    <xdr:cxnSp macro="">
      <xdr:nvCxnSpPr>
        <xdr:cNvPr id="197" name="直線コネクタ 196"/>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1" name="テキスト ボックス 20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7" name="円/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9" name="円/楕円 208"/>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0" name="テキスト ボックス 209"/>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1" name="円/楕円 210"/>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2" name="テキスト ボックス 211"/>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3" name="円/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5" name="円/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類似団体平均と比べても</a:t>
          </a:r>
          <a:r>
            <a:rPr kumimoji="1" lang="en-US" altLang="ja-JP" sz="1200">
              <a:latin typeface="ＭＳ Ｐゴシック"/>
            </a:rPr>
            <a:t>14.3</a:t>
          </a:r>
          <a:r>
            <a:rPr kumimoji="1" lang="ja-JP" altLang="en-US" sz="1200">
              <a:latin typeface="ＭＳ Ｐゴシック"/>
            </a:rPr>
            <a:t>ポイント上回り、類似団体内順位でもかなり下位に位置している。その他の経常収支比率のうち繰出金が</a:t>
          </a:r>
          <a:r>
            <a:rPr kumimoji="1" lang="en-US" altLang="ja-JP" sz="1200">
              <a:latin typeface="ＭＳ Ｐゴシック"/>
            </a:rPr>
            <a:t>26.9</a:t>
          </a:r>
          <a:r>
            <a:rPr kumimoji="1" lang="ja-JP" altLang="en-US" sz="1200">
              <a:latin typeface="ＭＳ Ｐゴシック"/>
            </a:rPr>
            <a:t>％と高く、比率を押し上げる要因となっている。</a:t>
          </a:r>
          <a:endParaRPr kumimoji="1" lang="en-US" altLang="ja-JP" sz="1200">
            <a:latin typeface="ＭＳ Ｐゴシック"/>
          </a:endParaRPr>
        </a:p>
        <a:p>
          <a:r>
            <a:rPr kumimoji="1" lang="ja-JP" altLang="en-US" sz="1200">
              <a:latin typeface="ＭＳ Ｐゴシック"/>
            </a:rPr>
            <a:t>　中でも、下水道事業に係る繰出金比率は高く、平成元年度をピークに短期集中的に実施された下水道整備事業の償還が</a:t>
          </a:r>
          <a:r>
            <a:rPr kumimoji="1" lang="en-US" altLang="ja-JP" sz="1200">
              <a:latin typeface="ＭＳ Ｐゴシック"/>
            </a:rPr>
            <a:t>30</a:t>
          </a:r>
          <a:r>
            <a:rPr kumimoji="1" lang="ja-JP" altLang="en-US" sz="1200">
              <a:latin typeface="ＭＳ Ｐゴシック"/>
            </a:rPr>
            <a:t>年程度のものが多く、平成</a:t>
          </a:r>
          <a:r>
            <a:rPr kumimoji="1" lang="en-US" altLang="ja-JP" sz="1200">
              <a:latin typeface="ＭＳ Ｐゴシック"/>
            </a:rPr>
            <a:t>28</a:t>
          </a:r>
          <a:r>
            <a:rPr kumimoji="1" lang="ja-JP" altLang="en-US" sz="1200">
              <a:latin typeface="ＭＳ Ｐゴシック"/>
            </a:rPr>
            <a:t>年度までは横ばいと想定される。その後償還金は短期的に減少することから、大きく数値が改善する見込み。</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154432</xdr:rowOff>
    </xdr:from>
    <xdr:to>
      <xdr:col>24</xdr:col>
      <xdr:colOff>31750</xdr:colOff>
      <xdr:row>61</xdr:row>
      <xdr:rowOff>24130</xdr:rowOff>
    </xdr:to>
    <xdr:cxnSp macro="">
      <xdr:nvCxnSpPr>
        <xdr:cNvPr id="246" name="直線コネクタ 245"/>
        <xdr:cNvCxnSpPr/>
      </xdr:nvCxnSpPr>
      <xdr:spPr>
        <a:xfrm>
          <a:off x="15671800" y="104414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117856</xdr:rowOff>
    </xdr:from>
    <xdr:to>
      <xdr:col>22</xdr:col>
      <xdr:colOff>565150</xdr:colOff>
      <xdr:row>60</xdr:row>
      <xdr:rowOff>154432</xdr:rowOff>
    </xdr:to>
    <xdr:cxnSp macro="">
      <xdr:nvCxnSpPr>
        <xdr:cNvPr id="249" name="直線コネクタ 248"/>
        <xdr:cNvCxnSpPr/>
      </xdr:nvCxnSpPr>
      <xdr:spPr>
        <a:xfrm>
          <a:off x="14782800" y="10404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117856</xdr:rowOff>
    </xdr:from>
    <xdr:to>
      <xdr:col>21</xdr:col>
      <xdr:colOff>361950</xdr:colOff>
      <xdr:row>60</xdr:row>
      <xdr:rowOff>117856</xdr:rowOff>
    </xdr:to>
    <xdr:cxnSp macro="">
      <xdr:nvCxnSpPr>
        <xdr:cNvPr id="252" name="直線コネクタ 251"/>
        <xdr:cNvCxnSpPr/>
      </xdr:nvCxnSpPr>
      <xdr:spPr>
        <a:xfrm>
          <a:off x="13893800" y="10404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67564</xdr:rowOff>
    </xdr:from>
    <xdr:to>
      <xdr:col>20</xdr:col>
      <xdr:colOff>158750</xdr:colOff>
      <xdr:row>60</xdr:row>
      <xdr:rowOff>117856</xdr:rowOff>
    </xdr:to>
    <xdr:cxnSp macro="">
      <xdr:nvCxnSpPr>
        <xdr:cNvPr id="255" name="直線コネクタ 254"/>
        <xdr:cNvCxnSpPr/>
      </xdr:nvCxnSpPr>
      <xdr:spPr>
        <a:xfrm>
          <a:off x="13004800" y="103545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103395</xdr:rowOff>
    </xdr:from>
    <xdr:ext cx="762000" cy="259045"/>
    <xdr:sp macro="" textlink="">
      <xdr:nvSpPr>
        <xdr:cNvPr id="259" name="テキスト ボックス 258"/>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144780</xdr:rowOff>
    </xdr:from>
    <xdr:to>
      <xdr:col>24</xdr:col>
      <xdr:colOff>82550</xdr:colOff>
      <xdr:row>61</xdr:row>
      <xdr:rowOff>74930</xdr:rowOff>
    </xdr:to>
    <xdr:sp macro="" textlink="">
      <xdr:nvSpPr>
        <xdr:cNvPr id="265" name="円/楕円 264"/>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53357</xdr:rowOff>
    </xdr:from>
    <xdr:ext cx="762000" cy="259045"/>
    <xdr:sp macro="" textlink="">
      <xdr:nvSpPr>
        <xdr:cNvPr id="266" name="その他該当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103632</xdr:rowOff>
    </xdr:from>
    <xdr:to>
      <xdr:col>22</xdr:col>
      <xdr:colOff>615950</xdr:colOff>
      <xdr:row>61</xdr:row>
      <xdr:rowOff>33782</xdr:rowOff>
    </xdr:to>
    <xdr:sp macro="" textlink="">
      <xdr:nvSpPr>
        <xdr:cNvPr id="267" name="円/楕円 266"/>
        <xdr:cNvSpPr/>
      </xdr:nvSpPr>
      <xdr:spPr>
        <a:xfrm>
          <a:off x="15621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18559</xdr:rowOff>
    </xdr:from>
    <xdr:ext cx="736600" cy="259045"/>
    <xdr:sp macro="" textlink="">
      <xdr:nvSpPr>
        <xdr:cNvPr id="268" name="テキスト ボックス 267"/>
        <xdr:cNvSpPr txBox="1"/>
      </xdr:nvSpPr>
      <xdr:spPr>
        <a:xfrm>
          <a:off x="15290800" y="1047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67056</xdr:rowOff>
    </xdr:from>
    <xdr:to>
      <xdr:col>21</xdr:col>
      <xdr:colOff>412750</xdr:colOff>
      <xdr:row>60</xdr:row>
      <xdr:rowOff>168656</xdr:rowOff>
    </xdr:to>
    <xdr:sp macro="" textlink="">
      <xdr:nvSpPr>
        <xdr:cNvPr id="269" name="円/楕円 268"/>
        <xdr:cNvSpPr/>
      </xdr:nvSpPr>
      <xdr:spPr>
        <a:xfrm>
          <a:off x="14732000" y="103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153433</xdr:rowOff>
    </xdr:from>
    <xdr:ext cx="762000" cy="259045"/>
    <xdr:sp macro="" textlink="">
      <xdr:nvSpPr>
        <xdr:cNvPr id="270" name="テキスト ボックス 269"/>
        <xdr:cNvSpPr txBox="1"/>
      </xdr:nvSpPr>
      <xdr:spPr>
        <a:xfrm>
          <a:off x="14401800" y="104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67056</xdr:rowOff>
    </xdr:from>
    <xdr:to>
      <xdr:col>20</xdr:col>
      <xdr:colOff>209550</xdr:colOff>
      <xdr:row>60</xdr:row>
      <xdr:rowOff>168656</xdr:rowOff>
    </xdr:to>
    <xdr:sp macro="" textlink="">
      <xdr:nvSpPr>
        <xdr:cNvPr id="271" name="円/楕円 270"/>
        <xdr:cNvSpPr/>
      </xdr:nvSpPr>
      <xdr:spPr>
        <a:xfrm>
          <a:off x="13843000" y="103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153433</xdr:rowOff>
    </xdr:from>
    <xdr:ext cx="762000" cy="259045"/>
    <xdr:sp macro="" textlink="">
      <xdr:nvSpPr>
        <xdr:cNvPr id="272" name="テキスト ボックス 271"/>
        <xdr:cNvSpPr txBox="1"/>
      </xdr:nvSpPr>
      <xdr:spPr>
        <a:xfrm>
          <a:off x="13512800" y="104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16764</xdr:rowOff>
    </xdr:from>
    <xdr:to>
      <xdr:col>19</xdr:col>
      <xdr:colOff>6350</xdr:colOff>
      <xdr:row>60</xdr:row>
      <xdr:rowOff>118364</xdr:rowOff>
    </xdr:to>
    <xdr:sp macro="" textlink="">
      <xdr:nvSpPr>
        <xdr:cNvPr id="273" name="円/楕円 272"/>
        <xdr:cNvSpPr/>
      </xdr:nvSpPr>
      <xdr:spPr>
        <a:xfrm>
          <a:off x="12954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103141</xdr:rowOff>
    </xdr:from>
    <xdr:ext cx="762000" cy="259045"/>
    <xdr:sp macro="" textlink="">
      <xdr:nvSpPr>
        <xdr:cNvPr id="274" name="テキスト ボックス 273"/>
        <xdr:cNvSpPr txBox="1"/>
      </xdr:nvSpPr>
      <xdr:spPr>
        <a:xfrm>
          <a:off x="12623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1.8</a:t>
          </a:r>
          <a:r>
            <a:rPr kumimoji="1" lang="ja-JP" altLang="en-US" sz="1300">
              <a:latin typeface="ＭＳ Ｐゴシック"/>
            </a:rPr>
            <a:t>ポイント減少し、類似団体平均と比べても</a:t>
          </a:r>
          <a:r>
            <a:rPr kumimoji="1" lang="en-US" altLang="ja-JP" sz="1300">
              <a:latin typeface="ＭＳ Ｐゴシック"/>
            </a:rPr>
            <a:t>2.1</a:t>
          </a:r>
          <a:r>
            <a:rPr kumimoji="1" lang="ja-JP" altLang="en-US" sz="1300">
              <a:latin typeface="ＭＳ Ｐゴシック"/>
            </a:rPr>
            <a:t>ポイント下回る状況である。</a:t>
          </a:r>
          <a:endParaRPr kumimoji="1" lang="en-US" altLang="ja-JP" sz="1300">
            <a:latin typeface="ＭＳ Ｐゴシック"/>
          </a:endParaRPr>
        </a:p>
        <a:p>
          <a:r>
            <a:rPr kumimoji="1" lang="ja-JP" altLang="en-US" sz="1300">
              <a:latin typeface="ＭＳ Ｐゴシック"/>
            </a:rPr>
            <a:t>　厳しい財政状況を乗り切るため、補助金等については、積極的に見直しを行い、今後も抑制していく必要がある。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149860</xdr:rowOff>
    </xdr:to>
    <xdr:cxnSp macro="">
      <xdr:nvCxnSpPr>
        <xdr:cNvPr id="304" name="直線コネクタ 303"/>
        <xdr:cNvCxnSpPr/>
      </xdr:nvCxnSpPr>
      <xdr:spPr>
        <a:xfrm flipV="1">
          <a:off x="15671800" y="62397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36</xdr:row>
      <xdr:rowOff>149860</xdr:rowOff>
    </xdr:to>
    <xdr:cxnSp macro="">
      <xdr:nvCxnSpPr>
        <xdr:cNvPr id="307" name="直線コネクタ 306"/>
        <xdr:cNvCxnSpPr/>
      </xdr:nvCxnSpPr>
      <xdr:spPr>
        <a:xfrm>
          <a:off x="14782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5842</xdr:rowOff>
    </xdr:to>
    <xdr:cxnSp macro="">
      <xdr:nvCxnSpPr>
        <xdr:cNvPr id="310" name="直線コネクタ 309"/>
        <xdr:cNvCxnSpPr/>
      </xdr:nvCxnSpPr>
      <xdr:spPr>
        <a:xfrm flipV="1">
          <a:off x="13893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5842</xdr:rowOff>
    </xdr:to>
    <xdr:cxnSp macro="">
      <xdr:nvCxnSpPr>
        <xdr:cNvPr id="313" name="直線コネクタ 312"/>
        <xdr:cNvCxnSpPr/>
      </xdr:nvCxnSpPr>
      <xdr:spPr>
        <a:xfrm>
          <a:off x="13004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3" name="円/楕円 322"/>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4"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5" name="円/楕円 32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6" name="テキスト ボックス 325"/>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7" name="円/楕円 326"/>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34815</xdr:rowOff>
    </xdr:from>
    <xdr:ext cx="762000" cy="259045"/>
    <xdr:sp macro="" textlink="">
      <xdr:nvSpPr>
        <xdr:cNvPr id="328" name="テキスト ボックス 327"/>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9" name="円/楕円 328"/>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0" name="テキスト ボックス 329"/>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1" name="円/楕円 330"/>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32" name="テキスト ボックス 33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0.7</a:t>
          </a:r>
          <a:r>
            <a:rPr kumimoji="1" lang="ja-JP" altLang="en-US" sz="1300">
              <a:latin typeface="ＭＳ Ｐゴシック"/>
            </a:rPr>
            <a:t>ポイント減少し、類似団体平均と比べると</a:t>
          </a:r>
          <a:r>
            <a:rPr kumimoji="1" lang="en-US" altLang="ja-JP" sz="1300">
              <a:latin typeface="ＭＳ Ｐゴシック"/>
            </a:rPr>
            <a:t>3.7</a:t>
          </a:r>
          <a:r>
            <a:rPr kumimoji="1" lang="ja-JP" altLang="en-US" sz="1300">
              <a:latin typeface="ＭＳ Ｐゴシック"/>
            </a:rPr>
            <a:t>ポイント下回る状況である。</a:t>
          </a:r>
          <a:endParaRPr kumimoji="1" lang="en-US" altLang="ja-JP" sz="1300">
            <a:latin typeface="ＭＳ Ｐゴシック"/>
          </a:endParaRPr>
        </a:p>
        <a:p>
          <a:r>
            <a:rPr kumimoji="1" lang="ja-JP" altLang="en-US" sz="1300">
              <a:latin typeface="ＭＳ Ｐゴシック"/>
            </a:rPr>
            <a:t>　合併特例債を活用した大規模事業の償還が始まるため、今後一時的な公債費増加が想定されるので、推移を注視するとともに、新たな地方債発行を最小限に抑制する必要がある。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37846</xdr:rowOff>
    </xdr:to>
    <xdr:cxnSp macro="">
      <xdr:nvCxnSpPr>
        <xdr:cNvPr id="362" name="直線コネクタ 361"/>
        <xdr:cNvCxnSpPr/>
      </xdr:nvCxnSpPr>
      <xdr:spPr>
        <a:xfrm flipV="1">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65278</xdr:rowOff>
    </xdr:to>
    <xdr:cxnSp macro="">
      <xdr:nvCxnSpPr>
        <xdr:cNvPr id="365" name="直線コネクタ 364"/>
        <xdr:cNvCxnSpPr/>
      </xdr:nvCxnSpPr>
      <xdr:spPr>
        <a:xfrm flipV="1">
          <a:off x="3098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65278</xdr:rowOff>
    </xdr:from>
    <xdr:to>
      <xdr:col>4</xdr:col>
      <xdr:colOff>346075</xdr:colOff>
      <xdr:row>77</xdr:row>
      <xdr:rowOff>101854</xdr:rowOff>
    </xdr:to>
    <xdr:cxnSp macro="">
      <xdr:nvCxnSpPr>
        <xdr:cNvPr id="368" name="直線コネクタ 367"/>
        <xdr:cNvCxnSpPr/>
      </xdr:nvCxnSpPr>
      <xdr:spPr>
        <a:xfrm flipV="1">
          <a:off x="2209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101854</xdr:rowOff>
    </xdr:to>
    <xdr:cxnSp macro="">
      <xdr:nvCxnSpPr>
        <xdr:cNvPr id="371" name="直線コネクタ 370"/>
        <xdr:cNvCxnSpPr/>
      </xdr:nvCxnSpPr>
      <xdr:spPr>
        <a:xfrm>
          <a:off x="1320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75" name="テキスト ボックス 374"/>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1" name="円/楕円 380"/>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2"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3" name="円/楕円 382"/>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4" name="テキスト ボックス 383"/>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14478</xdr:rowOff>
    </xdr:from>
    <xdr:to>
      <xdr:col>4</xdr:col>
      <xdr:colOff>396875</xdr:colOff>
      <xdr:row>77</xdr:row>
      <xdr:rowOff>116078</xdr:rowOff>
    </xdr:to>
    <xdr:sp macro="" textlink="">
      <xdr:nvSpPr>
        <xdr:cNvPr id="385" name="円/楕円 384"/>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126255</xdr:rowOff>
    </xdr:from>
    <xdr:ext cx="762000" cy="259045"/>
    <xdr:sp macro="" textlink="">
      <xdr:nvSpPr>
        <xdr:cNvPr id="386" name="テキスト ボックス 385"/>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87" name="円/楕円 386"/>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88" name="テキスト ボックス 387"/>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89" name="円/楕円 388"/>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0" name="テキスト ボックス 389"/>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類似団体平均と比べても</a:t>
          </a:r>
          <a:r>
            <a:rPr kumimoji="1" lang="en-US" altLang="ja-JP" sz="1300">
              <a:latin typeface="ＭＳ Ｐゴシック"/>
            </a:rPr>
            <a:t>9.6</a:t>
          </a:r>
          <a:r>
            <a:rPr kumimoji="1" lang="ja-JP" altLang="en-US" sz="1300">
              <a:latin typeface="ＭＳ Ｐゴシック"/>
            </a:rPr>
            <a:t>ポイント上回り、類似団体内順位もかなり下位に位置している。</a:t>
          </a:r>
          <a:endParaRPr kumimoji="1" lang="en-US" altLang="ja-JP" sz="1300">
            <a:latin typeface="ＭＳ Ｐゴシック"/>
          </a:endParaRPr>
        </a:p>
        <a:p>
          <a:r>
            <a:rPr kumimoji="1" lang="ja-JP" altLang="en-US" sz="1300">
              <a:latin typeface="ＭＳ Ｐゴシック"/>
            </a:rPr>
            <a:t>　その他の分析でも示したとおり、当町は下水道事業に係る繰出金の比率が高く数値を押し上げる要因となっている。今後、下水道事業差の償還に伴う数値改善と、独立採算の原則に立ち返った料金設定の検討などを行い、普通会計の負担軽減を図っ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80</xdr:row>
      <xdr:rowOff>35561</xdr:rowOff>
    </xdr:to>
    <xdr:cxnSp macro="">
      <xdr:nvCxnSpPr>
        <xdr:cNvPr id="423" name="直線コネクタ 422"/>
        <xdr:cNvCxnSpPr/>
      </xdr:nvCxnSpPr>
      <xdr:spPr>
        <a:xfrm>
          <a:off x="15671800" y="136448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66039</xdr:rowOff>
    </xdr:from>
    <xdr:to>
      <xdr:col>22</xdr:col>
      <xdr:colOff>565150</xdr:colOff>
      <xdr:row>79</xdr:row>
      <xdr:rowOff>100330</xdr:rowOff>
    </xdr:to>
    <xdr:cxnSp macro="">
      <xdr:nvCxnSpPr>
        <xdr:cNvPr id="426" name="直線コネクタ 425"/>
        <xdr:cNvCxnSpPr/>
      </xdr:nvCxnSpPr>
      <xdr:spPr>
        <a:xfrm>
          <a:off x="14782800" y="13610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50800</xdr:rowOff>
    </xdr:from>
    <xdr:to>
      <xdr:col>21</xdr:col>
      <xdr:colOff>361950</xdr:colOff>
      <xdr:row>79</xdr:row>
      <xdr:rowOff>66039</xdr:rowOff>
    </xdr:to>
    <xdr:cxnSp macro="">
      <xdr:nvCxnSpPr>
        <xdr:cNvPr id="429" name="直線コネクタ 428"/>
        <xdr:cNvCxnSpPr/>
      </xdr:nvCxnSpPr>
      <xdr:spPr>
        <a:xfrm>
          <a:off x="13893800" y="135953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79</xdr:row>
      <xdr:rowOff>50800</xdr:rowOff>
    </xdr:to>
    <xdr:cxnSp macro="">
      <xdr:nvCxnSpPr>
        <xdr:cNvPr id="432" name="直線コネクタ 431"/>
        <xdr:cNvCxnSpPr/>
      </xdr:nvCxnSpPr>
      <xdr:spPr>
        <a:xfrm>
          <a:off x="13004800" y="134772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36" name="テキスト ボックス 435"/>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156211</xdr:rowOff>
    </xdr:from>
    <xdr:to>
      <xdr:col>24</xdr:col>
      <xdr:colOff>82550</xdr:colOff>
      <xdr:row>80</xdr:row>
      <xdr:rowOff>86361</xdr:rowOff>
    </xdr:to>
    <xdr:sp macro="" textlink="">
      <xdr:nvSpPr>
        <xdr:cNvPr id="442" name="円/楕円 441"/>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128288</xdr:rowOff>
    </xdr:from>
    <xdr:ext cx="762000" cy="259045"/>
    <xdr:sp macro="" textlink="">
      <xdr:nvSpPr>
        <xdr:cNvPr id="443" name="公債費以外該当値テキスト"/>
        <xdr:cNvSpPr txBox="1"/>
      </xdr:nvSpPr>
      <xdr:spPr>
        <a:xfrm>
          <a:off x="16598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49530</xdr:rowOff>
    </xdr:from>
    <xdr:to>
      <xdr:col>22</xdr:col>
      <xdr:colOff>615950</xdr:colOff>
      <xdr:row>79</xdr:row>
      <xdr:rowOff>151130</xdr:rowOff>
    </xdr:to>
    <xdr:sp macro="" textlink="">
      <xdr:nvSpPr>
        <xdr:cNvPr id="444" name="円/楕円 443"/>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135907</xdr:rowOff>
    </xdr:from>
    <xdr:ext cx="736600" cy="259045"/>
    <xdr:sp macro="" textlink="">
      <xdr:nvSpPr>
        <xdr:cNvPr id="445" name="テキスト ボックス 444"/>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15239</xdr:rowOff>
    </xdr:from>
    <xdr:to>
      <xdr:col>21</xdr:col>
      <xdr:colOff>412750</xdr:colOff>
      <xdr:row>79</xdr:row>
      <xdr:rowOff>116839</xdr:rowOff>
    </xdr:to>
    <xdr:sp macro="" textlink="">
      <xdr:nvSpPr>
        <xdr:cNvPr id="446" name="円/楕円 445"/>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101616</xdr:rowOff>
    </xdr:from>
    <xdr:ext cx="762000" cy="259045"/>
    <xdr:sp macro="" textlink="">
      <xdr:nvSpPr>
        <xdr:cNvPr id="447" name="テキスト ボックス 446"/>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0</xdr:rowOff>
    </xdr:from>
    <xdr:to>
      <xdr:col>20</xdr:col>
      <xdr:colOff>209550</xdr:colOff>
      <xdr:row>79</xdr:row>
      <xdr:rowOff>101600</xdr:rowOff>
    </xdr:to>
    <xdr:sp macro="" textlink="">
      <xdr:nvSpPr>
        <xdr:cNvPr id="448" name="円/楕円 447"/>
        <xdr:cNvSpPr/>
      </xdr:nvSpPr>
      <xdr:spPr>
        <a:xfrm>
          <a:off x="13843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86377</xdr:rowOff>
    </xdr:from>
    <xdr:ext cx="762000" cy="259045"/>
    <xdr:sp macro="" textlink="">
      <xdr:nvSpPr>
        <xdr:cNvPr id="449" name="テキスト ボックス 448"/>
        <xdr:cNvSpPr txBox="1"/>
      </xdr:nvSpPr>
      <xdr:spPr>
        <a:xfrm>
          <a:off x="13512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0" name="円/楕円 449"/>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1" name="テキスト ボックス 450"/>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岡山県和気町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70472</xdr:rowOff>
    </xdr:from>
    <xdr:to>
      <xdr:col>4</xdr:col>
      <xdr:colOff>1117600</xdr:colOff>
      <xdr:row>16</xdr:row>
      <xdr:rowOff>93993</xdr:rowOff>
    </xdr:to>
    <xdr:cxnSp macro="">
      <xdr:nvCxnSpPr>
        <xdr:cNvPr id="50" name="直線コネクタ 49"/>
        <xdr:cNvCxnSpPr/>
      </xdr:nvCxnSpPr>
      <xdr:spPr bwMode="auto">
        <a:xfrm>
          <a:off x="5003800" y="2861297"/>
          <a:ext cx="647700" cy="23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39103</xdr:rowOff>
    </xdr:from>
    <xdr:to>
      <xdr:col>4</xdr:col>
      <xdr:colOff>469900</xdr:colOff>
      <xdr:row>16</xdr:row>
      <xdr:rowOff>70472</xdr:rowOff>
    </xdr:to>
    <xdr:cxnSp macro="">
      <xdr:nvCxnSpPr>
        <xdr:cNvPr id="53" name="直線コネクタ 52"/>
        <xdr:cNvCxnSpPr/>
      </xdr:nvCxnSpPr>
      <xdr:spPr bwMode="auto">
        <a:xfrm>
          <a:off x="4305300" y="2829928"/>
          <a:ext cx="698500" cy="3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39103</xdr:rowOff>
    </xdr:from>
    <xdr:to>
      <xdr:col>3</xdr:col>
      <xdr:colOff>904875</xdr:colOff>
      <xdr:row>16</xdr:row>
      <xdr:rowOff>131039</xdr:rowOff>
    </xdr:to>
    <xdr:cxnSp macro="">
      <xdr:nvCxnSpPr>
        <xdr:cNvPr id="56" name="直線コネクタ 55"/>
        <xdr:cNvCxnSpPr/>
      </xdr:nvCxnSpPr>
      <xdr:spPr bwMode="auto">
        <a:xfrm flipV="1">
          <a:off x="3606800" y="2829928"/>
          <a:ext cx="698500" cy="91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122758</xdr:rowOff>
    </xdr:from>
    <xdr:to>
      <xdr:col>3</xdr:col>
      <xdr:colOff>206375</xdr:colOff>
      <xdr:row>16</xdr:row>
      <xdr:rowOff>131039</xdr:rowOff>
    </xdr:to>
    <xdr:cxnSp macro="">
      <xdr:nvCxnSpPr>
        <xdr:cNvPr id="59" name="直線コネクタ 58"/>
        <xdr:cNvCxnSpPr/>
      </xdr:nvCxnSpPr>
      <xdr:spPr bwMode="auto">
        <a:xfrm>
          <a:off x="2908300" y="2913583"/>
          <a:ext cx="698500" cy="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8386</xdr:rowOff>
    </xdr:from>
    <xdr:ext cx="762000" cy="259045"/>
    <xdr:sp macro="" textlink="">
      <xdr:nvSpPr>
        <xdr:cNvPr id="63" name="テキスト ボックス 62"/>
        <xdr:cNvSpPr txBox="1"/>
      </xdr:nvSpPr>
      <xdr:spPr>
        <a:xfrm>
          <a:off x="2527300" y="314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43193</xdr:rowOff>
    </xdr:from>
    <xdr:to>
      <xdr:col>5</xdr:col>
      <xdr:colOff>34925</xdr:colOff>
      <xdr:row>16</xdr:row>
      <xdr:rowOff>144793</xdr:rowOff>
    </xdr:to>
    <xdr:sp macro="" textlink="">
      <xdr:nvSpPr>
        <xdr:cNvPr id="69" name="円/楕円 68"/>
        <xdr:cNvSpPr/>
      </xdr:nvSpPr>
      <xdr:spPr bwMode="auto">
        <a:xfrm>
          <a:off x="5600700" y="283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59720</xdr:rowOff>
    </xdr:from>
    <xdr:ext cx="762000" cy="259045"/>
    <xdr:sp macro="" textlink="">
      <xdr:nvSpPr>
        <xdr:cNvPr id="70" name="人口1人当たり決算額の推移該当値テキスト130"/>
        <xdr:cNvSpPr txBox="1"/>
      </xdr:nvSpPr>
      <xdr:spPr>
        <a:xfrm>
          <a:off x="5740400" y="267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19672</xdr:rowOff>
    </xdr:from>
    <xdr:to>
      <xdr:col>4</xdr:col>
      <xdr:colOff>520700</xdr:colOff>
      <xdr:row>16</xdr:row>
      <xdr:rowOff>121272</xdr:rowOff>
    </xdr:to>
    <xdr:sp macro="" textlink="">
      <xdr:nvSpPr>
        <xdr:cNvPr id="71" name="円/楕円 70"/>
        <xdr:cNvSpPr/>
      </xdr:nvSpPr>
      <xdr:spPr bwMode="auto">
        <a:xfrm>
          <a:off x="4953000" y="281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131449</xdr:rowOff>
    </xdr:from>
    <xdr:ext cx="736600" cy="259045"/>
    <xdr:sp macro="" textlink="">
      <xdr:nvSpPr>
        <xdr:cNvPr id="72" name="テキスト ボックス 71"/>
        <xdr:cNvSpPr txBox="1"/>
      </xdr:nvSpPr>
      <xdr:spPr>
        <a:xfrm>
          <a:off x="4622800" y="2579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114,701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159753</xdr:rowOff>
    </xdr:from>
    <xdr:to>
      <xdr:col>3</xdr:col>
      <xdr:colOff>955675</xdr:colOff>
      <xdr:row>16</xdr:row>
      <xdr:rowOff>89903</xdr:rowOff>
    </xdr:to>
    <xdr:sp macro="" textlink="">
      <xdr:nvSpPr>
        <xdr:cNvPr id="73" name="円/楕円 72"/>
        <xdr:cNvSpPr/>
      </xdr:nvSpPr>
      <xdr:spPr bwMode="auto">
        <a:xfrm>
          <a:off x="4254500" y="277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100080</xdr:rowOff>
    </xdr:from>
    <xdr:ext cx="762000" cy="259045"/>
    <xdr:sp macro="" textlink="">
      <xdr:nvSpPr>
        <xdr:cNvPr id="74" name="テキスト ボックス 73"/>
        <xdr:cNvSpPr txBox="1"/>
      </xdr:nvSpPr>
      <xdr:spPr>
        <a:xfrm>
          <a:off x="3924300" y="25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80239</xdr:rowOff>
    </xdr:from>
    <xdr:to>
      <xdr:col>3</xdr:col>
      <xdr:colOff>257175</xdr:colOff>
      <xdr:row>17</xdr:row>
      <xdr:rowOff>10389</xdr:rowOff>
    </xdr:to>
    <xdr:sp macro="" textlink="">
      <xdr:nvSpPr>
        <xdr:cNvPr id="75" name="円/楕円 74"/>
        <xdr:cNvSpPr/>
      </xdr:nvSpPr>
      <xdr:spPr bwMode="auto">
        <a:xfrm>
          <a:off x="3556000" y="287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20566</xdr:rowOff>
    </xdr:from>
    <xdr:ext cx="762000" cy="259045"/>
    <xdr:sp macro="" textlink="">
      <xdr:nvSpPr>
        <xdr:cNvPr id="76" name="テキスト ボックス 75"/>
        <xdr:cNvSpPr txBox="1"/>
      </xdr:nvSpPr>
      <xdr:spPr>
        <a:xfrm>
          <a:off x="3225800" y="26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71958</xdr:rowOff>
    </xdr:from>
    <xdr:to>
      <xdr:col>2</xdr:col>
      <xdr:colOff>692150</xdr:colOff>
      <xdr:row>17</xdr:row>
      <xdr:rowOff>2108</xdr:rowOff>
    </xdr:to>
    <xdr:sp macro="" textlink="">
      <xdr:nvSpPr>
        <xdr:cNvPr id="77" name="円/楕円 76"/>
        <xdr:cNvSpPr/>
      </xdr:nvSpPr>
      <xdr:spPr bwMode="auto">
        <a:xfrm>
          <a:off x="2857500" y="2862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12285</xdr:rowOff>
    </xdr:from>
    <xdr:ext cx="762000" cy="259045"/>
    <xdr:sp macro="" textlink="">
      <xdr:nvSpPr>
        <xdr:cNvPr id="78" name="テキスト ボックス 77"/>
        <xdr:cNvSpPr txBox="1"/>
      </xdr:nvSpPr>
      <xdr:spPr>
        <a:xfrm>
          <a:off x="2527300" y="26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146683</xdr:rowOff>
    </xdr:from>
    <xdr:to>
      <xdr:col>4</xdr:col>
      <xdr:colOff>1117600</xdr:colOff>
      <xdr:row>34</xdr:row>
      <xdr:rowOff>282494</xdr:rowOff>
    </xdr:to>
    <xdr:cxnSp macro="">
      <xdr:nvCxnSpPr>
        <xdr:cNvPr id="110" name="直線コネクタ 109"/>
        <xdr:cNvCxnSpPr/>
      </xdr:nvCxnSpPr>
      <xdr:spPr bwMode="auto">
        <a:xfrm>
          <a:off x="5003800" y="6414133"/>
          <a:ext cx="647700" cy="13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10414</xdr:rowOff>
    </xdr:from>
    <xdr:to>
      <xdr:col>4</xdr:col>
      <xdr:colOff>469900</xdr:colOff>
      <xdr:row>34</xdr:row>
      <xdr:rowOff>146683</xdr:rowOff>
    </xdr:to>
    <xdr:cxnSp macro="">
      <xdr:nvCxnSpPr>
        <xdr:cNvPr id="113" name="直線コネクタ 112"/>
        <xdr:cNvCxnSpPr/>
      </xdr:nvCxnSpPr>
      <xdr:spPr bwMode="auto">
        <a:xfrm>
          <a:off x="4305300" y="6277864"/>
          <a:ext cx="698500" cy="13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216840</xdr:rowOff>
    </xdr:from>
    <xdr:to>
      <xdr:col>3</xdr:col>
      <xdr:colOff>904875</xdr:colOff>
      <xdr:row>34</xdr:row>
      <xdr:rowOff>10414</xdr:rowOff>
    </xdr:to>
    <xdr:cxnSp macro="">
      <xdr:nvCxnSpPr>
        <xdr:cNvPr id="116" name="直線コネクタ 115"/>
        <xdr:cNvCxnSpPr/>
      </xdr:nvCxnSpPr>
      <xdr:spPr bwMode="auto">
        <a:xfrm>
          <a:off x="3606800" y="6141390"/>
          <a:ext cx="698500" cy="136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216840</xdr:rowOff>
    </xdr:from>
    <xdr:to>
      <xdr:col>3</xdr:col>
      <xdr:colOff>206375</xdr:colOff>
      <xdr:row>33</xdr:row>
      <xdr:rowOff>314978</xdr:rowOff>
    </xdr:to>
    <xdr:cxnSp macro="">
      <xdr:nvCxnSpPr>
        <xdr:cNvPr id="119" name="直線コネクタ 118"/>
        <xdr:cNvCxnSpPr/>
      </xdr:nvCxnSpPr>
      <xdr:spPr bwMode="auto">
        <a:xfrm flipV="1">
          <a:off x="2908300" y="6141390"/>
          <a:ext cx="698500" cy="9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145112</xdr:rowOff>
    </xdr:from>
    <xdr:ext cx="762000" cy="259045"/>
    <xdr:sp macro="" textlink="">
      <xdr:nvSpPr>
        <xdr:cNvPr id="123" name="テキスト ボックス 122"/>
        <xdr:cNvSpPr txBox="1"/>
      </xdr:nvSpPr>
      <xdr:spPr>
        <a:xfrm>
          <a:off x="2527300" y="675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231694</xdr:rowOff>
    </xdr:from>
    <xdr:to>
      <xdr:col>5</xdr:col>
      <xdr:colOff>34925</xdr:colOff>
      <xdr:row>34</xdr:row>
      <xdr:rowOff>333294</xdr:rowOff>
    </xdr:to>
    <xdr:sp macro="" textlink="">
      <xdr:nvSpPr>
        <xdr:cNvPr id="129" name="円/楕円 128"/>
        <xdr:cNvSpPr/>
      </xdr:nvSpPr>
      <xdr:spPr bwMode="auto">
        <a:xfrm>
          <a:off x="5600700" y="649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76771</xdr:rowOff>
    </xdr:from>
    <xdr:ext cx="762000" cy="259045"/>
    <xdr:sp macro="" textlink="">
      <xdr:nvSpPr>
        <xdr:cNvPr id="130" name="人口1人当たり決算額の推移該当値テキスト445"/>
        <xdr:cNvSpPr txBox="1"/>
      </xdr:nvSpPr>
      <xdr:spPr>
        <a:xfrm>
          <a:off x="5740400" y="634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40,698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95883</xdr:rowOff>
    </xdr:from>
    <xdr:to>
      <xdr:col>4</xdr:col>
      <xdr:colOff>520700</xdr:colOff>
      <xdr:row>34</xdr:row>
      <xdr:rowOff>197483</xdr:rowOff>
    </xdr:to>
    <xdr:sp macro="" textlink="">
      <xdr:nvSpPr>
        <xdr:cNvPr id="131" name="円/楕円 130"/>
        <xdr:cNvSpPr/>
      </xdr:nvSpPr>
      <xdr:spPr bwMode="auto">
        <a:xfrm>
          <a:off x="4953000" y="6363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207660</xdr:rowOff>
    </xdr:from>
    <xdr:ext cx="736600" cy="259045"/>
    <xdr:sp macro="" textlink="">
      <xdr:nvSpPr>
        <xdr:cNvPr id="132" name="テキスト ボックス 131"/>
        <xdr:cNvSpPr txBox="1"/>
      </xdr:nvSpPr>
      <xdr:spPr>
        <a:xfrm>
          <a:off x="4622800" y="613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46,639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302514</xdr:rowOff>
    </xdr:from>
    <xdr:to>
      <xdr:col>3</xdr:col>
      <xdr:colOff>955675</xdr:colOff>
      <xdr:row>34</xdr:row>
      <xdr:rowOff>61214</xdr:rowOff>
    </xdr:to>
    <xdr:sp macro="" textlink="">
      <xdr:nvSpPr>
        <xdr:cNvPr id="133" name="円/楕円 132"/>
        <xdr:cNvSpPr/>
      </xdr:nvSpPr>
      <xdr:spPr bwMode="auto">
        <a:xfrm>
          <a:off x="4254500" y="622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71391</xdr:rowOff>
    </xdr:from>
    <xdr:ext cx="762000" cy="259045"/>
    <xdr:sp macro="" textlink="">
      <xdr:nvSpPr>
        <xdr:cNvPr id="134" name="テキスト ボックス 133"/>
        <xdr:cNvSpPr txBox="1"/>
      </xdr:nvSpPr>
      <xdr:spPr>
        <a:xfrm>
          <a:off x="3924300" y="599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52,600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166040</xdr:rowOff>
    </xdr:from>
    <xdr:to>
      <xdr:col>3</xdr:col>
      <xdr:colOff>257175</xdr:colOff>
      <xdr:row>33</xdr:row>
      <xdr:rowOff>267640</xdr:rowOff>
    </xdr:to>
    <xdr:sp macro="" textlink="">
      <xdr:nvSpPr>
        <xdr:cNvPr id="135" name="円/楕円 134"/>
        <xdr:cNvSpPr/>
      </xdr:nvSpPr>
      <xdr:spPr bwMode="auto">
        <a:xfrm>
          <a:off x="3556000" y="6090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106367</xdr:rowOff>
    </xdr:from>
    <xdr:ext cx="762000" cy="259045"/>
    <xdr:sp macro="" textlink="">
      <xdr:nvSpPr>
        <xdr:cNvPr id="136" name="テキスト ボックス 135"/>
        <xdr:cNvSpPr txBox="1"/>
      </xdr:nvSpPr>
      <xdr:spPr>
        <a:xfrm>
          <a:off x="3225800" y="585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264178</xdr:rowOff>
    </xdr:from>
    <xdr:to>
      <xdr:col>2</xdr:col>
      <xdr:colOff>692150</xdr:colOff>
      <xdr:row>34</xdr:row>
      <xdr:rowOff>22878</xdr:rowOff>
    </xdr:to>
    <xdr:sp macro="" textlink="">
      <xdr:nvSpPr>
        <xdr:cNvPr id="137" name="円/楕円 136"/>
        <xdr:cNvSpPr/>
      </xdr:nvSpPr>
      <xdr:spPr bwMode="auto">
        <a:xfrm>
          <a:off x="2857500" y="618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33055</xdr:rowOff>
    </xdr:from>
    <xdr:ext cx="762000" cy="259045"/>
    <xdr:sp macro="" textlink="">
      <xdr:nvSpPr>
        <xdr:cNvPr id="138" name="テキスト ボックス 137"/>
        <xdr:cNvSpPr txBox="1"/>
      </xdr:nvSpPr>
      <xdr:spPr>
        <a:xfrm>
          <a:off x="2527300" y="595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歳入歳出の決算上生じた剰余金の一定部分を財政調整基金へ積み立てている。その額は、平成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2500</a:t>
          </a:r>
          <a:r>
            <a:rPr kumimoji="1" lang="ja-JP" altLang="en-US" sz="1400">
              <a:latin typeface="ＭＳ ゴシック" pitchFamily="49" charset="-128"/>
              <a:ea typeface="ＭＳ ゴシック" pitchFamily="49" charset="-128"/>
            </a:rPr>
            <a:t>万円、平成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万円、平成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1300</a:t>
          </a:r>
          <a:r>
            <a:rPr kumimoji="1" lang="ja-JP" altLang="en-US" sz="1400">
              <a:latin typeface="ＭＳ ゴシック" pitchFamily="49" charset="-128"/>
              <a:ea typeface="ＭＳ ゴシック" pitchFamily="49" charset="-128"/>
            </a:rPr>
            <a:t>万円、平成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万円であり、この間、財政調整基金の取り崩しは行っておらず、財政調整基金の標準財政規模に対する比率は上昇してきている。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年度以降、すべての会計において黒字決算となっている。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一般会計の黒字額が減少しており、平成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年度は基金取り崩しを免れたものの、平成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年度から普通交付税に係る増額措置の段階的縮減が始まることを考慮すると、早急に財政規模の縮小というレベルでの対応を行う必要がある。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また、新たにごみ焼却施設解体事業特別会計が創設され、大きく黒字額が発生しているが、これは後年度に行う施設解体のための財源であり、実質的な黒字とは言えない。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営企業債の元利償還金に対する繰入金が前年度に比べ減少したこと、過疎対策事業債、合併特例債などの有利な地方債を重点的に活用する方針としていることから、算入公債費等が増加したことにより、実質公債費比率の改善につな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地方債現在高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が減少したこと、下水道事業債償還が順調に進み、</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が減少したこと、平成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年度決算剰余金の一部を財政調整基金へ積み立てたことから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が増加したことなどにより、将来負担比率が改善した。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8041499</v>
      </c>
      <c r="BO4" s="349"/>
      <c r="BP4" s="349"/>
      <c r="BQ4" s="349"/>
      <c r="BR4" s="349"/>
      <c r="BS4" s="349"/>
      <c r="BT4" s="349"/>
      <c r="BU4" s="350"/>
      <c r="BV4" s="348">
        <v>8478760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7541874</v>
      </c>
      <c r="BO5" s="386"/>
      <c r="BP5" s="386"/>
      <c r="BQ5" s="386"/>
      <c r="BR5" s="386"/>
      <c r="BS5" s="386"/>
      <c r="BT5" s="386"/>
      <c r="BU5" s="387"/>
      <c r="BV5" s="385">
        <v>8165735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96.2</v>
      </c>
      <c r="CU5" s="383"/>
      <c r="CV5" s="383"/>
      <c r="CW5" s="383"/>
      <c r="CX5" s="383"/>
      <c r="CY5" s="383"/>
      <c r="CZ5" s="383"/>
      <c r="DA5" s="384"/>
      <c r="DB5" s="382">
        <v>94.1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499625</v>
      </c>
      <c r="BO6" s="386"/>
      <c r="BP6" s="386"/>
      <c r="BQ6" s="386"/>
      <c r="BR6" s="386"/>
      <c r="BS6" s="386"/>
      <c r="BT6" s="386"/>
      <c r="BU6" s="387"/>
      <c r="BV6" s="385">
        <v>313025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v>
      </c>
      <c r="CU6" s="423"/>
      <c r="CV6" s="423"/>
      <c r="CW6" s="423"/>
      <c r="CX6" s="423"/>
      <c r="CY6" s="423"/>
      <c r="CZ6" s="423"/>
      <c r="DA6" s="424"/>
      <c r="DB6" s="422">
        <v>100.1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159388</v>
      </c>
      <c r="BO7" s="386"/>
      <c r="BP7" s="386"/>
      <c r="BQ7" s="386"/>
      <c r="BR7" s="386"/>
      <c r="BS7" s="386"/>
      <c r="BT7" s="386"/>
      <c r="BU7" s="387"/>
      <c r="BV7" s="385">
        <v>51229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5670364</v>
      </c>
      <c r="CU7" s="386"/>
      <c r="CV7" s="386"/>
      <c r="CW7" s="386"/>
      <c r="CX7" s="386"/>
      <c r="CY7" s="386"/>
      <c r="CZ7" s="386"/>
      <c r="DA7" s="387"/>
      <c r="DB7" s="385">
        <v>5703633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340237</v>
      </c>
      <c r="BO8" s="386"/>
      <c r="BP8" s="386"/>
      <c r="BQ8" s="386"/>
      <c r="BR8" s="386"/>
      <c r="BS8" s="386"/>
      <c r="BT8" s="386"/>
      <c r="BU8" s="387"/>
      <c r="BV8" s="385">
        <v>261796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15362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78441</v>
      </c>
      <c r="BO9" s="386"/>
      <c r="BP9" s="386"/>
      <c r="BQ9" s="386"/>
      <c r="BR9" s="386"/>
      <c r="BS9" s="386"/>
      <c r="BT9" s="386"/>
      <c r="BU9" s="387"/>
      <c r="BV9" s="385">
        <v>-58810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11.7</v>
      </c>
      <c r="CU9" s="383"/>
      <c r="CV9" s="383"/>
      <c r="CW9" s="383"/>
      <c r="CX9" s="383"/>
      <c r="CY9" s="383"/>
      <c r="CZ9" s="383"/>
      <c r="DA9" s="384"/>
      <c r="DB9" s="382">
        <v>12.5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16180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1147</v>
      </c>
      <c r="BO10" s="386"/>
      <c r="BP10" s="386"/>
      <c r="BQ10" s="386"/>
      <c r="BR10" s="386"/>
      <c r="BS10" s="386"/>
      <c r="BT10" s="386"/>
      <c r="BU10" s="387"/>
      <c r="BV10" s="385">
        <v>1430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15075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14952</v>
      </c>
      <c r="S13" s="467"/>
      <c r="T13" s="467"/>
      <c r="U13" s="467"/>
      <c r="V13" s="468"/>
      <c r="W13" s="401" t="s">
        <v>123</v>
      </c>
      <c r="X13" s="402"/>
      <c r="Y13" s="402"/>
      <c r="Z13" s="402"/>
      <c r="AA13" s="402"/>
      <c r="AB13" s="392"/>
      <c r="AC13" s="436">
        <v>461</v>
      </c>
      <c r="AD13" s="437"/>
      <c r="AE13" s="437"/>
      <c r="AF13" s="437"/>
      <c r="AG13" s="476"/>
      <c r="AH13" s="436">
        <v>786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79588</v>
      </c>
      <c r="BO13" s="386"/>
      <c r="BP13" s="386"/>
      <c r="BQ13" s="386"/>
      <c r="BR13" s="386"/>
      <c r="BS13" s="386"/>
      <c r="BT13" s="386"/>
      <c r="BU13" s="387"/>
      <c r="BV13" s="385">
        <v>-57380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15.7</v>
      </c>
      <c r="CU13" s="383"/>
      <c r="CV13" s="383"/>
      <c r="CW13" s="383"/>
      <c r="CX13" s="383"/>
      <c r="CY13" s="383"/>
      <c r="CZ13" s="383"/>
      <c r="DA13" s="384"/>
      <c r="DB13" s="382">
        <v>17.7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15298</v>
      </c>
      <c r="S14" s="467"/>
      <c r="T14" s="467"/>
      <c r="U14" s="467"/>
      <c r="V14" s="468"/>
      <c r="W14" s="375"/>
      <c r="X14" s="376"/>
      <c r="Y14" s="376"/>
      <c r="Z14" s="376"/>
      <c r="AA14" s="376"/>
      <c r="AB14" s="365"/>
      <c r="AC14" s="469">
        <v>7.1</v>
      </c>
      <c r="AD14" s="470"/>
      <c r="AE14" s="470"/>
      <c r="AF14" s="470"/>
      <c r="AG14" s="471"/>
      <c r="AH14" s="469">
        <v>10.4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56.2</v>
      </c>
      <c r="CU14" s="481"/>
      <c r="CV14" s="481"/>
      <c r="CW14" s="481"/>
      <c r="CX14" s="481"/>
      <c r="CY14" s="481"/>
      <c r="CZ14" s="481"/>
      <c r="DA14" s="482"/>
      <c r="DB14" s="480">
        <v>64.099999999999994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15184</v>
      </c>
      <c r="S15" s="467"/>
      <c r="T15" s="467"/>
      <c r="U15" s="467"/>
      <c r="V15" s="468"/>
      <c r="W15" s="401" t="s">
        <v>130</v>
      </c>
      <c r="X15" s="402"/>
      <c r="Y15" s="402"/>
      <c r="Z15" s="402"/>
      <c r="AA15" s="402"/>
      <c r="AB15" s="392"/>
      <c r="AC15" s="436">
        <v>2135</v>
      </c>
      <c r="AD15" s="437"/>
      <c r="AE15" s="437"/>
      <c r="AF15" s="437"/>
      <c r="AG15" s="476"/>
      <c r="AH15" s="436">
        <v>2610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1367066</v>
      </c>
      <c r="BO15" s="349"/>
      <c r="BP15" s="349"/>
      <c r="BQ15" s="349"/>
      <c r="BR15" s="349"/>
      <c r="BS15" s="349"/>
      <c r="BT15" s="349"/>
      <c r="BU15" s="350"/>
      <c r="BV15" s="348">
        <v>1354218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v>
      </c>
      <c r="AD16" s="470"/>
      <c r="AE16" s="470"/>
      <c r="AF16" s="470"/>
      <c r="AG16" s="471"/>
      <c r="AH16" s="469">
        <v>34.6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4493409</v>
      </c>
      <c r="BO16" s="386"/>
      <c r="BP16" s="386"/>
      <c r="BQ16" s="386"/>
      <c r="BR16" s="386"/>
      <c r="BS16" s="386"/>
      <c r="BT16" s="386"/>
      <c r="BU16" s="387"/>
      <c r="BV16" s="385">
        <v>4462466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3869</v>
      </c>
      <c r="AD17" s="437"/>
      <c r="AE17" s="437"/>
      <c r="AF17" s="437"/>
      <c r="AG17" s="476"/>
      <c r="AH17" s="436">
        <v>4116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1737172</v>
      </c>
      <c r="BO17" s="386"/>
      <c r="BP17" s="386"/>
      <c r="BQ17" s="386"/>
      <c r="BR17" s="386"/>
      <c r="BS17" s="386"/>
      <c r="BT17" s="386"/>
      <c r="BU17" s="387"/>
      <c r="BV17" s="385">
        <v>1724965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144.21</v>
      </c>
      <c r="M18" s="498"/>
      <c r="N18" s="498"/>
      <c r="O18" s="498"/>
      <c r="P18" s="498"/>
      <c r="Q18" s="498"/>
      <c r="R18" s="499"/>
      <c r="S18" s="499"/>
      <c r="T18" s="499"/>
      <c r="U18" s="499"/>
      <c r="V18" s="500"/>
      <c r="W18" s="403"/>
      <c r="X18" s="404"/>
      <c r="Y18" s="404"/>
      <c r="Z18" s="404"/>
      <c r="AA18" s="404"/>
      <c r="AB18" s="395"/>
      <c r="AC18" s="501">
        <v>59.8</v>
      </c>
      <c r="AD18" s="502"/>
      <c r="AE18" s="502"/>
      <c r="AF18" s="502"/>
      <c r="AG18" s="503"/>
      <c r="AH18" s="501">
        <v>54.6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5489839</v>
      </c>
      <c r="BO18" s="386"/>
      <c r="BP18" s="386"/>
      <c r="BQ18" s="386"/>
      <c r="BR18" s="386"/>
      <c r="BS18" s="386"/>
      <c r="BT18" s="386"/>
      <c r="BU18" s="387"/>
      <c r="BV18" s="385">
        <v>5401690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6637321</v>
      </c>
      <c r="BO19" s="386"/>
      <c r="BP19" s="386"/>
      <c r="BQ19" s="386"/>
      <c r="BR19" s="386"/>
      <c r="BS19" s="386"/>
      <c r="BT19" s="386"/>
      <c r="BU19" s="387"/>
      <c r="BV19" s="385">
        <v>6574982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5394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7487496</v>
      </c>
      <c r="BO23" s="386"/>
      <c r="BP23" s="386"/>
      <c r="BQ23" s="386"/>
      <c r="BR23" s="386"/>
      <c r="BS23" s="386"/>
      <c r="BT23" s="386"/>
      <c r="BU23" s="387"/>
      <c r="BV23" s="385">
        <v>7656123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6790</v>
      </c>
      <c r="R24" s="437"/>
      <c r="S24" s="437"/>
      <c r="T24" s="437"/>
      <c r="U24" s="437"/>
      <c r="V24" s="476"/>
      <c r="W24" s="531"/>
      <c r="X24" s="519"/>
      <c r="Y24" s="520"/>
      <c r="Z24" s="435" t="s">
        <v>153</v>
      </c>
      <c r="AA24" s="415"/>
      <c r="AB24" s="415"/>
      <c r="AC24" s="415"/>
      <c r="AD24" s="415"/>
      <c r="AE24" s="415"/>
      <c r="AF24" s="415"/>
      <c r="AG24" s="416"/>
      <c r="AH24" s="436">
        <v>140</v>
      </c>
      <c r="AI24" s="437"/>
      <c r="AJ24" s="437"/>
      <c r="AK24" s="437"/>
      <c r="AL24" s="476"/>
      <c r="AM24" s="436">
        <v>391020</v>
      </c>
      <c r="AN24" s="437"/>
      <c r="AO24" s="437"/>
      <c r="AP24" s="437"/>
      <c r="AQ24" s="437"/>
      <c r="AR24" s="476"/>
      <c r="AS24" s="436">
        <v>2793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5939473</v>
      </c>
      <c r="BO24" s="386"/>
      <c r="BP24" s="386"/>
      <c r="BQ24" s="386"/>
      <c r="BR24" s="386"/>
      <c r="BS24" s="386"/>
      <c r="BT24" s="386"/>
      <c r="BU24" s="387"/>
      <c r="BV24" s="385">
        <v>5890353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5720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1085827</v>
      </c>
      <c r="BO25" s="349"/>
      <c r="BP25" s="349"/>
      <c r="BQ25" s="349"/>
      <c r="BR25" s="349"/>
      <c r="BS25" s="349"/>
      <c r="BT25" s="349"/>
      <c r="BU25" s="350"/>
      <c r="BV25" s="348">
        <v>633397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5200</v>
      </c>
      <c r="R26" s="437"/>
      <c r="S26" s="437"/>
      <c r="T26" s="437"/>
      <c r="U26" s="437"/>
      <c r="V26" s="476"/>
      <c r="W26" s="531"/>
      <c r="X26" s="519"/>
      <c r="Y26" s="520"/>
      <c r="Z26" s="435" t="s">
        <v>159</v>
      </c>
      <c r="AA26" s="541"/>
      <c r="AB26" s="541"/>
      <c r="AC26" s="541"/>
      <c r="AD26" s="541"/>
      <c r="AE26" s="541"/>
      <c r="AF26" s="541"/>
      <c r="AG26" s="542"/>
      <c r="AH26" s="436">
        <v>21</v>
      </c>
      <c r="AI26" s="437"/>
      <c r="AJ26" s="437"/>
      <c r="AK26" s="437"/>
      <c r="AL26" s="476"/>
      <c r="AM26" s="436">
        <v>48132</v>
      </c>
      <c r="AN26" s="437"/>
      <c r="AO26" s="437"/>
      <c r="AP26" s="437"/>
      <c r="AQ26" s="437"/>
      <c r="AR26" s="476"/>
      <c r="AS26" s="436">
        <v>2292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3120</v>
      </c>
      <c r="R27" s="437"/>
      <c r="S27" s="437"/>
      <c r="T27" s="437"/>
      <c r="U27" s="437"/>
      <c r="V27" s="476"/>
      <c r="W27" s="531"/>
      <c r="X27" s="519"/>
      <c r="Y27" s="520"/>
      <c r="Z27" s="435" t="s">
        <v>162</v>
      </c>
      <c r="AA27" s="415"/>
      <c r="AB27" s="415"/>
      <c r="AC27" s="415"/>
      <c r="AD27" s="415"/>
      <c r="AE27" s="415"/>
      <c r="AF27" s="415"/>
      <c r="AG27" s="416"/>
      <c r="AH27" s="436">
        <v>21</v>
      </c>
      <c r="AI27" s="437"/>
      <c r="AJ27" s="437"/>
      <c r="AK27" s="437"/>
      <c r="AL27" s="476"/>
      <c r="AM27" s="436">
        <v>57665</v>
      </c>
      <c r="AN27" s="437"/>
      <c r="AO27" s="437"/>
      <c r="AP27" s="437"/>
      <c r="AQ27" s="437"/>
      <c r="AR27" s="476"/>
      <c r="AS27" s="436">
        <v>2746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235338</v>
      </c>
      <c r="BO27" s="555"/>
      <c r="BP27" s="555"/>
      <c r="BQ27" s="555"/>
      <c r="BR27" s="555"/>
      <c r="BS27" s="555"/>
      <c r="BT27" s="555"/>
      <c r="BU27" s="556"/>
      <c r="BV27" s="554">
        <v>235338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2570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2137602</v>
      </c>
      <c r="BO28" s="349"/>
      <c r="BP28" s="349"/>
      <c r="BQ28" s="349"/>
      <c r="BR28" s="349"/>
      <c r="BS28" s="349"/>
      <c r="BT28" s="349"/>
      <c r="BU28" s="350"/>
      <c r="BV28" s="348">
        <v>2031455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2340</v>
      </c>
      <c r="R29" s="437"/>
      <c r="S29" s="437"/>
      <c r="T29" s="437"/>
      <c r="U29" s="437"/>
      <c r="V29" s="476"/>
      <c r="W29" s="532"/>
      <c r="X29" s="533"/>
      <c r="Y29" s="534"/>
      <c r="Z29" s="435" t="s">
        <v>169</v>
      </c>
      <c r="AA29" s="415"/>
      <c r="AB29" s="415"/>
      <c r="AC29" s="415"/>
      <c r="AD29" s="415"/>
      <c r="AE29" s="415"/>
      <c r="AF29" s="415"/>
      <c r="AG29" s="416"/>
      <c r="AH29" s="436">
        <v>161</v>
      </c>
      <c r="AI29" s="437"/>
      <c r="AJ29" s="437"/>
      <c r="AK29" s="437"/>
      <c r="AL29" s="476"/>
      <c r="AM29" s="436">
        <v>448685</v>
      </c>
      <c r="AN29" s="437"/>
      <c r="AO29" s="437"/>
      <c r="AP29" s="437"/>
      <c r="AQ29" s="437"/>
      <c r="AR29" s="476"/>
      <c r="AS29" s="436">
        <v>2787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419195</v>
      </c>
      <c r="BO29" s="386"/>
      <c r="BP29" s="386"/>
      <c r="BQ29" s="386"/>
      <c r="BR29" s="386"/>
      <c r="BS29" s="386"/>
      <c r="BT29" s="386"/>
      <c r="BU29" s="387"/>
      <c r="BV29" s="385">
        <v>419090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94.4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1431078</v>
      </c>
      <c r="BO30" s="555"/>
      <c r="BP30" s="555"/>
      <c r="BQ30" s="555"/>
      <c r="BR30" s="555"/>
      <c r="BS30" s="555"/>
      <c r="BT30" s="555"/>
      <c r="BU30" s="556"/>
      <c r="BV30" s="554">
        <v>1456733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和気町国民健康保険特別会計</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IF('各会計、関係団体の財政状況及び健全化判断比率'!B34="","",'各会計、関係団体の財政状況及び健全化判断比率'!B34)</f>
        <v>和気町上水道事業会計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IF('各会計、関係団体の財政状況及び健全化判断比率'!B36="","",'各会計、関係団体の財政状況及び健全化判断比率'!B36)</f>
        <v>和気町合併処理浄化槽設置整備事業特別会計</v>
      </c>
      <c r="BH34" s="567"/>
      <c r="BI34" s="567"/>
      <c r="BJ34" s="567"/>
      <c r="BK34" s="567"/>
      <c r="BL34" s="567"/>
      <c r="BM34" s="567"/>
      <c r="BN34" s="567"/>
      <c r="BO34" s="567"/>
      <c r="BP34" s="567"/>
      <c r="BQ34" s="567"/>
      <c r="BR34" s="567"/>
      <c r="BS34" s="567"/>
      <c r="BT34" s="567"/>
      <c r="BU34" s="567"/>
      <c r="BV34" s="165"/>
      <c r="BW34" s="566">
        <f>IF(BY34="","",MAX(C34:D43,U34:V43,AM34:AN43,BE34:BF43)+1)</f>
        <v>18</v>
      </c>
      <c r="BX34" s="566"/>
      <c r="BY34" s="567" t="str">
        <f>IF('各会計、関係団体の財政状況及び健全化判断比率'!B68="","",'各会計、関係団体の財政状況及び健全化判断比率'!B68)</f>
        <v>東備消防組合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和気町墓園事業特別会計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和気町国民健康保険特別会計(診療所)</v>
      </c>
      <c r="X35" s="567"/>
      <c r="Y35" s="567"/>
      <c r="Z35" s="567"/>
      <c r="AA35" s="567"/>
      <c r="AB35" s="567"/>
      <c r="AC35" s="567"/>
      <c r="AD35" s="567"/>
      <c r="AE35" s="567"/>
      <c r="AF35" s="567"/>
      <c r="AG35" s="567"/>
      <c r="AH35" s="567"/>
      <c r="AI35" s="567"/>
      <c r="AJ35" s="567"/>
      <c r="AK35" s="567"/>
      <c r="AL35" s="165"/>
      <c r="AM35" s="566">
        <f t="shared" ref="AM35:AM43" si="0">IF(AO35="","",AM34+1)</f>
        <v>12</v>
      </c>
      <c r="AN35" s="566"/>
      <c r="AO35" s="567" t="str">
        <f>IF('各会計、関係団体の財政状況及び健全化判断比率'!B35="","",'各会計、関係団体の財政状況及び健全化判断比率'!B35)</f>
        <v>和気町簡易水道事業会計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IF('各会計、関係団体の財政状況及び健全化判断比率'!B37="","",'各会計、関係団体の財政状況及び健全化判断比率'!B37)</f>
        <v>和気町農業集落排水事業特別会計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19</v>
      </c>
      <c r="BX35" s="566"/>
      <c r="BY35" s="567" t="str">
        <f>IF('各会計、関係団体の財政状況及び健全化判断比率'!B69="","",'各会計、関係団体の財政状況及び健全化判断比率'!B69)</f>
        <v>和気北部衛生施設組合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和気町住宅新築資金等貸付事業特別会計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和気町介護保険事業特別会計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15</v>
      </c>
      <c r="BF36" s="566"/>
      <c r="BG36" s="567" t="str">
        <f>IF('各会計、関係団体の財政状況及び健全化判断比率'!B38="","",'各会計、関係団体の財政状況及び健全化判断比率'!B38)</f>
        <v>和気町公共下水道事業特別会計</v>
      </c>
      <c r="BH36" s="567"/>
      <c r="BI36" s="567"/>
      <c r="BJ36" s="567"/>
      <c r="BK36" s="567"/>
      <c r="BL36" s="567"/>
      <c r="BM36" s="567"/>
      <c r="BN36" s="567"/>
      <c r="BO36" s="567"/>
      <c r="BP36" s="567"/>
      <c r="BQ36" s="567"/>
      <c r="BR36" s="567"/>
      <c r="BS36" s="567"/>
      <c r="BT36" s="567"/>
      <c r="BU36" s="567"/>
      <c r="BV36" s="165"/>
      <c r="BW36" s="566">
        <f t="shared" si="2"/>
        <v>20</v>
      </c>
      <c r="BX36" s="566"/>
      <c r="BY36" s="567" t="str">
        <f>IF('各会計、関係団体の財政状況及び健全化判断比率'!B70="","",'各会計、関係団体の財政状況及び健全化判断比率'!B70)</f>
        <v>和気・赤磐し尿処理施設一部事務組合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和気町ごみ焼却施設解体事業特別会計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和気町後期高齢者医療特別会計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16</v>
      </c>
      <c r="BF37" s="566"/>
      <c r="BG37" s="567" t="str">
        <f>IF('各会計、関係団体の財政状況及び健全化判断比率'!B39="","",'各会計、関係団体の財政状況及び健全化判断比率'!B39)</f>
        <v>和気町特定環境保全公共下水道事業特別会計</v>
      </c>
      <c r="BH37" s="567"/>
      <c r="BI37" s="567"/>
      <c r="BJ37" s="567"/>
      <c r="BK37" s="567"/>
      <c r="BL37" s="567"/>
      <c r="BM37" s="567"/>
      <c r="BN37" s="567"/>
      <c r="BO37" s="567"/>
      <c r="BP37" s="567"/>
      <c r="BQ37" s="567"/>
      <c r="BR37" s="567"/>
      <c r="BS37" s="567"/>
      <c r="BT37" s="567"/>
      <c r="BU37" s="567"/>
      <c r="BV37" s="165"/>
      <c r="BW37" s="566">
        <f t="shared" si="2"/>
        <v>21</v>
      </c>
      <c r="BX37" s="566"/>
      <c r="BY37" s="567" t="str">
        <f>IF('各会計、関係団体の財政状況及び健全化判断比率'!B71="","",'各会計、関係団体の財政状況及び健全化判断比率'!B71)</f>
        <v>和気老人ホーム組合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和気町介護サービス事業特別会計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17</v>
      </c>
      <c r="BF38" s="566"/>
      <c r="BG38" s="567" t="str">
        <f>IF('各会計、関係団体の財政状況及び健全化判断比率'!B40="","",'各会計、関係団体の財政状況及び健全化判断比率'!B40)</f>
        <v>和気町和気鵜飼谷温泉事業特別会計</v>
      </c>
      <c r="BH38" s="567"/>
      <c r="BI38" s="567"/>
      <c r="BJ38" s="567"/>
      <c r="BK38" s="567"/>
      <c r="BL38" s="567"/>
      <c r="BM38" s="567"/>
      <c r="BN38" s="567"/>
      <c r="BO38" s="567"/>
      <c r="BP38" s="567"/>
      <c r="BQ38" s="567"/>
      <c r="BR38" s="567"/>
      <c r="BS38" s="567"/>
      <c r="BT38" s="567"/>
      <c r="BU38" s="567"/>
      <c r="BV38" s="165"/>
      <c r="BW38" s="566">
        <f t="shared" si="2"/>
        <v>22</v>
      </c>
      <c r="BX38" s="566"/>
      <c r="BY38" s="567" t="str">
        <f>IF('各会計、関係団体の財政状況及び健全化判断比率'!B72="","",'各会計、関係団体の財政状況及び健全化判断比率'!B72)</f>
        <v>田原用水組合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10</v>
      </c>
      <c r="V39" s="566"/>
      <c r="W39" s="567" t="str">
        <f>IF('各会計、関係団体の財政状況及び健全化判断比率'!B33="","",'各会計、関係団体の財政状況及び健全化判断比率'!B33)</f>
        <v>和気町駐車場事業特別会計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23</v>
      </c>
      <c r="BX39" s="566"/>
      <c r="BY39" s="567" t="str">
        <f>IF('各会計、関係団体の財政状況及び健全化判断比率'!B73="","",'各会計、関係団体の財政状況及び健全化判断比率'!B73)</f>
        <v>岡山県広域水道企業団</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24</v>
      </c>
      <c r="BX40" s="566"/>
      <c r="BY40" s="567" t="str">
        <f>IF('各会計、関係団体の財政状況及び健全化判断比率'!B74="","",'各会計、関係団体の財政状況及び健全化判断比率'!B74)</f>
        <v>岡山県後期高齢者医療広域連合一般会計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25</v>
      </c>
      <c r="BX41" s="566"/>
      <c r="BY41" s="567" t="str">
        <f>IF('各会計、関係団体の財政状況及び健全化判断比率'!B75="","",'各会計、関係団体の財政状況及び健全化判断比率'!B75)</f>
        <v>岡山県後期高齢者医療広域連合特別会計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26</v>
      </c>
      <c r="BX42" s="566"/>
      <c r="BY42" s="567" t="str">
        <f>IF('各会計、関係団体の財政状況及び健全化判断比率'!B76="","",'各会計、関係団体の財政状況及び健全化判断比率'!B76)</f>
        <v>岡山県市町村総合事務組合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27</v>
      </c>
      <c r="BX43" s="566"/>
      <c r="BY43" s="567" t="str">
        <f>IF('各会計、関係団体の財政状況及び健全化判断比率'!B77="","",'各会計、関係団体の財政状況及び健全化判断比率'!B77)</f>
        <v>岡山県市町村総合事務組合貸付金特別会計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I2" sqref="I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169" t="s">
        <v>24</v>
      </c>
      <c r="C41" s="1170"/>
      <c r="D41" s="81"/>
      <c r="E41" s="1175" t="s">
        <v>25</v>
      </c>
      <c r="F41" s="1175"/>
      <c r="G41" s="1175"/>
      <c r="H41" s="1176"/>
      <c r="I41" s="82">
        <v>8139</v>
      </c>
      <c r="J41" s="83">
        <v>7963</v>
      </c>
      <c r="K41" s="83">
        <v>7828</v>
      </c>
      <c r="L41" s="83">
        <v>7656</v>
      </c>
      <c r="M41" s="84">
        <v>7487</v>
      </c>
    </row>
    <row r="42" spans="2:13" ht="27.75" customHeight="1">
      <c r="B42" s="1171"/>
      <c r="C42" s="1172"/>
      <c r="D42" s="85"/>
      <c r="E42" s="1177" t="s">
        <v>26</v>
      </c>
      <c r="F42" s="1177"/>
      <c r="G42" s="1177"/>
      <c r="H42" s="1178"/>
      <c r="I42" s="86">
        <v>665</v>
      </c>
      <c r="J42" s="87">
        <v>613</v>
      </c>
      <c r="K42" s="87">
        <v>594</v>
      </c>
      <c r="L42" s="87">
        <v>633</v>
      </c>
      <c r="M42" s="88">
        <v>1086</v>
      </c>
    </row>
    <row r="43" spans="2:13" ht="27.75" customHeight="1">
      <c r="B43" s="1171"/>
      <c r="C43" s="1172"/>
      <c r="D43" s="85"/>
      <c r="E43" s="1177" t="s">
        <v>27</v>
      </c>
      <c r="F43" s="1177"/>
      <c r="G43" s="1177"/>
      <c r="H43" s="1178"/>
      <c r="I43" s="86">
        <v>11233</v>
      </c>
      <c r="J43" s="87">
        <v>10791</v>
      </c>
      <c r="K43" s="87">
        <v>10306</v>
      </c>
      <c r="L43" s="87">
        <v>9424</v>
      </c>
      <c r="M43" s="88">
        <v>8273</v>
      </c>
    </row>
    <row r="44" spans="2:13" ht="27.75" customHeight="1">
      <c r="B44" s="1171"/>
      <c r="C44" s="1172"/>
      <c r="D44" s="85"/>
      <c r="E44" s="1177" t="s">
        <v>28</v>
      </c>
      <c r="F44" s="1177"/>
      <c r="G44" s="1177"/>
      <c r="H44" s="1178"/>
      <c r="I44" s="86">
        <v>576</v>
      </c>
      <c r="J44" s="87">
        <v>560</v>
      </c>
      <c r="K44" s="87">
        <v>502</v>
      </c>
      <c r="L44" s="87">
        <v>433</v>
      </c>
      <c r="M44" s="88">
        <v>377</v>
      </c>
    </row>
    <row r="45" spans="2:13" ht="27.75" customHeight="1">
      <c r="B45" s="1171"/>
      <c r="C45" s="1172"/>
      <c r="D45" s="85"/>
      <c r="E45" s="1177" t="s">
        <v>29</v>
      </c>
      <c r="F45" s="1177"/>
      <c r="G45" s="1177"/>
      <c r="H45" s="1178"/>
      <c r="I45" s="86">
        <v>1503</v>
      </c>
      <c r="J45" s="87">
        <v>1354</v>
      </c>
      <c r="K45" s="87">
        <v>1262</v>
      </c>
      <c r="L45" s="87">
        <v>1238</v>
      </c>
      <c r="M45" s="88">
        <v>1369</v>
      </c>
    </row>
    <row r="46" spans="2:13" ht="27.75" customHeight="1">
      <c r="B46" s="1171"/>
      <c r="C46" s="1172"/>
      <c r="D46" s="85"/>
      <c r="E46" s="1177" t="s">
        <v>30</v>
      </c>
      <c r="F46" s="1177"/>
      <c r="G46" s="1177"/>
      <c r="H46" s="1178"/>
      <c r="I46" s="86" t="s">
        <v>495</v>
      </c>
      <c r="J46" s="87" t="s">
        <v>495</v>
      </c>
      <c r="K46" s="87" t="s">
        <v>495</v>
      </c>
      <c r="L46" s="87" t="s">
        <v>495</v>
      </c>
      <c r="M46" s="88" t="s">
        <v>495</v>
      </c>
    </row>
    <row r="47" spans="2:13" ht="27.75" customHeight="1">
      <c r="B47" s="1171"/>
      <c r="C47" s="1172"/>
      <c r="D47" s="85"/>
      <c r="E47" s="1177" t="s">
        <v>31</v>
      </c>
      <c r="F47" s="1177"/>
      <c r="G47" s="1177"/>
      <c r="H47" s="1178"/>
      <c r="I47" s="86" t="s">
        <v>495</v>
      </c>
      <c r="J47" s="87" t="s">
        <v>495</v>
      </c>
      <c r="K47" s="87" t="s">
        <v>495</v>
      </c>
      <c r="L47" s="87" t="s">
        <v>495</v>
      </c>
      <c r="M47" s="88" t="s">
        <v>495</v>
      </c>
    </row>
    <row r="48" spans="2:13" ht="27.75" customHeight="1">
      <c r="B48" s="1173"/>
      <c r="C48" s="1174"/>
      <c r="D48" s="85"/>
      <c r="E48" s="1177" t="s">
        <v>32</v>
      </c>
      <c r="F48" s="1177"/>
      <c r="G48" s="1177"/>
      <c r="H48" s="1178"/>
      <c r="I48" s="86" t="s">
        <v>495</v>
      </c>
      <c r="J48" s="87" t="s">
        <v>495</v>
      </c>
      <c r="K48" s="87" t="s">
        <v>495</v>
      </c>
      <c r="L48" s="87" t="s">
        <v>495</v>
      </c>
      <c r="M48" s="88" t="s">
        <v>495</v>
      </c>
    </row>
    <row r="49" spans="2:13" ht="27.75" customHeight="1">
      <c r="B49" s="1179" t="s">
        <v>33</v>
      </c>
      <c r="C49" s="1180"/>
      <c r="D49" s="89"/>
      <c r="E49" s="1177" t="s">
        <v>34</v>
      </c>
      <c r="F49" s="1177"/>
      <c r="G49" s="1177"/>
      <c r="H49" s="1178"/>
      <c r="I49" s="86">
        <v>2634</v>
      </c>
      <c r="J49" s="87">
        <v>3046</v>
      </c>
      <c r="K49" s="87">
        <v>3135</v>
      </c>
      <c r="L49" s="87">
        <v>3264</v>
      </c>
      <c r="M49" s="88">
        <v>3344</v>
      </c>
    </row>
    <row r="50" spans="2:13" ht="27.75" customHeight="1">
      <c r="B50" s="1171"/>
      <c r="C50" s="1172"/>
      <c r="D50" s="85"/>
      <c r="E50" s="1177" t="s">
        <v>35</v>
      </c>
      <c r="F50" s="1177"/>
      <c r="G50" s="1177"/>
      <c r="H50" s="1178"/>
      <c r="I50" s="86">
        <v>1034</v>
      </c>
      <c r="J50" s="87">
        <v>1005</v>
      </c>
      <c r="K50" s="87">
        <v>983</v>
      </c>
      <c r="L50" s="87">
        <v>851</v>
      </c>
      <c r="M50" s="88">
        <v>787</v>
      </c>
    </row>
    <row r="51" spans="2:13" ht="27.75" customHeight="1">
      <c r="B51" s="1173"/>
      <c r="C51" s="1174"/>
      <c r="D51" s="85"/>
      <c r="E51" s="1177" t="s">
        <v>36</v>
      </c>
      <c r="F51" s="1177"/>
      <c r="G51" s="1177"/>
      <c r="H51" s="1178"/>
      <c r="I51" s="86">
        <v>12273</v>
      </c>
      <c r="J51" s="87">
        <v>12688</v>
      </c>
      <c r="K51" s="87">
        <v>12263</v>
      </c>
      <c r="L51" s="87">
        <v>12378</v>
      </c>
      <c r="M51" s="88">
        <v>11958</v>
      </c>
    </row>
    <row r="52" spans="2:13" ht="27.75" customHeight="1" thickBot="1">
      <c r="B52" s="1181" t="s">
        <v>37</v>
      </c>
      <c r="C52" s="1182"/>
      <c r="D52" s="90"/>
      <c r="E52" s="1183" t="s">
        <v>38</v>
      </c>
      <c r="F52" s="1183"/>
      <c r="G52" s="1183"/>
      <c r="H52" s="1184"/>
      <c r="I52" s="91">
        <v>6175</v>
      </c>
      <c r="J52" s="92">
        <v>4543</v>
      </c>
      <c r="K52" s="92">
        <v>4111</v>
      </c>
      <c r="L52" s="92">
        <v>2892</v>
      </c>
      <c r="M52" s="93">
        <v>2503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533</v>
      </c>
      <c r="G2" s="111"/>
      <c r="H2" s="112"/>
    </row>
    <row r="3" spans="1:8">
      <c r="A3" s="108" t="s">
        <v>526</v>
      </c>
      <c r="B3" s="113"/>
      <c r="C3" s="114"/>
      <c r="D3" s="115">
        <v>289663</v>
      </c>
      <c r="E3" s="116"/>
      <c r="F3" s="117">
        <v>71812</v>
      </c>
      <c r="G3" s="118"/>
      <c r="H3" s="119"/>
    </row>
    <row r="4" spans="1:8">
      <c r="A4" s="120"/>
      <c r="B4" s="121"/>
      <c r="C4" s="122"/>
      <c r="D4" s="123">
        <v>29420</v>
      </c>
      <c r="E4" s="124"/>
      <c r="F4" s="125">
        <v>35025</v>
      </c>
      <c r="G4" s="126"/>
      <c r="H4" s="127"/>
    </row>
    <row r="5" spans="1:8">
      <c r="A5" s="108" t="s">
        <v>528</v>
      </c>
      <c r="B5" s="113"/>
      <c r="C5" s="114"/>
      <c r="D5" s="115">
        <v>71253</v>
      </c>
      <c r="E5" s="116"/>
      <c r="F5" s="117">
        <v>61557</v>
      </c>
      <c r="G5" s="118"/>
      <c r="H5" s="119"/>
    </row>
    <row r="6" spans="1:8">
      <c r="A6" s="120"/>
      <c r="B6" s="121"/>
      <c r="C6" s="122"/>
      <c r="D6" s="123">
        <v>45133</v>
      </c>
      <c r="E6" s="124"/>
      <c r="F6" s="125">
        <v>32497</v>
      </c>
      <c r="G6" s="126"/>
      <c r="H6" s="127"/>
    </row>
    <row r="7" spans="1:8">
      <c r="A7" s="108" t="s">
        <v>529</v>
      </c>
      <c r="B7" s="113"/>
      <c r="C7" s="114"/>
      <c r="D7" s="115">
        <v>48407</v>
      </c>
      <c r="E7" s="116"/>
      <c r="F7" s="117">
        <v>69806</v>
      </c>
      <c r="G7" s="118"/>
      <c r="H7" s="119"/>
    </row>
    <row r="8" spans="1:8">
      <c r="A8" s="120"/>
      <c r="B8" s="121"/>
      <c r="C8" s="122"/>
      <c r="D8" s="123">
        <v>23550</v>
      </c>
      <c r="E8" s="124"/>
      <c r="F8" s="125">
        <v>32823</v>
      </c>
      <c r="G8" s="126"/>
      <c r="H8" s="127"/>
    </row>
    <row r="9" spans="1:8">
      <c r="A9" s="108" t="s">
        <v>530</v>
      </c>
      <c r="B9" s="113"/>
      <c r="C9" s="114"/>
      <c r="D9" s="115">
        <v>65700</v>
      </c>
      <c r="E9" s="116"/>
      <c r="F9" s="117">
        <v>74444</v>
      </c>
      <c r="G9" s="118"/>
      <c r="H9" s="119"/>
    </row>
    <row r="10" spans="1:8">
      <c r="A10" s="120"/>
      <c r="B10" s="121"/>
      <c r="C10" s="122"/>
      <c r="D10" s="123">
        <v>51578</v>
      </c>
      <c r="E10" s="124"/>
      <c r="F10" s="125">
        <v>34175</v>
      </c>
      <c r="G10" s="126"/>
      <c r="H10" s="127"/>
    </row>
    <row r="11" spans="1:8">
      <c r="A11" s="108" t="s">
        <v>531</v>
      </c>
      <c r="B11" s="113"/>
      <c r="C11" s="114"/>
      <c r="D11" s="115">
        <v>41347</v>
      </c>
      <c r="E11" s="116"/>
      <c r="F11" s="117">
        <v>85205</v>
      </c>
      <c r="G11" s="118"/>
      <c r="H11" s="119"/>
    </row>
    <row r="12" spans="1:8">
      <c r="A12" s="120"/>
      <c r="B12" s="121"/>
      <c r="C12" s="128"/>
      <c r="D12" s="123">
        <v>30365</v>
      </c>
      <c r="E12" s="124"/>
      <c r="F12" s="125">
        <v>38847</v>
      </c>
      <c r="G12" s="126"/>
      <c r="H12" s="127"/>
    </row>
    <row r="13" spans="1:8">
      <c r="A13" s="108"/>
      <c r="B13" s="113"/>
      <c r="C13" s="129"/>
      <c r="D13" s="130">
        <v>103274</v>
      </c>
      <c r="E13" s="131"/>
      <c r="F13" s="132">
        <v>72565</v>
      </c>
      <c r="G13" s="133"/>
      <c r="H13" s="119"/>
    </row>
    <row r="14" spans="1:8">
      <c r="A14" s="120"/>
      <c r="B14" s="121"/>
      <c r="C14" s="122"/>
      <c r="D14" s="123">
        <v>36009</v>
      </c>
      <c r="E14" s="124"/>
      <c r="F14" s="125">
        <v>34673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13.57</v>
      </c>
      <c r="C19" s="134">
        <f>ROUND(VALUE(SUBSTITUTE(実質収支比率等に係る経年分析!G$48,"▲","-")),2)</f>
        <v>5.62</v>
      </c>
      <c r="D19" s="134">
        <f>ROUND(VALUE(SUBSTITUTE(実質収支比率等に係る経年分析!H$48,"▲","-")),2)</f>
        <v>5.62</v>
      </c>
      <c r="E19" s="134">
        <f>ROUND(VALUE(SUBSTITUTE(実質収支比率等に係る経年分析!I$48,"▲","-")),2)</f>
        <v>4.59</v>
      </c>
      <c r="F19" s="134">
        <f>ROUND(VALUE(SUBSTITUTE(実質収支比率等に係る経年分析!J$48,"▲","-")),2)</f>
        <v>6</v>
      </c>
    </row>
    <row r="20" spans="1:11">
      <c r="A20" s="134" t="s">
        <v>43</v>
      </c>
      <c r="B20" s="134">
        <f>ROUND(VALUE(SUBSTITUTE(実質収支比率等に係る経年分析!F$47,"▲","-")),2)</f>
        <v>23.39</v>
      </c>
      <c r="C20" s="134">
        <f>ROUND(VALUE(SUBSTITUTE(実質収支比率等に係る経年分析!G$47,"▲","-")),2)</f>
        <v>30.69</v>
      </c>
      <c r="D20" s="134">
        <f>ROUND(VALUE(SUBSTITUTE(実質収支比率等に係る経年分析!H$47,"▲","-")),2)</f>
        <v>32.72</v>
      </c>
      <c r="E20" s="134">
        <f>ROUND(VALUE(SUBSTITUTE(実質収支比率等に係る経年分析!I$47,"▲","-")),2)</f>
        <v>35.619999999999997</v>
      </c>
      <c r="F20" s="134">
        <f>ROUND(VALUE(SUBSTITUTE(実質収支比率等に係る経年分析!J$47,"▲","-")),2)</f>
        <v>37.700000000000003</v>
      </c>
    </row>
    <row r="21" spans="1:11">
      <c r="A21" s="134" t="s">
        <v>44</v>
      </c>
      <c r="B21" s="134">
        <f>IF(ISNUMBER(VALUE(SUBSTITUTE(実質収支比率等に係る経年分析!F$49,"▲","-"))),ROUND(VALUE(SUBSTITUTE(実質収支比率等に係る経年分析!F$49,"▲","-")),2),NA())</f>
        <v>5.13</v>
      </c>
      <c r="C21" s="134">
        <f>IF(ISNUMBER(VALUE(SUBSTITUTE(実質収支比率等に係る経年分析!G$49,"▲","-"))),ROUND(VALUE(SUBSTITUTE(実質収支比率等に係る経年分析!G$49,"▲","-")),2),NA())</f>
        <v>-8.08</v>
      </c>
      <c r="D21" s="134">
        <f>IF(ISNUMBER(VALUE(SUBSTITUTE(実質収支比率等に係る経年分析!H$49,"▲","-"))),ROUND(VALUE(SUBSTITUTE(実質収支比率等に係る経年分析!H$49,"▲","-")),2),NA())</f>
        <v>0.01</v>
      </c>
      <c r="E21" s="134">
        <f>IF(ISNUMBER(VALUE(SUBSTITUTE(実質収支比率等に係る経年分析!I$49,"▲","-"))),ROUND(VALUE(SUBSTITUTE(実質収支比率等に係る経年分析!I$49,"▲","-")),2),NA())</f>
        <v>-1.01</v>
      </c>
      <c r="F21" s="134">
        <f>IF(ISNUMBER(VALUE(SUBSTITUTE(実質収支比率等に係る経年分析!J$49,"▲","-"))),ROUND(VALUE(SUBSTITUTE(実質収支比率等に係る経年分析!J$49,"▲","-")),2),NA())</f>
        <v>1.4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和気町公共下水道事業特別会計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和気町介護保険事業特別会計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0.57999999999999996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0.38</v>
      </c>
    </row>
    <row r="31" spans="1:11">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5.59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4.84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3.66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0.74</v>
      </c>
    </row>
    <row r="32" spans="1:11">
      <c r="A32" s="135" t="str">
        <f>IF(連結実質赤字比率に係る赤字・黒字の構成分析!C$38="",NA(),連結実質赤字比率に係る赤字・黒字の構成分析!C$38)</f>
        <v>和気町和気鵜飼谷温泉事業特別会計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c r="A33" s="135" t="str">
        <f>IF(連結実質赤字比率に係る赤字・黒字の構成分析!C$37="",NA(),連結実質赤字比率に係る赤字・黒字の構成分析!C$37)</f>
        <v>和気町国民健康保険特別会計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2.23</v>
      </c>
    </row>
    <row r="34" spans="1:16">
      <c r="A34" s="135" t="str">
        <f>IF(連結実質赤字比率に係る赤字・黒字の構成分析!C$36="",NA(),連結実質赤字比率に係る赤字・黒字の構成分析!C$36)</f>
        <v>和気町簡易水道事業会計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2.2200000000000002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3.68</v>
      </c>
    </row>
    <row r="35" spans="1:16">
      <c r="A35" s="135" t="str">
        <f>IF(連結実質赤字比率に係る赤字・黒字の構成分析!C$35="",NA(),連結実質赤字比率に係る赤字・黒字の構成分析!C$35)</f>
        <v>和気町ごみ焼却施設解体事業特別会計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5.12</v>
      </c>
    </row>
    <row r="36" spans="1:16">
      <c r="A36" s="135" t="str">
        <f>IF(連結実質赤字比率に係る赤字・黒字の構成分析!C$34="",NA(),連結実質赤字比率に係る赤字・黒字の構成分析!C$34)</f>
        <v>和気町上水道事業会計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1161</v>
      </c>
      <c r="E42" s="136"/>
      <c r="F42" s="136"/>
      <c r="G42" s="136">
        <f>'実質公債費比率（分子）の構造'!L$52</f>
        <v>1187</v>
      </c>
      <c r="H42" s="136"/>
      <c r="I42" s="136"/>
      <c r="J42" s="136">
        <f>'実質公債費比率（分子）の構造'!M$52</f>
        <v>1195</v>
      </c>
      <c r="K42" s="136"/>
      <c r="L42" s="136"/>
      <c r="M42" s="136">
        <f>'実質公債費比率（分子）の構造'!N$52</f>
        <v>1257</v>
      </c>
      <c r="N42" s="136"/>
      <c r="O42" s="136"/>
      <c r="P42" s="136">
        <f>'実質公債費比率（分子）の構造'!O$52</f>
        <v>1288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53</v>
      </c>
      <c r="C44" s="136"/>
      <c r="D44" s="136"/>
      <c r="E44" s="136">
        <f>'実質公債費比率（分子）の構造'!L$50</f>
        <v>55</v>
      </c>
      <c r="F44" s="136"/>
      <c r="G44" s="136"/>
      <c r="H44" s="136">
        <f>'実質公債費比率（分子）の構造'!M$50</f>
        <v>46</v>
      </c>
      <c r="I44" s="136"/>
      <c r="J44" s="136"/>
      <c r="K44" s="136">
        <f>'実質公債費比率（分子）の構造'!N$50</f>
        <v>33</v>
      </c>
      <c r="L44" s="136"/>
      <c r="M44" s="136"/>
      <c r="N44" s="136">
        <f>'実質公債費比率（分子）の構造'!O$50</f>
        <v>33</v>
      </c>
      <c r="O44" s="136"/>
      <c r="P44" s="136"/>
    </row>
    <row r="45" spans="1:16">
      <c r="A45" s="136" t="s">
        <v>54</v>
      </c>
      <c r="B45" s="136">
        <f>'実質公債費比率（分子）の構造'!K$49</f>
        <v>108</v>
      </c>
      <c r="C45" s="136"/>
      <c r="D45" s="136"/>
      <c r="E45" s="136">
        <f>'実質公債費比率（分子）の構造'!L$49</f>
        <v>102</v>
      </c>
      <c r="F45" s="136"/>
      <c r="G45" s="136"/>
      <c r="H45" s="136">
        <f>'実質公債費比率（分子）の構造'!M$49</f>
        <v>88</v>
      </c>
      <c r="I45" s="136"/>
      <c r="J45" s="136"/>
      <c r="K45" s="136">
        <f>'実質公債費比率（分子）の構造'!N$49</f>
        <v>89</v>
      </c>
      <c r="L45" s="136"/>
      <c r="M45" s="136"/>
      <c r="N45" s="136">
        <f>'実質公債費比率（分子）の構造'!O$49</f>
        <v>77</v>
      </c>
      <c r="O45" s="136"/>
      <c r="P45" s="136"/>
    </row>
    <row r="46" spans="1:16">
      <c r="A46" s="136" t="s">
        <v>55</v>
      </c>
      <c r="B46" s="136">
        <f>'実質公債費比率（分子）の構造'!K$48</f>
        <v>954</v>
      </c>
      <c r="C46" s="136"/>
      <c r="D46" s="136"/>
      <c r="E46" s="136">
        <f>'実質公債費比率（分子）の構造'!L$48</f>
        <v>1002</v>
      </c>
      <c r="F46" s="136"/>
      <c r="G46" s="136"/>
      <c r="H46" s="136">
        <f>'実質公債費比率（分子）の構造'!M$48</f>
        <v>972</v>
      </c>
      <c r="I46" s="136"/>
      <c r="J46" s="136"/>
      <c r="K46" s="136">
        <f>'実質公債費比率（分子）の構造'!N$48</f>
        <v>994</v>
      </c>
      <c r="L46" s="136"/>
      <c r="M46" s="136"/>
      <c r="N46" s="136">
        <f>'実質公債費比率（分子）の構造'!O$48</f>
        <v>976</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892</v>
      </c>
      <c r="C49" s="136"/>
      <c r="D49" s="136"/>
      <c r="E49" s="136">
        <f>'実質公債費比率（分子）の構造'!L$45</f>
        <v>932</v>
      </c>
      <c r="F49" s="136"/>
      <c r="G49" s="136"/>
      <c r="H49" s="136">
        <f>'実質公債費比率（分子）の構造'!M$45</f>
        <v>902</v>
      </c>
      <c r="I49" s="136"/>
      <c r="J49" s="136"/>
      <c r="K49" s="136">
        <f>'実質公債費比率（分子）の構造'!N$45</f>
        <v>856</v>
      </c>
      <c r="L49" s="136"/>
      <c r="M49" s="136"/>
      <c r="N49" s="136">
        <f>'実質公債費比率（分子）の構造'!O$45</f>
        <v>817</v>
      </c>
      <c r="O49" s="136"/>
      <c r="P49" s="136"/>
    </row>
    <row r="50" spans="1:16">
      <c r="A50" s="136" t="s">
        <v>58</v>
      </c>
      <c r="B50" s="136" t="e">
        <f>NA()</f>
        <v>#N/A</v>
      </c>
      <c r="C50" s="136">
        <f>IF(ISNUMBER('実質公債費比率（分子）の構造'!K$53),'実質公債費比率（分子）の構造'!K$53,NA())</f>
        <v>846</v>
      </c>
      <c r="D50" s="136" t="e">
        <f>NA()</f>
        <v>#N/A</v>
      </c>
      <c r="E50" s="136" t="e">
        <f>NA()</f>
        <v>#N/A</v>
      </c>
      <c r="F50" s="136">
        <f>IF(ISNUMBER('実質公債費比率（分子）の構造'!L$53),'実質公債費比率（分子）の構造'!L$53,NA())</f>
        <v>904</v>
      </c>
      <c r="G50" s="136" t="e">
        <f>NA()</f>
        <v>#N/A</v>
      </c>
      <c r="H50" s="136" t="e">
        <f>NA()</f>
        <v>#N/A</v>
      </c>
      <c r="I50" s="136">
        <f>IF(ISNUMBER('実質公債費比率（分子）の構造'!M$53),'実質公債費比率（分子）の構造'!M$53,NA())</f>
        <v>813</v>
      </c>
      <c r="J50" s="136" t="e">
        <f>NA()</f>
        <v>#N/A</v>
      </c>
      <c r="K50" s="136" t="e">
        <f>NA()</f>
        <v>#N/A</v>
      </c>
      <c r="L50" s="136">
        <f>IF(ISNUMBER('実質公債費比率（分子）の構造'!N$53),'実質公債費比率（分子）の構造'!N$53,NA())</f>
        <v>715</v>
      </c>
      <c r="M50" s="136" t="e">
        <f>NA()</f>
        <v>#N/A</v>
      </c>
      <c r="N50" s="136" t="e">
        <f>NA()</f>
        <v>#N/A</v>
      </c>
      <c r="O50" s="136">
        <f>IF(ISNUMBER('実質公債費比率（分子）の構造'!O$53),'実質公債費比率（分子）の構造'!O$53,NA())</f>
        <v>615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12273</v>
      </c>
      <c r="E56" s="135"/>
      <c r="F56" s="135"/>
      <c r="G56" s="135">
        <f>'将来負担比率（分子）の構造'!J$51</f>
        <v>12688</v>
      </c>
      <c r="H56" s="135"/>
      <c r="I56" s="135"/>
      <c r="J56" s="135">
        <f>'将来負担比率（分子）の構造'!K$51</f>
        <v>12263</v>
      </c>
      <c r="K56" s="135"/>
      <c r="L56" s="135"/>
      <c r="M56" s="135">
        <f>'将来負担比率（分子）の構造'!L$51</f>
        <v>12378</v>
      </c>
      <c r="N56" s="135"/>
      <c r="O56" s="135"/>
      <c r="P56" s="135">
        <f>'将来負担比率（分子）の構造'!M$51</f>
        <v>11958</v>
      </c>
    </row>
    <row r="57" spans="1:16">
      <c r="A57" s="135" t="s">
        <v>35</v>
      </c>
      <c r="B57" s="135"/>
      <c r="C57" s="135"/>
      <c r="D57" s="135">
        <f>'将来負担比率（分子）の構造'!I$50</f>
        <v>1034</v>
      </c>
      <c r="E57" s="135"/>
      <c r="F57" s="135"/>
      <c r="G57" s="135">
        <f>'将来負担比率（分子）の構造'!J$50</f>
        <v>1005</v>
      </c>
      <c r="H57" s="135"/>
      <c r="I57" s="135"/>
      <c r="J57" s="135">
        <f>'将来負担比率（分子）の構造'!K$50</f>
        <v>983</v>
      </c>
      <c r="K57" s="135"/>
      <c r="L57" s="135"/>
      <c r="M57" s="135">
        <f>'将来負担比率（分子）の構造'!L$50</f>
        <v>851</v>
      </c>
      <c r="N57" s="135"/>
      <c r="O57" s="135"/>
      <c r="P57" s="135">
        <f>'将来負担比率（分子）の構造'!M$50</f>
        <v>787</v>
      </c>
    </row>
    <row r="58" spans="1:16">
      <c r="A58" s="135" t="s">
        <v>34</v>
      </c>
      <c r="B58" s="135"/>
      <c r="C58" s="135"/>
      <c r="D58" s="135">
        <f>'将来負担比率（分子）の構造'!I$49</f>
        <v>2634</v>
      </c>
      <c r="E58" s="135"/>
      <c r="F58" s="135"/>
      <c r="G58" s="135">
        <f>'将来負担比率（分子）の構造'!J$49</f>
        <v>3046</v>
      </c>
      <c r="H58" s="135"/>
      <c r="I58" s="135"/>
      <c r="J58" s="135">
        <f>'将来負担比率（分子）の構造'!K$49</f>
        <v>3135</v>
      </c>
      <c r="K58" s="135"/>
      <c r="L58" s="135"/>
      <c r="M58" s="135">
        <f>'将来負担比率（分子）の構造'!L$49</f>
        <v>3264</v>
      </c>
      <c r="N58" s="135"/>
      <c r="O58" s="135"/>
      <c r="P58" s="135">
        <f>'将来負担比率（分子）の構造'!M$49</f>
        <v>3344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1503</v>
      </c>
      <c r="C62" s="135"/>
      <c r="D62" s="135"/>
      <c r="E62" s="135">
        <f>'将来負担比率（分子）の構造'!J$45</f>
        <v>1354</v>
      </c>
      <c r="F62" s="135"/>
      <c r="G62" s="135"/>
      <c r="H62" s="135">
        <f>'将来負担比率（分子）の構造'!K$45</f>
        <v>1262</v>
      </c>
      <c r="I62" s="135"/>
      <c r="J62" s="135"/>
      <c r="K62" s="135">
        <f>'将来負担比率（分子）の構造'!L$45</f>
        <v>1238</v>
      </c>
      <c r="L62" s="135"/>
      <c r="M62" s="135"/>
      <c r="N62" s="135">
        <f>'将来負担比率（分子）の構造'!M$45</f>
        <v>1369</v>
      </c>
      <c r="O62" s="135"/>
      <c r="P62" s="135"/>
    </row>
    <row r="63" spans="1:16">
      <c r="A63" s="135" t="s">
        <v>28</v>
      </c>
      <c r="B63" s="135">
        <f>'将来負担比率（分子）の構造'!I$44</f>
        <v>576</v>
      </c>
      <c r="C63" s="135"/>
      <c r="D63" s="135"/>
      <c r="E63" s="135">
        <f>'将来負担比率（分子）の構造'!J$44</f>
        <v>560</v>
      </c>
      <c r="F63" s="135"/>
      <c r="G63" s="135"/>
      <c r="H63" s="135">
        <f>'将来負担比率（分子）の構造'!K$44</f>
        <v>502</v>
      </c>
      <c r="I63" s="135"/>
      <c r="J63" s="135"/>
      <c r="K63" s="135">
        <f>'将来負担比率（分子）の構造'!L$44</f>
        <v>433</v>
      </c>
      <c r="L63" s="135"/>
      <c r="M63" s="135"/>
      <c r="N63" s="135">
        <f>'将来負担比率（分子）の構造'!M$44</f>
        <v>377</v>
      </c>
      <c r="O63" s="135"/>
      <c r="P63" s="135"/>
    </row>
    <row r="64" spans="1:16">
      <c r="A64" s="135" t="s">
        <v>27</v>
      </c>
      <c r="B64" s="135">
        <f>'将来負担比率（分子）の構造'!I$43</f>
        <v>11233</v>
      </c>
      <c r="C64" s="135"/>
      <c r="D64" s="135"/>
      <c r="E64" s="135">
        <f>'将来負担比率（分子）の構造'!J$43</f>
        <v>10791</v>
      </c>
      <c r="F64" s="135"/>
      <c r="G64" s="135"/>
      <c r="H64" s="135">
        <f>'将来負担比率（分子）の構造'!K$43</f>
        <v>10306</v>
      </c>
      <c r="I64" s="135"/>
      <c r="J64" s="135"/>
      <c r="K64" s="135">
        <f>'将来負担比率（分子）の構造'!L$43</f>
        <v>9424</v>
      </c>
      <c r="L64" s="135"/>
      <c r="M64" s="135"/>
      <c r="N64" s="135">
        <f>'将来負担比率（分子）の構造'!M$43</f>
        <v>8273</v>
      </c>
      <c r="O64" s="135"/>
      <c r="P64" s="135"/>
    </row>
    <row r="65" spans="1:16">
      <c r="A65" s="135" t="s">
        <v>26</v>
      </c>
      <c r="B65" s="135">
        <f>'将来負担比率（分子）の構造'!I$42</f>
        <v>665</v>
      </c>
      <c r="C65" s="135"/>
      <c r="D65" s="135"/>
      <c r="E65" s="135">
        <f>'将来負担比率（分子）の構造'!J$42</f>
        <v>613</v>
      </c>
      <c r="F65" s="135"/>
      <c r="G65" s="135"/>
      <c r="H65" s="135">
        <f>'将来負担比率（分子）の構造'!K$42</f>
        <v>594</v>
      </c>
      <c r="I65" s="135"/>
      <c r="J65" s="135"/>
      <c r="K65" s="135">
        <f>'将来負担比率（分子）の構造'!L$42</f>
        <v>633</v>
      </c>
      <c r="L65" s="135"/>
      <c r="M65" s="135"/>
      <c r="N65" s="135">
        <f>'将来負担比率（分子）の構造'!M$42</f>
        <v>1086</v>
      </c>
      <c r="O65" s="135"/>
      <c r="P65" s="135"/>
    </row>
    <row r="66" spans="1:16">
      <c r="A66" s="135" t="s">
        <v>25</v>
      </c>
      <c r="B66" s="135">
        <f>'将来負担比率（分子）の構造'!I$41</f>
        <v>8139</v>
      </c>
      <c r="C66" s="135"/>
      <c r="D66" s="135"/>
      <c r="E66" s="135">
        <f>'将来負担比率（分子）の構造'!J$41</f>
        <v>7963</v>
      </c>
      <c r="F66" s="135"/>
      <c r="G66" s="135"/>
      <c r="H66" s="135">
        <f>'将来負担比率（分子）の構造'!K$41</f>
        <v>7828</v>
      </c>
      <c r="I66" s="135"/>
      <c r="J66" s="135"/>
      <c r="K66" s="135">
        <f>'将来負担比率（分子）の構造'!L$41</f>
        <v>7656</v>
      </c>
      <c r="L66" s="135"/>
      <c r="M66" s="135"/>
      <c r="N66" s="135">
        <f>'将来負担比率（分子）の構造'!M$41</f>
        <v>7487</v>
      </c>
      <c r="O66" s="135"/>
      <c r="P66" s="135"/>
    </row>
    <row r="67" spans="1:16">
      <c r="A67" s="135" t="s">
        <v>62</v>
      </c>
      <c r="B67" s="135" t="e">
        <f>NA()</f>
        <v>#N/A</v>
      </c>
      <c r="C67" s="135">
        <f>IF(ISNUMBER('将来負担比率（分子）の構造'!I$52), IF('将来負担比率（分子）の構造'!I$52 &lt; 0, 0, '将来負担比率（分子）の構造'!I$52), NA())</f>
        <v>6175</v>
      </c>
      <c r="D67" s="135" t="e">
        <f>NA()</f>
        <v>#N/A</v>
      </c>
      <c r="E67" s="135" t="e">
        <f>NA()</f>
        <v>#N/A</v>
      </c>
      <c r="F67" s="135">
        <f>IF(ISNUMBER('将来負担比率（分子）の構造'!J$52), IF('将来負担比率（分子）の構造'!J$52 &lt; 0, 0, '将来負担比率（分子）の構造'!J$52), NA())</f>
        <v>4543</v>
      </c>
      <c r="G67" s="135" t="e">
        <f>NA()</f>
        <v>#N/A</v>
      </c>
      <c r="H67" s="135" t="e">
        <f>NA()</f>
        <v>#N/A</v>
      </c>
      <c r="I67" s="135">
        <f>IF(ISNUMBER('将来負担比率（分子）の構造'!K$52), IF('将来負担比率（分子）の構造'!K$52 &lt; 0, 0, '将来負担比率（分子）の構造'!K$52), NA())</f>
        <v>4111</v>
      </c>
      <c r="J67" s="135" t="e">
        <f>NA()</f>
        <v>#N/A</v>
      </c>
      <c r="K67" s="135" t="e">
        <f>NA()</f>
        <v>#N/A</v>
      </c>
      <c r="L67" s="135">
        <f>IF(ISNUMBER('将来負担比率（分子）の構造'!L$52), IF('将来負担比率（分子）の構造'!L$52 &lt; 0, 0, '将来負担比率（分子）の構造'!L$52), NA())</f>
        <v>2892</v>
      </c>
      <c r="M67" s="135" t="e">
        <f>NA()</f>
        <v>#N/A</v>
      </c>
      <c r="N67" s="135" t="e">
        <f>NA()</f>
        <v>#N/A</v>
      </c>
      <c r="O67" s="135">
        <f>IF(ISNUMBER('将来負担比率（分子）の構造'!M$52), IF('将来負担比率（分子）の構造'!M$52 &lt; 0, 0, '将来負担比率（分子）の構造'!M$52), NA())</f>
        <v>2503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1500416</v>
      </c>
      <c r="S5" s="583"/>
      <c r="T5" s="583"/>
      <c r="U5" s="583"/>
      <c r="V5" s="583"/>
      <c r="W5" s="583"/>
      <c r="X5" s="583"/>
      <c r="Y5" s="584"/>
      <c r="Z5" s="585">
        <v>18.7</v>
      </c>
      <c r="AA5" s="585"/>
      <c r="AB5" s="585"/>
      <c r="AC5" s="585"/>
      <c r="AD5" s="586">
        <v>1469264</v>
      </c>
      <c r="AE5" s="586"/>
      <c r="AF5" s="586"/>
      <c r="AG5" s="586"/>
      <c r="AH5" s="586"/>
      <c r="AI5" s="586"/>
      <c r="AJ5" s="586"/>
      <c r="AK5" s="586"/>
      <c r="AL5" s="587">
        <v>27.3</v>
      </c>
      <c r="AM5" s="588"/>
      <c r="AN5" s="588"/>
      <c r="AO5" s="589"/>
      <c r="AP5" s="579" t="s">
        <v>207</v>
      </c>
      <c r="AQ5" s="580"/>
      <c r="AR5" s="580"/>
      <c r="AS5" s="580"/>
      <c r="AT5" s="580"/>
      <c r="AU5" s="580"/>
      <c r="AV5" s="580"/>
      <c r="AW5" s="580"/>
      <c r="AX5" s="580"/>
      <c r="AY5" s="580"/>
      <c r="AZ5" s="580"/>
      <c r="BA5" s="580"/>
      <c r="BB5" s="580"/>
      <c r="BC5" s="580"/>
      <c r="BD5" s="580"/>
      <c r="BE5" s="580"/>
      <c r="BF5" s="581"/>
      <c r="BG5" s="593">
        <v>1462722</v>
      </c>
      <c r="BH5" s="594"/>
      <c r="BI5" s="594"/>
      <c r="BJ5" s="594"/>
      <c r="BK5" s="594"/>
      <c r="BL5" s="594"/>
      <c r="BM5" s="594"/>
      <c r="BN5" s="595"/>
      <c r="BO5" s="596">
        <v>97.5</v>
      </c>
      <c r="BP5" s="596"/>
      <c r="BQ5" s="596"/>
      <c r="BR5" s="596"/>
      <c r="BS5" s="597">
        <v>12068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86529</v>
      </c>
      <c r="S6" s="594"/>
      <c r="T6" s="594"/>
      <c r="U6" s="594"/>
      <c r="V6" s="594"/>
      <c r="W6" s="594"/>
      <c r="X6" s="594"/>
      <c r="Y6" s="595"/>
      <c r="Z6" s="596">
        <v>1.1000000000000001</v>
      </c>
      <c r="AA6" s="596"/>
      <c r="AB6" s="596"/>
      <c r="AC6" s="596"/>
      <c r="AD6" s="597">
        <v>86529</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1462722</v>
      </c>
      <c r="BH6" s="594"/>
      <c r="BI6" s="594"/>
      <c r="BJ6" s="594"/>
      <c r="BK6" s="594"/>
      <c r="BL6" s="594"/>
      <c r="BM6" s="594"/>
      <c r="BN6" s="595"/>
      <c r="BO6" s="596">
        <v>97.5</v>
      </c>
      <c r="BP6" s="596"/>
      <c r="BQ6" s="596"/>
      <c r="BR6" s="596"/>
      <c r="BS6" s="597">
        <v>12068</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108112</v>
      </c>
      <c r="CS6" s="594"/>
      <c r="CT6" s="594"/>
      <c r="CU6" s="594"/>
      <c r="CV6" s="594"/>
      <c r="CW6" s="594"/>
      <c r="CX6" s="594"/>
      <c r="CY6" s="595"/>
      <c r="CZ6" s="596">
        <v>1.4</v>
      </c>
      <c r="DA6" s="596"/>
      <c r="DB6" s="596"/>
      <c r="DC6" s="596"/>
      <c r="DD6" s="602">
        <v>3462</v>
      </c>
      <c r="DE6" s="594"/>
      <c r="DF6" s="594"/>
      <c r="DG6" s="594"/>
      <c r="DH6" s="594"/>
      <c r="DI6" s="594"/>
      <c r="DJ6" s="594"/>
      <c r="DK6" s="594"/>
      <c r="DL6" s="594"/>
      <c r="DM6" s="594"/>
      <c r="DN6" s="594"/>
      <c r="DO6" s="594"/>
      <c r="DP6" s="595"/>
      <c r="DQ6" s="602">
        <v>106410</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3542</v>
      </c>
      <c r="S7" s="594"/>
      <c r="T7" s="594"/>
      <c r="U7" s="594"/>
      <c r="V7" s="594"/>
      <c r="W7" s="594"/>
      <c r="X7" s="594"/>
      <c r="Y7" s="595"/>
      <c r="Z7" s="596">
        <v>0</v>
      </c>
      <c r="AA7" s="596"/>
      <c r="AB7" s="596"/>
      <c r="AC7" s="596"/>
      <c r="AD7" s="597">
        <v>3542</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623848</v>
      </c>
      <c r="BH7" s="594"/>
      <c r="BI7" s="594"/>
      <c r="BJ7" s="594"/>
      <c r="BK7" s="594"/>
      <c r="BL7" s="594"/>
      <c r="BM7" s="594"/>
      <c r="BN7" s="595"/>
      <c r="BO7" s="596">
        <v>41.6</v>
      </c>
      <c r="BP7" s="596"/>
      <c r="BQ7" s="596"/>
      <c r="BR7" s="596"/>
      <c r="BS7" s="597">
        <v>12068</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868357</v>
      </c>
      <c r="CS7" s="594"/>
      <c r="CT7" s="594"/>
      <c r="CU7" s="594"/>
      <c r="CV7" s="594"/>
      <c r="CW7" s="594"/>
      <c r="CX7" s="594"/>
      <c r="CY7" s="595"/>
      <c r="CZ7" s="596">
        <v>11.5</v>
      </c>
      <c r="DA7" s="596"/>
      <c r="DB7" s="596"/>
      <c r="DC7" s="596"/>
      <c r="DD7" s="602">
        <v>29633</v>
      </c>
      <c r="DE7" s="594"/>
      <c r="DF7" s="594"/>
      <c r="DG7" s="594"/>
      <c r="DH7" s="594"/>
      <c r="DI7" s="594"/>
      <c r="DJ7" s="594"/>
      <c r="DK7" s="594"/>
      <c r="DL7" s="594"/>
      <c r="DM7" s="594"/>
      <c r="DN7" s="594"/>
      <c r="DO7" s="594"/>
      <c r="DP7" s="595"/>
      <c r="DQ7" s="602">
        <v>759410</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14847</v>
      </c>
      <c r="S8" s="594"/>
      <c r="T8" s="594"/>
      <c r="U8" s="594"/>
      <c r="V8" s="594"/>
      <c r="W8" s="594"/>
      <c r="X8" s="594"/>
      <c r="Y8" s="595"/>
      <c r="Z8" s="596">
        <v>0.2</v>
      </c>
      <c r="AA8" s="596"/>
      <c r="AB8" s="596"/>
      <c r="AC8" s="596"/>
      <c r="AD8" s="597">
        <v>14847</v>
      </c>
      <c r="AE8" s="597"/>
      <c r="AF8" s="597"/>
      <c r="AG8" s="597"/>
      <c r="AH8" s="597"/>
      <c r="AI8" s="597"/>
      <c r="AJ8" s="597"/>
      <c r="AK8" s="597"/>
      <c r="AL8" s="598">
        <v>0.3</v>
      </c>
      <c r="AM8" s="599"/>
      <c r="AN8" s="599"/>
      <c r="AO8" s="600"/>
      <c r="AP8" s="590" t="s">
        <v>218</v>
      </c>
      <c r="AQ8" s="591"/>
      <c r="AR8" s="591"/>
      <c r="AS8" s="591"/>
      <c r="AT8" s="591"/>
      <c r="AU8" s="591"/>
      <c r="AV8" s="591"/>
      <c r="AW8" s="591"/>
      <c r="AX8" s="591"/>
      <c r="AY8" s="591"/>
      <c r="AZ8" s="591"/>
      <c r="BA8" s="591"/>
      <c r="BB8" s="591"/>
      <c r="BC8" s="591"/>
      <c r="BD8" s="591"/>
      <c r="BE8" s="591"/>
      <c r="BF8" s="592"/>
      <c r="BG8" s="593">
        <v>24477</v>
      </c>
      <c r="BH8" s="594"/>
      <c r="BI8" s="594"/>
      <c r="BJ8" s="594"/>
      <c r="BK8" s="594"/>
      <c r="BL8" s="594"/>
      <c r="BM8" s="594"/>
      <c r="BN8" s="595"/>
      <c r="BO8" s="596">
        <v>1.6</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1795005</v>
      </c>
      <c r="CS8" s="594"/>
      <c r="CT8" s="594"/>
      <c r="CU8" s="594"/>
      <c r="CV8" s="594"/>
      <c r="CW8" s="594"/>
      <c r="CX8" s="594"/>
      <c r="CY8" s="595"/>
      <c r="CZ8" s="596">
        <v>23.8</v>
      </c>
      <c r="DA8" s="596"/>
      <c r="DB8" s="596"/>
      <c r="DC8" s="596"/>
      <c r="DD8" s="602">
        <v>367</v>
      </c>
      <c r="DE8" s="594"/>
      <c r="DF8" s="594"/>
      <c r="DG8" s="594"/>
      <c r="DH8" s="594"/>
      <c r="DI8" s="594"/>
      <c r="DJ8" s="594"/>
      <c r="DK8" s="594"/>
      <c r="DL8" s="594"/>
      <c r="DM8" s="594"/>
      <c r="DN8" s="594"/>
      <c r="DO8" s="594"/>
      <c r="DP8" s="595"/>
      <c r="DQ8" s="602">
        <v>1136394</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7879</v>
      </c>
      <c r="S9" s="594"/>
      <c r="T9" s="594"/>
      <c r="U9" s="594"/>
      <c r="V9" s="594"/>
      <c r="W9" s="594"/>
      <c r="X9" s="594"/>
      <c r="Y9" s="595"/>
      <c r="Z9" s="596">
        <v>0.1</v>
      </c>
      <c r="AA9" s="596"/>
      <c r="AB9" s="596"/>
      <c r="AC9" s="596"/>
      <c r="AD9" s="597">
        <v>7879</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490249</v>
      </c>
      <c r="BH9" s="594"/>
      <c r="BI9" s="594"/>
      <c r="BJ9" s="594"/>
      <c r="BK9" s="594"/>
      <c r="BL9" s="594"/>
      <c r="BM9" s="594"/>
      <c r="BN9" s="595"/>
      <c r="BO9" s="596">
        <v>32.700000000000003</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728118</v>
      </c>
      <c r="CS9" s="594"/>
      <c r="CT9" s="594"/>
      <c r="CU9" s="594"/>
      <c r="CV9" s="594"/>
      <c r="CW9" s="594"/>
      <c r="CX9" s="594"/>
      <c r="CY9" s="595"/>
      <c r="CZ9" s="596">
        <v>9.6999999999999993</v>
      </c>
      <c r="DA9" s="596"/>
      <c r="DB9" s="596"/>
      <c r="DC9" s="596"/>
      <c r="DD9" s="602">
        <v>115544</v>
      </c>
      <c r="DE9" s="594"/>
      <c r="DF9" s="594"/>
      <c r="DG9" s="594"/>
      <c r="DH9" s="594"/>
      <c r="DI9" s="594"/>
      <c r="DJ9" s="594"/>
      <c r="DK9" s="594"/>
      <c r="DL9" s="594"/>
      <c r="DM9" s="594"/>
      <c r="DN9" s="594"/>
      <c r="DO9" s="594"/>
      <c r="DP9" s="595"/>
      <c r="DQ9" s="602">
        <v>635897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154418</v>
      </c>
      <c r="S10" s="594"/>
      <c r="T10" s="594"/>
      <c r="U10" s="594"/>
      <c r="V10" s="594"/>
      <c r="W10" s="594"/>
      <c r="X10" s="594"/>
      <c r="Y10" s="595"/>
      <c r="Z10" s="596">
        <v>1.9</v>
      </c>
      <c r="AA10" s="596"/>
      <c r="AB10" s="596"/>
      <c r="AC10" s="596"/>
      <c r="AD10" s="597">
        <v>154418</v>
      </c>
      <c r="AE10" s="597"/>
      <c r="AF10" s="597"/>
      <c r="AG10" s="597"/>
      <c r="AH10" s="597"/>
      <c r="AI10" s="597"/>
      <c r="AJ10" s="597"/>
      <c r="AK10" s="597"/>
      <c r="AL10" s="598">
        <v>2.9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32725</v>
      </c>
      <c r="BH10" s="594"/>
      <c r="BI10" s="594"/>
      <c r="BJ10" s="594"/>
      <c r="BK10" s="594"/>
      <c r="BL10" s="594"/>
      <c r="BM10" s="594"/>
      <c r="BN10" s="595"/>
      <c r="BO10" s="596">
        <v>2.2000000000000002</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219</v>
      </c>
      <c r="CS10" s="594"/>
      <c r="CT10" s="594"/>
      <c r="CU10" s="594"/>
      <c r="CV10" s="594"/>
      <c r="CW10" s="594"/>
      <c r="CX10" s="594"/>
      <c r="CY10" s="595"/>
      <c r="CZ10" s="596" t="s">
        <v>219</v>
      </c>
      <c r="DA10" s="596"/>
      <c r="DB10" s="596"/>
      <c r="DC10" s="596"/>
      <c r="DD10" s="602" t="s">
        <v>219</v>
      </c>
      <c r="DE10" s="594"/>
      <c r="DF10" s="594"/>
      <c r="DG10" s="594"/>
      <c r="DH10" s="594"/>
      <c r="DI10" s="594"/>
      <c r="DJ10" s="594"/>
      <c r="DK10" s="594"/>
      <c r="DL10" s="594"/>
      <c r="DM10" s="594"/>
      <c r="DN10" s="594"/>
      <c r="DO10" s="594"/>
      <c r="DP10" s="595"/>
      <c r="DQ10" s="602" t="s">
        <v>219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17219</v>
      </c>
      <c r="S11" s="594"/>
      <c r="T11" s="594"/>
      <c r="U11" s="594"/>
      <c r="V11" s="594"/>
      <c r="W11" s="594"/>
      <c r="X11" s="594"/>
      <c r="Y11" s="595"/>
      <c r="Z11" s="596">
        <v>0.2</v>
      </c>
      <c r="AA11" s="596"/>
      <c r="AB11" s="596"/>
      <c r="AC11" s="596"/>
      <c r="AD11" s="597">
        <v>17219</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76397</v>
      </c>
      <c r="BH11" s="594"/>
      <c r="BI11" s="594"/>
      <c r="BJ11" s="594"/>
      <c r="BK11" s="594"/>
      <c r="BL11" s="594"/>
      <c r="BM11" s="594"/>
      <c r="BN11" s="595"/>
      <c r="BO11" s="596">
        <v>5.0999999999999996</v>
      </c>
      <c r="BP11" s="596"/>
      <c r="BQ11" s="596"/>
      <c r="BR11" s="596"/>
      <c r="BS11" s="602">
        <v>12068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548309</v>
      </c>
      <c r="CS11" s="594"/>
      <c r="CT11" s="594"/>
      <c r="CU11" s="594"/>
      <c r="CV11" s="594"/>
      <c r="CW11" s="594"/>
      <c r="CX11" s="594"/>
      <c r="CY11" s="595"/>
      <c r="CZ11" s="596">
        <v>7.3</v>
      </c>
      <c r="DA11" s="596"/>
      <c r="DB11" s="596"/>
      <c r="DC11" s="596"/>
      <c r="DD11" s="602">
        <v>197127</v>
      </c>
      <c r="DE11" s="594"/>
      <c r="DF11" s="594"/>
      <c r="DG11" s="594"/>
      <c r="DH11" s="594"/>
      <c r="DI11" s="594"/>
      <c r="DJ11" s="594"/>
      <c r="DK11" s="594"/>
      <c r="DL11" s="594"/>
      <c r="DM11" s="594"/>
      <c r="DN11" s="594"/>
      <c r="DO11" s="594"/>
      <c r="DP11" s="595"/>
      <c r="DQ11" s="602">
        <v>298235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711488</v>
      </c>
      <c r="BH12" s="594"/>
      <c r="BI12" s="594"/>
      <c r="BJ12" s="594"/>
      <c r="BK12" s="594"/>
      <c r="BL12" s="594"/>
      <c r="BM12" s="594"/>
      <c r="BN12" s="595"/>
      <c r="BO12" s="596">
        <v>47.4</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88965</v>
      </c>
      <c r="CS12" s="594"/>
      <c r="CT12" s="594"/>
      <c r="CU12" s="594"/>
      <c r="CV12" s="594"/>
      <c r="CW12" s="594"/>
      <c r="CX12" s="594"/>
      <c r="CY12" s="595"/>
      <c r="CZ12" s="596">
        <v>1.2</v>
      </c>
      <c r="DA12" s="596"/>
      <c r="DB12" s="596"/>
      <c r="DC12" s="596"/>
      <c r="DD12" s="602">
        <v>5934</v>
      </c>
      <c r="DE12" s="594"/>
      <c r="DF12" s="594"/>
      <c r="DG12" s="594"/>
      <c r="DH12" s="594"/>
      <c r="DI12" s="594"/>
      <c r="DJ12" s="594"/>
      <c r="DK12" s="594"/>
      <c r="DL12" s="594"/>
      <c r="DM12" s="594"/>
      <c r="DN12" s="594"/>
      <c r="DO12" s="594"/>
      <c r="DP12" s="595"/>
      <c r="DQ12" s="602">
        <v>71842</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9121</v>
      </c>
      <c r="S13" s="594"/>
      <c r="T13" s="594"/>
      <c r="U13" s="594"/>
      <c r="V13" s="594"/>
      <c r="W13" s="594"/>
      <c r="X13" s="594"/>
      <c r="Y13" s="595"/>
      <c r="Z13" s="596">
        <v>0.1</v>
      </c>
      <c r="AA13" s="596"/>
      <c r="AB13" s="596"/>
      <c r="AC13" s="596"/>
      <c r="AD13" s="597">
        <v>9121</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707121</v>
      </c>
      <c r="BH13" s="594"/>
      <c r="BI13" s="594"/>
      <c r="BJ13" s="594"/>
      <c r="BK13" s="594"/>
      <c r="BL13" s="594"/>
      <c r="BM13" s="594"/>
      <c r="BN13" s="595"/>
      <c r="BO13" s="596">
        <v>47.1</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1275521</v>
      </c>
      <c r="CS13" s="594"/>
      <c r="CT13" s="594"/>
      <c r="CU13" s="594"/>
      <c r="CV13" s="594"/>
      <c r="CW13" s="594"/>
      <c r="CX13" s="594"/>
      <c r="CY13" s="595"/>
      <c r="CZ13" s="596">
        <v>16.899999999999999</v>
      </c>
      <c r="DA13" s="596"/>
      <c r="DB13" s="596"/>
      <c r="DC13" s="596"/>
      <c r="DD13" s="602">
        <v>216894</v>
      </c>
      <c r="DE13" s="594"/>
      <c r="DF13" s="594"/>
      <c r="DG13" s="594"/>
      <c r="DH13" s="594"/>
      <c r="DI13" s="594"/>
      <c r="DJ13" s="594"/>
      <c r="DK13" s="594"/>
      <c r="DL13" s="594"/>
      <c r="DM13" s="594"/>
      <c r="DN13" s="594"/>
      <c r="DO13" s="594"/>
      <c r="DP13" s="595"/>
      <c r="DQ13" s="602">
        <v>1217278</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43890</v>
      </c>
      <c r="BH14" s="594"/>
      <c r="BI14" s="594"/>
      <c r="BJ14" s="594"/>
      <c r="BK14" s="594"/>
      <c r="BL14" s="594"/>
      <c r="BM14" s="594"/>
      <c r="BN14" s="595"/>
      <c r="BO14" s="596">
        <v>2.9</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480977</v>
      </c>
      <c r="CS14" s="594"/>
      <c r="CT14" s="594"/>
      <c r="CU14" s="594"/>
      <c r="CV14" s="594"/>
      <c r="CW14" s="594"/>
      <c r="CX14" s="594"/>
      <c r="CY14" s="595"/>
      <c r="CZ14" s="596">
        <v>6.4</v>
      </c>
      <c r="DA14" s="596"/>
      <c r="DB14" s="596"/>
      <c r="DC14" s="596"/>
      <c r="DD14" s="602">
        <v>39766</v>
      </c>
      <c r="DE14" s="594"/>
      <c r="DF14" s="594"/>
      <c r="DG14" s="594"/>
      <c r="DH14" s="594"/>
      <c r="DI14" s="594"/>
      <c r="DJ14" s="594"/>
      <c r="DK14" s="594"/>
      <c r="DL14" s="594"/>
      <c r="DM14" s="594"/>
      <c r="DN14" s="594"/>
      <c r="DO14" s="594"/>
      <c r="DP14" s="595"/>
      <c r="DQ14" s="602">
        <v>383372</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4918</v>
      </c>
      <c r="S15" s="594"/>
      <c r="T15" s="594"/>
      <c r="U15" s="594"/>
      <c r="V15" s="594"/>
      <c r="W15" s="594"/>
      <c r="X15" s="594"/>
      <c r="Y15" s="595"/>
      <c r="Z15" s="596">
        <v>0.1</v>
      </c>
      <c r="AA15" s="596"/>
      <c r="AB15" s="596"/>
      <c r="AC15" s="596"/>
      <c r="AD15" s="597">
        <v>4918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83496</v>
      </c>
      <c r="BH15" s="594"/>
      <c r="BI15" s="594"/>
      <c r="BJ15" s="594"/>
      <c r="BK15" s="594"/>
      <c r="BL15" s="594"/>
      <c r="BM15" s="594"/>
      <c r="BN15" s="595"/>
      <c r="BO15" s="596">
        <v>5.6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796811</v>
      </c>
      <c r="CS15" s="594"/>
      <c r="CT15" s="594"/>
      <c r="CU15" s="594"/>
      <c r="CV15" s="594"/>
      <c r="CW15" s="594"/>
      <c r="CX15" s="594"/>
      <c r="CY15" s="595"/>
      <c r="CZ15" s="596">
        <v>10.6</v>
      </c>
      <c r="DA15" s="596"/>
      <c r="DB15" s="596"/>
      <c r="DC15" s="596"/>
      <c r="DD15" s="602">
        <v>14578</v>
      </c>
      <c r="DE15" s="594"/>
      <c r="DF15" s="594"/>
      <c r="DG15" s="594"/>
      <c r="DH15" s="594"/>
      <c r="DI15" s="594"/>
      <c r="DJ15" s="594"/>
      <c r="DK15" s="594"/>
      <c r="DL15" s="594"/>
      <c r="DM15" s="594"/>
      <c r="DN15" s="594"/>
      <c r="DO15" s="594"/>
      <c r="DP15" s="595"/>
      <c r="DQ15" s="602">
        <v>749973</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4028601</v>
      </c>
      <c r="S16" s="594"/>
      <c r="T16" s="594"/>
      <c r="U16" s="594"/>
      <c r="V16" s="594"/>
      <c r="W16" s="594"/>
      <c r="X16" s="594"/>
      <c r="Y16" s="595"/>
      <c r="Z16" s="596">
        <v>50.1</v>
      </c>
      <c r="AA16" s="596"/>
      <c r="AB16" s="596"/>
      <c r="AC16" s="596"/>
      <c r="AD16" s="597">
        <v>3607769</v>
      </c>
      <c r="AE16" s="597"/>
      <c r="AF16" s="597"/>
      <c r="AG16" s="597"/>
      <c r="AH16" s="597"/>
      <c r="AI16" s="597"/>
      <c r="AJ16" s="597"/>
      <c r="AK16" s="597"/>
      <c r="AL16" s="598">
        <v>67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35168</v>
      </c>
      <c r="CS16" s="594"/>
      <c r="CT16" s="594"/>
      <c r="CU16" s="594"/>
      <c r="CV16" s="594"/>
      <c r="CW16" s="594"/>
      <c r="CX16" s="594"/>
      <c r="CY16" s="595"/>
      <c r="CZ16" s="596">
        <v>0.5</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3607769</v>
      </c>
      <c r="S17" s="594"/>
      <c r="T17" s="594"/>
      <c r="U17" s="594"/>
      <c r="V17" s="594"/>
      <c r="W17" s="594"/>
      <c r="X17" s="594"/>
      <c r="Y17" s="595"/>
      <c r="Z17" s="596">
        <v>44.9</v>
      </c>
      <c r="AA17" s="596"/>
      <c r="AB17" s="596"/>
      <c r="AC17" s="596"/>
      <c r="AD17" s="597">
        <v>3607769</v>
      </c>
      <c r="AE17" s="597"/>
      <c r="AF17" s="597"/>
      <c r="AG17" s="597"/>
      <c r="AH17" s="597"/>
      <c r="AI17" s="597"/>
      <c r="AJ17" s="597"/>
      <c r="AK17" s="597"/>
      <c r="AL17" s="598">
        <v>67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816531</v>
      </c>
      <c r="CS17" s="594"/>
      <c r="CT17" s="594"/>
      <c r="CU17" s="594"/>
      <c r="CV17" s="594"/>
      <c r="CW17" s="594"/>
      <c r="CX17" s="594"/>
      <c r="CY17" s="595"/>
      <c r="CZ17" s="596">
        <v>10.8</v>
      </c>
      <c r="DA17" s="596"/>
      <c r="DB17" s="596"/>
      <c r="DC17" s="596"/>
      <c r="DD17" s="602" t="s">
        <v>219</v>
      </c>
      <c r="DE17" s="594"/>
      <c r="DF17" s="594"/>
      <c r="DG17" s="594"/>
      <c r="DH17" s="594"/>
      <c r="DI17" s="594"/>
      <c r="DJ17" s="594"/>
      <c r="DK17" s="594"/>
      <c r="DL17" s="594"/>
      <c r="DM17" s="594"/>
      <c r="DN17" s="594"/>
      <c r="DO17" s="594"/>
      <c r="DP17" s="595"/>
      <c r="DQ17" s="602">
        <v>778885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420832</v>
      </c>
      <c r="S18" s="594"/>
      <c r="T18" s="594"/>
      <c r="U18" s="594"/>
      <c r="V18" s="594"/>
      <c r="W18" s="594"/>
      <c r="X18" s="594"/>
      <c r="Y18" s="595"/>
      <c r="Z18" s="596">
        <v>5.2</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37694</v>
      </c>
      <c r="BH19" s="594"/>
      <c r="BI19" s="594"/>
      <c r="BJ19" s="594"/>
      <c r="BK19" s="594"/>
      <c r="BL19" s="594"/>
      <c r="BM19" s="594"/>
      <c r="BN19" s="595"/>
      <c r="BO19" s="596">
        <v>2.5</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5827490</v>
      </c>
      <c r="S20" s="594"/>
      <c r="T20" s="594"/>
      <c r="U20" s="594"/>
      <c r="V20" s="594"/>
      <c r="W20" s="594"/>
      <c r="X20" s="594"/>
      <c r="Y20" s="595"/>
      <c r="Z20" s="596">
        <v>72.5</v>
      </c>
      <c r="AA20" s="596"/>
      <c r="AB20" s="596"/>
      <c r="AC20" s="596"/>
      <c r="AD20" s="597">
        <v>5375506</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37694</v>
      </c>
      <c r="BH20" s="594"/>
      <c r="BI20" s="594"/>
      <c r="BJ20" s="594"/>
      <c r="BK20" s="594"/>
      <c r="BL20" s="594"/>
      <c r="BM20" s="594"/>
      <c r="BN20" s="595"/>
      <c r="BO20" s="596">
        <v>2.5</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7541874</v>
      </c>
      <c r="CS20" s="594"/>
      <c r="CT20" s="594"/>
      <c r="CU20" s="594"/>
      <c r="CV20" s="594"/>
      <c r="CW20" s="594"/>
      <c r="CX20" s="594"/>
      <c r="CY20" s="595"/>
      <c r="CZ20" s="596">
        <v>100</v>
      </c>
      <c r="DA20" s="596"/>
      <c r="DB20" s="596"/>
      <c r="DC20" s="596"/>
      <c r="DD20" s="602">
        <v>623305</v>
      </c>
      <c r="DE20" s="594"/>
      <c r="DF20" s="594"/>
      <c r="DG20" s="594"/>
      <c r="DH20" s="594"/>
      <c r="DI20" s="594"/>
      <c r="DJ20" s="594"/>
      <c r="DK20" s="594"/>
      <c r="DL20" s="594"/>
      <c r="DM20" s="594"/>
      <c r="DN20" s="594"/>
      <c r="DO20" s="594"/>
      <c r="DP20" s="595"/>
      <c r="DQ20" s="602">
        <v>6137696</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1801</v>
      </c>
      <c r="S21" s="594"/>
      <c r="T21" s="594"/>
      <c r="U21" s="594"/>
      <c r="V21" s="594"/>
      <c r="W21" s="594"/>
      <c r="X21" s="594"/>
      <c r="Y21" s="595"/>
      <c r="Z21" s="596">
        <v>0</v>
      </c>
      <c r="AA21" s="596"/>
      <c r="AB21" s="596"/>
      <c r="AC21" s="596"/>
      <c r="AD21" s="597">
        <v>1801</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6542</v>
      </c>
      <c r="BH21" s="594"/>
      <c r="BI21" s="594"/>
      <c r="BJ21" s="594"/>
      <c r="BK21" s="594"/>
      <c r="BL21" s="594"/>
      <c r="BM21" s="594"/>
      <c r="BN21" s="595"/>
      <c r="BO21" s="596">
        <v>0.4</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82525</v>
      </c>
      <c r="S22" s="594"/>
      <c r="T22" s="594"/>
      <c r="U22" s="594"/>
      <c r="V22" s="594"/>
      <c r="W22" s="594"/>
      <c r="X22" s="594"/>
      <c r="Y22" s="595"/>
      <c r="Z22" s="596">
        <v>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114650</v>
      </c>
      <c r="S23" s="594"/>
      <c r="T23" s="594"/>
      <c r="U23" s="594"/>
      <c r="V23" s="594"/>
      <c r="W23" s="594"/>
      <c r="X23" s="594"/>
      <c r="Y23" s="595"/>
      <c r="Z23" s="596">
        <v>1.4</v>
      </c>
      <c r="AA23" s="596"/>
      <c r="AB23" s="596"/>
      <c r="AC23" s="596"/>
      <c r="AD23" s="597">
        <v>3365</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31152</v>
      </c>
      <c r="BH23" s="594"/>
      <c r="BI23" s="594"/>
      <c r="BJ23" s="594"/>
      <c r="BK23" s="594"/>
      <c r="BL23" s="594"/>
      <c r="BM23" s="594"/>
      <c r="BN23" s="595"/>
      <c r="BO23" s="596">
        <v>2.1</v>
      </c>
      <c r="BP23" s="596"/>
      <c r="BQ23" s="596"/>
      <c r="BR23" s="596"/>
      <c r="BS23" s="602" t="s">
        <v>219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44553</v>
      </c>
      <c r="S24" s="594"/>
      <c r="T24" s="594"/>
      <c r="U24" s="594"/>
      <c r="V24" s="594"/>
      <c r="W24" s="594"/>
      <c r="X24" s="594"/>
      <c r="Y24" s="595"/>
      <c r="Z24" s="596">
        <v>0.6</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2859550</v>
      </c>
      <c r="CS24" s="583"/>
      <c r="CT24" s="583"/>
      <c r="CU24" s="583"/>
      <c r="CV24" s="583"/>
      <c r="CW24" s="583"/>
      <c r="CX24" s="583"/>
      <c r="CY24" s="584"/>
      <c r="CZ24" s="622">
        <v>37.9</v>
      </c>
      <c r="DA24" s="623"/>
      <c r="DB24" s="623"/>
      <c r="DC24" s="624"/>
      <c r="DD24" s="621">
        <v>2322952</v>
      </c>
      <c r="DE24" s="583"/>
      <c r="DF24" s="583"/>
      <c r="DG24" s="583"/>
      <c r="DH24" s="583"/>
      <c r="DI24" s="583"/>
      <c r="DJ24" s="583"/>
      <c r="DK24" s="584"/>
      <c r="DL24" s="621">
        <v>2297370</v>
      </c>
      <c r="DM24" s="583"/>
      <c r="DN24" s="583"/>
      <c r="DO24" s="583"/>
      <c r="DP24" s="583"/>
      <c r="DQ24" s="583"/>
      <c r="DR24" s="583"/>
      <c r="DS24" s="583"/>
      <c r="DT24" s="583"/>
      <c r="DU24" s="583"/>
      <c r="DV24" s="584"/>
      <c r="DW24" s="587">
        <v>40.299999999999997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396393</v>
      </c>
      <c r="S25" s="594"/>
      <c r="T25" s="594"/>
      <c r="U25" s="594"/>
      <c r="V25" s="594"/>
      <c r="W25" s="594"/>
      <c r="X25" s="594"/>
      <c r="Y25" s="595"/>
      <c r="Z25" s="596">
        <v>4.9000000000000004</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1317825</v>
      </c>
      <c r="CS25" s="625"/>
      <c r="CT25" s="625"/>
      <c r="CU25" s="625"/>
      <c r="CV25" s="625"/>
      <c r="CW25" s="625"/>
      <c r="CX25" s="625"/>
      <c r="CY25" s="626"/>
      <c r="CZ25" s="627">
        <v>17.5</v>
      </c>
      <c r="DA25" s="628"/>
      <c r="DB25" s="628"/>
      <c r="DC25" s="629"/>
      <c r="DD25" s="602">
        <v>1259886</v>
      </c>
      <c r="DE25" s="625"/>
      <c r="DF25" s="625"/>
      <c r="DG25" s="625"/>
      <c r="DH25" s="625"/>
      <c r="DI25" s="625"/>
      <c r="DJ25" s="625"/>
      <c r="DK25" s="626"/>
      <c r="DL25" s="602">
        <v>1234798</v>
      </c>
      <c r="DM25" s="625"/>
      <c r="DN25" s="625"/>
      <c r="DO25" s="625"/>
      <c r="DP25" s="625"/>
      <c r="DQ25" s="625"/>
      <c r="DR25" s="625"/>
      <c r="DS25" s="625"/>
      <c r="DT25" s="625"/>
      <c r="DU25" s="625"/>
      <c r="DV25" s="626"/>
      <c r="DW25" s="598">
        <v>21.6</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810240</v>
      </c>
      <c r="CS26" s="594"/>
      <c r="CT26" s="594"/>
      <c r="CU26" s="594"/>
      <c r="CV26" s="594"/>
      <c r="CW26" s="594"/>
      <c r="CX26" s="594"/>
      <c r="CY26" s="595"/>
      <c r="CZ26" s="627">
        <v>10.7</v>
      </c>
      <c r="DA26" s="628"/>
      <c r="DB26" s="628"/>
      <c r="DC26" s="629"/>
      <c r="DD26" s="602">
        <v>759545</v>
      </c>
      <c r="DE26" s="594"/>
      <c r="DF26" s="594"/>
      <c r="DG26" s="594"/>
      <c r="DH26" s="594"/>
      <c r="DI26" s="594"/>
      <c r="DJ26" s="594"/>
      <c r="DK26" s="595"/>
      <c r="DL26" s="602" t="s">
        <v>278</v>
      </c>
      <c r="DM26" s="594"/>
      <c r="DN26" s="594"/>
      <c r="DO26" s="594"/>
      <c r="DP26" s="594"/>
      <c r="DQ26" s="594"/>
      <c r="DR26" s="594"/>
      <c r="DS26" s="594"/>
      <c r="DT26" s="594"/>
      <c r="DU26" s="594"/>
      <c r="DV26" s="595"/>
      <c r="DW26" s="598" t="s">
        <v>278</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397497</v>
      </c>
      <c r="S27" s="594"/>
      <c r="T27" s="594"/>
      <c r="U27" s="594"/>
      <c r="V27" s="594"/>
      <c r="W27" s="594"/>
      <c r="X27" s="594"/>
      <c r="Y27" s="595"/>
      <c r="Z27" s="596">
        <v>4.9000000000000004</v>
      </c>
      <c r="AA27" s="596"/>
      <c r="AB27" s="596"/>
      <c r="AC27" s="596"/>
      <c r="AD27" s="597" t="s">
        <v>219</v>
      </c>
      <c r="AE27" s="597"/>
      <c r="AF27" s="597"/>
      <c r="AG27" s="597"/>
      <c r="AH27" s="597"/>
      <c r="AI27" s="597"/>
      <c r="AJ27" s="597"/>
      <c r="AK27" s="597"/>
      <c r="AL27" s="598" t="s">
        <v>219</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1500416</v>
      </c>
      <c r="BH27" s="594"/>
      <c r="BI27" s="594"/>
      <c r="BJ27" s="594"/>
      <c r="BK27" s="594"/>
      <c r="BL27" s="594"/>
      <c r="BM27" s="594"/>
      <c r="BN27" s="595"/>
      <c r="BO27" s="596">
        <v>100</v>
      </c>
      <c r="BP27" s="596"/>
      <c r="BQ27" s="596"/>
      <c r="BR27" s="596"/>
      <c r="BS27" s="602">
        <v>12068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725194</v>
      </c>
      <c r="CS27" s="625"/>
      <c r="CT27" s="625"/>
      <c r="CU27" s="625"/>
      <c r="CV27" s="625"/>
      <c r="CW27" s="625"/>
      <c r="CX27" s="625"/>
      <c r="CY27" s="626"/>
      <c r="CZ27" s="627">
        <v>9.6</v>
      </c>
      <c r="DA27" s="628"/>
      <c r="DB27" s="628"/>
      <c r="DC27" s="629"/>
      <c r="DD27" s="602">
        <v>284181</v>
      </c>
      <c r="DE27" s="625"/>
      <c r="DF27" s="625"/>
      <c r="DG27" s="625"/>
      <c r="DH27" s="625"/>
      <c r="DI27" s="625"/>
      <c r="DJ27" s="625"/>
      <c r="DK27" s="626"/>
      <c r="DL27" s="602">
        <v>283687</v>
      </c>
      <c r="DM27" s="625"/>
      <c r="DN27" s="625"/>
      <c r="DO27" s="625"/>
      <c r="DP27" s="625"/>
      <c r="DQ27" s="625"/>
      <c r="DR27" s="625"/>
      <c r="DS27" s="625"/>
      <c r="DT27" s="625"/>
      <c r="DU27" s="625"/>
      <c r="DV27" s="626"/>
      <c r="DW27" s="598">
        <v>5</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31255</v>
      </c>
      <c r="S28" s="594"/>
      <c r="T28" s="594"/>
      <c r="U28" s="594"/>
      <c r="V28" s="594"/>
      <c r="W28" s="594"/>
      <c r="X28" s="594"/>
      <c r="Y28" s="595"/>
      <c r="Z28" s="596">
        <v>0.4</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816531</v>
      </c>
      <c r="CS28" s="594"/>
      <c r="CT28" s="594"/>
      <c r="CU28" s="594"/>
      <c r="CV28" s="594"/>
      <c r="CW28" s="594"/>
      <c r="CX28" s="594"/>
      <c r="CY28" s="595"/>
      <c r="CZ28" s="627">
        <v>10.8</v>
      </c>
      <c r="DA28" s="628"/>
      <c r="DB28" s="628"/>
      <c r="DC28" s="629"/>
      <c r="DD28" s="602">
        <v>778885</v>
      </c>
      <c r="DE28" s="594"/>
      <c r="DF28" s="594"/>
      <c r="DG28" s="594"/>
      <c r="DH28" s="594"/>
      <c r="DI28" s="594"/>
      <c r="DJ28" s="594"/>
      <c r="DK28" s="595"/>
      <c r="DL28" s="602">
        <v>778885</v>
      </c>
      <c r="DM28" s="594"/>
      <c r="DN28" s="594"/>
      <c r="DO28" s="594"/>
      <c r="DP28" s="594"/>
      <c r="DQ28" s="594"/>
      <c r="DR28" s="594"/>
      <c r="DS28" s="594"/>
      <c r="DT28" s="594"/>
      <c r="DU28" s="594"/>
      <c r="DV28" s="595"/>
      <c r="DW28" s="598">
        <v>13.6</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2882</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816528</v>
      </c>
      <c r="CS29" s="625"/>
      <c r="CT29" s="625"/>
      <c r="CU29" s="625"/>
      <c r="CV29" s="625"/>
      <c r="CW29" s="625"/>
      <c r="CX29" s="625"/>
      <c r="CY29" s="626"/>
      <c r="CZ29" s="627">
        <v>10.8</v>
      </c>
      <c r="DA29" s="628"/>
      <c r="DB29" s="628"/>
      <c r="DC29" s="629"/>
      <c r="DD29" s="602">
        <v>778882</v>
      </c>
      <c r="DE29" s="625"/>
      <c r="DF29" s="625"/>
      <c r="DG29" s="625"/>
      <c r="DH29" s="625"/>
      <c r="DI29" s="625"/>
      <c r="DJ29" s="625"/>
      <c r="DK29" s="626"/>
      <c r="DL29" s="602">
        <v>778882</v>
      </c>
      <c r="DM29" s="625"/>
      <c r="DN29" s="625"/>
      <c r="DO29" s="625"/>
      <c r="DP29" s="625"/>
      <c r="DQ29" s="625"/>
      <c r="DR29" s="625"/>
      <c r="DS29" s="625"/>
      <c r="DT29" s="625"/>
      <c r="DU29" s="625"/>
      <c r="DV29" s="626"/>
      <c r="DW29" s="598">
        <v>13.6</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27912</v>
      </c>
      <c r="S30" s="594"/>
      <c r="T30" s="594"/>
      <c r="U30" s="594"/>
      <c r="V30" s="594"/>
      <c r="W30" s="594"/>
      <c r="X30" s="594"/>
      <c r="Y30" s="595"/>
      <c r="Z30" s="596">
        <v>0.3</v>
      </c>
      <c r="AA30" s="596"/>
      <c r="AB30" s="596"/>
      <c r="AC30" s="596"/>
      <c r="AD30" s="597" t="s">
        <v>219</v>
      </c>
      <c r="AE30" s="597"/>
      <c r="AF30" s="597"/>
      <c r="AG30" s="597"/>
      <c r="AH30" s="597"/>
      <c r="AI30" s="597"/>
      <c r="AJ30" s="597"/>
      <c r="AK30" s="597"/>
      <c r="AL30" s="598" t="s">
        <v>219</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98.2</v>
      </c>
      <c r="BH30" s="652"/>
      <c r="BI30" s="652"/>
      <c r="BJ30" s="652"/>
      <c r="BK30" s="652"/>
      <c r="BL30" s="652"/>
      <c r="BM30" s="588">
        <v>92.9</v>
      </c>
      <c r="BN30" s="652"/>
      <c r="BO30" s="652"/>
      <c r="BP30" s="652"/>
      <c r="BQ30" s="653"/>
      <c r="BR30" s="651">
        <v>98.2</v>
      </c>
      <c r="BS30" s="652"/>
      <c r="BT30" s="652"/>
      <c r="BU30" s="652"/>
      <c r="BV30" s="652"/>
      <c r="BW30" s="652"/>
      <c r="BX30" s="588">
        <v>92.7</v>
      </c>
      <c r="BY30" s="652"/>
      <c r="BZ30" s="652"/>
      <c r="CA30" s="652"/>
      <c r="CB30" s="653"/>
      <c r="CD30" s="656"/>
      <c r="CE30" s="657"/>
      <c r="CF30" s="607" t="s">
        <v>292</v>
      </c>
      <c r="CG30" s="608"/>
      <c r="CH30" s="608"/>
      <c r="CI30" s="608"/>
      <c r="CJ30" s="608"/>
      <c r="CK30" s="608"/>
      <c r="CL30" s="608"/>
      <c r="CM30" s="608"/>
      <c r="CN30" s="608"/>
      <c r="CO30" s="608"/>
      <c r="CP30" s="608"/>
      <c r="CQ30" s="609"/>
      <c r="CR30" s="593">
        <v>728750</v>
      </c>
      <c r="CS30" s="594"/>
      <c r="CT30" s="594"/>
      <c r="CU30" s="594"/>
      <c r="CV30" s="594"/>
      <c r="CW30" s="594"/>
      <c r="CX30" s="594"/>
      <c r="CY30" s="595"/>
      <c r="CZ30" s="627">
        <v>9.6999999999999993</v>
      </c>
      <c r="DA30" s="628"/>
      <c r="DB30" s="628"/>
      <c r="DC30" s="629"/>
      <c r="DD30" s="602">
        <v>694722</v>
      </c>
      <c r="DE30" s="594"/>
      <c r="DF30" s="594"/>
      <c r="DG30" s="594"/>
      <c r="DH30" s="594"/>
      <c r="DI30" s="594"/>
      <c r="DJ30" s="594"/>
      <c r="DK30" s="595"/>
      <c r="DL30" s="602">
        <v>694722</v>
      </c>
      <c r="DM30" s="594"/>
      <c r="DN30" s="594"/>
      <c r="DO30" s="594"/>
      <c r="DP30" s="594"/>
      <c r="DQ30" s="594"/>
      <c r="DR30" s="594"/>
      <c r="DS30" s="594"/>
      <c r="DT30" s="594"/>
      <c r="DU30" s="594"/>
      <c r="DV30" s="595"/>
      <c r="DW30" s="598">
        <v>12.2</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163920</v>
      </c>
      <c r="S31" s="594"/>
      <c r="T31" s="594"/>
      <c r="U31" s="594"/>
      <c r="V31" s="594"/>
      <c r="W31" s="594"/>
      <c r="X31" s="594"/>
      <c r="Y31" s="595"/>
      <c r="Z31" s="596">
        <v>2</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25"/>
      <c r="BI31" s="625"/>
      <c r="BJ31" s="625"/>
      <c r="BK31" s="625"/>
      <c r="BL31" s="625"/>
      <c r="BM31" s="599">
        <v>98.6</v>
      </c>
      <c r="BN31" s="649"/>
      <c r="BO31" s="649"/>
      <c r="BP31" s="649"/>
      <c r="BQ31" s="650"/>
      <c r="BR31" s="648">
        <v>99.2</v>
      </c>
      <c r="BS31" s="625"/>
      <c r="BT31" s="625"/>
      <c r="BU31" s="625"/>
      <c r="BV31" s="625"/>
      <c r="BW31" s="625"/>
      <c r="BX31" s="599">
        <v>98</v>
      </c>
      <c r="BY31" s="649"/>
      <c r="BZ31" s="649"/>
      <c r="CA31" s="649"/>
      <c r="CB31" s="650"/>
      <c r="CD31" s="656"/>
      <c r="CE31" s="657"/>
      <c r="CF31" s="607" t="s">
        <v>296</v>
      </c>
      <c r="CG31" s="608"/>
      <c r="CH31" s="608"/>
      <c r="CI31" s="608"/>
      <c r="CJ31" s="608"/>
      <c r="CK31" s="608"/>
      <c r="CL31" s="608"/>
      <c r="CM31" s="608"/>
      <c r="CN31" s="608"/>
      <c r="CO31" s="608"/>
      <c r="CP31" s="608"/>
      <c r="CQ31" s="609"/>
      <c r="CR31" s="593">
        <v>87778</v>
      </c>
      <c r="CS31" s="625"/>
      <c r="CT31" s="625"/>
      <c r="CU31" s="625"/>
      <c r="CV31" s="625"/>
      <c r="CW31" s="625"/>
      <c r="CX31" s="625"/>
      <c r="CY31" s="626"/>
      <c r="CZ31" s="627">
        <v>1.2</v>
      </c>
      <c r="DA31" s="628"/>
      <c r="DB31" s="628"/>
      <c r="DC31" s="629"/>
      <c r="DD31" s="602">
        <v>84160</v>
      </c>
      <c r="DE31" s="625"/>
      <c r="DF31" s="625"/>
      <c r="DG31" s="625"/>
      <c r="DH31" s="625"/>
      <c r="DI31" s="625"/>
      <c r="DJ31" s="625"/>
      <c r="DK31" s="626"/>
      <c r="DL31" s="602">
        <v>84160</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390498</v>
      </c>
      <c r="S32" s="594"/>
      <c r="T32" s="594"/>
      <c r="U32" s="594"/>
      <c r="V32" s="594"/>
      <c r="W32" s="594"/>
      <c r="X32" s="594"/>
      <c r="Y32" s="595"/>
      <c r="Z32" s="596">
        <v>4.9000000000000004</v>
      </c>
      <c r="AA32" s="596"/>
      <c r="AB32" s="596"/>
      <c r="AC32" s="596"/>
      <c r="AD32" s="597">
        <v>175</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97.2</v>
      </c>
      <c r="BH32" s="661"/>
      <c r="BI32" s="661"/>
      <c r="BJ32" s="661"/>
      <c r="BK32" s="661"/>
      <c r="BL32" s="661"/>
      <c r="BM32" s="662">
        <v>87.7</v>
      </c>
      <c r="BN32" s="661"/>
      <c r="BO32" s="661"/>
      <c r="BP32" s="661"/>
      <c r="BQ32" s="663"/>
      <c r="BR32" s="660">
        <v>97.1</v>
      </c>
      <c r="BS32" s="661"/>
      <c r="BT32" s="661"/>
      <c r="BU32" s="661"/>
      <c r="BV32" s="661"/>
      <c r="BW32" s="661"/>
      <c r="BX32" s="662">
        <v>87.5</v>
      </c>
      <c r="BY32" s="661"/>
      <c r="BZ32" s="661"/>
      <c r="CA32" s="661"/>
      <c r="CB32" s="663"/>
      <c r="CD32" s="658"/>
      <c r="CE32" s="659"/>
      <c r="CF32" s="607" t="s">
        <v>299</v>
      </c>
      <c r="CG32" s="608"/>
      <c r="CH32" s="608"/>
      <c r="CI32" s="608"/>
      <c r="CJ32" s="608"/>
      <c r="CK32" s="608"/>
      <c r="CL32" s="608"/>
      <c r="CM32" s="608"/>
      <c r="CN32" s="608"/>
      <c r="CO32" s="608"/>
      <c r="CP32" s="608"/>
      <c r="CQ32" s="609"/>
      <c r="CR32" s="593">
        <v>3</v>
      </c>
      <c r="CS32" s="594"/>
      <c r="CT32" s="594"/>
      <c r="CU32" s="594"/>
      <c r="CV32" s="594"/>
      <c r="CW32" s="594"/>
      <c r="CX32" s="594"/>
      <c r="CY32" s="595"/>
      <c r="CZ32" s="627">
        <v>0</v>
      </c>
      <c r="DA32" s="628"/>
      <c r="DB32" s="628"/>
      <c r="DC32" s="629"/>
      <c r="DD32" s="602">
        <v>3</v>
      </c>
      <c r="DE32" s="594"/>
      <c r="DF32" s="594"/>
      <c r="DG32" s="594"/>
      <c r="DH32" s="594"/>
      <c r="DI32" s="594"/>
      <c r="DJ32" s="594"/>
      <c r="DK32" s="595"/>
      <c r="DL32" s="602">
        <v>3</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560123</v>
      </c>
      <c r="S33" s="594"/>
      <c r="T33" s="594"/>
      <c r="U33" s="594"/>
      <c r="V33" s="594"/>
      <c r="W33" s="594"/>
      <c r="X33" s="594"/>
      <c r="Y33" s="595"/>
      <c r="Z33" s="596">
        <v>7</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4023851</v>
      </c>
      <c r="CS33" s="625"/>
      <c r="CT33" s="625"/>
      <c r="CU33" s="625"/>
      <c r="CV33" s="625"/>
      <c r="CW33" s="625"/>
      <c r="CX33" s="625"/>
      <c r="CY33" s="626"/>
      <c r="CZ33" s="627">
        <v>53.4</v>
      </c>
      <c r="DA33" s="628"/>
      <c r="DB33" s="628"/>
      <c r="DC33" s="629"/>
      <c r="DD33" s="602">
        <v>3445876</v>
      </c>
      <c r="DE33" s="625"/>
      <c r="DF33" s="625"/>
      <c r="DG33" s="625"/>
      <c r="DH33" s="625"/>
      <c r="DI33" s="625"/>
      <c r="DJ33" s="625"/>
      <c r="DK33" s="626"/>
      <c r="DL33" s="602">
        <v>3192469</v>
      </c>
      <c r="DM33" s="625"/>
      <c r="DN33" s="625"/>
      <c r="DO33" s="625"/>
      <c r="DP33" s="625"/>
      <c r="DQ33" s="625"/>
      <c r="DR33" s="625"/>
      <c r="DS33" s="625"/>
      <c r="DT33" s="625"/>
      <c r="DU33" s="625"/>
      <c r="DV33" s="626"/>
      <c r="DW33" s="598">
        <v>55.9</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1199251</v>
      </c>
      <c r="CS34" s="594"/>
      <c r="CT34" s="594"/>
      <c r="CU34" s="594"/>
      <c r="CV34" s="594"/>
      <c r="CW34" s="594"/>
      <c r="CX34" s="594"/>
      <c r="CY34" s="595"/>
      <c r="CZ34" s="627">
        <v>15.9</v>
      </c>
      <c r="DA34" s="628"/>
      <c r="DB34" s="628"/>
      <c r="DC34" s="629"/>
      <c r="DD34" s="602">
        <v>1008685</v>
      </c>
      <c r="DE34" s="594"/>
      <c r="DF34" s="594"/>
      <c r="DG34" s="594"/>
      <c r="DH34" s="594"/>
      <c r="DI34" s="594"/>
      <c r="DJ34" s="594"/>
      <c r="DK34" s="595"/>
      <c r="DL34" s="602">
        <v>901911</v>
      </c>
      <c r="DM34" s="594"/>
      <c r="DN34" s="594"/>
      <c r="DO34" s="594"/>
      <c r="DP34" s="594"/>
      <c r="DQ34" s="594"/>
      <c r="DR34" s="594"/>
      <c r="DS34" s="594"/>
      <c r="DT34" s="594"/>
      <c r="DU34" s="594"/>
      <c r="DV34" s="595"/>
      <c r="DW34" s="598">
        <v>15.8</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325423</v>
      </c>
      <c r="S35" s="594"/>
      <c r="T35" s="594"/>
      <c r="U35" s="594"/>
      <c r="V35" s="594"/>
      <c r="W35" s="594"/>
      <c r="X35" s="594"/>
      <c r="Y35" s="595"/>
      <c r="Z35" s="596">
        <v>4</v>
      </c>
      <c r="AA35" s="596"/>
      <c r="AB35" s="596"/>
      <c r="AC35" s="596"/>
      <c r="AD35" s="597" t="s">
        <v>219</v>
      </c>
      <c r="AE35" s="597"/>
      <c r="AF35" s="597"/>
      <c r="AG35" s="597"/>
      <c r="AH35" s="597"/>
      <c r="AI35" s="597"/>
      <c r="AJ35" s="597"/>
      <c r="AK35" s="597"/>
      <c r="AL35" s="598" t="s">
        <v>219</v>
      </c>
      <c r="AM35" s="599"/>
      <c r="AN35" s="599"/>
      <c r="AO35" s="600"/>
      <c r="AP35" s="186"/>
      <c r="AQ35" s="604" t="s">
        <v>307</v>
      </c>
      <c r="AR35" s="605"/>
      <c r="AS35" s="605"/>
      <c r="AT35" s="605"/>
      <c r="AU35" s="605"/>
      <c r="AV35" s="605"/>
      <c r="AW35" s="605"/>
      <c r="AX35" s="605"/>
      <c r="AY35" s="606"/>
      <c r="AZ35" s="582">
        <v>1657042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126948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118321</v>
      </c>
      <c r="CS35" s="625"/>
      <c r="CT35" s="625"/>
      <c r="CU35" s="625"/>
      <c r="CV35" s="625"/>
      <c r="CW35" s="625"/>
      <c r="CX35" s="625"/>
      <c r="CY35" s="626"/>
      <c r="CZ35" s="627">
        <v>1.6</v>
      </c>
      <c r="DA35" s="628"/>
      <c r="DB35" s="628"/>
      <c r="DC35" s="629"/>
      <c r="DD35" s="602">
        <v>97072</v>
      </c>
      <c r="DE35" s="625"/>
      <c r="DF35" s="625"/>
      <c r="DG35" s="625"/>
      <c r="DH35" s="625"/>
      <c r="DI35" s="625"/>
      <c r="DJ35" s="625"/>
      <c r="DK35" s="626"/>
      <c r="DL35" s="602">
        <v>97072</v>
      </c>
      <c r="DM35" s="625"/>
      <c r="DN35" s="625"/>
      <c r="DO35" s="625"/>
      <c r="DP35" s="625"/>
      <c r="DQ35" s="625"/>
      <c r="DR35" s="625"/>
      <c r="DS35" s="625"/>
      <c r="DT35" s="625"/>
      <c r="DU35" s="625"/>
      <c r="DV35" s="626"/>
      <c r="DW35" s="598">
        <v>1.7</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8041499</v>
      </c>
      <c r="S36" s="666"/>
      <c r="T36" s="666"/>
      <c r="U36" s="666"/>
      <c r="V36" s="666"/>
      <c r="W36" s="666"/>
      <c r="X36" s="666"/>
      <c r="Y36" s="667"/>
      <c r="Z36" s="668">
        <v>100</v>
      </c>
      <c r="AA36" s="668"/>
      <c r="AB36" s="668"/>
      <c r="AC36" s="668"/>
      <c r="AD36" s="669">
        <v>5380847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976600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105000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1053646</v>
      </c>
      <c r="CS36" s="594"/>
      <c r="CT36" s="594"/>
      <c r="CU36" s="594"/>
      <c r="CV36" s="594"/>
      <c r="CW36" s="594"/>
      <c r="CX36" s="594"/>
      <c r="CY36" s="595"/>
      <c r="CZ36" s="627">
        <v>14</v>
      </c>
      <c r="DA36" s="628"/>
      <c r="DB36" s="628"/>
      <c r="DC36" s="629"/>
      <c r="DD36" s="602">
        <v>782766</v>
      </c>
      <c r="DE36" s="594"/>
      <c r="DF36" s="594"/>
      <c r="DG36" s="594"/>
      <c r="DH36" s="594"/>
      <c r="DI36" s="594"/>
      <c r="DJ36" s="594"/>
      <c r="DK36" s="595"/>
      <c r="DL36" s="602">
        <v>638879</v>
      </c>
      <c r="DM36" s="594"/>
      <c r="DN36" s="594"/>
      <c r="DO36" s="594"/>
      <c r="DP36" s="594"/>
      <c r="DQ36" s="594"/>
      <c r="DR36" s="594"/>
      <c r="DS36" s="594"/>
      <c r="DT36" s="594"/>
      <c r="DU36" s="594"/>
      <c r="DV36" s="595"/>
      <c r="DW36" s="598">
        <v>11.2</v>
      </c>
      <c r="DX36" s="619"/>
      <c r="DY36" s="619"/>
      <c r="DZ36" s="619"/>
      <c r="EA36" s="619"/>
      <c r="EB36" s="619"/>
      <c r="EC36" s="620"/>
    </row>
    <row r="37" spans="2:133" ht="11.25" customHeight="1">
      <c r="AQ37" s="672" t="s">
        <v>314</v>
      </c>
      <c r="AR37" s="673"/>
      <c r="AS37" s="673"/>
      <c r="AT37" s="673"/>
      <c r="AU37" s="673"/>
      <c r="AV37" s="673"/>
      <c r="AW37" s="673"/>
      <c r="AX37" s="673"/>
      <c r="AY37" s="674"/>
      <c r="AZ37" s="593">
        <v>27529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2388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544672</v>
      </c>
      <c r="CS37" s="625"/>
      <c r="CT37" s="625"/>
      <c r="CU37" s="625"/>
      <c r="CV37" s="625"/>
      <c r="CW37" s="625"/>
      <c r="CX37" s="625"/>
      <c r="CY37" s="626"/>
      <c r="CZ37" s="627">
        <v>7.2</v>
      </c>
      <c r="DA37" s="628"/>
      <c r="DB37" s="628"/>
      <c r="DC37" s="629"/>
      <c r="DD37" s="602">
        <v>462894</v>
      </c>
      <c r="DE37" s="625"/>
      <c r="DF37" s="625"/>
      <c r="DG37" s="625"/>
      <c r="DH37" s="625"/>
      <c r="DI37" s="625"/>
      <c r="DJ37" s="625"/>
      <c r="DK37" s="626"/>
      <c r="DL37" s="602">
        <v>437134</v>
      </c>
      <c r="DM37" s="625"/>
      <c r="DN37" s="625"/>
      <c r="DO37" s="625"/>
      <c r="DP37" s="625"/>
      <c r="DQ37" s="625"/>
      <c r="DR37" s="625"/>
      <c r="DS37" s="625"/>
      <c r="DT37" s="625"/>
      <c r="DU37" s="625"/>
      <c r="DV37" s="626"/>
      <c r="DW37" s="598">
        <v>7.7</v>
      </c>
      <c r="DX37" s="619"/>
      <c r="DY37" s="619"/>
      <c r="DZ37" s="619"/>
      <c r="EA37" s="619"/>
      <c r="EB37" s="619"/>
      <c r="EC37" s="620"/>
    </row>
    <row r="38" spans="2:133" ht="11.25" customHeight="1">
      <c r="AQ38" s="672" t="s">
        <v>317</v>
      </c>
      <c r="AR38" s="673"/>
      <c r="AS38" s="673"/>
      <c r="AT38" s="673"/>
      <c r="AU38" s="673"/>
      <c r="AV38" s="673"/>
      <c r="AW38" s="673"/>
      <c r="AX38" s="673"/>
      <c r="AY38" s="674"/>
      <c r="AZ38" s="593">
        <v>1977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3865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1629333</v>
      </c>
      <c r="CS38" s="594"/>
      <c r="CT38" s="594"/>
      <c r="CU38" s="594"/>
      <c r="CV38" s="594"/>
      <c r="CW38" s="594"/>
      <c r="CX38" s="594"/>
      <c r="CY38" s="595"/>
      <c r="CZ38" s="627">
        <v>21.6</v>
      </c>
      <c r="DA38" s="628"/>
      <c r="DB38" s="628"/>
      <c r="DC38" s="629"/>
      <c r="DD38" s="602">
        <v>1537562</v>
      </c>
      <c r="DE38" s="594"/>
      <c r="DF38" s="594"/>
      <c r="DG38" s="594"/>
      <c r="DH38" s="594"/>
      <c r="DI38" s="594"/>
      <c r="DJ38" s="594"/>
      <c r="DK38" s="595"/>
      <c r="DL38" s="602">
        <v>1535585</v>
      </c>
      <c r="DM38" s="594"/>
      <c r="DN38" s="594"/>
      <c r="DO38" s="594"/>
      <c r="DP38" s="594"/>
      <c r="DQ38" s="594"/>
      <c r="DR38" s="594"/>
      <c r="DS38" s="594"/>
      <c r="DT38" s="594"/>
      <c r="DU38" s="594"/>
      <c r="DV38" s="595"/>
      <c r="DW38" s="598">
        <v>26.9</v>
      </c>
      <c r="DX38" s="619"/>
      <c r="DY38" s="619"/>
      <c r="DZ38" s="619"/>
      <c r="EA38" s="619"/>
      <c r="EB38" s="619"/>
      <c r="EC38" s="620"/>
    </row>
    <row r="39" spans="2:133" ht="11.25" customHeight="1">
      <c r="AQ39" s="672" t="s">
        <v>320</v>
      </c>
      <c r="AR39" s="673"/>
      <c r="AS39" s="673"/>
      <c r="AT39" s="673"/>
      <c r="AU39" s="673"/>
      <c r="AV39" s="673"/>
      <c r="AW39" s="673"/>
      <c r="AX39" s="673"/>
      <c r="AY39" s="674"/>
      <c r="AZ39" s="593">
        <v>180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3509</v>
      </c>
      <c r="CS39" s="625"/>
      <c r="CT39" s="625"/>
      <c r="CU39" s="625"/>
      <c r="CV39" s="625"/>
      <c r="CW39" s="625"/>
      <c r="CX39" s="625"/>
      <c r="CY39" s="626"/>
      <c r="CZ39" s="627">
        <v>0</v>
      </c>
      <c r="DA39" s="628"/>
      <c r="DB39" s="628"/>
      <c r="DC39" s="629"/>
      <c r="DD39" s="602" t="s">
        <v>219</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114146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19791</v>
      </c>
      <c r="CS40" s="594"/>
      <c r="CT40" s="594"/>
      <c r="CU40" s="594"/>
      <c r="CV40" s="594"/>
      <c r="CW40" s="594"/>
      <c r="CX40" s="594"/>
      <c r="CY40" s="595"/>
      <c r="CZ40" s="627">
        <v>0.3</v>
      </c>
      <c r="DA40" s="628"/>
      <c r="DB40" s="628"/>
      <c r="DC40" s="629"/>
      <c r="DD40" s="602">
        <v>19791</v>
      </c>
      <c r="DE40" s="594"/>
      <c r="DF40" s="594"/>
      <c r="DG40" s="594"/>
      <c r="DH40" s="594"/>
      <c r="DI40" s="594"/>
      <c r="DJ40" s="594"/>
      <c r="DK40" s="595"/>
      <c r="DL40" s="602">
        <v>19022</v>
      </c>
      <c r="DM40" s="594"/>
      <c r="DN40" s="594"/>
      <c r="DO40" s="594"/>
      <c r="DP40" s="594"/>
      <c r="DQ40" s="594"/>
      <c r="DR40" s="594"/>
      <c r="DS40" s="594"/>
      <c r="DT40" s="594"/>
      <c r="DU40" s="594"/>
      <c r="DV40" s="595"/>
      <c r="DW40" s="598">
        <v>0.3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536610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337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278</v>
      </c>
      <c r="CS41" s="625"/>
      <c r="CT41" s="625"/>
      <c r="CU41" s="625"/>
      <c r="CV41" s="625"/>
      <c r="CW41" s="625"/>
      <c r="CX41" s="625"/>
      <c r="CY41" s="626"/>
      <c r="CZ41" s="627" t="s">
        <v>278</v>
      </c>
      <c r="DA41" s="628"/>
      <c r="DB41" s="628"/>
      <c r="DC41" s="629"/>
      <c r="DD41" s="602" t="s">
        <v>278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658473</v>
      </c>
      <c r="CS42" s="594"/>
      <c r="CT42" s="594"/>
      <c r="CU42" s="594"/>
      <c r="CV42" s="594"/>
      <c r="CW42" s="594"/>
      <c r="CX42" s="594"/>
      <c r="CY42" s="595"/>
      <c r="CZ42" s="627">
        <v>8.6999999999999993</v>
      </c>
      <c r="DA42" s="676"/>
      <c r="DB42" s="676"/>
      <c r="DC42" s="677"/>
      <c r="DD42" s="602">
        <v>368868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18931</v>
      </c>
      <c r="CS43" s="625"/>
      <c r="CT43" s="625"/>
      <c r="CU43" s="625"/>
      <c r="CV43" s="625"/>
      <c r="CW43" s="625"/>
      <c r="CX43" s="625"/>
      <c r="CY43" s="626"/>
      <c r="CZ43" s="627">
        <v>0.3</v>
      </c>
      <c r="DA43" s="628"/>
      <c r="DB43" s="628"/>
      <c r="DC43" s="629"/>
      <c r="DD43" s="602">
        <v>15385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623305</v>
      </c>
      <c r="CS44" s="594"/>
      <c r="CT44" s="594"/>
      <c r="CU44" s="594"/>
      <c r="CV44" s="594"/>
      <c r="CW44" s="594"/>
      <c r="CX44" s="594"/>
      <c r="CY44" s="595"/>
      <c r="CZ44" s="627">
        <v>8.3000000000000007</v>
      </c>
      <c r="DA44" s="676"/>
      <c r="DB44" s="676"/>
      <c r="DC44" s="677"/>
      <c r="DD44" s="602">
        <v>368868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18691</v>
      </c>
      <c r="CS45" s="625"/>
      <c r="CT45" s="625"/>
      <c r="CU45" s="625"/>
      <c r="CV45" s="625"/>
      <c r="CW45" s="625"/>
      <c r="CX45" s="625"/>
      <c r="CY45" s="626"/>
      <c r="CZ45" s="627">
        <v>0.2</v>
      </c>
      <c r="DA45" s="628"/>
      <c r="DB45" s="628"/>
      <c r="DC45" s="629"/>
      <c r="DD45" s="602">
        <v>1988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457747</v>
      </c>
      <c r="CS46" s="594"/>
      <c r="CT46" s="594"/>
      <c r="CU46" s="594"/>
      <c r="CV46" s="594"/>
      <c r="CW46" s="594"/>
      <c r="CX46" s="594"/>
      <c r="CY46" s="595"/>
      <c r="CZ46" s="627">
        <v>6.1</v>
      </c>
      <c r="DA46" s="676"/>
      <c r="DB46" s="676"/>
      <c r="DC46" s="677"/>
      <c r="DD46" s="602">
        <v>297001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35168</v>
      </c>
      <c r="CS47" s="625"/>
      <c r="CT47" s="625"/>
      <c r="CU47" s="625"/>
      <c r="CV47" s="625"/>
      <c r="CW47" s="625"/>
      <c r="CX47" s="625"/>
      <c r="CY47" s="626"/>
      <c r="CZ47" s="627">
        <v>0.5</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7541874</v>
      </c>
      <c r="CS49" s="661"/>
      <c r="CT49" s="661"/>
      <c r="CU49" s="661"/>
      <c r="CV49" s="661"/>
      <c r="CW49" s="661"/>
      <c r="CX49" s="661"/>
      <c r="CY49" s="688"/>
      <c r="CZ49" s="689">
        <v>100</v>
      </c>
      <c r="DA49" s="690"/>
      <c r="DB49" s="690"/>
      <c r="DC49" s="691"/>
      <c r="DD49" s="692">
        <v>6137696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7722</v>
      </c>
      <c r="R7" s="723"/>
      <c r="S7" s="723"/>
      <c r="T7" s="723"/>
      <c r="U7" s="723"/>
      <c r="V7" s="723">
        <v>7621</v>
      </c>
      <c r="W7" s="723"/>
      <c r="X7" s="723"/>
      <c r="Y7" s="723"/>
      <c r="Z7" s="723"/>
      <c r="AA7" s="723">
        <v>101</v>
      </c>
      <c r="AB7" s="723"/>
      <c r="AC7" s="723"/>
      <c r="AD7" s="723"/>
      <c r="AE7" s="724"/>
      <c r="AF7" s="725">
        <v>42</v>
      </c>
      <c r="AG7" s="726"/>
      <c r="AH7" s="726"/>
      <c r="AI7" s="726"/>
      <c r="AJ7" s="727"/>
      <c r="AK7" s="762">
        <v>0</v>
      </c>
      <c r="AL7" s="763"/>
      <c r="AM7" s="763"/>
      <c r="AN7" s="763"/>
      <c r="AO7" s="763"/>
      <c r="AP7" s="763">
        <v>7486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181</v>
      </c>
      <c r="R8" s="747"/>
      <c r="S8" s="747"/>
      <c r="T8" s="747"/>
      <c r="U8" s="747"/>
      <c r="V8" s="747">
        <v>74</v>
      </c>
      <c r="W8" s="747"/>
      <c r="X8" s="747"/>
      <c r="Y8" s="747"/>
      <c r="Z8" s="747"/>
      <c r="AA8" s="747">
        <v>107</v>
      </c>
      <c r="AB8" s="747"/>
      <c r="AC8" s="747"/>
      <c r="AD8" s="747"/>
      <c r="AE8" s="748"/>
      <c r="AF8" s="749">
        <v>7</v>
      </c>
      <c r="AG8" s="750"/>
      <c r="AH8" s="750"/>
      <c r="AI8" s="750"/>
      <c r="AJ8" s="751"/>
      <c r="AK8" s="752">
        <v>167</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1</v>
      </c>
      <c r="R9" s="747"/>
      <c r="S9" s="747"/>
      <c r="T9" s="747"/>
      <c r="U9" s="747"/>
      <c r="V9" s="747">
        <v>0</v>
      </c>
      <c r="W9" s="747"/>
      <c r="X9" s="747"/>
      <c r="Y9" s="747"/>
      <c r="Z9" s="747"/>
      <c r="AA9" s="747">
        <v>1</v>
      </c>
      <c r="AB9" s="747"/>
      <c r="AC9" s="747"/>
      <c r="AD9" s="747"/>
      <c r="AE9" s="748"/>
      <c r="AF9" s="749">
        <v>1</v>
      </c>
      <c r="AG9" s="750"/>
      <c r="AH9" s="750"/>
      <c r="AI9" s="750"/>
      <c r="AJ9" s="751"/>
      <c r="AK9" s="752">
        <v>0</v>
      </c>
      <c r="AL9" s="753"/>
      <c r="AM9" s="753"/>
      <c r="AN9" s="753"/>
      <c r="AO9" s="753"/>
      <c r="AP9" s="753">
        <v>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t="s">
        <v>366</v>
      </c>
      <c r="C10" s="744"/>
      <c r="D10" s="744"/>
      <c r="E10" s="744"/>
      <c r="F10" s="744"/>
      <c r="G10" s="744"/>
      <c r="H10" s="744"/>
      <c r="I10" s="744"/>
      <c r="J10" s="744"/>
      <c r="K10" s="744"/>
      <c r="L10" s="744"/>
      <c r="M10" s="744"/>
      <c r="N10" s="744"/>
      <c r="O10" s="744"/>
      <c r="P10" s="745"/>
      <c r="Q10" s="746">
        <v>307</v>
      </c>
      <c r="R10" s="747"/>
      <c r="S10" s="747"/>
      <c r="T10" s="747"/>
      <c r="U10" s="747"/>
      <c r="V10" s="747">
        <v>16</v>
      </c>
      <c r="W10" s="747"/>
      <c r="X10" s="747"/>
      <c r="Y10" s="747"/>
      <c r="Z10" s="747"/>
      <c r="AA10" s="747">
        <v>291</v>
      </c>
      <c r="AB10" s="747"/>
      <c r="AC10" s="747"/>
      <c r="AD10" s="747"/>
      <c r="AE10" s="748"/>
      <c r="AF10" s="749">
        <v>291</v>
      </c>
      <c r="AG10" s="750"/>
      <c r="AH10" s="750"/>
      <c r="AI10" s="750"/>
      <c r="AJ10" s="751"/>
      <c r="AK10" s="752">
        <v>0</v>
      </c>
      <c r="AL10" s="753"/>
      <c r="AM10" s="753"/>
      <c r="AN10" s="753"/>
      <c r="AO10" s="753"/>
      <c r="AP10" s="753">
        <v>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8211</v>
      </c>
      <c r="R23" s="782"/>
      <c r="S23" s="782"/>
      <c r="T23" s="782"/>
      <c r="U23" s="782"/>
      <c r="V23" s="782">
        <v>7711</v>
      </c>
      <c r="W23" s="782"/>
      <c r="X23" s="782"/>
      <c r="Y23" s="782"/>
      <c r="Z23" s="782"/>
      <c r="AA23" s="782">
        <v>500</v>
      </c>
      <c r="AB23" s="782"/>
      <c r="AC23" s="782"/>
      <c r="AD23" s="782"/>
      <c r="AE23" s="783"/>
      <c r="AF23" s="784">
        <v>340</v>
      </c>
      <c r="AG23" s="782"/>
      <c r="AH23" s="782"/>
      <c r="AI23" s="782"/>
      <c r="AJ23" s="785"/>
      <c r="AK23" s="786"/>
      <c r="AL23" s="787"/>
      <c r="AM23" s="787"/>
      <c r="AN23" s="787"/>
      <c r="AO23" s="787"/>
      <c r="AP23" s="782">
        <v>7488</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1959</v>
      </c>
      <c r="R28" s="811"/>
      <c r="S28" s="811"/>
      <c r="T28" s="811"/>
      <c r="U28" s="811"/>
      <c r="V28" s="811">
        <v>1832</v>
      </c>
      <c r="W28" s="811"/>
      <c r="X28" s="811"/>
      <c r="Y28" s="811"/>
      <c r="Z28" s="811"/>
      <c r="AA28" s="811">
        <v>127</v>
      </c>
      <c r="AB28" s="811"/>
      <c r="AC28" s="811"/>
      <c r="AD28" s="811"/>
      <c r="AE28" s="812"/>
      <c r="AF28" s="813">
        <v>127</v>
      </c>
      <c r="AG28" s="811"/>
      <c r="AH28" s="811"/>
      <c r="AI28" s="811"/>
      <c r="AJ28" s="814"/>
      <c r="AK28" s="815">
        <v>110</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32</v>
      </c>
      <c r="R29" s="747"/>
      <c r="S29" s="747"/>
      <c r="T29" s="747"/>
      <c r="U29" s="747"/>
      <c r="V29" s="747">
        <v>29</v>
      </c>
      <c r="W29" s="747"/>
      <c r="X29" s="747"/>
      <c r="Y29" s="747"/>
      <c r="Z29" s="747"/>
      <c r="AA29" s="747">
        <v>3</v>
      </c>
      <c r="AB29" s="747"/>
      <c r="AC29" s="747"/>
      <c r="AD29" s="747"/>
      <c r="AE29" s="748"/>
      <c r="AF29" s="749">
        <v>3</v>
      </c>
      <c r="AG29" s="750"/>
      <c r="AH29" s="750"/>
      <c r="AI29" s="750"/>
      <c r="AJ29" s="751"/>
      <c r="AK29" s="818">
        <v>4</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1614</v>
      </c>
      <c r="R30" s="747"/>
      <c r="S30" s="747"/>
      <c r="T30" s="747"/>
      <c r="U30" s="747"/>
      <c r="V30" s="747">
        <v>1592</v>
      </c>
      <c r="W30" s="747"/>
      <c r="X30" s="747"/>
      <c r="Y30" s="747"/>
      <c r="Z30" s="747"/>
      <c r="AA30" s="747">
        <v>22</v>
      </c>
      <c r="AB30" s="747"/>
      <c r="AC30" s="747"/>
      <c r="AD30" s="747"/>
      <c r="AE30" s="748"/>
      <c r="AF30" s="749">
        <v>22</v>
      </c>
      <c r="AG30" s="750"/>
      <c r="AH30" s="750"/>
      <c r="AI30" s="750"/>
      <c r="AJ30" s="751"/>
      <c r="AK30" s="818">
        <v>244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214</v>
      </c>
      <c r="R31" s="747"/>
      <c r="S31" s="747"/>
      <c r="T31" s="747"/>
      <c r="U31" s="747"/>
      <c r="V31" s="747">
        <v>210</v>
      </c>
      <c r="W31" s="747"/>
      <c r="X31" s="747"/>
      <c r="Y31" s="747"/>
      <c r="Z31" s="747"/>
      <c r="AA31" s="747">
        <v>4</v>
      </c>
      <c r="AB31" s="747"/>
      <c r="AC31" s="747"/>
      <c r="AD31" s="747"/>
      <c r="AE31" s="748"/>
      <c r="AF31" s="749">
        <v>4</v>
      </c>
      <c r="AG31" s="750"/>
      <c r="AH31" s="750"/>
      <c r="AI31" s="750"/>
      <c r="AJ31" s="751"/>
      <c r="AK31" s="818">
        <v>59</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17</v>
      </c>
      <c r="R32" s="747"/>
      <c r="S32" s="747"/>
      <c r="T32" s="747"/>
      <c r="U32" s="747"/>
      <c r="V32" s="747">
        <v>17</v>
      </c>
      <c r="W32" s="747"/>
      <c r="X32" s="747"/>
      <c r="Y32" s="747"/>
      <c r="Z32" s="747"/>
      <c r="AA32" s="747">
        <v>0</v>
      </c>
      <c r="AB32" s="747"/>
      <c r="AC32" s="747"/>
      <c r="AD32" s="747"/>
      <c r="AE32" s="748"/>
      <c r="AF32" s="749" t="s">
        <v>386</v>
      </c>
      <c r="AG32" s="750"/>
      <c r="AH32" s="750"/>
      <c r="AI32" s="750"/>
      <c r="AJ32" s="751"/>
      <c r="AK32" s="818">
        <v>8</v>
      </c>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13</v>
      </c>
      <c r="R33" s="747"/>
      <c r="S33" s="747"/>
      <c r="T33" s="747"/>
      <c r="U33" s="747"/>
      <c r="V33" s="747">
        <v>12</v>
      </c>
      <c r="W33" s="747"/>
      <c r="X33" s="747"/>
      <c r="Y33" s="747"/>
      <c r="Z33" s="747"/>
      <c r="AA33" s="747">
        <v>1</v>
      </c>
      <c r="AB33" s="747"/>
      <c r="AC33" s="747"/>
      <c r="AD33" s="747"/>
      <c r="AE33" s="748"/>
      <c r="AF33" s="749">
        <v>1</v>
      </c>
      <c r="AG33" s="750"/>
      <c r="AH33" s="750"/>
      <c r="AI33" s="750"/>
      <c r="AJ33" s="751"/>
      <c r="AK33" s="818">
        <v>2</v>
      </c>
      <c r="AL33" s="819"/>
      <c r="AM33" s="819"/>
      <c r="AN33" s="819"/>
      <c r="AO33" s="819"/>
      <c r="AP33" s="819">
        <v>0</v>
      </c>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339</v>
      </c>
      <c r="R34" s="747"/>
      <c r="S34" s="747"/>
      <c r="T34" s="747"/>
      <c r="U34" s="747"/>
      <c r="V34" s="747">
        <v>7</v>
      </c>
      <c r="W34" s="747"/>
      <c r="X34" s="747"/>
      <c r="Y34" s="747"/>
      <c r="Z34" s="747"/>
      <c r="AA34" s="747">
        <v>332</v>
      </c>
      <c r="AB34" s="747"/>
      <c r="AC34" s="747"/>
      <c r="AD34" s="747"/>
      <c r="AE34" s="748"/>
      <c r="AF34" s="749">
        <v>332</v>
      </c>
      <c r="AG34" s="750"/>
      <c r="AH34" s="750"/>
      <c r="AI34" s="750"/>
      <c r="AJ34" s="751"/>
      <c r="AK34" s="818">
        <v>0</v>
      </c>
      <c r="AL34" s="819"/>
      <c r="AM34" s="819"/>
      <c r="AN34" s="819"/>
      <c r="AO34" s="819"/>
      <c r="AP34" s="819">
        <v>50</v>
      </c>
      <c r="AQ34" s="819"/>
      <c r="AR34" s="819"/>
      <c r="AS34" s="819"/>
      <c r="AT34" s="819"/>
      <c r="AU34" s="819">
        <v>0</v>
      </c>
      <c r="AV34" s="819"/>
      <c r="AW34" s="819"/>
      <c r="AX34" s="819"/>
      <c r="AY34" s="819"/>
      <c r="AZ34" s="820"/>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219</v>
      </c>
      <c r="R35" s="747"/>
      <c r="S35" s="747"/>
      <c r="T35" s="747"/>
      <c r="U35" s="747"/>
      <c r="V35" s="747">
        <v>10</v>
      </c>
      <c r="W35" s="747"/>
      <c r="X35" s="747"/>
      <c r="Y35" s="747"/>
      <c r="Z35" s="747"/>
      <c r="AA35" s="747">
        <v>209</v>
      </c>
      <c r="AB35" s="747"/>
      <c r="AC35" s="747"/>
      <c r="AD35" s="747"/>
      <c r="AE35" s="748"/>
      <c r="AF35" s="749">
        <v>209</v>
      </c>
      <c r="AG35" s="750"/>
      <c r="AH35" s="750"/>
      <c r="AI35" s="750"/>
      <c r="AJ35" s="751"/>
      <c r="AK35" s="818">
        <v>9</v>
      </c>
      <c r="AL35" s="819"/>
      <c r="AM35" s="819"/>
      <c r="AN35" s="819"/>
      <c r="AO35" s="819"/>
      <c r="AP35" s="819">
        <v>639</v>
      </c>
      <c r="AQ35" s="819"/>
      <c r="AR35" s="819"/>
      <c r="AS35" s="819"/>
      <c r="AT35" s="819"/>
      <c r="AU35" s="819">
        <v>319</v>
      </c>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4</v>
      </c>
      <c r="R36" s="747"/>
      <c r="S36" s="747"/>
      <c r="T36" s="747"/>
      <c r="U36" s="747"/>
      <c r="V36" s="747">
        <v>4</v>
      </c>
      <c r="W36" s="747"/>
      <c r="X36" s="747"/>
      <c r="Y36" s="747"/>
      <c r="Z36" s="747"/>
      <c r="AA36" s="747">
        <v>0</v>
      </c>
      <c r="AB36" s="747"/>
      <c r="AC36" s="747"/>
      <c r="AD36" s="747"/>
      <c r="AE36" s="748"/>
      <c r="AF36" s="749">
        <v>0</v>
      </c>
      <c r="AG36" s="750"/>
      <c r="AH36" s="750"/>
      <c r="AI36" s="750"/>
      <c r="AJ36" s="751"/>
      <c r="AK36" s="818">
        <v>4</v>
      </c>
      <c r="AL36" s="819"/>
      <c r="AM36" s="819"/>
      <c r="AN36" s="819"/>
      <c r="AO36" s="819"/>
      <c r="AP36" s="819">
        <v>24</v>
      </c>
      <c r="AQ36" s="819"/>
      <c r="AR36" s="819"/>
      <c r="AS36" s="819"/>
      <c r="AT36" s="819"/>
      <c r="AU36" s="819">
        <v>24</v>
      </c>
      <c r="AV36" s="819"/>
      <c r="AW36" s="819"/>
      <c r="AX36" s="819"/>
      <c r="AY36" s="819"/>
      <c r="AZ36" s="820"/>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110</v>
      </c>
      <c r="R37" s="747"/>
      <c r="S37" s="747"/>
      <c r="T37" s="747"/>
      <c r="U37" s="747"/>
      <c r="V37" s="747">
        <v>105</v>
      </c>
      <c r="W37" s="747"/>
      <c r="X37" s="747"/>
      <c r="Y37" s="747"/>
      <c r="Z37" s="747"/>
      <c r="AA37" s="747">
        <v>5</v>
      </c>
      <c r="AB37" s="747"/>
      <c r="AC37" s="747"/>
      <c r="AD37" s="747"/>
      <c r="AE37" s="748"/>
      <c r="AF37" s="749">
        <v>5</v>
      </c>
      <c r="AG37" s="750"/>
      <c r="AH37" s="750"/>
      <c r="AI37" s="750"/>
      <c r="AJ37" s="751"/>
      <c r="AK37" s="818">
        <v>74</v>
      </c>
      <c r="AL37" s="819"/>
      <c r="AM37" s="819"/>
      <c r="AN37" s="819"/>
      <c r="AO37" s="819"/>
      <c r="AP37" s="819">
        <v>562</v>
      </c>
      <c r="AQ37" s="819"/>
      <c r="AR37" s="819"/>
      <c r="AS37" s="819"/>
      <c r="AT37" s="819"/>
      <c r="AU37" s="819">
        <v>541</v>
      </c>
      <c r="AV37" s="819"/>
      <c r="AW37" s="819"/>
      <c r="AX37" s="819"/>
      <c r="AY37" s="819"/>
      <c r="AZ37" s="820"/>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394</v>
      </c>
      <c r="C38" s="744"/>
      <c r="D38" s="744"/>
      <c r="E38" s="744"/>
      <c r="F38" s="744"/>
      <c r="G38" s="744"/>
      <c r="H38" s="744"/>
      <c r="I38" s="744"/>
      <c r="J38" s="744"/>
      <c r="K38" s="744"/>
      <c r="L38" s="744"/>
      <c r="M38" s="744"/>
      <c r="N38" s="744"/>
      <c r="O38" s="744"/>
      <c r="P38" s="745"/>
      <c r="Q38" s="746">
        <v>1108</v>
      </c>
      <c r="R38" s="747"/>
      <c r="S38" s="747"/>
      <c r="T38" s="747"/>
      <c r="U38" s="747"/>
      <c r="V38" s="747">
        <v>1095</v>
      </c>
      <c r="W38" s="747"/>
      <c r="X38" s="747"/>
      <c r="Y38" s="747"/>
      <c r="Z38" s="747"/>
      <c r="AA38" s="747">
        <v>13</v>
      </c>
      <c r="AB38" s="747"/>
      <c r="AC38" s="747"/>
      <c r="AD38" s="747"/>
      <c r="AE38" s="748"/>
      <c r="AF38" s="749">
        <v>13</v>
      </c>
      <c r="AG38" s="750"/>
      <c r="AH38" s="750"/>
      <c r="AI38" s="750"/>
      <c r="AJ38" s="751"/>
      <c r="AK38" s="818">
        <v>659</v>
      </c>
      <c r="AL38" s="819"/>
      <c r="AM38" s="819"/>
      <c r="AN38" s="819"/>
      <c r="AO38" s="819"/>
      <c r="AP38" s="819">
        <v>6797</v>
      </c>
      <c r="AQ38" s="819"/>
      <c r="AR38" s="819"/>
      <c r="AS38" s="819"/>
      <c r="AT38" s="819"/>
      <c r="AU38" s="819">
        <v>5682</v>
      </c>
      <c r="AV38" s="819"/>
      <c r="AW38" s="819"/>
      <c r="AX38" s="819"/>
      <c r="AY38" s="819"/>
      <c r="AZ38" s="820"/>
      <c r="BA38" s="820"/>
      <c r="BB38" s="820"/>
      <c r="BC38" s="820"/>
      <c r="BD38" s="820"/>
      <c r="BE38" s="816" t="s">
        <v>392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395</v>
      </c>
      <c r="C39" s="744"/>
      <c r="D39" s="744"/>
      <c r="E39" s="744"/>
      <c r="F39" s="744"/>
      <c r="G39" s="744"/>
      <c r="H39" s="744"/>
      <c r="I39" s="744"/>
      <c r="J39" s="744"/>
      <c r="K39" s="744"/>
      <c r="L39" s="744"/>
      <c r="M39" s="744"/>
      <c r="N39" s="744"/>
      <c r="O39" s="744"/>
      <c r="P39" s="745"/>
      <c r="Q39" s="746">
        <v>384</v>
      </c>
      <c r="R39" s="747"/>
      <c r="S39" s="747"/>
      <c r="T39" s="747"/>
      <c r="U39" s="747"/>
      <c r="V39" s="747">
        <v>380</v>
      </c>
      <c r="W39" s="747"/>
      <c r="X39" s="747"/>
      <c r="Y39" s="747"/>
      <c r="Z39" s="747"/>
      <c r="AA39" s="747">
        <v>4</v>
      </c>
      <c r="AB39" s="747"/>
      <c r="AC39" s="747"/>
      <c r="AD39" s="747"/>
      <c r="AE39" s="748"/>
      <c r="AF39" s="749">
        <v>4</v>
      </c>
      <c r="AG39" s="750"/>
      <c r="AH39" s="750"/>
      <c r="AI39" s="750"/>
      <c r="AJ39" s="751"/>
      <c r="AK39" s="818">
        <v>240</v>
      </c>
      <c r="AL39" s="819"/>
      <c r="AM39" s="819"/>
      <c r="AN39" s="819"/>
      <c r="AO39" s="819"/>
      <c r="AP39" s="819">
        <v>2458</v>
      </c>
      <c r="AQ39" s="819"/>
      <c r="AR39" s="819"/>
      <c r="AS39" s="819"/>
      <c r="AT39" s="819"/>
      <c r="AU39" s="819">
        <v>2367</v>
      </c>
      <c r="AV39" s="819"/>
      <c r="AW39" s="819"/>
      <c r="AX39" s="819"/>
      <c r="AY39" s="819"/>
      <c r="AZ39" s="820"/>
      <c r="BA39" s="820"/>
      <c r="BB39" s="820"/>
      <c r="BC39" s="820"/>
      <c r="BD39" s="820"/>
      <c r="BE39" s="816" t="s">
        <v>392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396</v>
      </c>
      <c r="C40" s="744"/>
      <c r="D40" s="744"/>
      <c r="E40" s="744"/>
      <c r="F40" s="744"/>
      <c r="G40" s="744"/>
      <c r="H40" s="744"/>
      <c r="I40" s="744"/>
      <c r="J40" s="744"/>
      <c r="K40" s="744"/>
      <c r="L40" s="744"/>
      <c r="M40" s="744"/>
      <c r="N40" s="744"/>
      <c r="O40" s="744"/>
      <c r="P40" s="745"/>
      <c r="Q40" s="746">
        <v>382</v>
      </c>
      <c r="R40" s="747"/>
      <c r="S40" s="747"/>
      <c r="T40" s="747"/>
      <c r="U40" s="747"/>
      <c r="V40" s="747">
        <v>337</v>
      </c>
      <c r="W40" s="747"/>
      <c r="X40" s="747"/>
      <c r="Y40" s="747"/>
      <c r="Z40" s="747"/>
      <c r="AA40" s="747">
        <v>45</v>
      </c>
      <c r="AB40" s="747"/>
      <c r="AC40" s="747"/>
      <c r="AD40" s="747"/>
      <c r="AE40" s="748"/>
      <c r="AF40" s="749">
        <v>45</v>
      </c>
      <c r="AG40" s="750"/>
      <c r="AH40" s="750"/>
      <c r="AI40" s="750"/>
      <c r="AJ40" s="751"/>
      <c r="AK40" s="818">
        <v>0</v>
      </c>
      <c r="AL40" s="819"/>
      <c r="AM40" s="819"/>
      <c r="AN40" s="819"/>
      <c r="AO40" s="819"/>
      <c r="AP40" s="819">
        <v>0</v>
      </c>
      <c r="AQ40" s="819"/>
      <c r="AR40" s="819"/>
      <c r="AS40" s="819"/>
      <c r="AT40" s="819"/>
      <c r="AU40" s="819">
        <v>0</v>
      </c>
      <c r="AV40" s="819"/>
      <c r="AW40" s="819"/>
      <c r="AX40" s="819"/>
      <c r="AY40" s="819"/>
      <c r="AZ40" s="820"/>
      <c r="BA40" s="820"/>
      <c r="BB40" s="820"/>
      <c r="BC40" s="820"/>
      <c r="BD40" s="820"/>
      <c r="BE40" s="816" t="s">
        <v>392</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765</v>
      </c>
      <c r="AG63" s="830"/>
      <c r="AH63" s="830"/>
      <c r="AI63" s="830"/>
      <c r="AJ63" s="831"/>
      <c r="AK63" s="832"/>
      <c r="AL63" s="827"/>
      <c r="AM63" s="827"/>
      <c r="AN63" s="827"/>
      <c r="AO63" s="827"/>
      <c r="AP63" s="830">
        <v>10530</v>
      </c>
      <c r="AQ63" s="830"/>
      <c r="AR63" s="830"/>
      <c r="AS63" s="830"/>
      <c r="AT63" s="830"/>
      <c r="AU63" s="830">
        <v>8933</v>
      </c>
      <c r="AV63" s="830"/>
      <c r="AW63" s="830"/>
      <c r="AX63" s="830"/>
      <c r="AY63" s="830"/>
      <c r="AZ63" s="834"/>
      <c r="BA63" s="834"/>
      <c r="BB63" s="834"/>
      <c r="BC63" s="834"/>
      <c r="BD63" s="834"/>
      <c r="BE63" s="835"/>
      <c r="BF63" s="835"/>
      <c r="BG63" s="835"/>
      <c r="BH63" s="835"/>
      <c r="BI63" s="836"/>
      <c r="BJ63" s="837" t="s">
        <v>386</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400</v>
      </c>
      <c r="B66" s="729"/>
      <c r="C66" s="729"/>
      <c r="D66" s="729"/>
      <c r="E66" s="729"/>
      <c r="F66" s="729"/>
      <c r="G66" s="729"/>
      <c r="H66" s="729"/>
      <c r="I66" s="729"/>
      <c r="J66" s="729"/>
      <c r="K66" s="729"/>
      <c r="L66" s="729"/>
      <c r="M66" s="729"/>
      <c r="N66" s="729"/>
      <c r="O66" s="729"/>
      <c r="P66" s="730"/>
      <c r="Q66" s="705" t="s">
        <v>401</v>
      </c>
      <c r="R66" s="706"/>
      <c r="S66" s="706"/>
      <c r="T66" s="706"/>
      <c r="U66" s="707"/>
      <c r="V66" s="705" t="s">
        <v>402</v>
      </c>
      <c r="W66" s="706"/>
      <c r="X66" s="706"/>
      <c r="Y66" s="706"/>
      <c r="Z66" s="707"/>
      <c r="AA66" s="705" t="s">
        <v>403</v>
      </c>
      <c r="AB66" s="706"/>
      <c r="AC66" s="706"/>
      <c r="AD66" s="706"/>
      <c r="AE66" s="707"/>
      <c r="AF66" s="840" t="s">
        <v>404</v>
      </c>
      <c r="AG66" s="801"/>
      <c r="AH66" s="801"/>
      <c r="AI66" s="801"/>
      <c r="AJ66" s="841"/>
      <c r="AK66" s="705" t="s">
        <v>405</v>
      </c>
      <c r="AL66" s="729"/>
      <c r="AM66" s="729"/>
      <c r="AN66" s="729"/>
      <c r="AO66" s="730"/>
      <c r="AP66" s="705" t="s">
        <v>406</v>
      </c>
      <c r="AQ66" s="706"/>
      <c r="AR66" s="706"/>
      <c r="AS66" s="706"/>
      <c r="AT66" s="707"/>
      <c r="AU66" s="705" t="s">
        <v>407</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551</v>
      </c>
      <c r="C68" s="858"/>
      <c r="D68" s="858"/>
      <c r="E68" s="858"/>
      <c r="F68" s="858"/>
      <c r="G68" s="858"/>
      <c r="H68" s="858"/>
      <c r="I68" s="858"/>
      <c r="J68" s="858"/>
      <c r="K68" s="858"/>
      <c r="L68" s="858"/>
      <c r="M68" s="858"/>
      <c r="N68" s="858"/>
      <c r="O68" s="858"/>
      <c r="P68" s="859"/>
      <c r="Q68" s="860">
        <v>1529</v>
      </c>
      <c r="R68" s="854"/>
      <c r="S68" s="854"/>
      <c r="T68" s="854"/>
      <c r="U68" s="854"/>
      <c r="V68" s="854">
        <v>1474</v>
      </c>
      <c r="W68" s="854"/>
      <c r="X68" s="854"/>
      <c r="Y68" s="854"/>
      <c r="Z68" s="854"/>
      <c r="AA68" s="854">
        <v>55</v>
      </c>
      <c r="AB68" s="854"/>
      <c r="AC68" s="854"/>
      <c r="AD68" s="854"/>
      <c r="AE68" s="854"/>
      <c r="AF68" s="854">
        <v>55</v>
      </c>
      <c r="AG68" s="854"/>
      <c r="AH68" s="854"/>
      <c r="AI68" s="854"/>
      <c r="AJ68" s="854"/>
      <c r="AK68" s="854">
        <v>0</v>
      </c>
      <c r="AL68" s="854"/>
      <c r="AM68" s="854"/>
      <c r="AN68" s="854"/>
      <c r="AO68" s="854"/>
      <c r="AP68" s="854">
        <v>729</v>
      </c>
      <c r="AQ68" s="854"/>
      <c r="AR68" s="854"/>
      <c r="AS68" s="854"/>
      <c r="AT68" s="854"/>
      <c r="AU68" s="854">
        <v>230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552</v>
      </c>
      <c r="C69" s="862"/>
      <c r="D69" s="862"/>
      <c r="E69" s="862"/>
      <c r="F69" s="862"/>
      <c r="G69" s="862"/>
      <c r="H69" s="862"/>
      <c r="I69" s="862"/>
      <c r="J69" s="862"/>
      <c r="K69" s="862"/>
      <c r="L69" s="862"/>
      <c r="M69" s="862"/>
      <c r="N69" s="862"/>
      <c r="O69" s="862"/>
      <c r="P69" s="863"/>
      <c r="Q69" s="864">
        <v>349</v>
      </c>
      <c r="R69" s="819"/>
      <c r="S69" s="819"/>
      <c r="T69" s="819"/>
      <c r="U69" s="819"/>
      <c r="V69" s="819">
        <v>343</v>
      </c>
      <c r="W69" s="819"/>
      <c r="X69" s="819"/>
      <c r="Y69" s="819"/>
      <c r="Z69" s="819"/>
      <c r="AA69" s="819">
        <v>6</v>
      </c>
      <c r="AB69" s="819"/>
      <c r="AC69" s="819"/>
      <c r="AD69" s="819"/>
      <c r="AE69" s="819"/>
      <c r="AF69" s="819">
        <v>6</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553</v>
      </c>
      <c r="C70" s="862"/>
      <c r="D70" s="862"/>
      <c r="E70" s="862"/>
      <c r="F70" s="862"/>
      <c r="G70" s="862"/>
      <c r="H70" s="862"/>
      <c r="I70" s="862"/>
      <c r="J70" s="862"/>
      <c r="K70" s="862"/>
      <c r="L70" s="862"/>
      <c r="M70" s="862"/>
      <c r="N70" s="862"/>
      <c r="O70" s="862"/>
      <c r="P70" s="863"/>
      <c r="Q70" s="864">
        <v>393</v>
      </c>
      <c r="R70" s="819"/>
      <c r="S70" s="819"/>
      <c r="T70" s="819"/>
      <c r="U70" s="819"/>
      <c r="V70" s="819">
        <v>360</v>
      </c>
      <c r="W70" s="819"/>
      <c r="X70" s="819"/>
      <c r="Y70" s="819"/>
      <c r="Z70" s="819"/>
      <c r="AA70" s="819">
        <v>33</v>
      </c>
      <c r="AB70" s="819"/>
      <c r="AC70" s="819"/>
      <c r="AD70" s="819"/>
      <c r="AE70" s="819"/>
      <c r="AF70" s="819">
        <v>33</v>
      </c>
      <c r="AG70" s="819"/>
      <c r="AH70" s="819"/>
      <c r="AI70" s="819"/>
      <c r="AJ70" s="819"/>
      <c r="AK70" s="819">
        <v>0</v>
      </c>
      <c r="AL70" s="819"/>
      <c r="AM70" s="819"/>
      <c r="AN70" s="819"/>
      <c r="AO70" s="819"/>
      <c r="AP70" s="819">
        <v>259</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554</v>
      </c>
      <c r="C71" s="862"/>
      <c r="D71" s="862"/>
      <c r="E71" s="862"/>
      <c r="F71" s="862"/>
      <c r="G71" s="862"/>
      <c r="H71" s="862"/>
      <c r="I71" s="862"/>
      <c r="J71" s="862"/>
      <c r="K71" s="862"/>
      <c r="L71" s="862"/>
      <c r="M71" s="862"/>
      <c r="N71" s="862"/>
      <c r="O71" s="862"/>
      <c r="P71" s="863"/>
      <c r="Q71" s="864">
        <v>156</v>
      </c>
      <c r="R71" s="819"/>
      <c r="S71" s="819"/>
      <c r="T71" s="819"/>
      <c r="U71" s="819"/>
      <c r="V71" s="819">
        <v>136</v>
      </c>
      <c r="W71" s="819"/>
      <c r="X71" s="819"/>
      <c r="Y71" s="819"/>
      <c r="Z71" s="819"/>
      <c r="AA71" s="819">
        <v>20</v>
      </c>
      <c r="AB71" s="819"/>
      <c r="AC71" s="819"/>
      <c r="AD71" s="819"/>
      <c r="AE71" s="819"/>
      <c r="AF71" s="819">
        <v>20</v>
      </c>
      <c r="AG71" s="819"/>
      <c r="AH71" s="819"/>
      <c r="AI71" s="819"/>
      <c r="AJ71" s="819"/>
      <c r="AK71" s="819">
        <v>0</v>
      </c>
      <c r="AL71" s="819"/>
      <c r="AM71" s="819"/>
      <c r="AN71" s="819"/>
      <c r="AO71" s="819"/>
      <c r="AP71" s="819">
        <v>133</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555</v>
      </c>
      <c r="C72" s="862"/>
      <c r="D72" s="862"/>
      <c r="E72" s="862"/>
      <c r="F72" s="862"/>
      <c r="G72" s="862"/>
      <c r="H72" s="862"/>
      <c r="I72" s="862"/>
      <c r="J72" s="862"/>
      <c r="K72" s="862"/>
      <c r="L72" s="862"/>
      <c r="M72" s="862"/>
      <c r="N72" s="862"/>
      <c r="O72" s="862"/>
      <c r="P72" s="863"/>
      <c r="Q72" s="864">
        <v>14</v>
      </c>
      <c r="R72" s="819"/>
      <c r="S72" s="819"/>
      <c r="T72" s="819"/>
      <c r="U72" s="819"/>
      <c r="V72" s="819">
        <v>11</v>
      </c>
      <c r="W72" s="819"/>
      <c r="X72" s="819"/>
      <c r="Y72" s="819"/>
      <c r="Z72" s="819"/>
      <c r="AA72" s="819">
        <v>3</v>
      </c>
      <c r="AB72" s="819"/>
      <c r="AC72" s="819"/>
      <c r="AD72" s="819"/>
      <c r="AE72" s="819"/>
      <c r="AF72" s="819">
        <v>3</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556</v>
      </c>
      <c r="C73" s="862"/>
      <c r="D73" s="862"/>
      <c r="E73" s="862"/>
      <c r="F73" s="862"/>
      <c r="G73" s="862"/>
      <c r="H73" s="862"/>
      <c r="I73" s="862"/>
      <c r="J73" s="862"/>
      <c r="K73" s="862"/>
      <c r="L73" s="862"/>
      <c r="M73" s="862"/>
      <c r="N73" s="862"/>
      <c r="O73" s="862"/>
      <c r="P73" s="863"/>
      <c r="Q73" s="864">
        <v>6709</v>
      </c>
      <c r="R73" s="819"/>
      <c r="S73" s="819"/>
      <c r="T73" s="819"/>
      <c r="U73" s="819"/>
      <c r="V73" s="819">
        <v>7724</v>
      </c>
      <c r="W73" s="819"/>
      <c r="X73" s="819"/>
      <c r="Y73" s="819"/>
      <c r="Z73" s="819"/>
      <c r="AA73" s="819">
        <v>-1015</v>
      </c>
      <c r="AB73" s="819"/>
      <c r="AC73" s="819"/>
      <c r="AD73" s="819"/>
      <c r="AE73" s="819"/>
      <c r="AF73" s="819">
        <v>391</v>
      </c>
      <c r="AG73" s="819"/>
      <c r="AH73" s="819"/>
      <c r="AI73" s="819"/>
      <c r="AJ73" s="819"/>
      <c r="AK73" s="819">
        <v>0</v>
      </c>
      <c r="AL73" s="819"/>
      <c r="AM73" s="819"/>
      <c r="AN73" s="819"/>
      <c r="AO73" s="819"/>
      <c r="AP73" s="819">
        <v>35147</v>
      </c>
      <c r="AQ73" s="819"/>
      <c r="AR73" s="819"/>
      <c r="AS73" s="819"/>
      <c r="AT73" s="819"/>
      <c r="AU73" s="819">
        <v>34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557</v>
      </c>
      <c r="C74" s="862"/>
      <c r="D74" s="862"/>
      <c r="E74" s="862"/>
      <c r="F74" s="862"/>
      <c r="G74" s="862"/>
      <c r="H74" s="862"/>
      <c r="I74" s="862"/>
      <c r="J74" s="862"/>
      <c r="K74" s="862"/>
      <c r="L74" s="862"/>
      <c r="M74" s="862"/>
      <c r="N74" s="862"/>
      <c r="O74" s="862"/>
      <c r="P74" s="863"/>
      <c r="Q74" s="864">
        <v>61</v>
      </c>
      <c r="R74" s="819"/>
      <c r="S74" s="819"/>
      <c r="T74" s="819"/>
      <c r="U74" s="819"/>
      <c r="V74" s="819">
        <v>60</v>
      </c>
      <c r="W74" s="819"/>
      <c r="X74" s="819"/>
      <c r="Y74" s="819"/>
      <c r="Z74" s="819"/>
      <c r="AA74" s="819">
        <v>2</v>
      </c>
      <c r="AB74" s="819"/>
      <c r="AC74" s="819"/>
      <c r="AD74" s="819"/>
      <c r="AE74" s="819"/>
      <c r="AF74" s="819">
        <v>2</v>
      </c>
      <c r="AG74" s="819"/>
      <c r="AH74" s="819"/>
      <c r="AI74" s="819"/>
      <c r="AJ74" s="819"/>
      <c r="AK74" s="819">
        <v>0</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558</v>
      </c>
      <c r="C75" s="862"/>
      <c r="D75" s="862"/>
      <c r="E75" s="862"/>
      <c r="F75" s="862"/>
      <c r="G75" s="862"/>
      <c r="H75" s="862"/>
      <c r="I75" s="862"/>
      <c r="J75" s="862"/>
      <c r="K75" s="862"/>
      <c r="L75" s="862"/>
      <c r="M75" s="862"/>
      <c r="N75" s="862"/>
      <c r="O75" s="862"/>
      <c r="P75" s="863"/>
      <c r="Q75" s="867">
        <v>257828</v>
      </c>
      <c r="R75" s="868"/>
      <c r="S75" s="868"/>
      <c r="T75" s="868"/>
      <c r="U75" s="818"/>
      <c r="V75" s="869">
        <v>257733</v>
      </c>
      <c r="W75" s="868"/>
      <c r="X75" s="868"/>
      <c r="Y75" s="868"/>
      <c r="Z75" s="818"/>
      <c r="AA75" s="869">
        <v>95</v>
      </c>
      <c r="AB75" s="868"/>
      <c r="AC75" s="868"/>
      <c r="AD75" s="868"/>
      <c r="AE75" s="818"/>
      <c r="AF75" s="869">
        <v>95</v>
      </c>
      <c r="AG75" s="868"/>
      <c r="AH75" s="868"/>
      <c r="AI75" s="868"/>
      <c r="AJ75" s="818"/>
      <c r="AK75" s="869">
        <v>9107</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559</v>
      </c>
      <c r="C76" s="862"/>
      <c r="D76" s="862"/>
      <c r="E76" s="862"/>
      <c r="F76" s="862"/>
      <c r="G76" s="862"/>
      <c r="H76" s="862"/>
      <c r="I76" s="862"/>
      <c r="J76" s="862"/>
      <c r="K76" s="862"/>
      <c r="L76" s="862"/>
      <c r="M76" s="862"/>
      <c r="N76" s="862"/>
      <c r="O76" s="862"/>
      <c r="P76" s="863"/>
      <c r="Q76" s="867">
        <v>8652</v>
      </c>
      <c r="R76" s="868"/>
      <c r="S76" s="868"/>
      <c r="T76" s="868"/>
      <c r="U76" s="818"/>
      <c r="V76" s="869">
        <v>7933</v>
      </c>
      <c r="W76" s="868"/>
      <c r="X76" s="868"/>
      <c r="Y76" s="868"/>
      <c r="Z76" s="818"/>
      <c r="AA76" s="869">
        <v>718</v>
      </c>
      <c r="AB76" s="868"/>
      <c r="AC76" s="868"/>
      <c r="AD76" s="868"/>
      <c r="AE76" s="818"/>
      <c r="AF76" s="869">
        <v>718</v>
      </c>
      <c r="AG76" s="868"/>
      <c r="AH76" s="868"/>
      <c r="AI76" s="868"/>
      <c r="AJ76" s="818"/>
      <c r="AK76" s="869">
        <v>652</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560</v>
      </c>
      <c r="C77" s="862"/>
      <c r="D77" s="862"/>
      <c r="E77" s="862"/>
      <c r="F77" s="862"/>
      <c r="G77" s="862"/>
      <c r="H77" s="862"/>
      <c r="I77" s="862"/>
      <c r="J77" s="862"/>
      <c r="K77" s="862"/>
      <c r="L77" s="862"/>
      <c r="M77" s="862"/>
      <c r="N77" s="862"/>
      <c r="O77" s="862"/>
      <c r="P77" s="863"/>
      <c r="Q77" s="867">
        <v>948</v>
      </c>
      <c r="R77" s="868"/>
      <c r="S77" s="868"/>
      <c r="T77" s="868"/>
      <c r="U77" s="818"/>
      <c r="V77" s="869">
        <v>751</v>
      </c>
      <c r="W77" s="868"/>
      <c r="X77" s="868"/>
      <c r="Y77" s="868"/>
      <c r="Z77" s="818"/>
      <c r="AA77" s="869">
        <v>197</v>
      </c>
      <c r="AB77" s="868"/>
      <c r="AC77" s="868"/>
      <c r="AD77" s="868"/>
      <c r="AE77" s="818"/>
      <c r="AF77" s="869">
        <v>197</v>
      </c>
      <c r="AG77" s="868"/>
      <c r="AH77" s="868"/>
      <c r="AI77" s="868"/>
      <c r="AJ77" s="818"/>
      <c r="AK77" s="869">
        <v>0</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561</v>
      </c>
      <c r="C78" s="862"/>
      <c r="D78" s="862"/>
      <c r="E78" s="862"/>
      <c r="F78" s="862"/>
      <c r="G78" s="862"/>
      <c r="H78" s="862"/>
      <c r="I78" s="862"/>
      <c r="J78" s="862"/>
      <c r="K78" s="862"/>
      <c r="L78" s="862"/>
      <c r="M78" s="862"/>
      <c r="N78" s="862"/>
      <c r="O78" s="862"/>
      <c r="P78" s="863"/>
      <c r="Q78" s="864">
        <v>57</v>
      </c>
      <c r="R78" s="819"/>
      <c r="S78" s="819"/>
      <c r="T78" s="819"/>
      <c r="U78" s="819"/>
      <c r="V78" s="819">
        <v>54</v>
      </c>
      <c r="W78" s="819"/>
      <c r="X78" s="819"/>
      <c r="Y78" s="819"/>
      <c r="Z78" s="819"/>
      <c r="AA78" s="819">
        <v>3</v>
      </c>
      <c r="AB78" s="819"/>
      <c r="AC78" s="819"/>
      <c r="AD78" s="819"/>
      <c r="AE78" s="819"/>
      <c r="AF78" s="819">
        <v>3</v>
      </c>
      <c r="AG78" s="819"/>
      <c r="AH78" s="819"/>
      <c r="AI78" s="819"/>
      <c r="AJ78" s="819"/>
      <c r="AK78" s="819">
        <v>56</v>
      </c>
      <c r="AL78" s="819"/>
      <c r="AM78" s="819"/>
      <c r="AN78" s="819"/>
      <c r="AO78" s="819"/>
      <c r="AP78" s="819">
        <v>0</v>
      </c>
      <c r="AQ78" s="819"/>
      <c r="AR78" s="819"/>
      <c r="AS78" s="819"/>
      <c r="AT78" s="819"/>
      <c r="AU78" s="819">
        <v>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562</v>
      </c>
      <c r="C79" s="862"/>
      <c r="D79" s="862"/>
      <c r="E79" s="862"/>
      <c r="F79" s="862"/>
      <c r="G79" s="862"/>
      <c r="H79" s="862"/>
      <c r="I79" s="862"/>
      <c r="J79" s="862"/>
      <c r="K79" s="862"/>
      <c r="L79" s="862"/>
      <c r="M79" s="862"/>
      <c r="N79" s="862"/>
      <c r="O79" s="862"/>
      <c r="P79" s="863"/>
      <c r="Q79" s="864">
        <v>6</v>
      </c>
      <c r="R79" s="819"/>
      <c r="S79" s="819"/>
      <c r="T79" s="819"/>
      <c r="U79" s="819"/>
      <c r="V79" s="819">
        <v>3</v>
      </c>
      <c r="W79" s="819"/>
      <c r="X79" s="819"/>
      <c r="Y79" s="819"/>
      <c r="Z79" s="819"/>
      <c r="AA79" s="819">
        <v>3</v>
      </c>
      <c r="AB79" s="819"/>
      <c r="AC79" s="819"/>
      <c r="AD79" s="819"/>
      <c r="AE79" s="819"/>
      <c r="AF79" s="819">
        <v>3</v>
      </c>
      <c r="AG79" s="819"/>
      <c r="AH79" s="819"/>
      <c r="AI79" s="819"/>
      <c r="AJ79" s="819"/>
      <c r="AK79" s="819">
        <v>0</v>
      </c>
      <c r="AL79" s="819"/>
      <c r="AM79" s="819"/>
      <c r="AN79" s="819"/>
      <c r="AO79" s="819"/>
      <c r="AP79" s="819">
        <v>0</v>
      </c>
      <c r="AQ79" s="819"/>
      <c r="AR79" s="819"/>
      <c r="AS79" s="819"/>
      <c r="AT79" s="819"/>
      <c r="AU79" s="819">
        <v>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563</v>
      </c>
      <c r="C80" s="862"/>
      <c r="D80" s="862"/>
      <c r="E80" s="862"/>
      <c r="F80" s="862"/>
      <c r="G80" s="862"/>
      <c r="H80" s="862"/>
      <c r="I80" s="862"/>
      <c r="J80" s="862"/>
      <c r="K80" s="862"/>
      <c r="L80" s="862"/>
      <c r="M80" s="862"/>
      <c r="N80" s="862"/>
      <c r="O80" s="862"/>
      <c r="P80" s="863"/>
      <c r="Q80" s="864">
        <v>97</v>
      </c>
      <c r="R80" s="819"/>
      <c r="S80" s="819"/>
      <c r="T80" s="819"/>
      <c r="U80" s="819"/>
      <c r="V80" s="819">
        <v>92</v>
      </c>
      <c r="W80" s="819"/>
      <c r="X80" s="819"/>
      <c r="Y80" s="819"/>
      <c r="Z80" s="819"/>
      <c r="AA80" s="819">
        <v>5</v>
      </c>
      <c r="AB80" s="819"/>
      <c r="AC80" s="819"/>
      <c r="AD80" s="819"/>
      <c r="AE80" s="819"/>
      <c r="AF80" s="819">
        <v>5</v>
      </c>
      <c r="AG80" s="819"/>
      <c r="AH80" s="819"/>
      <c r="AI80" s="819"/>
      <c r="AJ80" s="819"/>
      <c r="AK80" s="819">
        <v>0</v>
      </c>
      <c r="AL80" s="819"/>
      <c r="AM80" s="819"/>
      <c r="AN80" s="819"/>
      <c r="AO80" s="819"/>
      <c r="AP80" s="819">
        <v>0</v>
      </c>
      <c r="AQ80" s="819"/>
      <c r="AR80" s="819"/>
      <c r="AS80" s="819"/>
      <c r="AT80" s="819"/>
      <c r="AU80" s="819">
        <v>0</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564</v>
      </c>
      <c r="C81" s="862"/>
      <c r="D81" s="862"/>
      <c r="E81" s="862"/>
      <c r="F81" s="862"/>
      <c r="G81" s="862"/>
      <c r="H81" s="862"/>
      <c r="I81" s="862"/>
      <c r="J81" s="862"/>
      <c r="K81" s="862"/>
      <c r="L81" s="862"/>
      <c r="M81" s="862"/>
      <c r="N81" s="862"/>
      <c r="O81" s="862"/>
      <c r="P81" s="863"/>
      <c r="Q81" s="864">
        <v>95</v>
      </c>
      <c r="R81" s="819"/>
      <c r="S81" s="819"/>
      <c r="T81" s="819"/>
      <c r="U81" s="819"/>
      <c r="V81" s="819">
        <v>94</v>
      </c>
      <c r="W81" s="819"/>
      <c r="X81" s="819"/>
      <c r="Y81" s="819"/>
      <c r="Z81" s="819"/>
      <c r="AA81" s="819">
        <v>1</v>
      </c>
      <c r="AB81" s="819"/>
      <c r="AC81" s="819"/>
      <c r="AD81" s="819"/>
      <c r="AE81" s="819"/>
      <c r="AF81" s="819">
        <v>1</v>
      </c>
      <c r="AG81" s="819"/>
      <c r="AH81" s="819"/>
      <c r="AI81" s="819"/>
      <c r="AJ81" s="819"/>
      <c r="AK81" s="819">
        <v>0</v>
      </c>
      <c r="AL81" s="819"/>
      <c r="AM81" s="819"/>
      <c r="AN81" s="819"/>
      <c r="AO81" s="819"/>
      <c r="AP81" s="819">
        <v>0</v>
      </c>
      <c r="AQ81" s="819"/>
      <c r="AR81" s="819"/>
      <c r="AS81" s="819"/>
      <c r="AT81" s="819"/>
      <c r="AU81" s="819">
        <v>0</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408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1532</v>
      </c>
      <c r="AG88" s="830"/>
      <c r="AH88" s="830"/>
      <c r="AI88" s="830"/>
      <c r="AJ88" s="830"/>
      <c r="AK88" s="827"/>
      <c r="AL88" s="827"/>
      <c r="AM88" s="827"/>
      <c r="AN88" s="827"/>
      <c r="AO88" s="827"/>
      <c r="AP88" s="830">
        <v>36268</v>
      </c>
      <c r="AQ88" s="830"/>
      <c r="AR88" s="830"/>
      <c r="AS88" s="830"/>
      <c r="AT88" s="830"/>
      <c r="AU88" s="830">
        <v>264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410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411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414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417</v>
      </c>
      <c r="AB109" s="883"/>
      <c r="AC109" s="883"/>
      <c r="AD109" s="883"/>
      <c r="AE109" s="884"/>
      <c r="AF109" s="882" t="s">
        <v>286</v>
      </c>
      <c r="AG109" s="883"/>
      <c r="AH109" s="883"/>
      <c r="AI109" s="883"/>
      <c r="AJ109" s="884"/>
      <c r="AK109" s="882" t="s">
        <v>285</v>
      </c>
      <c r="AL109" s="883"/>
      <c r="AM109" s="883"/>
      <c r="AN109" s="883"/>
      <c r="AO109" s="884"/>
      <c r="AP109" s="882" t="s">
        <v>418</v>
      </c>
      <c r="AQ109" s="883"/>
      <c r="AR109" s="883"/>
      <c r="AS109" s="883"/>
      <c r="AT109" s="885"/>
      <c r="AU109" s="904" t="s">
        <v>416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417</v>
      </c>
      <c r="BR109" s="883"/>
      <c r="BS109" s="883"/>
      <c r="BT109" s="883"/>
      <c r="BU109" s="884"/>
      <c r="BV109" s="882" t="s">
        <v>286</v>
      </c>
      <c r="BW109" s="883"/>
      <c r="BX109" s="883"/>
      <c r="BY109" s="883"/>
      <c r="BZ109" s="884"/>
      <c r="CA109" s="882" t="s">
        <v>285</v>
      </c>
      <c r="CB109" s="883"/>
      <c r="CC109" s="883"/>
      <c r="CD109" s="883"/>
      <c r="CE109" s="884"/>
      <c r="CF109" s="905" t="s">
        <v>418</v>
      </c>
      <c r="CG109" s="905"/>
      <c r="CH109" s="905"/>
      <c r="CI109" s="905"/>
      <c r="CJ109" s="905"/>
      <c r="CK109" s="882" t="s">
        <v>419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417</v>
      </c>
      <c r="DH109" s="883"/>
      <c r="DI109" s="883"/>
      <c r="DJ109" s="883"/>
      <c r="DK109" s="884"/>
      <c r="DL109" s="882" t="s">
        <v>286</v>
      </c>
      <c r="DM109" s="883"/>
      <c r="DN109" s="883"/>
      <c r="DO109" s="883"/>
      <c r="DP109" s="884"/>
      <c r="DQ109" s="882" t="s">
        <v>285</v>
      </c>
      <c r="DR109" s="883"/>
      <c r="DS109" s="883"/>
      <c r="DT109" s="883"/>
      <c r="DU109" s="884"/>
      <c r="DV109" s="882" t="s">
        <v>418</v>
      </c>
      <c r="DW109" s="883"/>
      <c r="DX109" s="883"/>
      <c r="DY109" s="883"/>
      <c r="DZ109" s="885"/>
    </row>
    <row r="110" spans="1:131" s="197" customFormat="1" ht="26.25" customHeight="1">
      <c r="A110" s="886" t="s">
        <v>420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901987</v>
      </c>
      <c r="AB110" s="890"/>
      <c r="AC110" s="890"/>
      <c r="AD110" s="890"/>
      <c r="AE110" s="891"/>
      <c r="AF110" s="892">
        <v>856136</v>
      </c>
      <c r="AG110" s="890"/>
      <c r="AH110" s="890"/>
      <c r="AI110" s="890"/>
      <c r="AJ110" s="891"/>
      <c r="AK110" s="892">
        <v>816528</v>
      </c>
      <c r="AL110" s="890"/>
      <c r="AM110" s="890"/>
      <c r="AN110" s="890"/>
      <c r="AO110" s="891"/>
      <c r="AP110" s="893">
        <v>18.3</v>
      </c>
      <c r="AQ110" s="894"/>
      <c r="AR110" s="894"/>
      <c r="AS110" s="894"/>
      <c r="AT110" s="895"/>
      <c r="AU110" s="896" t="s">
        <v>60</v>
      </c>
      <c r="AV110" s="897"/>
      <c r="AW110" s="897"/>
      <c r="AX110" s="897"/>
      <c r="AY110" s="898"/>
      <c r="AZ110" s="940" t="s">
        <v>421</v>
      </c>
      <c r="BA110" s="887"/>
      <c r="BB110" s="887"/>
      <c r="BC110" s="887"/>
      <c r="BD110" s="887"/>
      <c r="BE110" s="887"/>
      <c r="BF110" s="887"/>
      <c r="BG110" s="887"/>
      <c r="BH110" s="887"/>
      <c r="BI110" s="887"/>
      <c r="BJ110" s="887"/>
      <c r="BK110" s="887"/>
      <c r="BL110" s="887"/>
      <c r="BM110" s="887"/>
      <c r="BN110" s="887"/>
      <c r="BO110" s="887"/>
      <c r="BP110" s="888"/>
      <c r="BQ110" s="926">
        <v>7827737</v>
      </c>
      <c r="BR110" s="927"/>
      <c r="BS110" s="927"/>
      <c r="BT110" s="927"/>
      <c r="BU110" s="927"/>
      <c r="BV110" s="927">
        <v>7656123</v>
      </c>
      <c r="BW110" s="927"/>
      <c r="BX110" s="927"/>
      <c r="BY110" s="927"/>
      <c r="BZ110" s="927"/>
      <c r="CA110" s="927">
        <v>7487496</v>
      </c>
      <c r="CB110" s="927"/>
      <c r="CC110" s="927"/>
      <c r="CD110" s="927"/>
      <c r="CE110" s="927"/>
      <c r="CF110" s="941">
        <v>168.2</v>
      </c>
      <c r="CG110" s="942"/>
      <c r="CH110" s="942"/>
      <c r="CI110" s="942"/>
      <c r="CJ110" s="942"/>
      <c r="CK110" s="943" t="s">
        <v>422</v>
      </c>
      <c r="CL110" s="944"/>
      <c r="CM110" s="923" t="s">
        <v>423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424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425</v>
      </c>
      <c r="BA111" s="950"/>
      <c r="BB111" s="950"/>
      <c r="BC111" s="950"/>
      <c r="BD111" s="950"/>
      <c r="BE111" s="950"/>
      <c r="BF111" s="950"/>
      <c r="BG111" s="950"/>
      <c r="BH111" s="950"/>
      <c r="BI111" s="950"/>
      <c r="BJ111" s="950"/>
      <c r="BK111" s="950"/>
      <c r="BL111" s="950"/>
      <c r="BM111" s="950"/>
      <c r="BN111" s="950"/>
      <c r="BO111" s="950"/>
      <c r="BP111" s="951"/>
      <c r="BQ111" s="919">
        <v>593530</v>
      </c>
      <c r="BR111" s="920"/>
      <c r="BS111" s="920"/>
      <c r="BT111" s="920"/>
      <c r="BU111" s="920"/>
      <c r="BV111" s="920">
        <v>633397</v>
      </c>
      <c r="BW111" s="920"/>
      <c r="BX111" s="920"/>
      <c r="BY111" s="920"/>
      <c r="BZ111" s="920"/>
      <c r="CA111" s="920">
        <v>1085827</v>
      </c>
      <c r="CB111" s="920"/>
      <c r="CC111" s="920"/>
      <c r="CD111" s="920"/>
      <c r="CE111" s="920"/>
      <c r="CF111" s="914">
        <v>24.4</v>
      </c>
      <c r="CG111" s="915"/>
      <c r="CH111" s="915"/>
      <c r="CI111" s="915"/>
      <c r="CJ111" s="915"/>
      <c r="CK111" s="945"/>
      <c r="CL111" s="946"/>
      <c r="CM111" s="916" t="s">
        <v>426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427</v>
      </c>
      <c r="B112" s="953"/>
      <c r="C112" s="950" t="s">
        <v>428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429</v>
      </c>
      <c r="BA112" s="950"/>
      <c r="BB112" s="950"/>
      <c r="BC112" s="950"/>
      <c r="BD112" s="950"/>
      <c r="BE112" s="950"/>
      <c r="BF112" s="950"/>
      <c r="BG112" s="950"/>
      <c r="BH112" s="950"/>
      <c r="BI112" s="950"/>
      <c r="BJ112" s="950"/>
      <c r="BK112" s="950"/>
      <c r="BL112" s="950"/>
      <c r="BM112" s="950"/>
      <c r="BN112" s="950"/>
      <c r="BO112" s="950"/>
      <c r="BP112" s="951"/>
      <c r="BQ112" s="919">
        <v>10306014</v>
      </c>
      <c r="BR112" s="920"/>
      <c r="BS112" s="920"/>
      <c r="BT112" s="920"/>
      <c r="BU112" s="920"/>
      <c r="BV112" s="920">
        <v>9423829</v>
      </c>
      <c r="BW112" s="920"/>
      <c r="BX112" s="920"/>
      <c r="BY112" s="920"/>
      <c r="BZ112" s="920"/>
      <c r="CA112" s="920">
        <v>8273372</v>
      </c>
      <c r="CB112" s="920"/>
      <c r="CC112" s="920"/>
      <c r="CD112" s="920"/>
      <c r="CE112" s="920"/>
      <c r="CF112" s="914">
        <v>185.9</v>
      </c>
      <c r="CG112" s="915"/>
      <c r="CH112" s="915"/>
      <c r="CI112" s="915"/>
      <c r="CJ112" s="915"/>
      <c r="CK112" s="945"/>
      <c r="CL112" s="946"/>
      <c r="CM112" s="916" t="s">
        <v>430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20809</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431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972455</v>
      </c>
      <c r="AB113" s="934"/>
      <c r="AC113" s="934"/>
      <c r="AD113" s="934"/>
      <c r="AE113" s="935"/>
      <c r="AF113" s="936">
        <v>993841</v>
      </c>
      <c r="AG113" s="934"/>
      <c r="AH113" s="934"/>
      <c r="AI113" s="934"/>
      <c r="AJ113" s="935"/>
      <c r="AK113" s="936">
        <v>975830</v>
      </c>
      <c r="AL113" s="934"/>
      <c r="AM113" s="934"/>
      <c r="AN113" s="934"/>
      <c r="AO113" s="935"/>
      <c r="AP113" s="937">
        <v>21.9</v>
      </c>
      <c r="AQ113" s="938"/>
      <c r="AR113" s="938"/>
      <c r="AS113" s="938"/>
      <c r="AT113" s="939"/>
      <c r="AU113" s="899"/>
      <c r="AV113" s="900"/>
      <c r="AW113" s="900"/>
      <c r="AX113" s="900"/>
      <c r="AY113" s="901"/>
      <c r="AZ113" s="949" t="s">
        <v>432</v>
      </c>
      <c r="BA113" s="950"/>
      <c r="BB113" s="950"/>
      <c r="BC113" s="950"/>
      <c r="BD113" s="950"/>
      <c r="BE113" s="950"/>
      <c r="BF113" s="950"/>
      <c r="BG113" s="950"/>
      <c r="BH113" s="950"/>
      <c r="BI113" s="950"/>
      <c r="BJ113" s="950"/>
      <c r="BK113" s="950"/>
      <c r="BL113" s="950"/>
      <c r="BM113" s="950"/>
      <c r="BN113" s="950"/>
      <c r="BO113" s="950"/>
      <c r="BP113" s="951"/>
      <c r="BQ113" s="919">
        <v>502134</v>
      </c>
      <c r="BR113" s="920"/>
      <c r="BS113" s="920"/>
      <c r="BT113" s="920"/>
      <c r="BU113" s="920"/>
      <c r="BV113" s="920">
        <v>433462</v>
      </c>
      <c r="BW113" s="920"/>
      <c r="BX113" s="920"/>
      <c r="BY113" s="920"/>
      <c r="BZ113" s="920"/>
      <c r="CA113" s="920">
        <v>377207</v>
      </c>
      <c r="CB113" s="920"/>
      <c r="CC113" s="920"/>
      <c r="CD113" s="920"/>
      <c r="CE113" s="920"/>
      <c r="CF113" s="914">
        <v>8.5</v>
      </c>
      <c r="CG113" s="915"/>
      <c r="CH113" s="915"/>
      <c r="CI113" s="915"/>
      <c r="CJ113" s="915"/>
      <c r="CK113" s="945"/>
      <c r="CL113" s="946"/>
      <c r="CM113" s="916" t="s">
        <v>433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434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87951</v>
      </c>
      <c r="AB114" s="959"/>
      <c r="AC114" s="959"/>
      <c r="AD114" s="959"/>
      <c r="AE114" s="960"/>
      <c r="AF114" s="961">
        <v>88585</v>
      </c>
      <c r="AG114" s="959"/>
      <c r="AH114" s="959"/>
      <c r="AI114" s="959"/>
      <c r="AJ114" s="960"/>
      <c r="AK114" s="961">
        <v>77218</v>
      </c>
      <c r="AL114" s="959"/>
      <c r="AM114" s="959"/>
      <c r="AN114" s="959"/>
      <c r="AO114" s="960"/>
      <c r="AP114" s="962">
        <v>1.7</v>
      </c>
      <c r="AQ114" s="963"/>
      <c r="AR114" s="963"/>
      <c r="AS114" s="963"/>
      <c r="AT114" s="964"/>
      <c r="AU114" s="899"/>
      <c r="AV114" s="900"/>
      <c r="AW114" s="900"/>
      <c r="AX114" s="900"/>
      <c r="AY114" s="901"/>
      <c r="AZ114" s="949" t="s">
        <v>435</v>
      </c>
      <c r="BA114" s="950"/>
      <c r="BB114" s="950"/>
      <c r="BC114" s="950"/>
      <c r="BD114" s="950"/>
      <c r="BE114" s="950"/>
      <c r="BF114" s="950"/>
      <c r="BG114" s="950"/>
      <c r="BH114" s="950"/>
      <c r="BI114" s="950"/>
      <c r="BJ114" s="950"/>
      <c r="BK114" s="950"/>
      <c r="BL114" s="950"/>
      <c r="BM114" s="950"/>
      <c r="BN114" s="950"/>
      <c r="BO114" s="950"/>
      <c r="BP114" s="951"/>
      <c r="BQ114" s="919">
        <v>1262478</v>
      </c>
      <c r="BR114" s="920"/>
      <c r="BS114" s="920"/>
      <c r="BT114" s="920"/>
      <c r="BU114" s="920"/>
      <c r="BV114" s="920">
        <v>1237939</v>
      </c>
      <c r="BW114" s="920"/>
      <c r="BX114" s="920"/>
      <c r="BY114" s="920"/>
      <c r="BZ114" s="920"/>
      <c r="CA114" s="920">
        <v>1368798</v>
      </c>
      <c r="CB114" s="920"/>
      <c r="CC114" s="920"/>
      <c r="CD114" s="920"/>
      <c r="CE114" s="920"/>
      <c r="CF114" s="914">
        <v>30.8</v>
      </c>
      <c r="CG114" s="915"/>
      <c r="CH114" s="915"/>
      <c r="CI114" s="915"/>
      <c r="CJ114" s="915"/>
      <c r="CK114" s="945"/>
      <c r="CL114" s="946"/>
      <c r="CM114" s="916" t="s">
        <v>436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437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45534</v>
      </c>
      <c r="AB115" s="934"/>
      <c r="AC115" s="934"/>
      <c r="AD115" s="934"/>
      <c r="AE115" s="935"/>
      <c r="AF115" s="936">
        <v>33394</v>
      </c>
      <c r="AG115" s="934"/>
      <c r="AH115" s="934"/>
      <c r="AI115" s="934"/>
      <c r="AJ115" s="935"/>
      <c r="AK115" s="936">
        <v>32739</v>
      </c>
      <c r="AL115" s="934"/>
      <c r="AM115" s="934"/>
      <c r="AN115" s="934"/>
      <c r="AO115" s="935"/>
      <c r="AP115" s="937">
        <v>0.7</v>
      </c>
      <c r="AQ115" s="938"/>
      <c r="AR115" s="938"/>
      <c r="AS115" s="938"/>
      <c r="AT115" s="939"/>
      <c r="AU115" s="899"/>
      <c r="AV115" s="900"/>
      <c r="AW115" s="900"/>
      <c r="AX115" s="900"/>
      <c r="AY115" s="901"/>
      <c r="AZ115" s="949" t="s">
        <v>438</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439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440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441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442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18764</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443</v>
      </c>
      <c r="Z117" s="884"/>
      <c r="AA117" s="996">
        <v>2007927</v>
      </c>
      <c r="AB117" s="966"/>
      <c r="AC117" s="966"/>
      <c r="AD117" s="966"/>
      <c r="AE117" s="967"/>
      <c r="AF117" s="965">
        <v>1971956</v>
      </c>
      <c r="AG117" s="966"/>
      <c r="AH117" s="966"/>
      <c r="AI117" s="966"/>
      <c r="AJ117" s="967"/>
      <c r="AK117" s="965">
        <v>1902315</v>
      </c>
      <c r="AL117" s="966"/>
      <c r="AM117" s="966"/>
      <c r="AN117" s="966"/>
      <c r="AO117" s="967"/>
      <c r="AP117" s="968"/>
      <c r="AQ117" s="969"/>
      <c r="AR117" s="969"/>
      <c r="AS117" s="969"/>
      <c r="AT117" s="970"/>
      <c r="AU117" s="899"/>
      <c r="AV117" s="900"/>
      <c r="AW117" s="900"/>
      <c r="AX117" s="900"/>
      <c r="AY117" s="901"/>
      <c r="AZ117" s="995" t="s">
        <v>444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445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419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417</v>
      </c>
      <c r="AB118" s="883"/>
      <c r="AC118" s="883"/>
      <c r="AD118" s="883"/>
      <c r="AE118" s="884"/>
      <c r="AF118" s="882" t="s">
        <v>286</v>
      </c>
      <c r="AG118" s="883"/>
      <c r="AH118" s="883"/>
      <c r="AI118" s="883"/>
      <c r="AJ118" s="884"/>
      <c r="AK118" s="882" t="s">
        <v>285</v>
      </c>
      <c r="AL118" s="883"/>
      <c r="AM118" s="883"/>
      <c r="AN118" s="883"/>
      <c r="AO118" s="884"/>
      <c r="AP118" s="990" t="s">
        <v>418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446</v>
      </c>
      <c r="BP118" s="994"/>
      <c r="BQ118" s="985">
        <v>20491893</v>
      </c>
      <c r="BR118" s="986"/>
      <c r="BS118" s="986"/>
      <c r="BT118" s="986"/>
      <c r="BU118" s="986"/>
      <c r="BV118" s="986">
        <v>19384750</v>
      </c>
      <c r="BW118" s="986"/>
      <c r="BX118" s="986"/>
      <c r="BY118" s="986"/>
      <c r="BZ118" s="986"/>
      <c r="CA118" s="986">
        <v>18592700</v>
      </c>
      <c r="CB118" s="986"/>
      <c r="CC118" s="986"/>
      <c r="CD118" s="986"/>
      <c r="CE118" s="986"/>
      <c r="CF118" s="987"/>
      <c r="CG118" s="988"/>
      <c r="CH118" s="988"/>
      <c r="CI118" s="988"/>
      <c r="CJ118" s="989"/>
      <c r="CK118" s="945"/>
      <c r="CL118" s="946"/>
      <c r="CM118" s="916" t="s">
        <v>447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422</v>
      </c>
      <c r="B119" s="944"/>
      <c r="C119" s="923" t="s">
        <v>423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448</v>
      </c>
      <c r="AV119" s="978"/>
      <c r="AW119" s="978"/>
      <c r="AX119" s="978"/>
      <c r="AY119" s="979"/>
      <c r="AZ119" s="940" t="s">
        <v>449</v>
      </c>
      <c r="BA119" s="887"/>
      <c r="BB119" s="887"/>
      <c r="BC119" s="887"/>
      <c r="BD119" s="887"/>
      <c r="BE119" s="887"/>
      <c r="BF119" s="887"/>
      <c r="BG119" s="887"/>
      <c r="BH119" s="887"/>
      <c r="BI119" s="887"/>
      <c r="BJ119" s="887"/>
      <c r="BK119" s="887"/>
      <c r="BL119" s="887"/>
      <c r="BM119" s="887"/>
      <c r="BN119" s="887"/>
      <c r="BO119" s="887"/>
      <c r="BP119" s="888"/>
      <c r="BQ119" s="926">
        <v>3134821</v>
      </c>
      <c r="BR119" s="927"/>
      <c r="BS119" s="927"/>
      <c r="BT119" s="927"/>
      <c r="BU119" s="927"/>
      <c r="BV119" s="927">
        <v>3264111</v>
      </c>
      <c r="BW119" s="927"/>
      <c r="BX119" s="927"/>
      <c r="BY119" s="927"/>
      <c r="BZ119" s="927"/>
      <c r="CA119" s="927">
        <v>3344453</v>
      </c>
      <c r="CB119" s="927"/>
      <c r="CC119" s="927"/>
      <c r="CD119" s="927"/>
      <c r="CE119" s="927"/>
      <c r="CF119" s="941">
        <v>75.2</v>
      </c>
      <c r="CG119" s="942"/>
      <c r="CH119" s="942"/>
      <c r="CI119" s="942"/>
      <c r="CJ119" s="942"/>
      <c r="CK119" s="947"/>
      <c r="CL119" s="948"/>
      <c r="CM119" s="1004" t="s">
        <v>450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553957</v>
      </c>
      <c r="DH119" s="998"/>
      <c r="DI119" s="998"/>
      <c r="DJ119" s="998"/>
      <c r="DK119" s="999"/>
      <c r="DL119" s="1000">
        <v>633397</v>
      </c>
      <c r="DM119" s="998"/>
      <c r="DN119" s="998"/>
      <c r="DO119" s="998"/>
      <c r="DP119" s="999"/>
      <c r="DQ119" s="1000">
        <v>1085827</v>
      </c>
      <c r="DR119" s="998"/>
      <c r="DS119" s="998"/>
      <c r="DT119" s="998"/>
      <c r="DU119" s="999"/>
      <c r="DV119" s="1001">
        <v>24.4</v>
      </c>
      <c r="DW119" s="1002"/>
      <c r="DX119" s="1002"/>
      <c r="DY119" s="1002"/>
      <c r="DZ119" s="1003"/>
    </row>
    <row r="120" spans="1:130" s="197" customFormat="1" ht="26.25" customHeight="1">
      <c r="A120" s="975"/>
      <c r="B120" s="946"/>
      <c r="C120" s="916" t="s">
        <v>426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451</v>
      </c>
      <c r="BA120" s="950"/>
      <c r="BB120" s="950"/>
      <c r="BC120" s="950"/>
      <c r="BD120" s="950"/>
      <c r="BE120" s="950"/>
      <c r="BF120" s="950"/>
      <c r="BG120" s="950"/>
      <c r="BH120" s="950"/>
      <c r="BI120" s="950"/>
      <c r="BJ120" s="950"/>
      <c r="BK120" s="950"/>
      <c r="BL120" s="950"/>
      <c r="BM120" s="950"/>
      <c r="BN120" s="950"/>
      <c r="BO120" s="950"/>
      <c r="BP120" s="951"/>
      <c r="BQ120" s="919">
        <v>983127</v>
      </c>
      <c r="BR120" s="920"/>
      <c r="BS120" s="920"/>
      <c r="BT120" s="920"/>
      <c r="BU120" s="920"/>
      <c r="BV120" s="920">
        <v>850891</v>
      </c>
      <c r="BW120" s="920"/>
      <c r="BX120" s="920"/>
      <c r="BY120" s="920"/>
      <c r="BZ120" s="920"/>
      <c r="CA120" s="920">
        <v>787386</v>
      </c>
      <c r="CB120" s="920"/>
      <c r="CC120" s="920"/>
      <c r="CD120" s="920"/>
      <c r="CE120" s="920"/>
      <c r="CF120" s="914">
        <v>17.7</v>
      </c>
      <c r="CG120" s="915"/>
      <c r="CH120" s="915"/>
      <c r="CI120" s="915"/>
      <c r="CJ120" s="915"/>
      <c r="CK120" s="1013" t="s">
        <v>452</v>
      </c>
      <c r="CL120" s="1014"/>
      <c r="CM120" s="1014"/>
      <c r="CN120" s="1014"/>
      <c r="CO120" s="1015"/>
      <c r="CP120" s="1021" t="s">
        <v>453</v>
      </c>
      <c r="CQ120" s="1022"/>
      <c r="CR120" s="1022"/>
      <c r="CS120" s="1022"/>
      <c r="CT120" s="1022"/>
      <c r="CU120" s="1022"/>
      <c r="CV120" s="1022"/>
      <c r="CW120" s="1022"/>
      <c r="CX120" s="1022"/>
      <c r="CY120" s="1022"/>
      <c r="CZ120" s="1022"/>
      <c r="DA120" s="1022"/>
      <c r="DB120" s="1022"/>
      <c r="DC120" s="1022"/>
      <c r="DD120" s="1022"/>
      <c r="DE120" s="1022"/>
      <c r="DF120" s="1023"/>
      <c r="DG120" s="926">
        <v>6782372</v>
      </c>
      <c r="DH120" s="927"/>
      <c r="DI120" s="927"/>
      <c r="DJ120" s="927"/>
      <c r="DK120" s="927"/>
      <c r="DL120" s="927">
        <v>6110013</v>
      </c>
      <c r="DM120" s="927"/>
      <c r="DN120" s="927"/>
      <c r="DO120" s="927"/>
      <c r="DP120" s="927"/>
      <c r="DQ120" s="927">
        <v>5301319</v>
      </c>
      <c r="DR120" s="927"/>
      <c r="DS120" s="927"/>
      <c r="DT120" s="927"/>
      <c r="DU120" s="927"/>
      <c r="DV120" s="928">
        <v>119.1</v>
      </c>
      <c r="DW120" s="928"/>
      <c r="DX120" s="928"/>
      <c r="DY120" s="928"/>
      <c r="DZ120" s="929"/>
    </row>
    <row r="121" spans="1:130" s="197" customFormat="1" ht="26.25" customHeight="1">
      <c r="A121" s="975"/>
      <c r="B121" s="946"/>
      <c r="C121" s="1010" t="s">
        <v>454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455</v>
      </c>
      <c r="BA121" s="971"/>
      <c r="BB121" s="971"/>
      <c r="BC121" s="971"/>
      <c r="BD121" s="971"/>
      <c r="BE121" s="971"/>
      <c r="BF121" s="971"/>
      <c r="BG121" s="971"/>
      <c r="BH121" s="971"/>
      <c r="BI121" s="971"/>
      <c r="BJ121" s="971"/>
      <c r="BK121" s="971"/>
      <c r="BL121" s="971"/>
      <c r="BM121" s="971"/>
      <c r="BN121" s="971"/>
      <c r="BO121" s="971"/>
      <c r="BP121" s="972"/>
      <c r="BQ121" s="985">
        <v>12263245</v>
      </c>
      <c r="BR121" s="986"/>
      <c r="BS121" s="986"/>
      <c r="BT121" s="986"/>
      <c r="BU121" s="986"/>
      <c r="BV121" s="986">
        <v>12377745</v>
      </c>
      <c r="BW121" s="986"/>
      <c r="BX121" s="986"/>
      <c r="BY121" s="986"/>
      <c r="BZ121" s="986"/>
      <c r="CA121" s="986">
        <v>11957857</v>
      </c>
      <c r="CB121" s="986"/>
      <c r="CC121" s="986"/>
      <c r="CD121" s="986"/>
      <c r="CE121" s="986"/>
      <c r="CF121" s="1024">
        <v>268.7</v>
      </c>
      <c r="CG121" s="1025"/>
      <c r="CH121" s="1025"/>
      <c r="CI121" s="1025"/>
      <c r="CJ121" s="1025"/>
      <c r="CK121" s="1016"/>
      <c r="CL121" s="1017"/>
      <c r="CM121" s="1017"/>
      <c r="CN121" s="1017"/>
      <c r="CO121" s="1018"/>
      <c r="CP121" s="1007" t="s">
        <v>456</v>
      </c>
      <c r="CQ121" s="1008"/>
      <c r="CR121" s="1008"/>
      <c r="CS121" s="1008"/>
      <c r="CT121" s="1008"/>
      <c r="CU121" s="1008"/>
      <c r="CV121" s="1008"/>
      <c r="CW121" s="1008"/>
      <c r="CX121" s="1008"/>
      <c r="CY121" s="1008"/>
      <c r="CZ121" s="1008"/>
      <c r="DA121" s="1008"/>
      <c r="DB121" s="1008"/>
      <c r="DC121" s="1008"/>
      <c r="DD121" s="1008"/>
      <c r="DE121" s="1008"/>
      <c r="DF121" s="1009"/>
      <c r="DG121" s="919">
        <v>2736237</v>
      </c>
      <c r="DH121" s="920"/>
      <c r="DI121" s="920"/>
      <c r="DJ121" s="920"/>
      <c r="DK121" s="920"/>
      <c r="DL121" s="920">
        <v>2544790</v>
      </c>
      <c r="DM121" s="920"/>
      <c r="DN121" s="920"/>
      <c r="DO121" s="920"/>
      <c r="DP121" s="920"/>
      <c r="DQ121" s="920">
        <v>2222045</v>
      </c>
      <c r="DR121" s="920"/>
      <c r="DS121" s="920"/>
      <c r="DT121" s="920"/>
      <c r="DU121" s="920"/>
      <c r="DV121" s="921">
        <v>49.9</v>
      </c>
      <c r="DW121" s="921"/>
      <c r="DX121" s="921"/>
      <c r="DY121" s="921"/>
      <c r="DZ121" s="922"/>
    </row>
    <row r="122" spans="1:130" s="197" customFormat="1" ht="26.25" customHeight="1">
      <c r="A122" s="975"/>
      <c r="B122" s="946"/>
      <c r="C122" s="916" t="s">
        <v>436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457</v>
      </c>
      <c r="BP122" s="994"/>
      <c r="BQ122" s="1034">
        <v>16381193</v>
      </c>
      <c r="BR122" s="1035"/>
      <c r="BS122" s="1035"/>
      <c r="BT122" s="1035"/>
      <c r="BU122" s="1035"/>
      <c r="BV122" s="1035">
        <v>16492747</v>
      </c>
      <c r="BW122" s="1035"/>
      <c r="BX122" s="1035"/>
      <c r="BY122" s="1035"/>
      <c r="BZ122" s="1035"/>
      <c r="CA122" s="1035">
        <v>16089696</v>
      </c>
      <c r="CB122" s="1035"/>
      <c r="CC122" s="1035"/>
      <c r="CD122" s="1035"/>
      <c r="CE122" s="1035"/>
      <c r="CF122" s="987"/>
      <c r="CG122" s="988"/>
      <c r="CH122" s="988"/>
      <c r="CI122" s="988"/>
      <c r="CJ122" s="989"/>
      <c r="CK122" s="1016"/>
      <c r="CL122" s="1017"/>
      <c r="CM122" s="1017"/>
      <c r="CN122" s="1017"/>
      <c r="CO122" s="1018"/>
      <c r="CP122" s="1007" t="s">
        <v>458</v>
      </c>
      <c r="CQ122" s="1008"/>
      <c r="CR122" s="1008"/>
      <c r="CS122" s="1008"/>
      <c r="CT122" s="1008"/>
      <c r="CU122" s="1008"/>
      <c r="CV122" s="1008"/>
      <c r="CW122" s="1008"/>
      <c r="CX122" s="1008"/>
      <c r="CY122" s="1008"/>
      <c r="CZ122" s="1008"/>
      <c r="DA122" s="1008"/>
      <c r="DB122" s="1008"/>
      <c r="DC122" s="1008"/>
      <c r="DD122" s="1008"/>
      <c r="DE122" s="1008"/>
      <c r="DF122" s="1009"/>
      <c r="DG122" s="919">
        <v>619487</v>
      </c>
      <c r="DH122" s="920"/>
      <c r="DI122" s="920"/>
      <c r="DJ122" s="920"/>
      <c r="DK122" s="920"/>
      <c r="DL122" s="920">
        <v>581385</v>
      </c>
      <c r="DM122" s="920"/>
      <c r="DN122" s="920"/>
      <c r="DO122" s="920"/>
      <c r="DP122" s="920"/>
      <c r="DQ122" s="920">
        <v>514204</v>
      </c>
      <c r="DR122" s="920"/>
      <c r="DS122" s="920"/>
      <c r="DT122" s="920"/>
      <c r="DU122" s="920"/>
      <c r="DV122" s="921">
        <v>11.6</v>
      </c>
      <c r="DW122" s="921"/>
      <c r="DX122" s="921"/>
      <c r="DY122" s="921"/>
      <c r="DZ122" s="922"/>
    </row>
    <row r="123" spans="1:130" s="197" customFormat="1" ht="26.25" customHeight="1" thickBot="1">
      <c r="A123" s="975"/>
      <c r="B123" s="946"/>
      <c r="C123" s="916" t="s">
        <v>442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459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89.7</v>
      </c>
      <c r="BR123" s="1027"/>
      <c r="BS123" s="1027"/>
      <c r="BT123" s="1027"/>
      <c r="BU123" s="1027"/>
      <c r="BV123" s="1027">
        <v>64.099999999999994</v>
      </c>
      <c r="BW123" s="1027"/>
      <c r="BX123" s="1027"/>
      <c r="BY123" s="1027"/>
      <c r="BZ123" s="1027"/>
      <c r="CA123" s="1027">
        <v>56.2</v>
      </c>
      <c r="CB123" s="1027"/>
      <c r="CC123" s="1027"/>
      <c r="CD123" s="1027"/>
      <c r="CE123" s="1027"/>
      <c r="CF123" s="1028"/>
      <c r="CG123" s="1029"/>
      <c r="CH123" s="1029"/>
      <c r="CI123" s="1029"/>
      <c r="CJ123" s="1030"/>
      <c r="CK123" s="1016"/>
      <c r="CL123" s="1017"/>
      <c r="CM123" s="1017"/>
      <c r="CN123" s="1017"/>
      <c r="CO123" s="1018"/>
      <c r="CP123" s="1007" t="s">
        <v>460</v>
      </c>
      <c r="CQ123" s="1008"/>
      <c r="CR123" s="1008"/>
      <c r="CS123" s="1008"/>
      <c r="CT123" s="1008"/>
      <c r="CU123" s="1008"/>
      <c r="CV123" s="1008"/>
      <c r="CW123" s="1008"/>
      <c r="CX123" s="1008"/>
      <c r="CY123" s="1008"/>
      <c r="CZ123" s="1008"/>
      <c r="DA123" s="1008"/>
      <c r="DB123" s="1008"/>
      <c r="DC123" s="1008"/>
      <c r="DD123" s="1008"/>
      <c r="DE123" s="1008"/>
      <c r="DF123" s="1009"/>
      <c r="DG123" s="958">
        <v>141880</v>
      </c>
      <c r="DH123" s="959"/>
      <c r="DI123" s="959"/>
      <c r="DJ123" s="959"/>
      <c r="DK123" s="960"/>
      <c r="DL123" s="961">
        <v>162816</v>
      </c>
      <c r="DM123" s="959"/>
      <c r="DN123" s="959"/>
      <c r="DO123" s="959"/>
      <c r="DP123" s="960"/>
      <c r="DQ123" s="961">
        <v>212167</v>
      </c>
      <c r="DR123" s="959"/>
      <c r="DS123" s="959"/>
      <c r="DT123" s="959"/>
      <c r="DU123" s="960"/>
      <c r="DV123" s="962">
        <v>4.8</v>
      </c>
      <c r="DW123" s="963"/>
      <c r="DX123" s="963"/>
      <c r="DY123" s="963"/>
      <c r="DZ123" s="964"/>
    </row>
    <row r="124" spans="1:130" s="197" customFormat="1" ht="26.25" customHeight="1">
      <c r="A124" s="975"/>
      <c r="B124" s="946"/>
      <c r="C124" s="916" t="s">
        <v>445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461</v>
      </c>
      <c r="CQ124" s="1008"/>
      <c r="CR124" s="1008"/>
      <c r="CS124" s="1008"/>
      <c r="CT124" s="1008"/>
      <c r="CU124" s="1008"/>
      <c r="CV124" s="1008"/>
      <c r="CW124" s="1008"/>
      <c r="CX124" s="1008"/>
      <c r="CY124" s="1008"/>
      <c r="CZ124" s="1008"/>
      <c r="DA124" s="1008"/>
      <c r="DB124" s="1008"/>
      <c r="DC124" s="1008"/>
      <c r="DD124" s="1008"/>
      <c r="DE124" s="1008"/>
      <c r="DF124" s="1009"/>
      <c r="DG124" s="997">
        <v>26038</v>
      </c>
      <c r="DH124" s="998"/>
      <c r="DI124" s="998"/>
      <c r="DJ124" s="998"/>
      <c r="DK124" s="999"/>
      <c r="DL124" s="1000">
        <v>24825</v>
      </c>
      <c r="DM124" s="998"/>
      <c r="DN124" s="998"/>
      <c r="DO124" s="998"/>
      <c r="DP124" s="999"/>
      <c r="DQ124" s="1000">
        <v>23637</v>
      </c>
      <c r="DR124" s="998"/>
      <c r="DS124" s="998"/>
      <c r="DT124" s="998"/>
      <c r="DU124" s="999"/>
      <c r="DV124" s="1001">
        <v>0.5</v>
      </c>
      <c r="DW124" s="1002"/>
      <c r="DX124" s="1002"/>
      <c r="DY124" s="1002"/>
      <c r="DZ124" s="1003"/>
    </row>
    <row r="125" spans="1:130" s="197" customFormat="1" ht="26.25" customHeight="1" thickBot="1">
      <c r="A125" s="975"/>
      <c r="B125" s="946"/>
      <c r="C125" s="916" t="s">
        <v>447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462</v>
      </c>
      <c r="CL125" s="1014"/>
      <c r="CM125" s="1014"/>
      <c r="CN125" s="1014"/>
      <c r="CO125" s="1015"/>
      <c r="CP125" s="940" t="s">
        <v>463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450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464</v>
      </c>
      <c r="AY126" s="1037"/>
      <c r="AZ126" s="1037"/>
      <c r="BA126" s="1037"/>
      <c r="BB126" s="1037"/>
      <c r="BC126" s="1037"/>
      <c r="BD126" s="1037"/>
      <c r="BE126" s="1038"/>
      <c r="BF126" s="1052" t="s">
        <v>465</v>
      </c>
      <c r="BG126" s="1037"/>
      <c r="BH126" s="1037"/>
      <c r="BI126" s="1037"/>
      <c r="BJ126" s="1037"/>
      <c r="BK126" s="1037"/>
      <c r="BL126" s="1038"/>
      <c r="BM126" s="1052" t="s">
        <v>466</v>
      </c>
      <c r="BN126" s="1037"/>
      <c r="BO126" s="1037"/>
      <c r="BP126" s="1037"/>
      <c r="BQ126" s="1037"/>
      <c r="BR126" s="1037"/>
      <c r="BS126" s="1038"/>
      <c r="BT126" s="1052" t="s">
        <v>467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469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45534</v>
      </c>
      <c r="AB127" s="959"/>
      <c r="AC127" s="959"/>
      <c r="AD127" s="959"/>
      <c r="AE127" s="960"/>
      <c r="AF127" s="961">
        <v>33394</v>
      </c>
      <c r="AG127" s="959"/>
      <c r="AH127" s="959"/>
      <c r="AI127" s="959"/>
      <c r="AJ127" s="960"/>
      <c r="AK127" s="961">
        <v>32739</v>
      </c>
      <c r="AL127" s="959"/>
      <c r="AM127" s="959"/>
      <c r="AN127" s="959"/>
      <c r="AO127" s="960"/>
      <c r="AP127" s="962">
        <v>0.7</v>
      </c>
      <c r="AQ127" s="963"/>
      <c r="AR127" s="963"/>
      <c r="AS127" s="963"/>
      <c r="AT127" s="964"/>
      <c r="AU127" s="233"/>
      <c r="AV127" s="233"/>
      <c r="AW127" s="233"/>
      <c r="AX127" s="886" t="s">
        <v>470</v>
      </c>
      <c r="AY127" s="887"/>
      <c r="AZ127" s="887"/>
      <c r="BA127" s="887"/>
      <c r="BB127" s="887"/>
      <c r="BC127" s="887"/>
      <c r="BD127" s="887"/>
      <c r="BE127" s="888"/>
      <c r="BF127" s="1041" t="s">
        <v>111</v>
      </c>
      <c r="BG127" s="1042"/>
      <c r="BH127" s="1042"/>
      <c r="BI127" s="1042"/>
      <c r="BJ127" s="1042"/>
      <c r="BK127" s="1042"/>
      <c r="BL127" s="1051"/>
      <c r="BM127" s="1041">
        <v>14.61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471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472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473</v>
      </c>
      <c r="X128" s="1073"/>
      <c r="Y128" s="1073"/>
      <c r="Z128" s="1074"/>
      <c r="AA128" s="1089">
        <v>68458</v>
      </c>
      <c r="AB128" s="1090"/>
      <c r="AC128" s="1090"/>
      <c r="AD128" s="1090"/>
      <c r="AE128" s="1091"/>
      <c r="AF128" s="1092">
        <v>66262</v>
      </c>
      <c r="AG128" s="1090"/>
      <c r="AH128" s="1090"/>
      <c r="AI128" s="1090"/>
      <c r="AJ128" s="1091"/>
      <c r="AK128" s="1092">
        <v>68648</v>
      </c>
      <c r="AL128" s="1090"/>
      <c r="AM128" s="1090"/>
      <c r="AN128" s="1090"/>
      <c r="AO128" s="1091"/>
      <c r="AP128" s="1093"/>
      <c r="AQ128" s="1094"/>
      <c r="AR128" s="1094"/>
      <c r="AS128" s="1094"/>
      <c r="AT128" s="1095"/>
      <c r="AU128" s="235"/>
      <c r="AV128" s="235"/>
      <c r="AW128" s="235"/>
      <c r="AX128" s="1054" t="s">
        <v>474</v>
      </c>
      <c r="AY128" s="950"/>
      <c r="AZ128" s="950"/>
      <c r="BA128" s="950"/>
      <c r="BB128" s="950"/>
      <c r="BC128" s="950"/>
      <c r="BD128" s="950"/>
      <c r="BE128" s="951"/>
      <c r="BF128" s="1066" t="s">
        <v>111</v>
      </c>
      <c r="BG128" s="1067"/>
      <c r="BH128" s="1067"/>
      <c r="BI128" s="1067"/>
      <c r="BJ128" s="1067"/>
      <c r="BK128" s="1067"/>
      <c r="BL128" s="1068"/>
      <c r="BM128" s="1066">
        <v>19.61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475</v>
      </c>
      <c r="X129" s="1061"/>
      <c r="Y129" s="1061"/>
      <c r="Z129" s="1062"/>
      <c r="AA129" s="958">
        <v>5707177</v>
      </c>
      <c r="AB129" s="959"/>
      <c r="AC129" s="959"/>
      <c r="AD129" s="959"/>
      <c r="AE129" s="960"/>
      <c r="AF129" s="961">
        <v>5703633</v>
      </c>
      <c r="AG129" s="959"/>
      <c r="AH129" s="959"/>
      <c r="AI129" s="959"/>
      <c r="AJ129" s="960"/>
      <c r="AK129" s="961">
        <v>5670364</v>
      </c>
      <c r="AL129" s="959"/>
      <c r="AM129" s="959"/>
      <c r="AN129" s="959"/>
      <c r="AO129" s="960"/>
      <c r="AP129" s="1063"/>
      <c r="AQ129" s="1064"/>
      <c r="AR129" s="1064"/>
      <c r="AS129" s="1064"/>
      <c r="AT129" s="1065"/>
      <c r="AU129" s="235"/>
      <c r="AV129" s="235"/>
      <c r="AW129" s="235"/>
      <c r="AX129" s="1054" t="s">
        <v>476</v>
      </c>
      <c r="AY129" s="950"/>
      <c r="AZ129" s="950"/>
      <c r="BA129" s="950"/>
      <c r="BB129" s="950"/>
      <c r="BC129" s="950"/>
      <c r="BD129" s="950"/>
      <c r="BE129" s="951"/>
      <c r="BF129" s="1055">
        <v>15.7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478</v>
      </c>
      <c r="X130" s="1061"/>
      <c r="Y130" s="1061"/>
      <c r="Z130" s="1062"/>
      <c r="AA130" s="958">
        <v>1127747</v>
      </c>
      <c r="AB130" s="959"/>
      <c r="AC130" s="959"/>
      <c r="AD130" s="959"/>
      <c r="AE130" s="960"/>
      <c r="AF130" s="961">
        <v>1192215</v>
      </c>
      <c r="AG130" s="959"/>
      <c r="AH130" s="959"/>
      <c r="AI130" s="959"/>
      <c r="AJ130" s="960"/>
      <c r="AK130" s="961">
        <v>1220138</v>
      </c>
      <c r="AL130" s="959"/>
      <c r="AM130" s="959"/>
      <c r="AN130" s="959"/>
      <c r="AO130" s="960"/>
      <c r="AP130" s="1063"/>
      <c r="AQ130" s="1064"/>
      <c r="AR130" s="1064"/>
      <c r="AS130" s="1064"/>
      <c r="AT130" s="1065"/>
      <c r="AU130" s="235"/>
      <c r="AV130" s="235"/>
      <c r="AW130" s="235"/>
      <c r="AX130" s="1113" t="s">
        <v>479</v>
      </c>
      <c r="AY130" s="1045"/>
      <c r="AZ130" s="1045"/>
      <c r="BA130" s="1045"/>
      <c r="BB130" s="1045"/>
      <c r="BC130" s="1045"/>
      <c r="BD130" s="1045"/>
      <c r="BE130" s="1046"/>
      <c r="BF130" s="1075">
        <v>56.2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480</v>
      </c>
      <c r="X131" s="1084"/>
      <c r="Y131" s="1084"/>
      <c r="Z131" s="1085"/>
      <c r="AA131" s="997">
        <v>4579430</v>
      </c>
      <c r="AB131" s="998"/>
      <c r="AC131" s="998"/>
      <c r="AD131" s="998"/>
      <c r="AE131" s="999"/>
      <c r="AF131" s="1000">
        <v>4511418</v>
      </c>
      <c r="AG131" s="998"/>
      <c r="AH131" s="998"/>
      <c r="AI131" s="998"/>
      <c r="AJ131" s="999"/>
      <c r="AK131" s="1000">
        <v>4450226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481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482</v>
      </c>
      <c r="W132" s="1101"/>
      <c r="X132" s="1101"/>
      <c r="Y132" s="1101"/>
      <c r="Z132" s="1102"/>
      <c r="AA132" s="1103">
        <v>17.72539377</v>
      </c>
      <c r="AB132" s="1104"/>
      <c r="AC132" s="1104"/>
      <c r="AD132" s="1104"/>
      <c r="AE132" s="1105"/>
      <c r="AF132" s="1106">
        <v>15.81496106</v>
      </c>
      <c r="AG132" s="1104"/>
      <c r="AH132" s="1104"/>
      <c r="AI132" s="1104"/>
      <c r="AJ132" s="1105"/>
      <c r="AK132" s="1106">
        <v>13.78646837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483</v>
      </c>
      <c r="W133" s="1108"/>
      <c r="X133" s="1108"/>
      <c r="Y133" s="1108"/>
      <c r="Z133" s="1109"/>
      <c r="AA133" s="1110">
        <v>18.399999999999999</v>
      </c>
      <c r="AB133" s="1111"/>
      <c r="AC133" s="1111"/>
      <c r="AD133" s="1111"/>
      <c r="AE133" s="1112"/>
      <c r="AF133" s="1110">
        <v>17.7</v>
      </c>
      <c r="AG133" s="1111"/>
      <c r="AH133" s="1111"/>
      <c r="AI133" s="1111"/>
      <c r="AJ133" s="1112"/>
      <c r="AK133" s="1110">
        <v>15.7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O3" sqref="O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2" sqref="G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484</v>
      </c>
      <c r="B5" s="246"/>
      <c r="C5" s="246"/>
      <c r="D5" s="246"/>
      <c r="E5" s="246"/>
      <c r="F5" s="246"/>
      <c r="G5" s="246"/>
      <c r="H5" s="246"/>
      <c r="I5" s="246"/>
      <c r="J5" s="246"/>
      <c r="K5" s="246"/>
      <c r="L5" s="246"/>
      <c r="M5" s="246"/>
      <c r="N5" s="246"/>
      <c r="O5" s="247"/>
    </row>
    <row r="6" spans="1:16">
      <c r="A6" s="248"/>
      <c r="B6" s="244"/>
      <c r="C6" s="244"/>
      <c r="D6" s="244"/>
      <c r="E6" s="244"/>
      <c r="F6" s="244"/>
      <c r="G6" s="249" t="s">
        <v>485</v>
      </c>
      <c r="H6" s="249"/>
      <c r="I6" s="249"/>
      <c r="J6" s="249"/>
      <c r="K6" s="244"/>
      <c r="L6" s="244"/>
      <c r="M6" s="244"/>
      <c r="N6" s="244"/>
    </row>
    <row r="7" spans="1:16">
      <c r="A7" s="248"/>
      <c r="B7" s="244"/>
      <c r="C7" s="244"/>
      <c r="D7" s="244"/>
      <c r="E7" s="244"/>
      <c r="F7" s="244"/>
      <c r="G7" s="251"/>
      <c r="H7" s="252"/>
      <c r="I7" s="252"/>
      <c r="J7" s="253"/>
      <c r="K7" s="1117" t="s">
        <v>486</v>
      </c>
      <c r="L7" s="254"/>
      <c r="M7" s="255" t="s">
        <v>487</v>
      </c>
      <c r="N7" s="256"/>
    </row>
    <row r="8" spans="1:16">
      <c r="A8" s="248"/>
      <c r="B8" s="244"/>
      <c r="C8" s="244"/>
      <c r="D8" s="244"/>
      <c r="E8" s="244"/>
      <c r="F8" s="244"/>
      <c r="G8" s="257"/>
      <c r="H8" s="258"/>
      <c r="I8" s="258"/>
      <c r="J8" s="259"/>
      <c r="K8" s="1118"/>
      <c r="L8" s="260" t="s">
        <v>488</v>
      </c>
      <c r="M8" s="261" t="s">
        <v>489</v>
      </c>
      <c r="N8" s="262" t="s">
        <v>490</v>
      </c>
    </row>
    <row r="9" spans="1:16">
      <c r="A9" s="248"/>
      <c r="B9" s="244"/>
      <c r="C9" s="244"/>
      <c r="D9" s="244"/>
      <c r="E9" s="244"/>
      <c r="F9" s="244"/>
      <c r="G9" s="1119" t="s">
        <v>491</v>
      </c>
      <c r="H9" s="1120"/>
      <c r="I9" s="1120"/>
      <c r="J9" s="1121"/>
      <c r="K9" s="263">
        <v>1317825</v>
      </c>
      <c r="L9" s="264">
        <v>87418</v>
      </c>
      <c r="M9" s="265">
        <v>77799</v>
      </c>
      <c r="N9" s="266">
        <v>12.4</v>
      </c>
    </row>
    <row r="10" spans="1:16">
      <c r="A10" s="248"/>
      <c r="B10" s="244"/>
      <c r="C10" s="244"/>
      <c r="D10" s="244"/>
      <c r="E10" s="244"/>
      <c r="F10" s="244"/>
      <c r="G10" s="1119" t="s">
        <v>492</v>
      </c>
      <c r="H10" s="1120"/>
      <c r="I10" s="1120"/>
      <c r="J10" s="1121"/>
      <c r="K10" s="267">
        <v>241291</v>
      </c>
      <c r="L10" s="268">
        <v>16006</v>
      </c>
      <c r="M10" s="269">
        <v>8141</v>
      </c>
      <c r="N10" s="270">
        <v>96.6</v>
      </c>
    </row>
    <row r="11" spans="1:16" ht="13.5" customHeight="1">
      <c r="A11" s="248"/>
      <c r="B11" s="244"/>
      <c r="C11" s="244"/>
      <c r="D11" s="244"/>
      <c r="E11" s="244"/>
      <c r="F11" s="244"/>
      <c r="G11" s="1119" t="s">
        <v>493</v>
      </c>
      <c r="H11" s="1120"/>
      <c r="I11" s="1120"/>
      <c r="J11" s="1121"/>
      <c r="K11" s="267">
        <v>255153</v>
      </c>
      <c r="L11" s="268">
        <v>16926</v>
      </c>
      <c r="M11" s="269">
        <v>11503</v>
      </c>
      <c r="N11" s="270">
        <v>47.1</v>
      </c>
    </row>
    <row r="12" spans="1:16" ht="13.5" customHeight="1">
      <c r="A12" s="248"/>
      <c r="B12" s="244"/>
      <c r="C12" s="244"/>
      <c r="D12" s="244"/>
      <c r="E12" s="244"/>
      <c r="F12" s="244"/>
      <c r="G12" s="1119" t="s">
        <v>494</v>
      </c>
      <c r="H12" s="1120"/>
      <c r="I12" s="1120"/>
      <c r="J12" s="1121"/>
      <c r="K12" s="267" t="s">
        <v>495</v>
      </c>
      <c r="L12" s="268" t="s">
        <v>495</v>
      </c>
      <c r="M12" s="269">
        <v>578</v>
      </c>
      <c r="N12" s="270" t="s">
        <v>495</v>
      </c>
    </row>
    <row r="13" spans="1:16" ht="13.5" customHeight="1">
      <c r="A13" s="248"/>
      <c r="B13" s="244"/>
      <c r="C13" s="244"/>
      <c r="D13" s="244"/>
      <c r="E13" s="244"/>
      <c r="F13" s="244"/>
      <c r="G13" s="1119" t="s">
        <v>496</v>
      </c>
      <c r="H13" s="1120"/>
      <c r="I13" s="1120"/>
      <c r="J13" s="1121"/>
      <c r="K13" s="267" t="s">
        <v>495</v>
      </c>
      <c r="L13" s="268" t="s">
        <v>495</v>
      </c>
      <c r="M13" s="269" t="s">
        <v>495</v>
      </c>
      <c r="N13" s="270" t="s">
        <v>495</v>
      </c>
    </row>
    <row r="14" spans="1:16" ht="13.5" customHeight="1">
      <c r="A14" s="248"/>
      <c r="B14" s="244"/>
      <c r="C14" s="244"/>
      <c r="D14" s="244"/>
      <c r="E14" s="244"/>
      <c r="F14" s="244"/>
      <c r="G14" s="1119" t="s">
        <v>497</v>
      </c>
      <c r="H14" s="1120"/>
      <c r="I14" s="1120"/>
      <c r="J14" s="1121"/>
      <c r="K14" s="267">
        <v>3605</v>
      </c>
      <c r="L14" s="268">
        <v>239</v>
      </c>
      <c r="M14" s="269">
        <v>3404</v>
      </c>
      <c r="N14" s="270">
        <v>-93</v>
      </c>
    </row>
    <row r="15" spans="1:16" ht="13.5" customHeight="1">
      <c r="A15" s="248"/>
      <c r="B15" s="244"/>
      <c r="C15" s="244"/>
      <c r="D15" s="244"/>
      <c r="E15" s="244"/>
      <c r="F15" s="244"/>
      <c r="G15" s="1119" t="s">
        <v>498</v>
      </c>
      <c r="H15" s="1120"/>
      <c r="I15" s="1120"/>
      <c r="J15" s="1121"/>
      <c r="K15" s="267">
        <v>18931</v>
      </c>
      <c r="L15" s="268">
        <v>1256</v>
      </c>
      <c r="M15" s="269">
        <v>1859</v>
      </c>
      <c r="N15" s="270">
        <v>-32.4</v>
      </c>
    </row>
    <row r="16" spans="1:16">
      <c r="A16" s="248"/>
      <c r="B16" s="244"/>
      <c r="C16" s="244"/>
      <c r="D16" s="244"/>
      <c r="E16" s="244"/>
      <c r="F16" s="244"/>
      <c r="G16" s="1122" t="s">
        <v>499</v>
      </c>
      <c r="H16" s="1123"/>
      <c r="I16" s="1123"/>
      <c r="J16" s="1124"/>
      <c r="K16" s="268">
        <v>-135612</v>
      </c>
      <c r="L16" s="268">
        <v>-8996</v>
      </c>
      <c r="M16" s="269">
        <v>-8484</v>
      </c>
      <c r="N16" s="270">
        <v>6</v>
      </c>
    </row>
    <row r="17" spans="1:16">
      <c r="A17" s="248"/>
      <c r="B17" s="244"/>
      <c r="C17" s="244"/>
      <c r="D17" s="244"/>
      <c r="E17" s="244"/>
      <c r="F17" s="244"/>
      <c r="G17" s="1122" t="s">
        <v>169</v>
      </c>
      <c r="H17" s="1123"/>
      <c r="I17" s="1123"/>
      <c r="J17" s="1124"/>
      <c r="K17" s="268">
        <v>1701193</v>
      </c>
      <c r="L17" s="268">
        <v>112849</v>
      </c>
      <c r="M17" s="269">
        <v>94801</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500</v>
      </c>
      <c r="H19" s="244"/>
      <c r="I19" s="244"/>
      <c r="J19" s="244"/>
      <c r="K19" s="244"/>
      <c r="L19" s="244"/>
      <c r="M19" s="244"/>
      <c r="N19" s="244"/>
    </row>
    <row r="20" spans="1:16">
      <c r="A20" s="248"/>
      <c r="B20" s="244"/>
      <c r="C20" s="244"/>
      <c r="D20" s="244"/>
      <c r="E20" s="244"/>
      <c r="F20" s="244"/>
      <c r="G20" s="272"/>
      <c r="H20" s="273"/>
      <c r="I20" s="273"/>
      <c r="J20" s="274"/>
      <c r="K20" s="275" t="s">
        <v>501</v>
      </c>
      <c r="L20" s="276" t="s">
        <v>502</v>
      </c>
      <c r="M20" s="277" t="s">
        <v>503</v>
      </c>
      <c r="N20" s="278"/>
    </row>
    <row r="21" spans="1:16" s="284" customFormat="1">
      <c r="A21" s="279"/>
      <c r="B21" s="249"/>
      <c r="C21" s="249"/>
      <c r="D21" s="249"/>
      <c r="E21" s="249"/>
      <c r="F21" s="249"/>
      <c r="G21" s="1114" t="s">
        <v>504</v>
      </c>
      <c r="H21" s="1115"/>
      <c r="I21" s="1115"/>
      <c r="J21" s="1116"/>
      <c r="K21" s="280">
        <v>10.68</v>
      </c>
      <c r="L21" s="281">
        <v>8.7799999999999994</v>
      </c>
      <c r="M21" s="282">
        <v>1.9</v>
      </c>
      <c r="N21" s="249"/>
      <c r="O21" s="283"/>
      <c r="P21" s="279"/>
    </row>
    <row r="22" spans="1:16" s="284" customFormat="1">
      <c r="A22" s="279"/>
      <c r="B22" s="249"/>
      <c r="C22" s="249"/>
      <c r="D22" s="249"/>
      <c r="E22" s="249"/>
      <c r="F22" s="249"/>
      <c r="G22" s="1114" t="s">
        <v>505</v>
      </c>
      <c r="H22" s="1115"/>
      <c r="I22" s="1115"/>
      <c r="J22" s="1116"/>
      <c r="K22" s="285">
        <v>94.4</v>
      </c>
      <c r="L22" s="286">
        <v>96.7</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507</v>
      </c>
      <c r="H29" s="249"/>
      <c r="I29" s="249"/>
      <c r="J29" s="249"/>
      <c r="K29" s="244"/>
      <c r="L29" s="244"/>
      <c r="M29" s="244"/>
      <c r="N29" s="244"/>
      <c r="O29" s="293"/>
    </row>
    <row r="30" spans="1:16">
      <c r="A30" s="248"/>
      <c r="B30" s="244"/>
      <c r="C30" s="244"/>
      <c r="D30" s="244"/>
      <c r="E30" s="244"/>
      <c r="F30" s="244"/>
      <c r="G30" s="251"/>
      <c r="H30" s="252"/>
      <c r="I30" s="252"/>
      <c r="J30" s="253"/>
      <c r="K30" s="1117" t="s">
        <v>486</v>
      </c>
      <c r="L30" s="254"/>
      <c r="M30" s="255" t="s">
        <v>487</v>
      </c>
      <c r="N30" s="256"/>
    </row>
    <row r="31" spans="1:16">
      <c r="A31" s="248"/>
      <c r="B31" s="244"/>
      <c r="C31" s="244"/>
      <c r="D31" s="244"/>
      <c r="E31" s="244"/>
      <c r="F31" s="244"/>
      <c r="G31" s="257"/>
      <c r="H31" s="258"/>
      <c r="I31" s="258"/>
      <c r="J31" s="259"/>
      <c r="K31" s="1118"/>
      <c r="L31" s="260" t="s">
        <v>488</v>
      </c>
      <c r="M31" s="261" t="s">
        <v>489</v>
      </c>
      <c r="N31" s="262" t="s">
        <v>490</v>
      </c>
    </row>
    <row r="32" spans="1:16" ht="27" customHeight="1">
      <c r="A32" s="248"/>
      <c r="B32" s="244"/>
      <c r="C32" s="244"/>
      <c r="D32" s="244"/>
      <c r="E32" s="244"/>
      <c r="F32" s="244"/>
      <c r="G32" s="1130" t="s">
        <v>508</v>
      </c>
      <c r="H32" s="1131"/>
      <c r="I32" s="1131"/>
      <c r="J32" s="1132"/>
      <c r="K32" s="294">
        <v>816528</v>
      </c>
      <c r="L32" s="294">
        <v>54164</v>
      </c>
      <c r="M32" s="295">
        <v>52939</v>
      </c>
      <c r="N32" s="296">
        <v>2.2999999999999998</v>
      </c>
    </row>
    <row r="33" spans="1:16" ht="13.5" customHeight="1">
      <c r="A33" s="248"/>
      <c r="B33" s="244"/>
      <c r="C33" s="244"/>
      <c r="D33" s="244"/>
      <c r="E33" s="244"/>
      <c r="F33" s="244"/>
      <c r="G33" s="1130" t="s">
        <v>509</v>
      </c>
      <c r="H33" s="1131"/>
      <c r="I33" s="1131"/>
      <c r="J33" s="1132"/>
      <c r="K33" s="294" t="s">
        <v>495</v>
      </c>
      <c r="L33" s="294" t="s">
        <v>495</v>
      </c>
      <c r="M33" s="295" t="s">
        <v>495</v>
      </c>
      <c r="N33" s="296" t="s">
        <v>495</v>
      </c>
    </row>
    <row r="34" spans="1:16" ht="27" customHeight="1">
      <c r="A34" s="248"/>
      <c r="B34" s="244"/>
      <c r="C34" s="244"/>
      <c r="D34" s="244"/>
      <c r="E34" s="244"/>
      <c r="F34" s="244"/>
      <c r="G34" s="1130" t="s">
        <v>510</v>
      </c>
      <c r="H34" s="1131"/>
      <c r="I34" s="1131"/>
      <c r="J34" s="1132"/>
      <c r="K34" s="294" t="s">
        <v>495</v>
      </c>
      <c r="L34" s="294" t="s">
        <v>495</v>
      </c>
      <c r="M34" s="295">
        <v>6</v>
      </c>
      <c r="N34" s="296" t="s">
        <v>495</v>
      </c>
    </row>
    <row r="35" spans="1:16" ht="27" customHeight="1">
      <c r="A35" s="248"/>
      <c r="B35" s="244"/>
      <c r="C35" s="244"/>
      <c r="D35" s="244"/>
      <c r="E35" s="244"/>
      <c r="F35" s="244"/>
      <c r="G35" s="1130" t="s">
        <v>511</v>
      </c>
      <c r="H35" s="1131"/>
      <c r="I35" s="1131"/>
      <c r="J35" s="1132"/>
      <c r="K35" s="294">
        <v>975830</v>
      </c>
      <c r="L35" s="294">
        <v>64732</v>
      </c>
      <c r="M35" s="295">
        <v>16218</v>
      </c>
      <c r="N35" s="296">
        <v>299.10000000000002</v>
      </c>
    </row>
    <row r="36" spans="1:16" ht="27" customHeight="1">
      <c r="A36" s="248"/>
      <c r="B36" s="244"/>
      <c r="C36" s="244"/>
      <c r="D36" s="244"/>
      <c r="E36" s="244"/>
      <c r="F36" s="244"/>
      <c r="G36" s="1130" t="s">
        <v>512</v>
      </c>
      <c r="H36" s="1131"/>
      <c r="I36" s="1131"/>
      <c r="J36" s="1132"/>
      <c r="K36" s="294">
        <v>77218</v>
      </c>
      <c r="L36" s="294">
        <v>5122</v>
      </c>
      <c r="M36" s="295">
        <v>3341</v>
      </c>
      <c r="N36" s="296">
        <v>53.3</v>
      </c>
    </row>
    <row r="37" spans="1:16" ht="13.5" customHeight="1">
      <c r="A37" s="248"/>
      <c r="B37" s="244"/>
      <c r="C37" s="244"/>
      <c r="D37" s="244"/>
      <c r="E37" s="244"/>
      <c r="F37" s="244"/>
      <c r="G37" s="1130" t="s">
        <v>513</v>
      </c>
      <c r="H37" s="1131"/>
      <c r="I37" s="1131"/>
      <c r="J37" s="1132"/>
      <c r="K37" s="294">
        <v>32739</v>
      </c>
      <c r="L37" s="294">
        <v>2172</v>
      </c>
      <c r="M37" s="295">
        <v>1023</v>
      </c>
      <c r="N37" s="296">
        <v>112.3</v>
      </c>
    </row>
    <row r="38" spans="1:16" ht="27" customHeight="1">
      <c r="A38" s="248"/>
      <c r="B38" s="244"/>
      <c r="C38" s="244"/>
      <c r="D38" s="244"/>
      <c r="E38" s="244"/>
      <c r="F38" s="244"/>
      <c r="G38" s="1133" t="s">
        <v>514</v>
      </c>
      <c r="H38" s="1134"/>
      <c r="I38" s="1134"/>
      <c r="J38" s="1135"/>
      <c r="K38" s="297" t="s">
        <v>495</v>
      </c>
      <c r="L38" s="297" t="s">
        <v>495</v>
      </c>
      <c r="M38" s="298">
        <v>7</v>
      </c>
      <c r="N38" s="299" t="s">
        <v>495</v>
      </c>
      <c r="O38" s="293"/>
    </row>
    <row r="39" spans="1:16">
      <c r="A39" s="248"/>
      <c r="B39" s="244"/>
      <c r="C39" s="244"/>
      <c r="D39" s="244"/>
      <c r="E39" s="244"/>
      <c r="F39" s="244"/>
      <c r="G39" s="1133" t="s">
        <v>515</v>
      </c>
      <c r="H39" s="1134"/>
      <c r="I39" s="1134"/>
      <c r="J39" s="1135"/>
      <c r="K39" s="300">
        <v>-68648</v>
      </c>
      <c r="L39" s="300">
        <v>-4554</v>
      </c>
      <c r="M39" s="301">
        <v>-3044</v>
      </c>
      <c r="N39" s="302">
        <v>49.6</v>
      </c>
      <c r="O39" s="293"/>
    </row>
    <row r="40" spans="1:16" ht="27" customHeight="1">
      <c r="A40" s="248"/>
      <c r="B40" s="244"/>
      <c r="C40" s="244"/>
      <c r="D40" s="244"/>
      <c r="E40" s="244"/>
      <c r="F40" s="244"/>
      <c r="G40" s="1130" t="s">
        <v>516</v>
      </c>
      <c r="H40" s="1131"/>
      <c r="I40" s="1131"/>
      <c r="J40" s="1132"/>
      <c r="K40" s="300">
        <v>-1220138</v>
      </c>
      <c r="L40" s="300">
        <v>-80938</v>
      </c>
      <c r="M40" s="301">
        <v>-47792</v>
      </c>
      <c r="N40" s="302">
        <v>69.400000000000006</v>
      </c>
      <c r="O40" s="293"/>
    </row>
    <row r="41" spans="1:16">
      <c r="A41" s="248"/>
      <c r="B41" s="244"/>
      <c r="C41" s="244"/>
      <c r="D41" s="244"/>
      <c r="E41" s="244"/>
      <c r="F41" s="244"/>
      <c r="G41" s="1136" t="s">
        <v>280</v>
      </c>
      <c r="H41" s="1137"/>
      <c r="I41" s="1137"/>
      <c r="J41" s="1138"/>
      <c r="K41" s="294">
        <v>613529</v>
      </c>
      <c r="L41" s="300">
        <v>40698</v>
      </c>
      <c r="M41" s="301">
        <v>22698</v>
      </c>
      <c r="N41" s="302">
        <v>79.3</v>
      </c>
      <c r="O41" s="293"/>
    </row>
    <row r="42" spans="1:16">
      <c r="A42" s="248"/>
      <c r="B42" s="244"/>
      <c r="C42" s="244"/>
      <c r="D42" s="244"/>
      <c r="E42" s="244"/>
      <c r="F42" s="244"/>
      <c r="G42" s="303" t="s">
        <v>517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25" t="s">
        <v>486</v>
      </c>
      <c r="J49" s="1127" t="s">
        <v>520</v>
      </c>
      <c r="K49" s="1128"/>
      <c r="L49" s="1128"/>
      <c r="M49" s="1128"/>
      <c r="N49" s="1129"/>
    </row>
    <row r="50" spans="1:14">
      <c r="A50" s="248"/>
      <c r="B50" s="244"/>
      <c r="C50" s="244"/>
      <c r="D50" s="244"/>
      <c r="E50" s="244"/>
      <c r="F50" s="244"/>
      <c r="G50" s="312"/>
      <c r="H50" s="313"/>
      <c r="I50" s="1126"/>
      <c r="J50" s="314" t="s">
        <v>521</v>
      </c>
      <c r="K50" s="315" t="s">
        <v>522</v>
      </c>
      <c r="L50" s="316" t="s">
        <v>523</v>
      </c>
      <c r="M50" s="317" t="s">
        <v>524</v>
      </c>
      <c r="N50" s="318" t="s">
        <v>525</v>
      </c>
    </row>
    <row r="51" spans="1:14">
      <c r="A51" s="248"/>
      <c r="B51" s="244"/>
      <c r="C51" s="244"/>
      <c r="D51" s="244"/>
      <c r="E51" s="244"/>
      <c r="F51" s="244"/>
      <c r="G51" s="310" t="s">
        <v>526</v>
      </c>
      <c r="H51" s="311"/>
      <c r="I51" s="319">
        <v>4509476</v>
      </c>
      <c r="J51" s="320">
        <v>289663</v>
      </c>
      <c r="K51" s="321">
        <v>314.39999999999998</v>
      </c>
      <c r="L51" s="322">
        <v>71812</v>
      </c>
      <c r="M51" s="323">
        <v>25</v>
      </c>
      <c r="N51" s="324">
        <v>289.39999999999998</v>
      </c>
    </row>
    <row r="52" spans="1:14">
      <c r="A52" s="248"/>
      <c r="B52" s="244"/>
      <c r="C52" s="244"/>
      <c r="D52" s="244"/>
      <c r="E52" s="244"/>
      <c r="F52" s="244"/>
      <c r="G52" s="325"/>
      <c r="H52" s="326" t="s">
        <v>527</v>
      </c>
      <c r="I52" s="327">
        <v>458007</v>
      </c>
      <c r="J52" s="328">
        <v>29420</v>
      </c>
      <c r="K52" s="329">
        <v>35</v>
      </c>
      <c r="L52" s="330">
        <v>35025</v>
      </c>
      <c r="M52" s="331">
        <v>3.1</v>
      </c>
      <c r="N52" s="332">
        <v>31.9</v>
      </c>
    </row>
    <row r="53" spans="1:14">
      <c r="A53" s="248"/>
      <c r="B53" s="244"/>
      <c r="C53" s="244"/>
      <c r="D53" s="244"/>
      <c r="E53" s="244"/>
      <c r="F53" s="244"/>
      <c r="G53" s="310" t="s">
        <v>528</v>
      </c>
      <c r="H53" s="311"/>
      <c r="I53" s="319">
        <v>1099854</v>
      </c>
      <c r="J53" s="320">
        <v>71253</v>
      </c>
      <c r="K53" s="321">
        <v>-75.400000000000006</v>
      </c>
      <c r="L53" s="322">
        <v>61557</v>
      </c>
      <c r="M53" s="323">
        <v>-14.3</v>
      </c>
      <c r="N53" s="324">
        <v>-61.1</v>
      </c>
    </row>
    <row r="54" spans="1:14">
      <c r="A54" s="248"/>
      <c r="B54" s="244"/>
      <c r="C54" s="244"/>
      <c r="D54" s="244"/>
      <c r="E54" s="244"/>
      <c r="F54" s="244"/>
      <c r="G54" s="325"/>
      <c r="H54" s="326" t="s">
        <v>527</v>
      </c>
      <c r="I54" s="327">
        <v>696680</v>
      </c>
      <c r="J54" s="328">
        <v>45133</v>
      </c>
      <c r="K54" s="329">
        <v>53.4</v>
      </c>
      <c r="L54" s="330">
        <v>32497</v>
      </c>
      <c r="M54" s="331">
        <v>-7.2</v>
      </c>
      <c r="N54" s="332">
        <v>60.6</v>
      </c>
    </row>
    <row r="55" spans="1:14">
      <c r="A55" s="248"/>
      <c r="B55" s="244"/>
      <c r="C55" s="244"/>
      <c r="D55" s="244"/>
      <c r="E55" s="244"/>
      <c r="F55" s="244"/>
      <c r="G55" s="310" t="s">
        <v>529</v>
      </c>
      <c r="H55" s="311"/>
      <c r="I55" s="319">
        <v>747019</v>
      </c>
      <c r="J55" s="320">
        <v>48407</v>
      </c>
      <c r="K55" s="321">
        <v>-32.1</v>
      </c>
      <c r="L55" s="322">
        <v>69806</v>
      </c>
      <c r="M55" s="323">
        <v>13.4</v>
      </c>
      <c r="N55" s="324">
        <v>-45.5</v>
      </c>
    </row>
    <row r="56" spans="1:14">
      <c r="A56" s="248"/>
      <c r="B56" s="244"/>
      <c r="C56" s="244"/>
      <c r="D56" s="244"/>
      <c r="E56" s="244"/>
      <c r="F56" s="244"/>
      <c r="G56" s="325"/>
      <c r="H56" s="326" t="s">
        <v>527</v>
      </c>
      <c r="I56" s="327">
        <v>363420</v>
      </c>
      <c r="J56" s="328">
        <v>23550</v>
      </c>
      <c r="K56" s="329">
        <v>-47.8</v>
      </c>
      <c r="L56" s="330">
        <v>32823</v>
      </c>
      <c r="M56" s="331">
        <v>1</v>
      </c>
      <c r="N56" s="332">
        <v>-48.8</v>
      </c>
    </row>
    <row r="57" spans="1:14">
      <c r="A57" s="248"/>
      <c r="B57" s="244"/>
      <c r="C57" s="244"/>
      <c r="D57" s="244"/>
      <c r="E57" s="244"/>
      <c r="F57" s="244"/>
      <c r="G57" s="310" t="s">
        <v>530</v>
      </c>
      <c r="H57" s="311"/>
      <c r="I57" s="319">
        <v>1005076</v>
      </c>
      <c r="J57" s="320">
        <v>65700</v>
      </c>
      <c r="K57" s="321">
        <v>35.700000000000003</v>
      </c>
      <c r="L57" s="322">
        <v>74444</v>
      </c>
      <c r="M57" s="323">
        <v>6.6</v>
      </c>
      <c r="N57" s="324">
        <v>29.1</v>
      </c>
    </row>
    <row r="58" spans="1:14">
      <c r="A58" s="248"/>
      <c r="B58" s="244"/>
      <c r="C58" s="244"/>
      <c r="D58" s="244"/>
      <c r="E58" s="244"/>
      <c r="F58" s="244"/>
      <c r="G58" s="325"/>
      <c r="H58" s="326" t="s">
        <v>527</v>
      </c>
      <c r="I58" s="327">
        <v>789040</v>
      </c>
      <c r="J58" s="328">
        <v>51578</v>
      </c>
      <c r="K58" s="329">
        <v>119</v>
      </c>
      <c r="L58" s="330">
        <v>34175</v>
      </c>
      <c r="M58" s="331">
        <v>4.0999999999999996</v>
      </c>
      <c r="N58" s="332">
        <v>114.9</v>
      </c>
    </row>
    <row r="59" spans="1:14">
      <c r="A59" s="248"/>
      <c r="B59" s="244"/>
      <c r="C59" s="244"/>
      <c r="D59" s="244"/>
      <c r="E59" s="244"/>
      <c r="F59" s="244"/>
      <c r="G59" s="310" t="s">
        <v>531</v>
      </c>
      <c r="H59" s="311"/>
      <c r="I59" s="319">
        <v>623305</v>
      </c>
      <c r="J59" s="320">
        <v>41347</v>
      </c>
      <c r="K59" s="321">
        <v>-37.1</v>
      </c>
      <c r="L59" s="322">
        <v>85205</v>
      </c>
      <c r="M59" s="323">
        <v>14.5</v>
      </c>
      <c r="N59" s="324">
        <v>-51.6</v>
      </c>
    </row>
    <row r="60" spans="1:14">
      <c r="A60" s="248"/>
      <c r="B60" s="244"/>
      <c r="C60" s="244"/>
      <c r="D60" s="244"/>
      <c r="E60" s="244"/>
      <c r="F60" s="244"/>
      <c r="G60" s="325"/>
      <c r="H60" s="326" t="s">
        <v>527</v>
      </c>
      <c r="I60" s="333">
        <v>457747</v>
      </c>
      <c r="J60" s="328">
        <v>30365</v>
      </c>
      <c r="K60" s="329">
        <v>-41.1</v>
      </c>
      <c r="L60" s="330">
        <v>38847</v>
      </c>
      <c r="M60" s="331">
        <v>13.7</v>
      </c>
      <c r="N60" s="332">
        <v>-54.8</v>
      </c>
    </row>
    <row r="61" spans="1:14">
      <c r="A61" s="248"/>
      <c r="B61" s="244"/>
      <c r="C61" s="244"/>
      <c r="D61" s="244"/>
      <c r="E61" s="244"/>
      <c r="F61" s="244"/>
      <c r="G61" s="310" t="s">
        <v>532</v>
      </c>
      <c r="H61" s="334"/>
      <c r="I61" s="335">
        <v>1596946</v>
      </c>
      <c r="J61" s="336">
        <v>103274</v>
      </c>
      <c r="K61" s="337">
        <v>41.1</v>
      </c>
      <c r="L61" s="338">
        <v>72565</v>
      </c>
      <c r="M61" s="339">
        <v>9</v>
      </c>
      <c r="N61" s="324">
        <v>32.1</v>
      </c>
    </row>
    <row r="62" spans="1:14">
      <c r="A62" s="248"/>
      <c r="B62" s="244"/>
      <c r="C62" s="244"/>
      <c r="D62" s="244"/>
      <c r="E62" s="244"/>
      <c r="F62" s="244"/>
      <c r="G62" s="325"/>
      <c r="H62" s="326" t="s">
        <v>527</v>
      </c>
      <c r="I62" s="327">
        <v>552979</v>
      </c>
      <c r="J62" s="328">
        <v>36009</v>
      </c>
      <c r="K62" s="329">
        <v>23.7</v>
      </c>
      <c r="L62" s="330">
        <v>34673</v>
      </c>
      <c r="M62" s="331">
        <v>2.9</v>
      </c>
      <c r="N62" s="332">
        <v>20.8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39" t="s">
        <v>3</v>
      </c>
      <c r="D47" s="1139"/>
      <c r="E47" s="1140"/>
      <c r="F47" s="11">
        <v>23.39</v>
      </c>
      <c r="G47" s="12">
        <v>30.69</v>
      </c>
      <c r="H47" s="12">
        <v>32.72</v>
      </c>
      <c r="I47" s="12">
        <v>35.619999999999997</v>
      </c>
      <c r="J47" s="13">
        <v>37.700000000000003</v>
      </c>
    </row>
    <row r="48" spans="2:10" ht="57.75" customHeight="1">
      <c r="B48" s="14"/>
      <c r="C48" s="1141" t="s">
        <v>4</v>
      </c>
      <c r="D48" s="1141"/>
      <c r="E48" s="1142"/>
      <c r="F48" s="15">
        <v>13.57</v>
      </c>
      <c r="G48" s="16">
        <v>5.62</v>
      </c>
      <c r="H48" s="16">
        <v>5.62</v>
      </c>
      <c r="I48" s="16">
        <v>4.59</v>
      </c>
      <c r="J48" s="17">
        <v>6</v>
      </c>
    </row>
    <row r="49" spans="2:10" ht="57.75" customHeight="1" thickBot="1">
      <c r="B49" s="18"/>
      <c r="C49" s="1143" t="s">
        <v>5</v>
      </c>
      <c r="D49" s="1143"/>
      <c r="E49" s="1144"/>
      <c r="F49" s="19">
        <v>5.13</v>
      </c>
      <c r="G49" s="20" t="s">
        <v>539</v>
      </c>
      <c r="H49" s="20">
        <v>0.01</v>
      </c>
      <c r="I49" s="20" t="s">
        <v>540</v>
      </c>
      <c r="J49" s="21">
        <v>1.4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13" sqref="A1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51" t="s">
        <v>541</v>
      </c>
      <c r="D34" s="1151"/>
      <c r="E34" s="1152"/>
      <c r="F34" s="32">
        <v>4.51</v>
      </c>
      <c r="G34" s="33">
        <v>4.79</v>
      </c>
      <c r="H34" s="33">
        <v>5.0999999999999996</v>
      </c>
      <c r="I34" s="33">
        <v>5.38</v>
      </c>
      <c r="J34" s="34">
        <v>5.86</v>
      </c>
      <c r="K34" s="22"/>
      <c r="L34" s="22"/>
      <c r="M34" s="22"/>
      <c r="N34" s="22"/>
      <c r="O34" s="22"/>
      <c r="P34" s="22"/>
    </row>
    <row r="35" spans="1:16" ht="39" customHeight="1">
      <c r="A35" s="22"/>
      <c r="B35" s="35"/>
      <c r="C35" s="1145" t="s">
        <v>542</v>
      </c>
      <c r="D35" s="1146"/>
      <c r="E35" s="1147"/>
      <c r="F35" s="36" t="s">
        <v>495</v>
      </c>
      <c r="G35" s="37" t="s">
        <v>495</v>
      </c>
      <c r="H35" s="37" t="s">
        <v>495</v>
      </c>
      <c r="I35" s="37" t="s">
        <v>495</v>
      </c>
      <c r="J35" s="38">
        <v>5.12</v>
      </c>
      <c r="K35" s="22"/>
      <c r="L35" s="22"/>
      <c r="M35" s="22"/>
      <c r="N35" s="22"/>
      <c r="O35" s="22"/>
      <c r="P35" s="22"/>
    </row>
    <row r="36" spans="1:16" ht="39" customHeight="1">
      <c r="A36" s="22"/>
      <c r="B36" s="35"/>
      <c r="C36" s="1145" t="s">
        <v>543</v>
      </c>
      <c r="D36" s="1146"/>
      <c r="E36" s="1147"/>
      <c r="F36" s="36">
        <v>2.2200000000000002</v>
      </c>
      <c r="G36" s="37">
        <v>2.63</v>
      </c>
      <c r="H36" s="37">
        <v>3.03</v>
      </c>
      <c r="I36" s="37">
        <v>3.36</v>
      </c>
      <c r="J36" s="38">
        <v>3.68</v>
      </c>
      <c r="K36" s="22"/>
      <c r="L36" s="22"/>
      <c r="M36" s="22"/>
      <c r="N36" s="22"/>
      <c r="O36" s="22"/>
      <c r="P36" s="22"/>
    </row>
    <row r="37" spans="1:16" ht="39" customHeight="1">
      <c r="A37" s="22"/>
      <c r="B37" s="35"/>
      <c r="C37" s="1145" t="s">
        <v>544</v>
      </c>
      <c r="D37" s="1146"/>
      <c r="E37" s="1147"/>
      <c r="F37" s="36">
        <v>3.14</v>
      </c>
      <c r="G37" s="37">
        <v>3.02</v>
      </c>
      <c r="H37" s="37">
        <v>3.32</v>
      </c>
      <c r="I37" s="37">
        <v>2.83</v>
      </c>
      <c r="J37" s="38">
        <v>2.23</v>
      </c>
      <c r="K37" s="22"/>
      <c r="L37" s="22"/>
      <c r="M37" s="22"/>
      <c r="N37" s="22"/>
      <c r="O37" s="22"/>
      <c r="P37" s="22"/>
    </row>
    <row r="38" spans="1:16" ht="39" customHeight="1">
      <c r="A38" s="22"/>
      <c r="B38" s="35"/>
      <c r="C38" s="1145" t="s">
        <v>545</v>
      </c>
      <c r="D38" s="1146"/>
      <c r="E38" s="1147"/>
      <c r="F38" s="36" t="s">
        <v>495</v>
      </c>
      <c r="G38" s="37" t="s">
        <v>495</v>
      </c>
      <c r="H38" s="37">
        <v>0.69</v>
      </c>
      <c r="I38" s="37">
        <v>0.77</v>
      </c>
      <c r="J38" s="38">
        <v>0.79</v>
      </c>
      <c r="K38" s="22"/>
      <c r="L38" s="22"/>
      <c r="M38" s="22"/>
      <c r="N38" s="22"/>
      <c r="O38" s="22"/>
      <c r="P38" s="22"/>
    </row>
    <row r="39" spans="1:16" ht="39" customHeight="1">
      <c r="A39" s="22"/>
      <c r="B39" s="35"/>
      <c r="C39" s="1145" t="s">
        <v>546</v>
      </c>
      <c r="D39" s="1146"/>
      <c r="E39" s="1147"/>
      <c r="F39" s="36">
        <v>13.46</v>
      </c>
      <c r="G39" s="37">
        <v>5.59</v>
      </c>
      <c r="H39" s="37">
        <v>4.84</v>
      </c>
      <c r="I39" s="37">
        <v>3.66</v>
      </c>
      <c r="J39" s="38">
        <v>0.74</v>
      </c>
      <c r="K39" s="22"/>
      <c r="L39" s="22"/>
      <c r="M39" s="22"/>
      <c r="N39" s="22"/>
      <c r="O39" s="22"/>
      <c r="P39" s="22"/>
    </row>
    <row r="40" spans="1:16" ht="39" customHeight="1">
      <c r="A40" s="22"/>
      <c r="B40" s="35"/>
      <c r="C40" s="1145" t="s">
        <v>547</v>
      </c>
      <c r="D40" s="1146"/>
      <c r="E40" s="1147"/>
      <c r="F40" s="36">
        <v>0.78</v>
      </c>
      <c r="G40" s="37">
        <v>0.15</v>
      </c>
      <c r="H40" s="37">
        <v>0.57999999999999996</v>
      </c>
      <c r="I40" s="37">
        <v>0.59</v>
      </c>
      <c r="J40" s="38">
        <v>0.38</v>
      </c>
      <c r="K40" s="22"/>
      <c r="L40" s="22"/>
      <c r="M40" s="22"/>
      <c r="N40" s="22"/>
      <c r="O40" s="22"/>
      <c r="P40" s="22"/>
    </row>
    <row r="41" spans="1:16" ht="39" customHeight="1">
      <c r="A41" s="22"/>
      <c r="B41" s="35"/>
      <c r="C41" s="1145" t="s">
        <v>548</v>
      </c>
      <c r="D41" s="1146"/>
      <c r="E41" s="1147"/>
      <c r="F41" s="36">
        <v>0.24</v>
      </c>
      <c r="G41" s="37">
        <v>0.25</v>
      </c>
      <c r="H41" s="37">
        <v>0.14000000000000001</v>
      </c>
      <c r="I41" s="37">
        <v>0.24</v>
      </c>
      <c r="J41" s="38">
        <v>0.22</v>
      </c>
      <c r="K41" s="22"/>
      <c r="L41" s="22"/>
      <c r="M41" s="22"/>
      <c r="N41" s="22"/>
      <c r="O41" s="22"/>
      <c r="P41" s="22"/>
    </row>
    <row r="42" spans="1:16" ht="39" customHeight="1">
      <c r="A42" s="22"/>
      <c r="B42" s="39"/>
      <c r="C42" s="1145" t="s">
        <v>549</v>
      </c>
      <c r="D42" s="1146"/>
      <c r="E42" s="1147"/>
      <c r="F42" s="36" t="s">
        <v>495</v>
      </c>
      <c r="G42" s="37" t="s">
        <v>495</v>
      </c>
      <c r="H42" s="37" t="s">
        <v>495</v>
      </c>
      <c r="I42" s="37" t="s">
        <v>495</v>
      </c>
      <c r="J42" s="38" t="s">
        <v>495</v>
      </c>
      <c r="K42" s="22"/>
      <c r="L42" s="22"/>
      <c r="M42" s="22"/>
      <c r="N42" s="22"/>
      <c r="O42" s="22"/>
      <c r="P42" s="22"/>
    </row>
    <row r="43" spans="1:16" ht="39" customHeight="1" thickBot="1">
      <c r="A43" s="22"/>
      <c r="B43" s="40"/>
      <c r="C43" s="1148" t="s">
        <v>550</v>
      </c>
      <c r="D43" s="1149"/>
      <c r="E43" s="1150"/>
      <c r="F43" s="41">
        <v>0.54</v>
      </c>
      <c r="G43" s="42">
        <v>1.19</v>
      </c>
      <c r="H43" s="42">
        <v>0.34</v>
      </c>
      <c r="I43" s="42">
        <v>0.45</v>
      </c>
      <c r="J43" s="43">
        <v>0.42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61" t="s">
        <v>11</v>
      </c>
      <c r="C45" s="1162"/>
      <c r="D45" s="58"/>
      <c r="E45" s="1167" t="s">
        <v>12</v>
      </c>
      <c r="F45" s="1167"/>
      <c r="G45" s="1167"/>
      <c r="H45" s="1167"/>
      <c r="I45" s="1167"/>
      <c r="J45" s="1168"/>
      <c r="K45" s="59">
        <v>892</v>
      </c>
      <c r="L45" s="60">
        <v>932</v>
      </c>
      <c r="M45" s="60">
        <v>902</v>
      </c>
      <c r="N45" s="60">
        <v>856</v>
      </c>
      <c r="O45" s="61">
        <v>817</v>
      </c>
      <c r="P45" s="48"/>
      <c r="Q45" s="48"/>
      <c r="R45" s="48"/>
      <c r="S45" s="48"/>
      <c r="T45" s="48"/>
      <c r="U45" s="48"/>
    </row>
    <row r="46" spans="1:21" ht="30.75" customHeight="1">
      <c r="A46" s="48"/>
      <c r="B46" s="1163"/>
      <c r="C46" s="1164"/>
      <c r="D46" s="62"/>
      <c r="E46" s="1155" t="s">
        <v>13</v>
      </c>
      <c r="F46" s="1155"/>
      <c r="G46" s="1155"/>
      <c r="H46" s="1155"/>
      <c r="I46" s="1155"/>
      <c r="J46" s="1156"/>
      <c r="K46" s="63" t="s">
        <v>495</v>
      </c>
      <c r="L46" s="64" t="s">
        <v>495</v>
      </c>
      <c r="M46" s="64" t="s">
        <v>495</v>
      </c>
      <c r="N46" s="64" t="s">
        <v>495</v>
      </c>
      <c r="O46" s="65" t="s">
        <v>495</v>
      </c>
      <c r="P46" s="48"/>
      <c r="Q46" s="48"/>
      <c r="R46" s="48"/>
      <c r="S46" s="48"/>
      <c r="T46" s="48"/>
      <c r="U46" s="48"/>
    </row>
    <row r="47" spans="1:21" ht="30.75" customHeight="1">
      <c r="A47" s="48"/>
      <c r="B47" s="1163"/>
      <c r="C47" s="1164"/>
      <c r="D47" s="62"/>
      <c r="E47" s="1155" t="s">
        <v>14</v>
      </c>
      <c r="F47" s="1155"/>
      <c r="G47" s="1155"/>
      <c r="H47" s="1155"/>
      <c r="I47" s="1155"/>
      <c r="J47" s="1156"/>
      <c r="K47" s="63" t="s">
        <v>495</v>
      </c>
      <c r="L47" s="64" t="s">
        <v>495</v>
      </c>
      <c r="M47" s="64" t="s">
        <v>495</v>
      </c>
      <c r="N47" s="64" t="s">
        <v>495</v>
      </c>
      <c r="O47" s="65" t="s">
        <v>495</v>
      </c>
      <c r="P47" s="48"/>
      <c r="Q47" s="48"/>
      <c r="R47" s="48"/>
      <c r="S47" s="48"/>
      <c r="T47" s="48"/>
      <c r="U47" s="48"/>
    </row>
    <row r="48" spans="1:21" ht="30.75" customHeight="1">
      <c r="A48" s="48"/>
      <c r="B48" s="1163"/>
      <c r="C48" s="1164"/>
      <c r="D48" s="62"/>
      <c r="E48" s="1155" t="s">
        <v>15</v>
      </c>
      <c r="F48" s="1155"/>
      <c r="G48" s="1155"/>
      <c r="H48" s="1155"/>
      <c r="I48" s="1155"/>
      <c r="J48" s="1156"/>
      <c r="K48" s="63">
        <v>954</v>
      </c>
      <c r="L48" s="64">
        <v>1002</v>
      </c>
      <c r="M48" s="64">
        <v>972</v>
      </c>
      <c r="N48" s="64">
        <v>994</v>
      </c>
      <c r="O48" s="65">
        <v>976</v>
      </c>
      <c r="P48" s="48"/>
      <c r="Q48" s="48"/>
      <c r="R48" s="48"/>
      <c r="S48" s="48"/>
      <c r="T48" s="48"/>
      <c r="U48" s="48"/>
    </row>
    <row r="49" spans="1:21" ht="30.75" customHeight="1">
      <c r="A49" s="48"/>
      <c r="B49" s="1163"/>
      <c r="C49" s="1164"/>
      <c r="D49" s="62"/>
      <c r="E49" s="1155" t="s">
        <v>16</v>
      </c>
      <c r="F49" s="1155"/>
      <c r="G49" s="1155"/>
      <c r="H49" s="1155"/>
      <c r="I49" s="1155"/>
      <c r="J49" s="1156"/>
      <c r="K49" s="63">
        <v>108</v>
      </c>
      <c r="L49" s="64">
        <v>102</v>
      </c>
      <c r="M49" s="64">
        <v>88</v>
      </c>
      <c r="N49" s="64">
        <v>89</v>
      </c>
      <c r="O49" s="65">
        <v>77</v>
      </c>
      <c r="P49" s="48"/>
      <c r="Q49" s="48"/>
      <c r="R49" s="48"/>
      <c r="S49" s="48"/>
      <c r="T49" s="48"/>
      <c r="U49" s="48"/>
    </row>
    <row r="50" spans="1:21" ht="30.75" customHeight="1">
      <c r="A50" s="48"/>
      <c r="B50" s="1163"/>
      <c r="C50" s="1164"/>
      <c r="D50" s="62"/>
      <c r="E50" s="1155" t="s">
        <v>17</v>
      </c>
      <c r="F50" s="1155"/>
      <c r="G50" s="1155"/>
      <c r="H50" s="1155"/>
      <c r="I50" s="1155"/>
      <c r="J50" s="1156"/>
      <c r="K50" s="63">
        <v>53</v>
      </c>
      <c r="L50" s="64">
        <v>55</v>
      </c>
      <c r="M50" s="64">
        <v>46</v>
      </c>
      <c r="N50" s="64">
        <v>33</v>
      </c>
      <c r="O50" s="65">
        <v>33</v>
      </c>
      <c r="P50" s="48"/>
      <c r="Q50" s="48"/>
      <c r="R50" s="48"/>
      <c r="S50" s="48"/>
      <c r="T50" s="48"/>
      <c r="U50" s="48"/>
    </row>
    <row r="51" spans="1:21" ht="30.75" customHeight="1">
      <c r="A51" s="48"/>
      <c r="B51" s="1165"/>
      <c r="C51" s="1166"/>
      <c r="D51" s="66"/>
      <c r="E51" s="1155" t="s">
        <v>18</v>
      </c>
      <c r="F51" s="1155"/>
      <c r="G51" s="1155"/>
      <c r="H51" s="1155"/>
      <c r="I51" s="1155"/>
      <c r="J51" s="1156"/>
      <c r="K51" s="63" t="s">
        <v>495</v>
      </c>
      <c r="L51" s="64" t="s">
        <v>495</v>
      </c>
      <c r="M51" s="64" t="s">
        <v>495</v>
      </c>
      <c r="N51" s="64" t="s">
        <v>495</v>
      </c>
      <c r="O51" s="65" t="s">
        <v>495</v>
      </c>
      <c r="P51" s="48"/>
      <c r="Q51" s="48"/>
      <c r="R51" s="48"/>
      <c r="S51" s="48"/>
      <c r="T51" s="48"/>
      <c r="U51" s="48"/>
    </row>
    <row r="52" spans="1:21" ht="30.75" customHeight="1">
      <c r="A52" s="48"/>
      <c r="B52" s="1153" t="s">
        <v>19</v>
      </c>
      <c r="C52" s="1154"/>
      <c r="D52" s="66"/>
      <c r="E52" s="1155" t="s">
        <v>20</v>
      </c>
      <c r="F52" s="1155"/>
      <c r="G52" s="1155"/>
      <c r="H52" s="1155"/>
      <c r="I52" s="1155"/>
      <c r="J52" s="1156"/>
      <c r="K52" s="63">
        <v>1161</v>
      </c>
      <c r="L52" s="64">
        <v>1187</v>
      </c>
      <c r="M52" s="64">
        <v>1195</v>
      </c>
      <c r="N52" s="64">
        <v>1257</v>
      </c>
      <c r="O52" s="65">
        <v>1288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846</v>
      </c>
      <c r="L53" s="69">
        <v>904</v>
      </c>
      <c r="M53" s="69">
        <v>813</v>
      </c>
      <c r="N53" s="69">
        <v>715</v>
      </c>
      <c r="O53" s="70">
        <v>615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2016-04-25T03:46:35Z</cp:lastPrinted>
  <dcterms:created xsi:type="dcterms:W3CDTF">2016-02-15T01:59:46Z</dcterms:created>
  <dcterms:modified xsi:type="dcterms:W3CDTF">2016-05-02T04:41:32Z</dcterms:modified>
</cp:coreProperties>
</file>