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tabRatio="8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BE39" i="9"/>
  <c r="AM39" i="9"/>
  <c r="U39" i="9"/>
  <c r="BE38" i="9"/>
  <c r="AM38" i="9"/>
  <c r="U38" i="9"/>
  <c r="BE37" i="9"/>
  <c r="AM37" i="9"/>
  <c r="BE36" i="9"/>
  <c r="CO34" i="9"/>
  <c r="CO35" i="9" s="1"/>
  <c r="CO36" i="9" s="1"/>
  <c r="CO37" i="9" s="1"/>
  <c r="CO38" i="9" s="1"/>
  <c r="CO39" i="9" s="1"/>
  <c r="CO40" i="9" s="1"/>
  <c r="CO41" i="9" s="1"/>
  <c r="BW34" i="9"/>
  <c r="BW35" i="9" s="1"/>
  <c r="BW36" i="9" s="1"/>
  <c r="BW37" i="9" s="1"/>
  <c r="BW38" i="9" s="1"/>
  <c r="BW39" i="9" s="1"/>
  <c r="BW40" i="9" s="1"/>
  <c r="BW41" i="9" s="1"/>
  <c r="BW42" i="9" s="1"/>
  <c r="BW43" i="9" s="1"/>
  <c r="C34" i="9"/>
  <c r="C35" i="9" l="1"/>
  <c r="C36" i="9" s="1"/>
  <c r="C37" i="9" s="1"/>
  <c r="C38" i="9" s="1"/>
  <c r="C39" i="9" s="1"/>
  <c r="C40"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<sst xmlns="http://schemas.openxmlformats.org/spreadsheetml/2006/main" count="1054" uniqueCount="574">
  <si>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</si>
  <si>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</si>
  <si>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</si>
  <si>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</si>
  <si>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</si>
  <si>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</si>
  <si>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</si>
  <si>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</si>
  <si>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</si>
  <si>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</si>
  <si>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</si>
  <si>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</si>
  <si>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</si>
  <si>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</si>
  <si>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</si>
  <si>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</si>
  <si>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</si>
  <si>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</si>
  <si>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</si>
  <si>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</si>
  <si>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</si>
  <si>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</si>
  <si>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</si>
  <si>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</si>
  <si>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</si>
  <si>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</si>
  <si>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</si>
  <si>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</si>
  <si>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</si>
  <si>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</si>
  <si>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</si>
  <si>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</si>
  <si>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</si>
  <si>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</si>
  <si>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</si>
  <si>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</si>
  <si>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</si>
  <si>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</si>
  <si>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</si>
  <si>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</si>
  <si>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</si>
  <si>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</si>
  <si>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</si>
  <si>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</si>
  <si>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</si>
  <si>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</si>
  <si>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</si>
  <si>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</si>
  <si>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</si>
  <si>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</si>
  <si>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</si>
  <si>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</si>
  <si>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</si>
  <si>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</si>
  <si>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</si>
  <si>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</si>
  <si>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</si>
  <si>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</si>
  <si>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</si>
  <si>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</si>
  <si>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</si>
  <si>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</si>
  <si>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</si>
  <si>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</si>
  <si>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</si>
  <si>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</si>
  <si>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</si>
  <si>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</si>
  <si>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</si>
  <si>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</si>
  <si>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</si>
  <si>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</si>
  <si>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</si>
  <si>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</si>
  <si>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</si>
  <si>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</si>
  <si>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</si>
  <si>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</si>
  <si>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</si>
  <si>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</si>
  <si>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</si>
  <si>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</si>
  <si>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</si>
  <si>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</si>
  <si>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</si>
  <si>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</si>
  <si>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</si>
  <si>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</si>
  <si>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</si>
  <si>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</si>
  <si>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</si>
  <si>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</si>
  <si>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</si>
  <si>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</si>
  <si>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</si>
  <si>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</si>
  <si>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</si>
  <si>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</si>
  <si>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</si>
  <si>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</si>
  <si>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</si>
  <si>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</si>
  <si>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</si>
  <si>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</si>
  <si>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</si>
  <si>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</si>
  <si>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</si>
  <si>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</si>
  <si>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</si>
  <si>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</si>
  <si>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</si>
  <si>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</si>
  <si>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</si>
  <si>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</si>
  <si>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</si>
  <si>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</si>
  <si>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</si>
  <si>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</si>
  <si>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</si>
  <si>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</si>
  <si>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</si>
  <si>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</si>
  <si>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</si>
  <si>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</si>
  <si>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</si>
  <si>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</si>
  <si>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</si>
  <si>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</si>
  <si>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</si>
  <si>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</si>
  <si>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</si>
  <si>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</si>
  <si>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</si>
  <si>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</si>
  <si>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</si>
  <si>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</si>
  <si>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</si>
  <si>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</si>
  <si>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</si>
  <si>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</si>
  <si>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</si>
  <si>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</si>
  <si>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</si>
  <si>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</si>
  <si>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</si>
  <si>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</si>
  <si>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</si>
  <si>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</si>
  <si>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</si>
  <si>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</si>
  <si>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</si>
  <si>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</si>
  <si>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</si>
  <si>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</si>
  <si>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</si>
  <si>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</si>
  <si>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</si>
  <si>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</si>
  <si>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</si>
  <si>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</si>
  <si>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</si>
  <si>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</si>
  <si>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</si>
  <si>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</si>
  <si>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</si>
  <si>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</si>
  <si>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</si>
  <si>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</si>
  <si>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</si>
  <si>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</si>
  <si>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</si>
  <si>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</si>
  <si>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</si>
  <si>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</si>
  <si>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</si>
  <si>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</si>
  <si>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</si>
  <si>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</si>
  <si>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</si>
  <si>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</si>
  <si>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</si>
  <si>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</si>
  <si>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</si>
  <si>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</si>
  <si>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</si>
  <si>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</si>
  <si>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</si>
  <si>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</si>
  <si>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</si>
  <si>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</si>
  <si>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</si>
  <si>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</si>
  <si>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</si>
  <si>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岡山県美作市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</si>
  <si>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</si>
  <si>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</si>
  <si>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</si>
  <si>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</si>
  <si>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</si>
  <si>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</si>
  <si>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</si>
  <si>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</si>
  <si>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</si>
  <si>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</si>
  <si>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</si>
  <si>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</si>
  <si>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</si>
  <si>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</si>
  <si>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</si>
  <si>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</si>
  <si>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</si>
  <si>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</si>
  <si>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</si>
  <si>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</si>
  <si>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</si>
  <si>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</si>
  <si>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</si>
  <si>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</si>
  <si>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</si>
  <si>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</si>
  <si>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</si>
  <si>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</si>
  <si>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</si>
  <si>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</si>
  <si>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</si>
  <si>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</si>
  <si>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</si>
  <si>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</si>
  <si>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</si>
  <si>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</si>
  <si>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</si>
  <si>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</si>
  <si>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</si>
  <si>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</si>
  <si>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</si>
  <si>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</si>
  <si>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</si>
  <si>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</si>
  <si>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</si>
  <si>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</si>
  <si>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</si>
  <si>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</si>
  <si>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</si>
  <si>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</si>
  <si>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</si>
  <si>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</si>
  <si>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</si>
  <si>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</si>
  <si>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</si>
  <si>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</si>
  <si>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</si>
  <si>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</si>
  <si>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</si>
  <si>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</si>
  <si>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</si>
  <si>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</si>
  <si>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</si>
  <si>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</si>
  <si>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</si>
  <si>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</si>
  <si>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</si>
  <si>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</si>
  <si>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</si>
  <si>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</si>
  <si>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</si>
  <si>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</si>
  <si>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</si>
  <si>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</si>
  <si>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</si>
  <si>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</si>
  <si>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</si>
  <si>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</si>
  <si>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</si>
  <si>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</si>
  <si>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</si>
  <si>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</si>
  <si>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</si>
  <si>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</si>
  <si>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</si>
  <si>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</si>
  <si>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</si>
  <si>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</si>
  <si>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</si>
  <si>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</si>
  <si>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</si>
  <si>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</si>
  <si>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</si>
  <si>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</si>
  <si>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</si>
  <si>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</si>
  <si>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</si>
  <si>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</si>
  <si>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</si>
  <si>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</si>
  <si>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</si>
  <si>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</si>
  <si>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</si>
  <si>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</si>
  <si>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</si>
  <si>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</si>
  <si>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</si>
  <si>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</si>
  <si>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</si>
  <si>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</si>
  <si>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</si>
  <si>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</si>
  <si>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</si>
  <si>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</si>
  <si>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</si>
  <si>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</si>
  <si>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</si>
  <si>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</si>
  <si>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</si>
  <si>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</si>
  <si>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</si>
  <si>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</si>
  <si>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</si>
  <si>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</si>
  <si>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</si>
  <si>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</si>
  <si>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</si>
  <si>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</si>
  <si>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</si>
  <si>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</si>
  <si>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</si>
  <si>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</si>
  <si>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</si>
  <si>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</si>
  <si>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</si>
  <si>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</si>
  <si>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</si>
  <si>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</si>
  <si>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</si>
  <si>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</si>
  <si>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</si>
  <si>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</si>
  <si>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</si>
  <si>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</si>
  <si>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</si>
  <si>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</si>
  <si>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</si>
  <si>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</si>
  <si>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岡山県美作市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</si>
  <si>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</si>
  <si>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</si>
  <si>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</si>
  <si>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</si>
  <si>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</si>
  <si>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</si>
  <si>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</si>
  <si>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</si>
  <si>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</si>
  <si>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</si>
  <si>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</si>
  <si>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</si>
  <si>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</si>
  <si>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</si>
  <si>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</si>
  <si>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</si>
  <si>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</si>
  <si>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</si>
  <si>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</si>
  <si>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</si>
  <si>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美作市土地取得特別会計</t>
    <phoneticPr fontId="5"/>
  </si>
  <si>
    <t>美作市住宅新築資金等貸付事業特別会計</t>
    <phoneticPr fontId="5"/>
  </si>
  <si>
    <t>美作市公園墓地事業特別会計</t>
    <phoneticPr fontId="5"/>
  </si>
  <si>
    <t>矢田茂・原田政次郎・福田五男奨学基金特別会計</t>
    <phoneticPr fontId="5"/>
  </si>
  <si>
    <t>美作市武蔵の里特別会計</t>
    <phoneticPr fontId="5"/>
  </si>
  <si>
    <t>美作市愛の村パーク特別会計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</si>
  <si>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</si>
  <si>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</si>
  <si>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</si>
  <si>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</si>
  <si>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</si>
  <si>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</si>
  <si>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</si>
  <si>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</si>
  <si>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</si>
  <si>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</si>
  <si>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</si>
  <si>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</si>
  <si>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</si>
  <si>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</si>
  <si>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</si>
  <si>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</si>
  <si>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</si>
  <si>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</si>
  <si>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</si>
  <si>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</si>
  <si>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</si>
  <si>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</si>
  <si>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</si>
  <si>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</si>
  <si>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</si>
  <si>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</si>
  <si>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</si>
  <si>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</si>
  <si>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</si>
  <si>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</si>
  <si>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</si>
  <si>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</si>
  <si>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</si>
  <si>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</si>
  <si>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</si>
  <si>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</si>
  <si>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</si>
  <si>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</si>
  <si>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</si>
  <si>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</si>
  <si>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</si>
  <si>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</si>
  <si>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</si>
  <si>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</si>
  <si>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</si>
  <si>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</si>
  <si>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</si>
  <si>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</si>
  <si>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</si>
  <si>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</si>
  <si>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</si>
  <si>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</si>
  <si>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</si>
  <si>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</si>
  <si>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</si>
  <si>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</si>
  <si>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</si>
  <si>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</si>
  <si>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</si>
  <si>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</si>
  <si>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</si>
  <si>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</si>
  <si>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</si>
  <si>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</si>
  <si>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</si>
  <si>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</si>
  <si>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</si>
  <si>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</si>
  <si>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</si>
  <si>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</si>
  <si>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</si>
  <si>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</si>
  <si>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</si>
  <si>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</si>
  <si>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</si>
  <si>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</si>
  <si>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</si>
  <si>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</si>
  <si>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</si>
  <si>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</si>
  <si>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</si>
  <si>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</si>
  <si>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</si>
  <si>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</si>
  <si>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</si>
  <si>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</si>
  <si>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</si>
  <si>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</si>
  <si>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</si>
  <si>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</si>
  <si>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</si>
  <si>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</si>
  <si>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</si>
  <si>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</si>
  <si>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</si>
  <si>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</si>
  <si>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</si>
  <si>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</si>
  <si>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</si>
  <si>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</si>
  <si>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</si>
  <si>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</si>
  <si>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</si>
  <si>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</si>
  <si>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</si>
  <si>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</si>
  <si>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</si>
  <si>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</si>
  <si>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</si>
  <si>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</si>
  <si>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</si>
  <si>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</si>
  <si>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</si>
  <si>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</si>
  <si>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</si>
  <si>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</si>
  <si>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</si>
  <si>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</si>
  <si>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</si>
  <si>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</si>
  <si>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</si>
  <si>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</si>
  <si>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</si>
  <si>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</si>
  <si>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</si>
  <si>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</si>
  <si>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</si>
  <si>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</si>
  <si>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</si>
  <si>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</si>
  <si>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</si>
  <si>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</si>
  <si>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</si>
  <si>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</si>
  <si>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</si>
  <si>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</si>
  <si>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</si>
  <si>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</si>
  <si>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</si>
  <si>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</si>
  <si>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</si>
  <si>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</si>
  <si>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</si>
  <si>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</si>
  <si>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</si>
  <si>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</si>
  <si>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</si>
  <si>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</si>
  <si>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</si>
  <si>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</si>
  <si>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</si>
  <si>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</si>
  <si>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</si>
  <si>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</si>
  <si>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</si>
  <si>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</si>
  <si>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0.31</t>
  </si>
  <si>
    <t>美作市病院事業会計</t>
  </si>
  <si>
    <t>美作市水道事業会計</t>
  </si>
  <si>
    <t>一般会計</t>
  </si>
  <si>
    <t>美作市下水道事業会計</t>
  </si>
  <si>
    <t>美作市国民健康保険特別会計</t>
  </si>
  <si>
    <t>美作市介護保険特別会計</t>
  </si>
  <si>
    <t>美作市老人保健施設事業特別会計</t>
  </si>
  <si>
    <t>美作市住宅新築資金等貸付事業特別会計</t>
  </si>
  <si>
    <t>その他会計（赤字）</t>
  </si>
  <si>
    <t>その他会計（黒字）</t>
  </si>
  <si>
    <t>-</t>
    <phoneticPr fontId="2"/>
  </si>
  <si>
    <t>-</t>
    <phoneticPr fontId="2"/>
  </si>
  <si>
    <t>-</t>
    <phoneticPr fontId="2"/>
  </si>
  <si>
    <t>-</t>
    <phoneticPr fontId="2"/>
  </si>
  <si>
    <t>-</t>
    <phoneticPr fontId="2"/>
  </si>
  <si>
    <t>勝英農業共済事務組合</t>
    <rPh sb="0" eb="2">
      <t>ショウエイ</t>
    </rPh>
    <rPh sb="2" eb="4">
      <t>ノウギョウ</t>
    </rPh>
    <rPh sb="4" eb="6">
      <t>キョウサイ</t>
    </rPh>
    <rPh sb="6" eb="8">
      <t>ジム</t>
    </rPh>
    <rPh sb="8" eb="10">
      <t>クミアイ</t>
    </rPh>
    <phoneticPr fontId="24"/>
  </si>
  <si>
    <t>岡山県市町村税整理組合</t>
    <rPh sb="0" eb="3">
      <t>オカヤマケン</t>
    </rPh>
    <rPh sb="3" eb="6">
      <t>シチョウソン</t>
    </rPh>
    <rPh sb="6" eb="7">
      <t>ゼイ</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</si>
  <si>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</si>
  <si>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4"/>
  </si>
  <si>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4"/>
  </si>
  <si>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</si>
  <si>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</si>
  <si>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4"/>
  </si>
  <si>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4"/>
  </si>
  <si>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4"/>
  </si>
  <si>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4"/>
  </si>
  <si>
    <t>勝英衛生施設組合</t>
    <rPh sb="0" eb="2">
      <t>ショウエイ</t>
    </rPh>
    <rPh sb="2" eb="4">
      <t>エイセイ</t>
    </rPh>
    <rPh sb="4" eb="6">
      <t>シセツ</t>
    </rPh>
    <rPh sb="6" eb="8">
      <t>クミアイ</t>
    </rPh>
    <phoneticPr fontId="24"/>
  </si>
  <si>
    <t>柵原・吉井・英田火葬場施設組合</t>
    <rPh sb="0" eb="2">
      <t>ヤナハラ</t>
    </rPh>
    <rPh sb="3" eb="5">
      <t>ヨシイ</t>
    </rPh>
    <rPh sb="6" eb="8">
      <t>アイダ</t>
    </rPh>
    <rPh sb="8" eb="11">
      <t>カソウバ</t>
    </rPh>
    <rPh sb="11" eb="13">
      <t>シセツ</t>
    </rPh>
    <rPh sb="13" eb="15">
      <t>クミアイ</t>
    </rPh>
    <phoneticPr fontId="24"/>
  </si>
  <si>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4"/>
  </si>
  <si>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4"/>
  </si>
  <si>
    <t>-</t>
    <phoneticPr fontId="2"/>
  </si>
  <si>
    <t>-</t>
    <phoneticPr fontId="2"/>
  </si>
  <si>
    <t>-</t>
    <phoneticPr fontId="2"/>
  </si>
  <si>
    <t>-</t>
    <phoneticPr fontId="2"/>
  </si>
  <si>
    <t>-</t>
    <phoneticPr fontId="2"/>
  </si>
  <si>
    <t>有限会社特産館みまさか</t>
    <rPh sb="0" eb="2">
      <t>ユウゲン</t>
    </rPh>
    <rPh sb="2" eb="4">
      <t>カイシャ</t>
    </rPh>
    <rPh sb="4" eb="6">
      <t>トクサン</t>
    </rPh>
    <rPh sb="6" eb="7">
      <t>カン</t>
    </rPh>
    <phoneticPr fontId="2"/>
  </si>
  <si>
    <t>美作市土地開発公社</t>
    <rPh sb="0" eb="2">
      <t>ミマサカ</t>
    </rPh>
    <rPh sb="2" eb="3">
      <t>シ</t>
    </rPh>
    <rPh sb="3" eb="5">
      <t>トチ</t>
    </rPh>
    <rPh sb="5" eb="7">
      <t>カイハツ</t>
    </rPh>
    <rPh sb="7" eb="9">
      <t>コウシャ</t>
    </rPh>
    <phoneticPr fontId="2"/>
  </si>
  <si>
    <t>東粟倉工房株式会社</t>
    <rPh sb="0" eb="3">
      <t>ヒガシアワクラ</t>
    </rPh>
    <rPh sb="3" eb="5">
      <t>コウボウ</t>
    </rPh>
    <rPh sb="5" eb="7">
      <t>カブシキ</t>
    </rPh>
    <rPh sb="7" eb="9">
      <t>カイシャ</t>
    </rPh>
    <phoneticPr fontId="2"/>
  </si>
  <si>
    <t>東粟倉特産物販売有限会社</t>
    <rPh sb="0" eb="3">
      <t>ヒガシアワクラ</t>
    </rPh>
    <rPh sb="3" eb="6">
      <t>トクサンブツ</t>
    </rPh>
    <rPh sb="6" eb="8">
      <t>ハンバイ</t>
    </rPh>
    <rPh sb="8" eb="10">
      <t>ユウゲン</t>
    </rPh>
    <rPh sb="10" eb="12">
      <t>カイシャ</t>
    </rPh>
    <phoneticPr fontId="2"/>
  </si>
  <si>
    <t>有限会社大原農業振興センター</t>
    <rPh sb="0" eb="2">
      <t>ユウゲン</t>
    </rPh>
    <rPh sb="2" eb="4">
      <t>カイシャ</t>
    </rPh>
    <rPh sb="4" eb="6">
      <t>オオハラ</t>
    </rPh>
    <rPh sb="6" eb="8">
      <t>ノウギョウ</t>
    </rPh>
    <rPh sb="8" eb="10">
      <t>シンコウ</t>
    </rPh>
    <phoneticPr fontId="2"/>
  </si>
  <si>
    <t>株式会社みまちゃんネル</t>
    <rPh sb="0" eb="2">
      <t>カブシキ</t>
    </rPh>
    <rPh sb="2" eb="4">
      <t>カイシャ</t>
    </rPh>
    <phoneticPr fontId="2"/>
  </si>
  <si>
    <t>株式会社作東バレンタインホテル</t>
    <rPh sb="0" eb="2">
      <t>カブシキ</t>
    </rPh>
    <rPh sb="2" eb="4">
      <t>カイシャ</t>
    </rPh>
    <rPh sb="4" eb="6">
      <t>サクトウ</t>
    </rPh>
    <phoneticPr fontId="2"/>
  </si>
  <si>
    <t>株式会社雲海</t>
    <rPh sb="0" eb="2">
      <t>カブシキ</t>
    </rPh>
    <rPh sb="2" eb="4">
      <t>カイシャ</t>
    </rPh>
    <rPh sb="4" eb="6">
      <t>ウンカイ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</si>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</sst>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96199</c:v>
                </c:pt>
                <c:pt idx="1">
                  <c:v>91066</c:v>
                </c:pt>
                <c:pt idx="2">
                  <c:v>74434</c:v>
                </c:pt>
                <c:pt idx="3">
                  <c:v>142568</c:v>
                </c:pt>
                <c:pt idx="4">
                  <c:v>113109</c:v>
                </c:pt>
              </c:numCache>
            </c:numRef>
          </c:val>
          <c:smooth val="0"/>
        </c:ser>
        <c:dLbls>
          <c:showLegendKey val="0"/>
          <c:showVal val="0"/>
          <c:showCatName val="0"/>
          <c:showSerName val="0"/>
          <c:showPercent val="0"/>
          <c:showBubbleSize val="0"/>
        </c:dLbls>
        <c:marker val="1"/>
        <c:smooth val="0"/>
        <c:axId val="109378176"/>
        <c:axId val="104563456"/>
      </c:lineChart>
      <c:catAx>
        <c:axId val="109378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63456"/>
        <c:crosses val="autoZero"/>
        <c:auto val="1"/>
        <c:lblAlgn val="ctr"/>
        <c:lblOffset val="100"/>
        <c:tickLblSkip val="1"/>
        <c:tickMarkSkip val="1"/>
        <c:noMultiLvlLbl val="0"/>
      </c:catAx>
      <c:valAx>
        <c:axId val="1045634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7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8.26</c:v>
                </c:pt>
                <c:pt idx="1">
                  <c:v>8.48</c:v>
                </c:pt>
                <c:pt idx="2">
                  <c:v>7.05</c:v>
                </c:pt>
                <c:pt idx="3">
                  <c:v>7.06</c:v>
                </c:pt>
                <c:pt idx="4">
                  <c:v>7.47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16.260000000000002</c:v>
                </c:pt>
                <c:pt idx="1">
                  <c:v>20.56</c:v>
                </c:pt>
                <c:pt idx="2">
                  <c:v>25.01</c:v>
                </c:pt>
                <c:pt idx="3">
                  <c:v>28.15</c:v>
                </c:pt>
                <c:pt idx="4">
                  <c:v>32.01</c:v>
                </c:pt>
              </c:numCache>
            </c:numRef>
          </c:val>
        </c:ser>
        <c:dLbls>
          <c:showLegendKey val="0"/>
          <c:showVal val="0"/>
          <c:showCatName val="0"/>
          <c:showSerName val="0"/>
          <c:showPercent val="0"/>
          <c:showBubbleSize val="0"/>
        </c:dLbls>
        <c:gapWidth val="250"/>
        <c:overlap val="100"/>
        <c:axId val="99182848"/>
        <c:axId val="9920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6.9</c:v>
                </c:pt>
                <c:pt idx="1">
                  <c:v>1.34</c:v>
                </c:pt>
                <c:pt idx="2">
                  <c:v>-0.31</c:v>
                </c:pt>
                <c:pt idx="3">
                  <c:v>1.88</c:v>
                </c:pt>
                <c:pt idx="4">
                  <c:v>2.44</c:v>
                </c:pt>
              </c:numCache>
            </c:numRef>
          </c:val>
          <c:smooth val="0"/>
        </c:ser>
        <c:dLbls>
          <c:showLegendKey val="0"/>
          <c:showVal val="0"/>
          <c:showCatName val="0"/>
          <c:showSerName val="0"/>
          <c:showPercent val="0"/>
          <c:showBubbleSize val="0"/>
        </c:dLbls>
        <c:marker val="1"/>
        <c:smooth val="0"/>
        <c:axId val="99182848"/>
        <c:axId val="99201408"/>
      </c:lineChart>
      <c:catAx>
        <c:axId val="991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201408"/>
        <c:crosses val="autoZero"/>
        <c:auto val="1"/>
        <c:lblAlgn val="ctr"/>
        <c:lblOffset val="100"/>
        <c:tickLblSkip val="1"/>
        <c:tickMarkSkip val="1"/>
        <c:noMultiLvlLbl val="0"/>
      </c:catAx>
      <c:valAx>
        <c:axId val="992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0.98</c:v>
                </c:pt>
                <c:pt idx="2">
                  <c:v>#N/A</c:v>
                </c:pt>
                <c:pt idx="3">
                  <c:v>1.27</c:v>
                </c:pt>
                <c:pt idx="4">
                  <c:v>#N/A</c:v>
                </c:pt>
                <c:pt idx="5">
                  <c:v>1.52</c:v>
                </c:pt>
                <c:pt idx="6">
                  <c:v>#N/A</c:v>
                </c:pt>
                <c:pt idx="7">
                  <c:v>0.09</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美作市住宅新築資金等貸付事業特別会計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0.08</c:v>
                </c:pt>
                <c:pt idx="8">
                  <c:v>#N/A</c:v>
                </c:pt>
                <c:pt idx="9">
                  <c:v>0.09</c:v>
                </c:pt>
              </c:numCache>
            </c:numRef>
          </c:val>
        </c:ser>
        <c:ser>
          <c:idx val="3"/>
          <c:order val="3"/>
          <c:tx>
            <c:strRef>
              <c:f>データシート!$A$30</c:f>
              <c:strCache>
                <c:ptCount val="1"/>
                <c:pt idx="0">
                  <c:v>美作市老人保健施設事業特別会計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0.14000000000000001</c:v>
                </c:pt>
                <c:pt idx="4">
                  <c:v>#N/A</c:v>
                </c:pt>
                <c:pt idx="5">
                  <c:v>0.16</c:v>
                </c:pt>
                <c:pt idx="6">
                  <c:v>#N/A</c:v>
                </c:pt>
                <c:pt idx="7">
                  <c:v>0.17</c:v>
                </c:pt>
                <c:pt idx="8">
                  <c:v>#N/A</c:v>
                </c:pt>
                <c:pt idx="9">
                  <c:v>0.1</c:v>
                </c:pt>
              </c:numCache>
            </c:numRef>
          </c:val>
        </c:ser>
        <c:ser>
          <c:idx val="4"/>
          <c:order val="4"/>
          <c:tx>
            <c:strRef>
              <c:f>データシート!$A$31</c:f>
              <c:strCache>
                <c:ptCount val="1"/>
                <c:pt idx="0">
                  <c:v>美作市介護保険特別会計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0.21</c:v>
                </c:pt>
                <c:pt idx="8">
                  <c:v>#N/A</c:v>
                </c:pt>
                <c:pt idx="9">
                  <c:v>0.57999999999999996</c:v>
                </c:pt>
              </c:numCache>
            </c:numRef>
          </c:val>
        </c:ser>
        <c:ser>
          <c:idx val="5"/>
          <c:order val="5"/>
          <c:tx>
            <c:strRef>
              <c:f>データシート!$A$32</c:f>
              <c:strCache>
                <c:ptCount val="1"/>
                <c:pt idx="0">
                  <c:v>美作市国民健康保険特別会計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c:v>
                </c:pt>
                <c:pt idx="8">
                  <c:v>#N/A</c:v>
                </c:pt>
                <c:pt idx="9">
                  <c:v>0.75</c:v>
                </c:pt>
              </c:numCache>
            </c:numRef>
          </c:val>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1.08</c:v>
                </c:pt>
                <c:pt idx="2">
                  <c:v>#N/A</c:v>
                </c:pt>
                <c:pt idx="3">
                  <c:v>1.39</c:v>
                </c:pt>
                <c:pt idx="4">
                  <c:v>#N/A</c:v>
                </c:pt>
                <c:pt idx="5">
                  <c:v>1.81</c:v>
                </c:pt>
                <c:pt idx="6">
                  <c:v>#N/A</c:v>
                </c:pt>
                <c:pt idx="7">
                  <c:v>2.08</c:v>
                </c:pt>
                <c:pt idx="8">
                  <c:v>#N/A</c:v>
                </c:pt>
                <c:pt idx="9">
                  <c:v>2.42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8.02</c:v>
                </c:pt>
                <c:pt idx="2">
                  <c:v>#N/A</c:v>
                </c:pt>
                <c:pt idx="3">
                  <c:v>8.25</c:v>
                </c:pt>
                <c:pt idx="4">
                  <c:v>#N/A</c:v>
                </c:pt>
                <c:pt idx="5">
                  <c:v>6.93</c:v>
                </c:pt>
                <c:pt idx="6">
                  <c:v>#N/A</c:v>
                </c:pt>
                <c:pt idx="7">
                  <c:v>6.9</c:v>
                </c:pt>
                <c:pt idx="8">
                  <c:v>#N/A</c:v>
                </c:pt>
                <c:pt idx="9">
                  <c:v>7.29</c:v>
                </c:pt>
              </c:numCache>
            </c:numRef>
          </c:val>
        </c:ser>
        <c:ser>
          <c:idx val="8"/>
          <c:order val="8"/>
          <c:tx>
            <c:strRef>
              <c:f>データシート!$A$35</c:f>
              <c:strCache>
                <c:ptCount val="1"/>
                <c:pt idx="0">
                  <c:v>美作市水道事業会計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8.16</c:v>
                </c:pt>
                <c:pt idx="2">
                  <c:v>#N/A</c:v>
                </c:pt>
                <c:pt idx="3">
                  <c:v>8.7899999999999991</c:v>
                </c:pt>
                <c:pt idx="4">
                  <c:v>#N/A</c:v>
                </c:pt>
                <c:pt idx="5">
                  <c:v>9.15</c:v>
                </c:pt>
                <c:pt idx="6">
                  <c:v>#N/A</c:v>
                </c:pt>
                <c:pt idx="7">
                  <c:v>9.08</c:v>
                </c:pt>
                <c:pt idx="8">
                  <c:v>#N/A</c:v>
                </c:pt>
                <c:pt idx="9">
                  <c:v>7.4</c:v>
                </c:pt>
              </c:numCache>
            </c:numRef>
          </c:val>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7.55</c:v>
                </c:pt>
                <c:pt idx="2">
                  <c:v>#N/A</c:v>
                </c:pt>
                <c:pt idx="3">
                  <c:v>6.84</c:v>
                </c:pt>
                <c:pt idx="4">
                  <c:v>#N/A</c:v>
                </c:pt>
                <c:pt idx="5">
                  <c:v>6.2</c:v>
                </c:pt>
                <c:pt idx="6">
                  <c:v>#N/A</c:v>
                </c:pt>
                <c:pt idx="7">
                  <c:v>7.22</c:v>
                </c:pt>
                <c:pt idx="8">
                  <c:v>#N/A</c:v>
                </c:pt>
                <c:pt idx="9">
                  <c:v>8.18</c:v>
                </c:pt>
              </c:numCache>
            </c:numRef>
          </c:val>
        </c:ser>
        <c:dLbls>
          <c:showLegendKey val="0"/>
          <c:showVal val="0"/>
          <c:showCatName val="0"/>
          <c:showSerName val="0"/>
          <c:showPercent val="0"/>
          <c:showBubbleSize val="0"/>
        </c:dLbls>
        <c:gapWidth val="150"/>
        <c:overlap val="100"/>
        <c:axId val="110567808"/>
        <c:axId val="110569344"/>
      </c:barChart>
      <c:catAx>
        <c:axId val="1105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69344"/>
        <c:crosses val="autoZero"/>
        <c:auto val="1"/>
        <c:lblAlgn val="ctr"/>
        <c:lblOffset val="100"/>
        <c:tickLblSkip val="1"/>
        <c:tickMarkSkip val="1"/>
        <c:noMultiLvlLbl val="0"/>
      </c:catAx>
      <c:valAx>
        <c:axId val="11056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6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4100</c:v>
                </c:pt>
                <c:pt idx="5">
                  <c:v>4066</c:v>
                </c:pt>
                <c:pt idx="8">
                  <c:v>4035</c:v>
                </c:pt>
                <c:pt idx="11">
                  <c:v>4064</c:v>
                </c:pt>
                <c:pt idx="14">
                  <c:v>4096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8</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5</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2152</c:v>
                </c:pt>
                <c:pt idx="3">
                  <c:v>2120</c:v>
                </c:pt>
                <c:pt idx="6">
                  <c:v>2235</c:v>
                </c:pt>
                <c:pt idx="9">
                  <c:v>2255</c:v>
                </c:pt>
                <c:pt idx="12">
                  <c:v>2231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3803</c:v>
                </c:pt>
                <c:pt idx="3">
                  <c:v>3808</c:v>
                </c:pt>
                <c:pt idx="6">
                  <c:v>3582</c:v>
                </c:pt>
                <c:pt idx="9">
                  <c:v>3507</c:v>
                </c:pt>
                <c:pt idx="12">
                  <c:v>3429</c:v>
                </c:pt>
              </c:numCache>
            </c:numRef>
          </c:val>
        </c:ser>
        <c:dLbls>
          <c:showLegendKey val="0"/>
          <c:showVal val="0"/>
          <c:showCatName val="0"/>
          <c:showSerName val="0"/>
          <c:showPercent val="0"/>
          <c:showBubbleSize val="0"/>
        </c:dLbls>
        <c:gapWidth val="100"/>
        <c:overlap val="100"/>
        <c:axId val="112696704"/>
        <c:axId val="11271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1882</c:v>
                </c:pt>
                <c:pt idx="2">
                  <c:v>#N/A</c:v>
                </c:pt>
                <c:pt idx="3">
                  <c:v>#N/A</c:v>
                </c:pt>
                <c:pt idx="4">
                  <c:v>1875</c:v>
                </c:pt>
                <c:pt idx="5">
                  <c:v>#N/A</c:v>
                </c:pt>
                <c:pt idx="6">
                  <c:v>#N/A</c:v>
                </c:pt>
                <c:pt idx="7">
                  <c:v>1790</c:v>
                </c:pt>
                <c:pt idx="8">
                  <c:v>#N/A</c:v>
                </c:pt>
                <c:pt idx="9">
                  <c:v>#N/A</c:v>
                </c:pt>
                <c:pt idx="10">
                  <c:v>1705</c:v>
                </c:pt>
                <c:pt idx="11">
                  <c:v>#N/A</c:v>
                </c:pt>
                <c:pt idx="12">
                  <c:v>#N/A</c:v>
                </c:pt>
                <c:pt idx="13">
                  <c:v>1569</c:v>
                </c:pt>
                <c:pt idx="14">
                  <c:v>#N/A</c:v>
                </c:pt>
              </c:numCache>
            </c:numRef>
          </c:val>
          <c:smooth val="0"/>
        </c:ser>
        <c:dLbls>
          <c:showLegendKey val="0"/>
          <c:showVal val="0"/>
          <c:showCatName val="0"/>
          <c:showSerName val="0"/>
          <c:showPercent val="0"/>
          <c:showBubbleSize val="0"/>
        </c:dLbls>
        <c:marker val="1"/>
        <c:smooth val="0"/>
        <c:axId val="112696704"/>
        <c:axId val="112711168"/>
      </c:lineChart>
      <c:catAx>
        <c:axId val="1126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11168"/>
        <c:crosses val="autoZero"/>
        <c:auto val="1"/>
        <c:lblAlgn val="ctr"/>
        <c:lblOffset val="100"/>
        <c:tickLblSkip val="1"/>
        <c:tickMarkSkip val="1"/>
        <c:noMultiLvlLbl val="0"/>
      </c:catAx>
      <c:valAx>
        <c:axId val="11271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39898</c:v>
                </c:pt>
                <c:pt idx="5">
                  <c:v>38955</c:v>
                </c:pt>
                <c:pt idx="8">
                  <c:v>38291</c:v>
                </c:pt>
                <c:pt idx="11">
                  <c:v>37567</c:v>
                </c:pt>
                <c:pt idx="14">
                  <c:v>36483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946</c:v>
                </c:pt>
                <c:pt idx="5">
                  <c:v>836</c:v>
                </c:pt>
                <c:pt idx="8">
                  <c:v>710</c:v>
                </c:pt>
                <c:pt idx="11">
                  <c:v>567</c:v>
                </c:pt>
                <c:pt idx="14">
                  <c:v>467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6293</c:v>
                </c:pt>
                <c:pt idx="5">
                  <c:v>7429</c:v>
                </c:pt>
                <c:pt idx="8">
                  <c:v>8680</c:v>
                </c:pt>
                <c:pt idx="11">
                  <c:v>9813</c:v>
                </c:pt>
                <c:pt idx="14">
                  <c:v>11081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14</c:v>
                </c:pt>
                <c:pt idx="9">
                  <c:v>1</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3486</c:v>
                </c:pt>
                <c:pt idx="3">
                  <c:v>3341</c:v>
                </c:pt>
                <c:pt idx="6">
                  <c:v>3246</c:v>
                </c:pt>
                <c:pt idx="9">
                  <c:v>3126</c:v>
                </c:pt>
                <c:pt idx="12">
                  <c:v>2813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c:v>
                </c:pt>
                <c:pt idx="3">
                  <c:v>48</c:v>
                </c:pt>
                <c:pt idx="6">
                  <c:v>44</c:v>
                </c:pt>
                <c:pt idx="9">
                  <c:v>39</c:v>
                </c:pt>
                <c:pt idx="12">
                  <c:v>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29162</c:v>
                </c:pt>
                <c:pt idx="3">
                  <c:v>27512</c:v>
                </c:pt>
                <c:pt idx="6">
                  <c:v>26842</c:v>
                </c:pt>
                <c:pt idx="9">
                  <c:v>26168</c:v>
                </c:pt>
                <c:pt idx="12">
                  <c:v>25435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187</c:v>
                </c:pt>
                <c:pt idx="3">
                  <c:v>172</c:v>
                </c:pt>
                <c:pt idx="6">
                  <c:v>140</c:v>
                </c:pt>
                <c:pt idx="9">
                  <c:v>110</c:v>
                </c:pt>
                <c:pt idx="12">
                  <c:v>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30432</c:v>
                </c:pt>
                <c:pt idx="3">
                  <c:v>29593</c:v>
                </c:pt>
                <c:pt idx="6">
                  <c:v>28941</c:v>
                </c:pt>
                <c:pt idx="9">
                  <c:v>29025</c:v>
                </c:pt>
                <c:pt idx="12">
                  <c:v>28438</c:v>
                </c:pt>
              </c:numCache>
            </c:numRef>
          </c:val>
        </c:ser>
        <c:dLbls>
          <c:showLegendKey val="0"/>
          <c:showVal val="0"/>
          <c:showCatName val="0"/>
          <c:showSerName val="0"/>
          <c:showPercent val="0"/>
          <c:showBubbleSize val="0"/>
        </c:dLbls>
        <c:gapWidth val="100"/>
        <c:overlap val="100"/>
        <c:axId val="112753664"/>
        <c:axId val="11277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16248</c:v>
                </c:pt>
                <c:pt idx="2">
                  <c:v>#N/A</c:v>
                </c:pt>
                <c:pt idx="3">
                  <c:v>#N/A</c:v>
                </c:pt>
                <c:pt idx="4">
                  <c:v>13449</c:v>
                </c:pt>
                <c:pt idx="5">
                  <c:v>#N/A</c:v>
                </c:pt>
                <c:pt idx="6">
                  <c:v>#N/A</c:v>
                </c:pt>
                <c:pt idx="7">
                  <c:v>11547</c:v>
                </c:pt>
                <c:pt idx="8">
                  <c:v>#N/A</c:v>
                </c:pt>
                <c:pt idx="9">
                  <c:v>#N/A</c:v>
                </c:pt>
                <c:pt idx="10">
                  <c:v>10523</c:v>
                </c:pt>
                <c:pt idx="11">
                  <c:v>#N/A</c:v>
                </c:pt>
                <c:pt idx="12">
                  <c:v>#N/A</c:v>
                </c:pt>
                <c:pt idx="13">
                  <c:v>8791</c:v>
                </c:pt>
                <c:pt idx="14">
                  <c:v>#N/A</c:v>
                </c:pt>
              </c:numCache>
            </c:numRef>
          </c:val>
          <c:smooth val="0"/>
        </c:ser>
        <c:dLbls>
          <c:showLegendKey val="0"/>
          <c:showVal val="0"/>
          <c:showCatName val="0"/>
          <c:showSerName val="0"/>
          <c:showPercent val="0"/>
          <c:showBubbleSize val="0"/>
        </c:dLbls>
        <c:marker val="1"/>
        <c:smooth val="0"/>
        <c:axId val="112753664"/>
        <c:axId val="112772224"/>
      </c:lineChart>
      <c:catAx>
        <c:axId val="1127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72224"/>
        <c:crosses val="autoZero"/>
        <c:auto val="1"/>
        <c:lblAlgn val="ctr"/>
        <c:lblOffset val="100"/>
        <c:tickLblSkip val="1"/>
        <c:tickMarkSkip val="1"/>
        <c:noMultiLvlLbl val="0"/>
      </c:catAx>
      <c:valAx>
        <c:axId val="11277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29,813
29,621
429.29
23,365,269
22,213,582
1,130,605
15,131,467
28,437,785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79.0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財政基盤が弱いため、全国及び県平均を大きく下回っている。地方税の徴収強化、産業振興、企業誘致に積極的に取り組み財政基盤の強化に努める。</a:t>
          </a:r>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幾らか改善がなされている。これは、合併以降取り組みを行ってきた、人件費の抑制や繰上償還の実施などによる公債費の減によるものである。今後、普通交付税の段階的縮減が行われるため、より一層の経常一般歳出の削減に努め、引き続き、比率の維持、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110672</xdr:rowOff>
    </xdr:from>
    <xdr:to>
      <xdr:col>7</xdr:col>
      <xdr:colOff>152400</xdr:colOff>
      <xdr:row>59</xdr:row>
      <xdr:rowOff>131354</xdr:rowOff>
    </xdr:to>
    <xdr:cxnSp macro="">
      <xdr:nvCxnSpPr>
        <xdr:cNvPr id="132" name="直線コネクタ 131"/>
        <xdr:cNvCxnSpPr/>
      </xdr:nvCxnSpPr>
      <xdr:spPr>
        <a:xfrm flipV="1">
          <a:off x="4114800" y="1022622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131354</xdr:rowOff>
    </xdr:from>
    <xdr:to>
      <xdr:col>6</xdr:col>
      <xdr:colOff>0</xdr:colOff>
      <xdr:row>60</xdr:row>
      <xdr:rowOff>46083</xdr:rowOff>
    </xdr:to>
    <xdr:cxnSp macro="">
      <xdr:nvCxnSpPr>
        <xdr:cNvPr id="135" name="直線コネクタ 134"/>
        <xdr:cNvCxnSpPr/>
      </xdr:nvCxnSpPr>
      <xdr:spPr>
        <a:xfrm flipV="1">
          <a:off x="3225800" y="1024690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165826</xdr:rowOff>
    </xdr:from>
    <xdr:to>
      <xdr:col>4</xdr:col>
      <xdr:colOff>482600</xdr:colOff>
      <xdr:row>60</xdr:row>
      <xdr:rowOff>46083</xdr:rowOff>
    </xdr:to>
    <xdr:cxnSp macro="">
      <xdr:nvCxnSpPr>
        <xdr:cNvPr id="138" name="直線コネクタ 137"/>
        <xdr:cNvCxnSpPr/>
      </xdr:nvCxnSpPr>
      <xdr:spPr>
        <a:xfrm>
          <a:off x="2336800" y="1028137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127907</xdr:rowOff>
    </xdr:from>
    <xdr:to>
      <xdr:col>3</xdr:col>
      <xdr:colOff>279400</xdr:colOff>
      <xdr:row>59</xdr:row>
      <xdr:rowOff>165826</xdr:rowOff>
    </xdr:to>
    <xdr:cxnSp macro="">
      <xdr:nvCxnSpPr>
        <xdr:cNvPr id="141" name="直線コネクタ 140"/>
        <xdr:cNvCxnSpPr/>
      </xdr:nvCxnSpPr>
      <xdr:spPr>
        <a:xfrm>
          <a:off x="1447800" y="1024345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59872</xdr:rowOff>
    </xdr:from>
    <xdr:to>
      <xdr:col>7</xdr:col>
      <xdr:colOff>203200</xdr:colOff>
      <xdr:row>59</xdr:row>
      <xdr:rowOff>161472</xdr:rowOff>
    </xdr:to>
    <xdr:sp macro="" textlink="">
      <xdr:nvSpPr>
        <xdr:cNvPr id="151" name="円/楕円 150"/>
        <xdr:cNvSpPr/>
      </xdr:nvSpPr>
      <xdr:spPr>
        <a:xfrm>
          <a:off x="4902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76399</xdr:rowOff>
    </xdr:from>
    <xdr:ext cx="762000" cy="259045"/>
    <xdr:sp macro="" textlink="">
      <xdr:nvSpPr>
        <xdr:cNvPr id="152" name="財政構造の弾力性該当値テキスト"/>
        <xdr:cNvSpPr txBox="1"/>
      </xdr:nvSpPr>
      <xdr:spPr>
        <a:xfrm>
          <a:off x="5041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80554</xdr:rowOff>
    </xdr:from>
    <xdr:to>
      <xdr:col>6</xdr:col>
      <xdr:colOff>50800</xdr:colOff>
      <xdr:row>60</xdr:row>
      <xdr:rowOff>10704</xdr:rowOff>
    </xdr:to>
    <xdr:sp macro="" textlink="">
      <xdr:nvSpPr>
        <xdr:cNvPr id="153" name="円/楕円 152"/>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166931</xdr:rowOff>
    </xdr:from>
    <xdr:ext cx="736600" cy="259045"/>
    <xdr:sp macro="" textlink="">
      <xdr:nvSpPr>
        <xdr:cNvPr id="154" name="テキスト ボックス 153"/>
        <xdr:cNvSpPr txBox="1"/>
      </xdr:nvSpPr>
      <xdr:spPr>
        <a:xfrm>
          <a:off x="3733800" y="102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166733</xdr:rowOff>
    </xdr:from>
    <xdr:to>
      <xdr:col>4</xdr:col>
      <xdr:colOff>533400</xdr:colOff>
      <xdr:row>60</xdr:row>
      <xdr:rowOff>96883</xdr:rowOff>
    </xdr:to>
    <xdr:sp macro="" textlink="">
      <xdr:nvSpPr>
        <xdr:cNvPr id="155" name="円/楕円 154"/>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81660</xdr:rowOff>
    </xdr:from>
    <xdr:ext cx="762000" cy="259045"/>
    <xdr:sp macro="" textlink="">
      <xdr:nvSpPr>
        <xdr:cNvPr id="156" name="テキスト ボックス 155"/>
        <xdr:cNvSpPr txBox="1"/>
      </xdr:nvSpPr>
      <xdr:spPr>
        <a:xfrm>
          <a:off x="2844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115026</xdr:rowOff>
    </xdr:from>
    <xdr:to>
      <xdr:col>3</xdr:col>
      <xdr:colOff>330200</xdr:colOff>
      <xdr:row>60</xdr:row>
      <xdr:rowOff>45176</xdr:rowOff>
    </xdr:to>
    <xdr:sp macro="" textlink="">
      <xdr:nvSpPr>
        <xdr:cNvPr id="157" name="円/楕円 156"/>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29953</xdr:rowOff>
    </xdr:from>
    <xdr:ext cx="762000" cy="259045"/>
    <xdr:sp macro="" textlink="">
      <xdr:nvSpPr>
        <xdr:cNvPr id="158" name="テキスト ボックス 157"/>
        <xdr:cNvSpPr txBox="1"/>
      </xdr:nvSpPr>
      <xdr:spPr>
        <a:xfrm>
          <a:off x="1955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59" name="円/楕円 158"/>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163484</xdr:rowOff>
    </xdr:from>
    <xdr:ext cx="762000" cy="259045"/>
    <xdr:sp macro="" textlink="">
      <xdr:nvSpPr>
        <xdr:cNvPr id="160" name="テキスト ボックス 159"/>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わずかではあるが改善されているものの類似団体の平均を大きく上回っている。これは、人件費が大きな要因であるため、行政サービスの低下にならぬよう適正な定員管理を行うとともに、外部委託や指定管理者制度の活用などによりコスト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133462</xdr:rowOff>
    </xdr:from>
    <xdr:to>
      <xdr:col>7</xdr:col>
      <xdr:colOff>152400</xdr:colOff>
      <xdr:row>83</xdr:row>
      <xdr:rowOff>145036</xdr:rowOff>
    </xdr:to>
    <xdr:cxnSp macro="">
      <xdr:nvCxnSpPr>
        <xdr:cNvPr id="192" name="直線コネクタ 191"/>
        <xdr:cNvCxnSpPr/>
      </xdr:nvCxnSpPr>
      <xdr:spPr>
        <a:xfrm flipV="1">
          <a:off x="4114800" y="14363812"/>
          <a:ext cx="8382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145036</xdr:rowOff>
    </xdr:from>
    <xdr:to>
      <xdr:col>6</xdr:col>
      <xdr:colOff>0</xdr:colOff>
      <xdr:row>83</xdr:row>
      <xdr:rowOff>166937</xdr:rowOff>
    </xdr:to>
    <xdr:cxnSp macro="">
      <xdr:nvCxnSpPr>
        <xdr:cNvPr id="195" name="直線コネクタ 194"/>
        <xdr:cNvCxnSpPr/>
      </xdr:nvCxnSpPr>
      <xdr:spPr>
        <a:xfrm flipV="1">
          <a:off x="3225800" y="14375386"/>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166937</xdr:rowOff>
    </xdr:from>
    <xdr:to>
      <xdr:col>4</xdr:col>
      <xdr:colOff>482600</xdr:colOff>
      <xdr:row>84</xdr:row>
      <xdr:rowOff>9376</xdr:rowOff>
    </xdr:to>
    <xdr:cxnSp macro="">
      <xdr:nvCxnSpPr>
        <xdr:cNvPr id="198" name="直線コネクタ 197"/>
        <xdr:cNvCxnSpPr/>
      </xdr:nvCxnSpPr>
      <xdr:spPr>
        <a:xfrm flipV="1">
          <a:off x="2336800" y="14397287"/>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159674</xdr:rowOff>
    </xdr:from>
    <xdr:to>
      <xdr:col>3</xdr:col>
      <xdr:colOff>279400</xdr:colOff>
      <xdr:row>84</xdr:row>
      <xdr:rowOff>9376</xdr:rowOff>
    </xdr:to>
    <xdr:cxnSp macro="">
      <xdr:nvCxnSpPr>
        <xdr:cNvPr id="201" name="直線コネクタ 200"/>
        <xdr:cNvCxnSpPr/>
      </xdr:nvCxnSpPr>
      <xdr:spPr>
        <a:xfrm>
          <a:off x="1447800" y="14390024"/>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82662</xdr:rowOff>
    </xdr:from>
    <xdr:to>
      <xdr:col>7</xdr:col>
      <xdr:colOff>203200</xdr:colOff>
      <xdr:row>84</xdr:row>
      <xdr:rowOff>12812</xdr:rowOff>
    </xdr:to>
    <xdr:sp macro="" textlink="">
      <xdr:nvSpPr>
        <xdr:cNvPr id="211" name="円/楕円 210"/>
        <xdr:cNvSpPr/>
      </xdr:nvSpPr>
      <xdr:spPr>
        <a:xfrm>
          <a:off x="4902200" y="143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54739</xdr:rowOff>
    </xdr:from>
    <xdr:ext cx="762000" cy="259045"/>
    <xdr:sp macro="" textlink="">
      <xdr:nvSpPr>
        <xdr:cNvPr id="212" name="人件費・物件費等の状況該当値テキスト"/>
        <xdr:cNvSpPr txBox="1"/>
      </xdr:nvSpPr>
      <xdr:spPr>
        <a:xfrm>
          <a:off x="5041900" y="142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200,046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94236</xdr:rowOff>
    </xdr:from>
    <xdr:to>
      <xdr:col>6</xdr:col>
      <xdr:colOff>50800</xdr:colOff>
      <xdr:row>84</xdr:row>
      <xdr:rowOff>24386</xdr:rowOff>
    </xdr:to>
    <xdr:sp macro="" textlink="">
      <xdr:nvSpPr>
        <xdr:cNvPr id="213" name="円/楕円 212"/>
        <xdr:cNvSpPr/>
      </xdr:nvSpPr>
      <xdr:spPr>
        <a:xfrm>
          <a:off x="4064000" y="143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9163</xdr:rowOff>
    </xdr:from>
    <xdr:ext cx="736600" cy="259045"/>
    <xdr:sp macro="" textlink="">
      <xdr:nvSpPr>
        <xdr:cNvPr id="214" name="テキスト ボックス 213"/>
        <xdr:cNvSpPr txBox="1"/>
      </xdr:nvSpPr>
      <xdr:spPr>
        <a:xfrm>
          <a:off x="3733800" y="1441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116137</xdr:rowOff>
    </xdr:from>
    <xdr:to>
      <xdr:col>4</xdr:col>
      <xdr:colOff>533400</xdr:colOff>
      <xdr:row>84</xdr:row>
      <xdr:rowOff>46287</xdr:rowOff>
    </xdr:to>
    <xdr:sp macro="" textlink="">
      <xdr:nvSpPr>
        <xdr:cNvPr id="215" name="円/楕円 214"/>
        <xdr:cNvSpPr/>
      </xdr:nvSpPr>
      <xdr:spPr>
        <a:xfrm>
          <a:off x="3175000" y="143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31064</xdr:rowOff>
    </xdr:from>
    <xdr:ext cx="762000" cy="259045"/>
    <xdr:sp macro="" textlink="">
      <xdr:nvSpPr>
        <xdr:cNvPr id="216" name="テキスト ボックス 215"/>
        <xdr:cNvSpPr txBox="1"/>
      </xdr:nvSpPr>
      <xdr:spPr>
        <a:xfrm>
          <a:off x="2844800" y="1443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130026</xdr:rowOff>
    </xdr:from>
    <xdr:to>
      <xdr:col>3</xdr:col>
      <xdr:colOff>330200</xdr:colOff>
      <xdr:row>84</xdr:row>
      <xdr:rowOff>60176</xdr:rowOff>
    </xdr:to>
    <xdr:sp macro="" textlink="">
      <xdr:nvSpPr>
        <xdr:cNvPr id="217" name="円/楕円 216"/>
        <xdr:cNvSpPr/>
      </xdr:nvSpPr>
      <xdr:spPr>
        <a:xfrm>
          <a:off x="2286000" y="143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44953</xdr:rowOff>
    </xdr:from>
    <xdr:ext cx="762000" cy="259045"/>
    <xdr:sp macro="" textlink="">
      <xdr:nvSpPr>
        <xdr:cNvPr id="218" name="テキスト ボックス 217"/>
        <xdr:cNvSpPr txBox="1"/>
      </xdr:nvSpPr>
      <xdr:spPr>
        <a:xfrm>
          <a:off x="1955800" y="1444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108874</xdr:rowOff>
    </xdr:from>
    <xdr:to>
      <xdr:col>2</xdr:col>
      <xdr:colOff>127000</xdr:colOff>
      <xdr:row>84</xdr:row>
      <xdr:rowOff>39024</xdr:rowOff>
    </xdr:to>
    <xdr:sp macro="" textlink="">
      <xdr:nvSpPr>
        <xdr:cNvPr id="219" name="円/楕円 218"/>
        <xdr:cNvSpPr/>
      </xdr:nvSpPr>
      <xdr:spPr>
        <a:xfrm>
          <a:off x="1397000" y="143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23801</xdr:rowOff>
    </xdr:from>
    <xdr:ext cx="762000" cy="259045"/>
    <xdr:sp macro="" textlink="">
      <xdr:nvSpPr>
        <xdr:cNvPr id="220" name="テキスト ボックス 219"/>
        <xdr:cNvSpPr txBox="1"/>
      </xdr:nvSpPr>
      <xdr:spPr>
        <a:xfrm>
          <a:off x="1066800" y="1442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市町村合併以降、類似団体平均と同水準で推移している。今後も特殊勤務手当の見直し等により、一層縮減に努める。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118618</xdr:rowOff>
    </xdr:to>
    <xdr:cxnSp macro="">
      <xdr:nvCxnSpPr>
        <xdr:cNvPr id="252" name="直線コネクタ 251"/>
        <xdr:cNvCxnSpPr/>
      </xdr:nvCxnSpPr>
      <xdr:spPr>
        <a:xfrm>
          <a:off x="16179800" y="14658087"/>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87</xdr:row>
      <xdr:rowOff>142494</xdr:rowOff>
    </xdr:to>
    <xdr:cxnSp macro="">
      <xdr:nvCxnSpPr>
        <xdr:cNvPr id="255" name="直線コネクタ 254"/>
        <xdr:cNvCxnSpPr/>
      </xdr:nvCxnSpPr>
      <xdr:spPr>
        <a:xfrm flipV="1">
          <a:off x="15290800" y="14658087"/>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128015</xdr:rowOff>
    </xdr:from>
    <xdr:to>
      <xdr:col>22</xdr:col>
      <xdr:colOff>203200</xdr:colOff>
      <xdr:row>87</xdr:row>
      <xdr:rowOff>142494</xdr:rowOff>
    </xdr:to>
    <xdr:cxnSp macro="">
      <xdr:nvCxnSpPr>
        <xdr:cNvPr id="258" name="直線コネクタ 257"/>
        <xdr:cNvCxnSpPr/>
      </xdr:nvCxnSpPr>
      <xdr:spPr>
        <a:xfrm>
          <a:off x="14401800" y="150441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87</xdr:row>
      <xdr:rowOff>128015</xdr:rowOff>
    </xdr:to>
    <xdr:cxnSp macro="">
      <xdr:nvCxnSpPr>
        <xdr:cNvPr id="261" name="直線コネクタ 260"/>
        <xdr:cNvCxnSpPr/>
      </xdr:nvCxnSpPr>
      <xdr:spPr>
        <a:xfrm>
          <a:off x="13512800" y="14677389"/>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1" name="円/楕円 270"/>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84345</xdr:rowOff>
    </xdr:from>
    <xdr:ext cx="762000" cy="259045"/>
    <xdr:sp macro="" textlink="">
      <xdr:nvSpPr>
        <xdr:cNvPr id="272" name="給与水準   （国との比較）該当値テキスト"/>
        <xdr:cNvSpPr txBox="1"/>
      </xdr:nvSpPr>
      <xdr:spPr>
        <a:xfrm>
          <a:off x="171069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3" name="円/楕円 272"/>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74" name="テキスト ボックス 273"/>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91694</xdr:rowOff>
    </xdr:from>
    <xdr:to>
      <xdr:col>22</xdr:col>
      <xdr:colOff>254000</xdr:colOff>
      <xdr:row>88</xdr:row>
      <xdr:rowOff>21844</xdr:rowOff>
    </xdr:to>
    <xdr:sp macro="" textlink="">
      <xdr:nvSpPr>
        <xdr:cNvPr id="275" name="円/楕円 274"/>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32021</xdr:rowOff>
    </xdr:from>
    <xdr:ext cx="762000" cy="259045"/>
    <xdr:sp macro="" textlink="">
      <xdr:nvSpPr>
        <xdr:cNvPr id="276" name="テキスト ボックス 275"/>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7" name="円/楕円 276"/>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78" name="テキスト ボックス 277"/>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9" name="円/楕円 278"/>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0" name="テキスト ボックス 279"/>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集中改革プランに基づき、定員適正化計画を策定し１０年間で１５０人を削減目標とし実施し、１６４名の減員で目標を達成した。しかし、同時に人口も減少しているため、数値の改善は過少なものとなった。今後は、新たな定員適正化計画を策定し、より適正な定員管理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71301</xdr:rowOff>
    </xdr:from>
    <xdr:to>
      <xdr:col>24</xdr:col>
      <xdr:colOff>558800</xdr:colOff>
      <xdr:row>65</xdr:row>
      <xdr:rowOff>112667</xdr:rowOff>
    </xdr:to>
    <xdr:cxnSp macro="">
      <xdr:nvCxnSpPr>
        <xdr:cNvPr id="317" name="直線コネクタ 316"/>
        <xdr:cNvCxnSpPr/>
      </xdr:nvCxnSpPr>
      <xdr:spPr>
        <a:xfrm>
          <a:off x="16179800" y="112155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71301</xdr:rowOff>
    </xdr:from>
    <xdr:to>
      <xdr:col>23</xdr:col>
      <xdr:colOff>406400</xdr:colOff>
      <xdr:row>65</xdr:row>
      <xdr:rowOff>156331</xdr:rowOff>
    </xdr:to>
    <xdr:cxnSp macro="">
      <xdr:nvCxnSpPr>
        <xdr:cNvPr id="320" name="直線コネクタ 319"/>
        <xdr:cNvCxnSpPr/>
      </xdr:nvCxnSpPr>
      <xdr:spPr>
        <a:xfrm flipV="1">
          <a:off x="15290800" y="11215551"/>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156331</xdr:rowOff>
    </xdr:from>
    <xdr:to>
      <xdr:col>22</xdr:col>
      <xdr:colOff>203200</xdr:colOff>
      <xdr:row>66</xdr:row>
      <xdr:rowOff>2117</xdr:rowOff>
    </xdr:to>
    <xdr:cxnSp macro="">
      <xdr:nvCxnSpPr>
        <xdr:cNvPr id="323" name="直線コネクタ 322"/>
        <xdr:cNvCxnSpPr/>
      </xdr:nvCxnSpPr>
      <xdr:spPr>
        <a:xfrm flipV="1">
          <a:off x="14401800" y="113005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2117</xdr:rowOff>
    </xdr:from>
    <xdr:to>
      <xdr:col>21</xdr:col>
      <xdr:colOff>0</xdr:colOff>
      <xdr:row>66</xdr:row>
      <xdr:rowOff>66463</xdr:rowOff>
    </xdr:to>
    <xdr:cxnSp macro="">
      <xdr:nvCxnSpPr>
        <xdr:cNvPr id="326" name="直線コネクタ 325"/>
        <xdr:cNvCxnSpPr/>
      </xdr:nvCxnSpPr>
      <xdr:spPr>
        <a:xfrm flipV="1">
          <a:off x="13512800" y="113178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61867</xdr:rowOff>
    </xdr:from>
    <xdr:to>
      <xdr:col>24</xdr:col>
      <xdr:colOff>609600</xdr:colOff>
      <xdr:row>65</xdr:row>
      <xdr:rowOff>163467</xdr:rowOff>
    </xdr:to>
    <xdr:sp macro="" textlink="">
      <xdr:nvSpPr>
        <xdr:cNvPr id="336" name="円/楕円 335"/>
        <xdr:cNvSpPr/>
      </xdr:nvSpPr>
      <xdr:spPr>
        <a:xfrm>
          <a:off x="16967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33944</xdr:rowOff>
    </xdr:from>
    <xdr:ext cx="762000" cy="259045"/>
    <xdr:sp macro="" textlink="">
      <xdr:nvSpPr>
        <xdr:cNvPr id="337" name="定員管理の状況該当値テキスト"/>
        <xdr:cNvSpPr txBox="1"/>
      </xdr:nvSpPr>
      <xdr:spPr>
        <a:xfrm>
          <a:off x="17106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20501</xdr:rowOff>
    </xdr:from>
    <xdr:to>
      <xdr:col>23</xdr:col>
      <xdr:colOff>457200</xdr:colOff>
      <xdr:row>65</xdr:row>
      <xdr:rowOff>122101</xdr:rowOff>
    </xdr:to>
    <xdr:sp macro="" textlink="">
      <xdr:nvSpPr>
        <xdr:cNvPr id="338" name="円/楕円 337"/>
        <xdr:cNvSpPr/>
      </xdr:nvSpPr>
      <xdr:spPr>
        <a:xfrm>
          <a:off x="16129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106878</xdr:rowOff>
    </xdr:from>
    <xdr:ext cx="736600" cy="259045"/>
    <xdr:sp macro="" textlink="">
      <xdr:nvSpPr>
        <xdr:cNvPr id="339" name="テキスト ボックス 338"/>
        <xdr:cNvSpPr txBox="1"/>
      </xdr:nvSpPr>
      <xdr:spPr>
        <a:xfrm>
          <a:off x="15798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105531</xdr:rowOff>
    </xdr:from>
    <xdr:to>
      <xdr:col>22</xdr:col>
      <xdr:colOff>254000</xdr:colOff>
      <xdr:row>66</xdr:row>
      <xdr:rowOff>35681</xdr:rowOff>
    </xdr:to>
    <xdr:sp macro="" textlink="">
      <xdr:nvSpPr>
        <xdr:cNvPr id="340" name="円/楕円 339"/>
        <xdr:cNvSpPr/>
      </xdr:nvSpPr>
      <xdr:spPr>
        <a:xfrm>
          <a:off x="15240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20458</xdr:rowOff>
    </xdr:from>
    <xdr:ext cx="762000" cy="259045"/>
    <xdr:sp macro="" textlink="">
      <xdr:nvSpPr>
        <xdr:cNvPr id="341" name="テキスト ボックス 340"/>
        <xdr:cNvSpPr txBox="1"/>
      </xdr:nvSpPr>
      <xdr:spPr>
        <a:xfrm>
          <a:off x="14909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122767</xdr:rowOff>
    </xdr:from>
    <xdr:to>
      <xdr:col>21</xdr:col>
      <xdr:colOff>50800</xdr:colOff>
      <xdr:row>66</xdr:row>
      <xdr:rowOff>52917</xdr:rowOff>
    </xdr:to>
    <xdr:sp macro="" textlink="">
      <xdr:nvSpPr>
        <xdr:cNvPr id="342" name="円/楕円 341"/>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37694</xdr:rowOff>
    </xdr:from>
    <xdr:ext cx="762000" cy="259045"/>
    <xdr:sp macro="" textlink="">
      <xdr:nvSpPr>
        <xdr:cNvPr id="343" name="テキスト ボックス 342"/>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15663</xdr:rowOff>
    </xdr:from>
    <xdr:to>
      <xdr:col>19</xdr:col>
      <xdr:colOff>533400</xdr:colOff>
      <xdr:row>66</xdr:row>
      <xdr:rowOff>117263</xdr:rowOff>
    </xdr:to>
    <xdr:sp macro="" textlink="">
      <xdr:nvSpPr>
        <xdr:cNvPr id="344" name="円/楕円 343"/>
        <xdr:cNvSpPr/>
      </xdr:nvSpPr>
      <xdr:spPr>
        <a:xfrm>
          <a:off x="13462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102040</xdr:rowOff>
    </xdr:from>
    <xdr:ext cx="762000" cy="259045"/>
    <xdr:sp macro="" textlink="">
      <xdr:nvSpPr>
        <xdr:cNvPr id="345" name="テキスト ボックス 344"/>
        <xdr:cNvSpPr txBox="1"/>
      </xdr:nvSpPr>
      <xdr:spPr>
        <a:xfrm>
          <a:off x="13131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毎年度実施してきた繰上償還の実施により、わずかではあるが、数値は改善してきている。引き続き、繰上償還を実施し、計画的な事業実施による</a:t>
          </a:r>
          <a:r>
            <a:rPr lang="ja-JP" altLang="en-US" sz="1300">
              <a:solidFill>
                <a:schemeClr val="dk1"/>
              </a:solidFill>
              <a:effectLst/>
              <a:latin typeface="+mn-lt"/>
              <a:ea typeface="+mn-ea"/>
              <a:cs typeface="+mn-cs"/>
            </a:rPr>
            <a:t>新規発行債の抑制により、実質公債費比率の適正管理に努める。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127254</xdr:rowOff>
    </xdr:to>
    <xdr:cxnSp macro="">
      <xdr:nvCxnSpPr>
        <xdr:cNvPr id="377" name="直線コネクタ 376"/>
        <xdr:cNvCxnSpPr/>
      </xdr:nvCxnSpPr>
      <xdr:spPr>
        <a:xfrm flipV="1">
          <a:off x="16179800" y="66230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127254</xdr:rowOff>
    </xdr:from>
    <xdr:to>
      <xdr:col>23</xdr:col>
      <xdr:colOff>406400</xdr:colOff>
      <xdr:row>38</xdr:row>
      <xdr:rowOff>136906</xdr:rowOff>
    </xdr:to>
    <xdr:cxnSp macro="">
      <xdr:nvCxnSpPr>
        <xdr:cNvPr id="380" name="直線コネクタ 379"/>
        <xdr:cNvCxnSpPr/>
      </xdr:nvCxnSpPr>
      <xdr:spPr>
        <a:xfrm flipV="1">
          <a:off x="15290800" y="66423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136906</xdr:rowOff>
    </xdr:from>
    <xdr:to>
      <xdr:col>22</xdr:col>
      <xdr:colOff>203200</xdr:colOff>
      <xdr:row>38</xdr:row>
      <xdr:rowOff>156210</xdr:rowOff>
    </xdr:to>
    <xdr:cxnSp macro="">
      <xdr:nvCxnSpPr>
        <xdr:cNvPr id="383" name="直線コネクタ 382"/>
        <xdr:cNvCxnSpPr/>
      </xdr:nvCxnSpPr>
      <xdr:spPr>
        <a:xfrm flipV="1">
          <a:off x="14401800" y="66520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11303</xdr:rowOff>
    </xdr:to>
    <xdr:cxnSp macro="">
      <xdr:nvCxnSpPr>
        <xdr:cNvPr id="386" name="直線コネクタ 385"/>
        <xdr:cNvCxnSpPr/>
      </xdr:nvCxnSpPr>
      <xdr:spPr>
        <a:xfrm flipV="1">
          <a:off x="13512800" y="667131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6" name="円/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29227</xdr:rowOff>
    </xdr:from>
    <xdr:ext cx="762000" cy="259045"/>
    <xdr:sp macro="" textlink="">
      <xdr:nvSpPr>
        <xdr:cNvPr id="397" name="公債費負担の状況該当値テキスト"/>
        <xdr:cNvSpPr txBox="1"/>
      </xdr:nvSpPr>
      <xdr:spPr>
        <a:xfrm>
          <a:off x="17106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76454</xdr:rowOff>
    </xdr:from>
    <xdr:to>
      <xdr:col>23</xdr:col>
      <xdr:colOff>457200</xdr:colOff>
      <xdr:row>39</xdr:row>
      <xdr:rowOff>6604</xdr:rowOff>
    </xdr:to>
    <xdr:sp macro="" textlink="">
      <xdr:nvSpPr>
        <xdr:cNvPr id="398" name="円/楕円 397"/>
        <xdr:cNvSpPr/>
      </xdr:nvSpPr>
      <xdr:spPr>
        <a:xfrm>
          <a:off x="16129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99" name="テキスト ボックス 398"/>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86106</xdr:rowOff>
    </xdr:from>
    <xdr:to>
      <xdr:col>22</xdr:col>
      <xdr:colOff>254000</xdr:colOff>
      <xdr:row>39</xdr:row>
      <xdr:rowOff>16256</xdr:rowOff>
    </xdr:to>
    <xdr:sp macro="" textlink="">
      <xdr:nvSpPr>
        <xdr:cNvPr id="400" name="円/楕円 399"/>
        <xdr:cNvSpPr/>
      </xdr:nvSpPr>
      <xdr:spPr>
        <a:xfrm>
          <a:off x="15240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xdr:rowOff>
    </xdr:from>
    <xdr:ext cx="762000" cy="259045"/>
    <xdr:sp macro="" textlink="">
      <xdr:nvSpPr>
        <xdr:cNvPr id="401" name="テキスト ボックス 400"/>
        <xdr:cNvSpPr txBox="1"/>
      </xdr:nvSpPr>
      <xdr:spPr>
        <a:xfrm>
          <a:off x="14909800" y="66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02" name="円/楕円 401"/>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20337</xdr:rowOff>
    </xdr:from>
    <xdr:ext cx="762000" cy="259045"/>
    <xdr:sp macro="" textlink="">
      <xdr:nvSpPr>
        <xdr:cNvPr id="403" name="テキスト ボックス 402"/>
        <xdr:cNvSpPr txBox="1"/>
      </xdr:nvSpPr>
      <xdr:spPr>
        <a:xfrm>
          <a:off x="14020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131953</xdr:rowOff>
    </xdr:from>
    <xdr:to>
      <xdr:col>19</xdr:col>
      <xdr:colOff>533400</xdr:colOff>
      <xdr:row>39</xdr:row>
      <xdr:rowOff>62103</xdr:rowOff>
    </xdr:to>
    <xdr:sp macro="" textlink="">
      <xdr:nvSpPr>
        <xdr:cNvPr id="404" name="円/楕円 403"/>
        <xdr:cNvSpPr/>
      </xdr:nvSpPr>
      <xdr:spPr>
        <a:xfrm>
          <a:off x="134620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46880</xdr:rowOff>
    </xdr:from>
    <xdr:ext cx="762000" cy="259045"/>
    <xdr:sp macro="" textlink="">
      <xdr:nvSpPr>
        <xdr:cNvPr id="405" name="テキスト ボックス 404"/>
        <xdr:cNvSpPr txBox="1"/>
      </xdr:nvSpPr>
      <xdr:spPr>
        <a:xfrm>
          <a:off x="13131800" y="67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地方債残高、公営企業債等繰入見込額などの減少により、数値は改善されている。人口の減少、普通交付税の段階的縮減の開始により数値の上昇が危惧されるが、計画的な事業実施による地方債の抑制や繰上償還の実施により、将来負担の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129223</xdr:rowOff>
    </xdr:from>
    <xdr:to>
      <xdr:col>24</xdr:col>
      <xdr:colOff>558800</xdr:colOff>
      <xdr:row>14</xdr:row>
      <xdr:rowOff>156771</xdr:rowOff>
    </xdr:to>
    <xdr:cxnSp macro="">
      <xdr:nvCxnSpPr>
        <xdr:cNvPr id="439" name="直線コネクタ 438"/>
        <xdr:cNvCxnSpPr/>
      </xdr:nvCxnSpPr>
      <xdr:spPr>
        <a:xfrm flipV="1">
          <a:off x="16179800" y="2529523"/>
          <a:ext cx="8382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156771</xdr:rowOff>
    </xdr:from>
    <xdr:to>
      <xdr:col>23</xdr:col>
      <xdr:colOff>406400</xdr:colOff>
      <xdr:row>15</xdr:row>
      <xdr:rowOff>6033</xdr:rowOff>
    </xdr:to>
    <xdr:cxnSp macro="">
      <xdr:nvCxnSpPr>
        <xdr:cNvPr id="442" name="直線コネクタ 441"/>
        <xdr:cNvCxnSpPr/>
      </xdr:nvCxnSpPr>
      <xdr:spPr>
        <a:xfrm flipV="1">
          <a:off x="15290800" y="2557071"/>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6033</xdr:rowOff>
    </xdr:from>
    <xdr:to>
      <xdr:col>22</xdr:col>
      <xdr:colOff>203200</xdr:colOff>
      <xdr:row>15</xdr:row>
      <xdr:rowOff>36798</xdr:rowOff>
    </xdr:to>
    <xdr:cxnSp macro="">
      <xdr:nvCxnSpPr>
        <xdr:cNvPr id="445" name="直線コネクタ 444"/>
        <xdr:cNvCxnSpPr/>
      </xdr:nvCxnSpPr>
      <xdr:spPr>
        <a:xfrm flipV="1">
          <a:off x="14401800" y="2577783"/>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36798</xdr:rowOff>
    </xdr:from>
    <xdr:to>
      <xdr:col>21</xdr:col>
      <xdr:colOff>0</xdr:colOff>
      <xdr:row>15</xdr:row>
      <xdr:rowOff>82042</xdr:rowOff>
    </xdr:to>
    <xdr:cxnSp macro="">
      <xdr:nvCxnSpPr>
        <xdr:cNvPr id="448" name="直線コネクタ 447"/>
        <xdr:cNvCxnSpPr/>
      </xdr:nvCxnSpPr>
      <xdr:spPr>
        <a:xfrm flipV="1">
          <a:off x="13512800" y="2608548"/>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78423</xdr:rowOff>
    </xdr:from>
    <xdr:to>
      <xdr:col>24</xdr:col>
      <xdr:colOff>609600</xdr:colOff>
      <xdr:row>15</xdr:row>
      <xdr:rowOff>8573</xdr:rowOff>
    </xdr:to>
    <xdr:sp macro="" textlink="">
      <xdr:nvSpPr>
        <xdr:cNvPr id="458" name="円/楕円 457"/>
        <xdr:cNvSpPr/>
      </xdr:nvSpPr>
      <xdr:spPr>
        <a:xfrm>
          <a:off x="16967200" y="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50500</xdr:rowOff>
    </xdr:from>
    <xdr:ext cx="762000" cy="259045"/>
    <xdr:sp macro="" textlink="">
      <xdr:nvSpPr>
        <xdr:cNvPr id="459" name="将来負担の状況該当値テキスト"/>
        <xdr:cNvSpPr txBox="1"/>
      </xdr:nvSpPr>
      <xdr:spPr>
        <a:xfrm>
          <a:off x="17106900" y="24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105971</xdr:rowOff>
    </xdr:from>
    <xdr:to>
      <xdr:col>23</xdr:col>
      <xdr:colOff>457200</xdr:colOff>
      <xdr:row>15</xdr:row>
      <xdr:rowOff>36121</xdr:rowOff>
    </xdr:to>
    <xdr:sp macro="" textlink="">
      <xdr:nvSpPr>
        <xdr:cNvPr id="460" name="円/楕円 459"/>
        <xdr:cNvSpPr/>
      </xdr:nvSpPr>
      <xdr:spPr>
        <a:xfrm>
          <a:off x="16129000" y="250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20898</xdr:rowOff>
    </xdr:from>
    <xdr:ext cx="736600" cy="259045"/>
    <xdr:sp macro="" textlink="">
      <xdr:nvSpPr>
        <xdr:cNvPr id="461" name="テキスト ボックス 460"/>
        <xdr:cNvSpPr txBox="1"/>
      </xdr:nvSpPr>
      <xdr:spPr>
        <a:xfrm>
          <a:off x="15798800" y="259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126683</xdr:rowOff>
    </xdr:from>
    <xdr:to>
      <xdr:col>22</xdr:col>
      <xdr:colOff>254000</xdr:colOff>
      <xdr:row>15</xdr:row>
      <xdr:rowOff>56833</xdr:rowOff>
    </xdr:to>
    <xdr:sp macro="" textlink="">
      <xdr:nvSpPr>
        <xdr:cNvPr id="462" name="円/楕円 461"/>
        <xdr:cNvSpPr/>
      </xdr:nvSpPr>
      <xdr:spPr>
        <a:xfrm>
          <a:off x="15240000" y="25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41610</xdr:rowOff>
    </xdr:from>
    <xdr:ext cx="762000" cy="259045"/>
    <xdr:sp macro="" textlink="">
      <xdr:nvSpPr>
        <xdr:cNvPr id="463" name="テキスト ボックス 462"/>
        <xdr:cNvSpPr txBox="1"/>
      </xdr:nvSpPr>
      <xdr:spPr>
        <a:xfrm>
          <a:off x="14909800" y="261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157448</xdr:rowOff>
    </xdr:from>
    <xdr:to>
      <xdr:col>21</xdr:col>
      <xdr:colOff>50800</xdr:colOff>
      <xdr:row>15</xdr:row>
      <xdr:rowOff>87598</xdr:rowOff>
    </xdr:to>
    <xdr:sp macro="" textlink="">
      <xdr:nvSpPr>
        <xdr:cNvPr id="464" name="円/楕円 463"/>
        <xdr:cNvSpPr/>
      </xdr:nvSpPr>
      <xdr:spPr>
        <a:xfrm>
          <a:off x="14351000" y="25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72375</xdr:rowOff>
    </xdr:from>
    <xdr:ext cx="762000" cy="259045"/>
    <xdr:sp macro="" textlink="">
      <xdr:nvSpPr>
        <xdr:cNvPr id="465" name="テキスト ボックス 464"/>
        <xdr:cNvSpPr txBox="1"/>
      </xdr:nvSpPr>
      <xdr:spPr>
        <a:xfrm>
          <a:off x="14020800" y="26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31242</xdr:rowOff>
    </xdr:from>
    <xdr:to>
      <xdr:col>19</xdr:col>
      <xdr:colOff>533400</xdr:colOff>
      <xdr:row>15</xdr:row>
      <xdr:rowOff>132842</xdr:rowOff>
    </xdr:to>
    <xdr:sp macro="" textlink="">
      <xdr:nvSpPr>
        <xdr:cNvPr id="466" name="円/楕円 465"/>
        <xdr:cNvSpPr/>
      </xdr:nvSpPr>
      <xdr:spPr>
        <a:xfrm>
          <a:off x="13462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117619</xdr:rowOff>
    </xdr:from>
    <xdr:ext cx="762000" cy="259045"/>
    <xdr:sp macro="" textlink="">
      <xdr:nvSpPr>
        <xdr:cNvPr id="467" name="テキスト ボックス 466"/>
        <xdr:cNvSpPr txBox="1"/>
      </xdr:nvSpPr>
      <xdr:spPr>
        <a:xfrm>
          <a:off x="131318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29,813
29,621
429.29
23,365,269
22,213,582
1,130,605
15,131,467
28,437,785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79.0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人件費に係る経常収支比率は低くなっているが、人口１人当たりの職員数や人件費及び人件費に準ずる費用の人口１人当たりの決算額は、類似団体平均を上回っているため、新たな定員適正計画を策定し、より適切な定員管理に努める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50800</xdr:rowOff>
    </xdr:to>
    <xdr:cxnSp macro="">
      <xdr:nvCxnSpPr>
        <xdr:cNvPr id="64" name="直線コネクタ 63"/>
        <xdr:cNvCxnSpPr/>
      </xdr:nvCxnSpPr>
      <xdr:spPr>
        <a:xfrm flipV="1">
          <a:off x="3987800" y="619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134620</xdr:rowOff>
    </xdr:to>
    <xdr:cxnSp macro="">
      <xdr:nvCxnSpPr>
        <xdr:cNvPr id="67" name="直線コネクタ 66"/>
        <xdr:cNvCxnSpPr/>
      </xdr:nvCxnSpPr>
      <xdr:spPr>
        <a:xfrm flipV="1">
          <a:off x="3098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1270</xdr:rowOff>
    </xdr:to>
    <xdr:cxnSp macro="">
      <xdr:nvCxnSpPr>
        <xdr:cNvPr id="70" name="直線コネクタ 69"/>
        <xdr:cNvCxnSpPr/>
      </xdr:nvCxnSpPr>
      <xdr:spPr>
        <a:xfrm flipV="1">
          <a:off x="2209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1270</xdr:rowOff>
    </xdr:to>
    <xdr:cxnSp macro="">
      <xdr:nvCxnSpPr>
        <xdr:cNvPr id="73" name="直線コネクタ 72"/>
        <xdr:cNvCxnSpPr/>
      </xdr:nvCxnSpPr>
      <xdr:spPr>
        <a:xfrm>
          <a:off x="1320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5" name="円/楕円 84"/>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6" name="テキスト ボックス 85"/>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7" name="円/楕円 86"/>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8" name="テキスト ボックス 87"/>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1" name="円/楕円 90"/>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2" name="テキスト ボックス 91"/>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物件費に係る経常収支比率は、類似団体平均より下回っているが、人口１人当たりの決算額は、類似団体平均より上回っている状況である。引き続き、公共施設の統廃合、指定管理者制度の導入等により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140607</xdr:rowOff>
    </xdr:to>
    <xdr:cxnSp macro="">
      <xdr:nvCxnSpPr>
        <xdr:cNvPr id="127" name="直線コネクタ 126"/>
        <xdr:cNvCxnSpPr/>
      </xdr:nvCxnSpPr>
      <xdr:spPr>
        <a:xfrm flipV="1">
          <a:off x="15671800" y="25164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140607</xdr:rowOff>
    </xdr:to>
    <xdr:cxnSp macro="">
      <xdr:nvCxnSpPr>
        <xdr:cNvPr id="130" name="直線コネクタ 129"/>
        <xdr:cNvCxnSpPr/>
      </xdr:nvCxnSpPr>
      <xdr:spPr>
        <a:xfrm>
          <a:off x="14782800" y="259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53521</xdr:rowOff>
    </xdr:to>
    <xdr:cxnSp macro="">
      <xdr:nvCxnSpPr>
        <xdr:cNvPr id="133" name="直線コネクタ 132"/>
        <xdr:cNvCxnSpPr/>
      </xdr:nvCxnSpPr>
      <xdr:spPr>
        <a:xfrm flipV="1">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107950</xdr:rowOff>
    </xdr:to>
    <xdr:cxnSp macro="">
      <xdr:nvCxnSpPr>
        <xdr:cNvPr id="136" name="直線コネクタ 135"/>
        <xdr:cNvCxnSpPr/>
      </xdr:nvCxnSpPr>
      <xdr:spPr>
        <a:xfrm flipV="1">
          <a:off x="13004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6" name="円/楕円 145"/>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7"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48" name="円/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0" name="円/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2" name="円/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類似団体平均と比較すると大きく下回っている。しかし、その数値は年々伸びてきている。これは、</a:t>
          </a:r>
          <a:r>
            <a:rPr lang="ja-JP" altLang="en-US" sz="1300" b="0" i="0" baseline="0">
              <a:solidFill>
                <a:schemeClr val="dk1"/>
              </a:solidFill>
              <a:effectLst/>
              <a:latin typeface="+mn-lt"/>
              <a:ea typeface="+mn-ea"/>
              <a:cs typeface="+mn-cs"/>
            </a:rPr>
            <a:t>各福祉関係経費</a:t>
          </a:r>
          <a:r>
            <a:rPr lang="ja-JP" altLang="ja-JP" sz="1300" b="0" i="0" baseline="0">
              <a:solidFill>
                <a:schemeClr val="dk1"/>
              </a:solidFill>
              <a:effectLst/>
              <a:latin typeface="+mn-lt"/>
              <a:ea typeface="+mn-ea"/>
              <a:cs typeface="+mn-cs"/>
            </a:rPr>
            <a:t>の増加が影響しているためである。扶助費については、</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増加していくことが予想されるため、注意が必要である。 </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143328</xdr:rowOff>
    </xdr:from>
    <xdr:to>
      <xdr:col>7</xdr:col>
      <xdr:colOff>15875</xdr:colOff>
      <xdr:row>53</xdr:row>
      <xdr:rowOff>58965</xdr:rowOff>
    </xdr:to>
    <xdr:cxnSp macro="">
      <xdr:nvCxnSpPr>
        <xdr:cNvPr id="190" name="直線コネクタ 189"/>
        <xdr:cNvCxnSpPr/>
      </xdr:nvCxnSpPr>
      <xdr:spPr>
        <a:xfrm>
          <a:off x="3987800" y="9058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52</xdr:row>
      <xdr:rowOff>165100</xdr:rowOff>
    </xdr:to>
    <xdr:cxnSp macro="">
      <xdr:nvCxnSpPr>
        <xdr:cNvPr id="193" name="直線コネクタ 192"/>
        <xdr:cNvCxnSpPr/>
      </xdr:nvCxnSpPr>
      <xdr:spPr>
        <a:xfrm flipV="1">
          <a:off x="3098800" y="9058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121557</xdr:rowOff>
    </xdr:from>
    <xdr:to>
      <xdr:col>4</xdr:col>
      <xdr:colOff>346075</xdr:colOff>
      <xdr:row>52</xdr:row>
      <xdr:rowOff>165100</xdr:rowOff>
    </xdr:to>
    <xdr:cxnSp macro="">
      <xdr:nvCxnSpPr>
        <xdr:cNvPr id="196" name="直線コネクタ 195"/>
        <xdr:cNvCxnSpPr/>
      </xdr:nvCxnSpPr>
      <xdr:spPr>
        <a:xfrm>
          <a:off x="2209800" y="903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52</xdr:row>
      <xdr:rowOff>121557</xdr:rowOff>
    </xdr:to>
    <xdr:cxnSp macro="">
      <xdr:nvCxnSpPr>
        <xdr:cNvPr id="199" name="直線コネクタ 198"/>
        <xdr:cNvCxnSpPr/>
      </xdr:nvCxnSpPr>
      <xdr:spPr>
        <a:xfrm>
          <a:off x="1320800" y="902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8165</xdr:rowOff>
    </xdr:from>
    <xdr:to>
      <xdr:col>7</xdr:col>
      <xdr:colOff>66675</xdr:colOff>
      <xdr:row>53</xdr:row>
      <xdr:rowOff>109765</xdr:rowOff>
    </xdr:to>
    <xdr:sp macro="" textlink="">
      <xdr:nvSpPr>
        <xdr:cNvPr id="209" name="円/楕円 208"/>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88192</xdr:rowOff>
    </xdr:from>
    <xdr:ext cx="762000" cy="259045"/>
    <xdr:sp macro="" textlink="">
      <xdr:nvSpPr>
        <xdr:cNvPr id="210" name="扶助費該当値テキスト"/>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11" name="円/楕円 210"/>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12" name="テキスト ボックス 211"/>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3" name="円/楕円 212"/>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4" name="テキスト ボックス 213"/>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70757</xdr:rowOff>
    </xdr:from>
    <xdr:to>
      <xdr:col>3</xdr:col>
      <xdr:colOff>193675</xdr:colOff>
      <xdr:row>53</xdr:row>
      <xdr:rowOff>907</xdr:rowOff>
    </xdr:to>
    <xdr:sp macro="" textlink="">
      <xdr:nvSpPr>
        <xdr:cNvPr id="215" name="円/楕円 214"/>
        <xdr:cNvSpPr/>
      </xdr:nvSpPr>
      <xdr:spPr>
        <a:xfrm>
          <a:off x="2159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11084</xdr:rowOff>
    </xdr:from>
    <xdr:ext cx="762000" cy="259045"/>
    <xdr:sp macro="" textlink="">
      <xdr:nvSpPr>
        <xdr:cNvPr id="216" name="テキスト ボックス 215"/>
        <xdr:cNvSpPr txBox="1"/>
      </xdr:nvSpPr>
      <xdr:spPr>
        <a:xfrm>
          <a:off x="1828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17" name="円/楕円 216"/>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18" name="テキスト ボックス 217"/>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類似団体平均よりは、若干、下回っているものの、下水道事業会計への出資金の増、簡易水道など特別会計への繰出金の増により、昨年度より</a:t>
          </a:r>
          <a:r>
            <a:rPr kumimoji="1" lang="en-US" altLang="ja-JP" sz="1300">
              <a:latin typeface="ＭＳ Ｐゴシック"/>
            </a:rPr>
            <a:t>1.0</a:t>
          </a:r>
          <a:r>
            <a:rPr kumimoji="1" lang="ja-JP" altLang="en-US" sz="1300">
              <a:latin typeface="ＭＳ Ｐゴシック"/>
            </a:rPr>
            <a:t>ポイント悪化している。今後とも公営企業会計の経費節減に努め、出資金、繰出金の抑制に努める。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149860</xdr:rowOff>
    </xdr:to>
    <xdr:cxnSp macro="">
      <xdr:nvCxnSpPr>
        <xdr:cNvPr id="251" name="直線コネクタ 250"/>
        <xdr:cNvCxnSpPr/>
      </xdr:nvCxnSpPr>
      <xdr:spPr>
        <a:xfrm>
          <a:off x="15671800" y="9674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100330</xdr:rowOff>
    </xdr:to>
    <xdr:cxnSp macro="">
      <xdr:nvCxnSpPr>
        <xdr:cNvPr id="254" name="直線コネクタ 253"/>
        <xdr:cNvCxnSpPr/>
      </xdr:nvCxnSpPr>
      <xdr:spPr>
        <a:xfrm flipV="1">
          <a:off x="14782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100330</xdr:rowOff>
    </xdr:to>
    <xdr:cxnSp macro="">
      <xdr:nvCxnSpPr>
        <xdr:cNvPr id="257" name="直線コネクタ 256"/>
        <xdr:cNvCxnSpPr/>
      </xdr:nvCxnSpPr>
      <xdr:spPr>
        <a:xfrm>
          <a:off x="13893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73660</xdr:rowOff>
    </xdr:to>
    <xdr:cxnSp macro="">
      <xdr:nvCxnSpPr>
        <xdr:cNvPr id="260" name="直線コネクタ 259"/>
        <xdr:cNvCxnSpPr/>
      </xdr:nvCxnSpPr>
      <xdr:spPr>
        <a:xfrm>
          <a:off x="13004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0" name="円/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1"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補助費等に係る経常収支比率は、類似団体平均を大きく上回っている。これは、下水道事業会計への補助金が大きな要因である。今後、企業会計においては、独立採算の原理のもと経費節減に努める。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138430</xdr:rowOff>
    </xdr:to>
    <xdr:cxnSp macro="">
      <xdr:nvCxnSpPr>
        <xdr:cNvPr id="311" name="直線コネクタ 310"/>
        <xdr:cNvCxnSpPr/>
      </xdr:nvCxnSpPr>
      <xdr:spPr>
        <a:xfrm>
          <a:off x="15671800" y="6299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127000</xdr:rowOff>
    </xdr:to>
    <xdr:cxnSp macro="">
      <xdr:nvCxnSpPr>
        <xdr:cNvPr id="314" name="直線コネクタ 313"/>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104140</xdr:rowOff>
    </xdr:to>
    <xdr:cxnSp macro="">
      <xdr:nvCxnSpPr>
        <xdr:cNvPr id="317" name="直線コネクタ 316"/>
        <xdr:cNvCxnSpPr/>
      </xdr:nvCxnSpPr>
      <xdr:spPr>
        <a:xfrm>
          <a:off x="13893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107950</xdr:rowOff>
    </xdr:to>
    <xdr:cxnSp macro="">
      <xdr:nvCxnSpPr>
        <xdr:cNvPr id="320" name="直線コネクタ 319"/>
        <xdr:cNvCxnSpPr/>
      </xdr:nvCxnSpPr>
      <xdr:spPr>
        <a:xfrm flipV="1">
          <a:off x="13004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87630</xdr:rowOff>
    </xdr:from>
    <xdr:to>
      <xdr:col>24</xdr:col>
      <xdr:colOff>82550</xdr:colOff>
      <xdr:row>37</xdr:row>
      <xdr:rowOff>17780</xdr:rowOff>
    </xdr:to>
    <xdr:sp macro="" textlink="">
      <xdr:nvSpPr>
        <xdr:cNvPr id="330" name="円/楕円 329"/>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59707</xdr:rowOff>
    </xdr:from>
    <xdr:ext cx="762000" cy="259045"/>
    <xdr:sp macro="" textlink="">
      <xdr:nvSpPr>
        <xdr:cNvPr id="331" name="補助費等該当値テキスト"/>
        <xdr:cNvSpPr txBox="1"/>
      </xdr:nvSpPr>
      <xdr:spPr>
        <a:xfrm>
          <a:off x="16598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4" name="円/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5" name="テキスト ボックス 334"/>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6" name="円/楕円 335"/>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7" name="テキスト ボックス 336"/>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57150</xdr:rowOff>
    </xdr:from>
    <xdr:to>
      <xdr:col>19</xdr:col>
      <xdr:colOff>6350</xdr:colOff>
      <xdr:row>36</xdr:row>
      <xdr:rowOff>158750</xdr:rowOff>
    </xdr:to>
    <xdr:sp macro="" textlink="">
      <xdr:nvSpPr>
        <xdr:cNvPr id="338" name="円/楕円 337"/>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143527</xdr:rowOff>
    </xdr:from>
    <xdr:ext cx="762000" cy="259045"/>
    <xdr:sp macro="" textlink="">
      <xdr:nvSpPr>
        <xdr:cNvPr id="339" name="テキスト ボックス 338"/>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若干ではあるが上回っている。しかしながら、繰上償還の実施などにより年々改善している。今後も計画的な事業実施による地方債の新規発行の抑制、繰上償還の実施により公債費の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79375</xdr:rowOff>
    </xdr:to>
    <xdr:cxnSp macro="">
      <xdr:nvCxnSpPr>
        <xdr:cNvPr id="371" name="直線コネクタ 370"/>
        <xdr:cNvCxnSpPr/>
      </xdr:nvCxnSpPr>
      <xdr:spPr>
        <a:xfrm flipV="1">
          <a:off x="3987800" y="12928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79375</xdr:rowOff>
    </xdr:from>
    <xdr:to>
      <xdr:col>5</xdr:col>
      <xdr:colOff>549275</xdr:colOff>
      <xdr:row>75</xdr:row>
      <xdr:rowOff>85090</xdr:rowOff>
    </xdr:to>
    <xdr:cxnSp macro="">
      <xdr:nvCxnSpPr>
        <xdr:cNvPr id="374" name="直線コネクタ 373"/>
        <xdr:cNvCxnSpPr/>
      </xdr:nvCxnSpPr>
      <xdr:spPr>
        <a:xfrm flipV="1">
          <a:off x="3098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106045</xdr:rowOff>
    </xdr:to>
    <xdr:cxnSp macro="">
      <xdr:nvCxnSpPr>
        <xdr:cNvPr id="377" name="直線コネクタ 376"/>
        <xdr:cNvCxnSpPr/>
      </xdr:nvCxnSpPr>
      <xdr:spPr>
        <a:xfrm flipV="1">
          <a:off x="2209800" y="129438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75</xdr:row>
      <xdr:rowOff>106045</xdr:rowOff>
    </xdr:to>
    <xdr:cxnSp macro="">
      <xdr:nvCxnSpPr>
        <xdr:cNvPr id="380" name="直線コネクタ 379"/>
        <xdr:cNvCxnSpPr/>
      </xdr:nvCxnSpPr>
      <xdr:spPr>
        <a:xfrm>
          <a:off x="1320800" y="12957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0" name="円/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28575</xdr:rowOff>
    </xdr:from>
    <xdr:to>
      <xdr:col>5</xdr:col>
      <xdr:colOff>600075</xdr:colOff>
      <xdr:row>75</xdr:row>
      <xdr:rowOff>130175</xdr:rowOff>
    </xdr:to>
    <xdr:sp macro="" textlink="">
      <xdr:nvSpPr>
        <xdr:cNvPr id="392" name="円/楕円 391"/>
        <xdr:cNvSpPr/>
      </xdr:nvSpPr>
      <xdr:spPr>
        <a:xfrm>
          <a:off x="3937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114952</xdr:rowOff>
    </xdr:from>
    <xdr:ext cx="736600" cy="259045"/>
    <xdr:sp macro="" textlink="">
      <xdr:nvSpPr>
        <xdr:cNvPr id="393" name="テキスト ボックス 392"/>
        <xdr:cNvSpPr txBox="1"/>
      </xdr:nvSpPr>
      <xdr:spPr>
        <a:xfrm>
          <a:off x="3606800" y="1297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4" name="円/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55245</xdr:rowOff>
    </xdr:from>
    <xdr:to>
      <xdr:col>3</xdr:col>
      <xdr:colOff>193675</xdr:colOff>
      <xdr:row>75</xdr:row>
      <xdr:rowOff>156845</xdr:rowOff>
    </xdr:to>
    <xdr:sp macro="" textlink="">
      <xdr:nvSpPr>
        <xdr:cNvPr id="396" name="円/楕円 395"/>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141622</xdr:rowOff>
    </xdr:from>
    <xdr:ext cx="762000" cy="259045"/>
    <xdr:sp macro="" textlink="">
      <xdr:nvSpPr>
        <xdr:cNvPr id="397" name="テキスト ボックス 396"/>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8" name="円/楕円 397"/>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134002</xdr:rowOff>
    </xdr:from>
    <xdr:ext cx="762000" cy="259045"/>
    <xdr:sp macro="" textlink="">
      <xdr:nvSpPr>
        <xdr:cNvPr id="399" name="テキスト ボックス 398"/>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類似団体平均を下回っている。この状況を維持するとともに、高い比率となっている補助費等の削減に努める。また、物件費及び扶助費については、今後、施設老朽化に伴う経費の増大や社会保障費の増大が見込まれるため、先を見据えた財政運営が必要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76</xdr:row>
      <xdr:rowOff>111761</xdr:rowOff>
    </xdr:to>
    <xdr:cxnSp macro="">
      <xdr:nvCxnSpPr>
        <xdr:cNvPr id="432" name="直線コネクタ 431"/>
        <xdr:cNvCxnSpPr/>
      </xdr:nvCxnSpPr>
      <xdr:spPr>
        <a:xfrm flipV="1">
          <a:off x="15671800" y="13138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77</xdr:row>
      <xdr:rowOff>24130</xdr:rowOff>
    </xdr:to>
    <xdr:cxnSp macro="">
      <xdr:nvCxnSpPr>
        <xdr:cNvPr id="435" name="直線コネクタ 434"/>
        <xdr:cNvCxnSpPr/>
      </xdr:nvCxnSpPr>
      <xdr:spPr>
        <a:xfrm flipV="1">
          <a:off x="14782800" y="13141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77</xdr:row>
      <xdr:rowOff>24130</xdr:rowOff>
    </xdr:to>
    <xdr:cxnSp macro="">
      <xdr:nvCxnSpPr>
        <xdr:cNvPr id="438" name="直線コネクタ 437"/>
        <xdr:cNvCxnSpPr/>
      </xdr:nvCxnSpPr>
      <xdr:spPr>
        <a:xfrm>
          <a:off x="13893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96520</xdr:rowOff>
    </xdr:to>
    <xdr:cxnSp macro="">
      <xdr:nvCxnSpPr>
        <xdr:cNvPr id="441" name="直線コネクタ 440"/>
        <xdr:cNvCxnSpPr/>
      </xdr:nvCxnSpPr>
      <xdr:spPr>
        <a:xfrm>
          <a:off x="13004800" y="13100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51" name="円/楕円 450"/>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52"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3" name="円/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5" name="円/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56" name="テキスト ボックス 45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7" name="円/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8" name="テキスト ボックス 45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9" name="円/楕円 458"/>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60" name="テキスト ボックス 459"/>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26416</xdr:rowOff>
    </xdr:from>
    <xdr:to>
      <xdr:col>4</xdr:col>
      <xdr:colOff>1117600</xdr:colOff>
      <xdr:row>15</xdr:row>
      <xdr:rowOff>63640</xdr:rowOff>
    </xdr:to>
    <xdr:cxnSp macro="">
      <xdr:nvCxnSpPr>
        <xdr:cNvPr id="50" name="直線コネクタ 49"/>
        <xdr:cNvCxnSpPr/>
      </xdr:nvCxnSpPr>
      <xdr:spPr bwMode="auto">
        <a:xfrm>
          <a:off x="5003800" y="2645791"/>
          <a:ext cx="647700" cy="3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118732</xdr:rowOff>
    </xdr:from>
    <xdr:to>
      <xdr:col>4</xdr:col>
      <xdr:colOff>469900</xdr:colOff>
      <xdr:row>15</xdr:row>
      <xdr:rowOff>26416</xdr:rowOff>
    </xdr:to>
    <xdr:cxnSp macro="">
      <xdr:nvCxnSpPr>
        <xdr:cNvPr id="53" name="直線コネクタ 52"/>
        <xdr:cNvCxnSpPr/>
      </xdr:nvCxnSpPr>
      <xdr:spPr bwMode="auto">
        <a:xfrm>
          <a:off x="4305300" y="2566657"/>
          <a:ext cx="698500" cy="7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46863</xdr:rowOff>
    </xdr:from>
    <xdr:to>
      <xdr:col>3</xdr:col>
      <xdr:colOff>904875</xdr:colOff>
      <xdr:row>14</xdr:row>
      <xdr:rowOff>118732</xdr:rowOff>
    </xdr:to>
    <xdr:cxnSp macro="">
      <xdr:nvCxnSpPr>
        <xdr:cNvPr id="56" name="直線コネクタ 55"/>
        <xdr:cNvCxnSpPr/>
      </xdr:nvCxnSpPr>
      <xdr:spPr bwMode="auto">
        <a:xfrm>
          <a:off x="3606800" y="2494788"/>
          <a:ext cx="698500" cy="7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46863</xdr:rowOff>
    </xdr:from>
    <xdr:to>
      <xdr:col>3</xdr:col>
      <xdr:colOff>206375</xdr:colOff>
      <xdr:row>14</xdr:row>
      <xdr:rowOff>115291</xdr:rowOff>
    </xdr:to>
    <xdr:cxnSp macro="">
      <xdr:nvCxnSpPr>
        <xdr:cNvPr id="59" name="直線コネクタ 58"/>
        <xdr:cNvCxnSpPr/>
      </xdr:nvCxnSpPr>
      <xdr:spPr bwMode="auto">
        <a:xfrm flipV="1">
          <a:off x="2908300" y="2494788"/>
          <a:ext cx="698500" cy="6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12840</xdr:rowOff>
    </xdr:from>
    <xdr:to>
      <xdr:col>5</xdr:col>
      <xdr:colOff>34925</xdr:colOff>
      <xdr:row>15</xdr:row>
      <xdr:rowOff>114440</xdr:rowOff>
    </xdr:to>
    <xdr:sp macro="" textlink="">
      <xdr:nvSpPr>
        <xdr:cNvPr id="69" name="円/楕円 68"/>
        <xdr:cNvSpPr/>
      </xdr:nvSpPr>
      <xdr:spPr bwMode="auto">
        <a:xfrm>
          <a:off x="5600700" y="263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29367</xdr:rowOff>
    </xdr:from>
    <xdr:ext cx="762000" cy="259045"/>
    <xdr:sp macro="" textlink="">
      <xdr:nvSpPr>
        <xdr:cNvPr id="70" name="人口1人当たり決算額の推移該当値テキスト130"/>
        <xdr:cNvSpPr txBox="1"/>
      </xdr:nvSpPr>
      <xdr:spPr>
        <a:xfrm>
          <a:off x="5740400" y="247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147066</xdr:rowOff>
    </xdr:from>
    <xdr:to>
      <xdr:col>4</xdr:col>
      <xdr:colOff>520700</xdr:colOff>
      <xdr:row>15</xdr:row>
      <xdr:rowOff>77216</xdr:rowOff>
    </xdr:to>
    <xdr:sp macro="" textlink="">
      <xdr:nvSpPr>
        <xdr:cNvPr id="71" name="円/楕円 70"/>
        <xdr:cNvSpPr/>
      </xdr:nvSpPr>
      <xdr:spPr bwMode="auto">
        <a:xfrm>
          <a:off x="4953000" y="259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87393</xdr:rowOff>
    </xdr:from>
    <xdr:ext cx="736600" cy="259045"/>
    <xdr:sp macro="" textlink="">
      <xdr:nvSpPr>
        <xdr:cNvPr id="72" name="テキスト ボックス 71"/>
        <xdr:cNvSpPr txBox="1"/>
      </xdr:nvSpPr>
      <xdr:spPr>
        <a:xfrm>
          <a:off x="4622800" y="2363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67932</xdr:rowOff>
    </xdr:from>
    <xdr:to>
      <xdr:col>3</xdr:col>
      <xdr:colOff>955675</xdr:colOff>
      <xdr:row>14</xdr:row>
      <xdr:rowOff>169532</xdr:rowOff>
    </xdr:to>
    <xdr:sp macro="" textlink="">
      <xdr:nvSpPr>
        <xdr:cNvPr id="73" name="円/楕円 72"/>
        <xdr:cNvSpPr/>
      </xdr:nvSpPr>
      <xdr:spPr bwMode="auto">
        <a:xfrm>
          <a:off x="4254500" y="25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8259</xdr:rowOff>
    </xdr:from>
    <xdr:ext cx="762000" cy="259045"/>
    <xdr:sp macro="" textlink="">
      <xdr:nvSpPr>
        <xdr:cNvPr id="74" name="テキスト ボックス 73"/>
        <xdr:cNvSpPr txBox="1"/>
      </xdr:nvSpPr>
      <xdr:spPr>
        <a:xfrm>
          <a:off x="3924300" y="228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137,901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167513</xdr:rowOff>
    </xdr:from>
    <xdr:to>
      <xdr:col>3</xdr:col>
      <xdr:colOff>257175</xdr:colOff>
      <xdr:row>14</xdr:row>
      <xdr:rowOff>97663</xdr:rowOff>
    </xdr:to>
    <xdr:sp macro="" textlink="">
      <xdr:nvSpPr>
        <xdr:cNvPr id="75" name="円/楕円 74"/>
        <xdr:cNvSpPr/>
      </xdr:nvSpPr>
      <xdr:spPr bwMode="auto">
        <a:xfrm>
          <a:off x="3556000" y="244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107840</xdr:rowOff>
    </xdr:from>
    <xdr:ext cx="762000" cy="259045"/>
    <xdr:sp macro="" textlink="">
      <xdr:nvSpPr>
        <xdr:cNvPr id="76" name="テキスト ボックス 75"/>
        <xdr:cNvSpPr txBox="1"/>
      </xdr:nvSpPr>
      <xdr:spPr>
        <a:xfrm>
          <a:off x="3225800" y="22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143,560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64491</xdr:rowOff>
    </xdr:from>
    <xdr:to>
      <xdr:col>2</xdr:col>
      <xdr:colOff>692150</xdr:colOff>
      <xdr:row>14</xdr:row>
      <xdr:rowOff>166091</xdr:rowOff>
    </xdr:to>
    <xdr:sp macro="" textlink="">
      <xdr:nvSpPr>
        <xdr:cNvPr id="77" name="円/楕円 76"/>
        <xdr:cNvSpPr/>
      </xdr:nvSpPr>
      <xdr:spPr bwMode="auto">
        <a:xfrm>
          <a:off x="2857500" y="251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4818</xdr:rowOff>
    </xdr:from>
    <xdr:ext cx="762000" cy="259045"/>
    <xdr:sp macro="" textlink="">
      <xdr:nvSpPr>
        <xdr:cNvPr id="78" name="テキスト ボックス 77"/>
        <xdr:cNvSpPr txBox="1"/>
      </xdr:nvSpPr>
      <xdr:spPr>
        <a:xfrm>
          <a:off x="2527300" y="228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217895</xdr:rowOff>
    </xdr:from>
    <xdr:to>
      <xdr:col>4</xdr:col>
      <xdr:colOff>1117600</xdr:colOff>
      <xdr:row>37</xdr:row>
      <xdr:rowOff>231192</xdr:rowOff>
    </xdr:to>
    <xdr:cxnSp macro="">
      <xdr:nvCxnSpPr>
        <xdr:cNvPr id="112" name="直線コネクタ 111"/>
        <xdr:cNvCxnSpPr/>
      </xdr:nvCxnSpPr>
      <xdr:spPr bwMode="auto">
        <a:xfrm>
          <a:off x="5003800" y="7342595"/>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208759</xdr:rowOff>
    </xdr:from>
    <xdr:to>
      <xdr:col>4</xdr:col>
      <xdr:colOff>469900</xdr:colOff>
      <xdr:row>37</xdr:row>
      <xdr:rowOff>217895</xdr:rowOff>
    </xdr:to>
    <xdr:cxnSp macro="">
      <xdr:nvCxnSpPr>
        <xdr:cNvPr id="115" name="直線コネクタ 114"/>
        <xdr:cNvCxnSpPr/>
      </xdr:nvCxnSpPr>
      <xdr:spPr bwMode="auto">
        <a:xfrm>
          <a:off x="4305300" y="7333459"/>
          <a:ext cx="698500" cy="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200487</xdr:rowOff>
    </xdr:from>
    <xdr:to>
      <xdr:col>3</xdr:col>
      <xdr:colOff>904875</xdr:colOff>
      <xdr:row>37</xdr:row>
      <xdr:rowOff>208759</xdr:rowOff>
    </xdr:to>
    <xdr:cxnSp macro="">
      <xdr:nvCxnSpPr>
        <xdr:cNvPr id="118" name="直線コネクタ 117"/>
        <xdr:cNvCxnSpPr/>
      </xdr:nvCxnSpPr>
      <xdr:spPr bwMode="auto">
        <a:xfrm>
          <a:off x="3606800" y="7325187"/>
          <a:ext cx="698500" cy="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200487</xdr:rowOff>
    </xdr:from>
    <xdr:to>
      <xdr:col>3</xdr:col>
      <xdr:colOff>206375</xdr:colOff>
      <xdr:row>37</xdr:row>
      <xdr:rowOff>203364</xdr:rowOff>
    </xdr:to>
    <xdr:cxnSp macro="">
      <xdr:nvCxnSpPr>
        <xdr:cNvPr id="121" name="直線コネクタ 120"/>
        <xdr:cNvCxnSpPr/>
      </xdr:nvCxnSpPr>
      <xdr:spPr bwMode="auto">
        <a:xfrm flipV="1">
          <a:off x="2908300" y="7325187"/>
          <a:ext cx="698500" cy="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180392</xdr:rowOff>
    </xdr:from>
    <xdr:to>
      <xdr:col>5</xdr:col>
      <xdr:colOff>34925</xdr:colOff>
      <xdr:row>37</xdr:row>
      <xdr:rowOff>281992</xdr:rowOff>
    </xdr:to>
    <xdr:sp macro="" textlink="">
      <xdr:nvSpPr>
        <xdr:cNvPr id="131" name="円/楕円 130"/>
        <xdr:cNvSpPr/>
      </xdr:nvSpPr>
      <xdr:spPr bwMode="auto">
        <a:xfrm>
          <a:off x="5600700" y="730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25469</xdr:rowOff>
    </xdr:from>
    <xdr:ext cx="762000" cy="259045"/>
    <xdr:sp macro="" textlink="">
      <xdr:nvSpPr>
        <xdr:cNvPr id="132" name="人口1人当たり決算額の推移該当値テキスト445"/>
        <xdr:cNvSpPr txBox="1"/>
      </xdr:nvSpPr>
      <xdr:spPr>
        <a:xfrm>
          <a:off x="5740400" y="71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167095</xdr:rowOff>
    </xdr:from>
    <xdr:to>
      <xdr:col>4</xdr:col>
      <xdr:colOff>520700</xdr:colOff>
      <xdr:row>37</xdr:row>
      <xdr:rowOff>268695</xdr:rowOff>
    </xdr:to>
    <xdr:sp macro="" textlink="">
      <xdr:nvSpPr>
        <xdr:cNvPr id="133" name="円/楕円 132"/>
        <xdr:cNvSpPr/>
      </xdr:nvSpPr>
      <xdr:spPr bwMode="auto">
        <a:xfrm>
          <a:off x="4953000" y="729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107422</xdr:rowOff>
    </xdr:from>
    <xdr:ext cx="736600" cy="259045"/>
    <xdr:sp macro="" textlink="">
      <xdr:nvSpPr>
        <xdr:cNvPr id="134" name="テキスト ボックス 133"/>
        <xdr:cNvSpPr txBox="1"/>
      </xdr:nvSpPr>
      <xdr:spPr>
        <a:xfrm>
          <a:off x="4622800" y="706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157959</xdr:rowOff>
    </xdr:from>
    <xdr:to>
      <xdr:col>3</xdr:col>
      <xdr:colOff>955675</xdr:colOff>
      <xdr:row>37</xdr:row>
      <xdr:rowOff>259559</xdr:rowOff>
    </xdr:to>
    <xdr:sp macro="" textlink="">
      <xdr:nvSpPr>
        <xdr:cNvPr id="135" name="円/楕円 134"/>
        <xdr:cNvSpPr/>
      </xdr:nvSpPr>
      <xdr:spPr bwMode="auto">
        <a:xfrm>
          <a:off x="4254500" y="728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98286</xdr:rowOff>
    </xdr:from>
    <xdr:ext cx="762000" cy="259045"/>
    <xdr:sp macro="" textlink="">
      <xdr:nvSpPr>
        <xdr:cNvPr id="136" name="テキスト ボックス 135"/>
        <xdr:cNvSpPr txBox="1"/>
      </xdr:nvSpPr>
      <xdr:spPr>
        <a:xfrm>
          <a:off x="3924300" y="705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149687</xdr:rowOff>
    </xdr:from>
    <xdr:to>
      <xdr:col>3</xdr:col>
      <xdr:colOff>257175</xdr:colOff>
      <xdr:row>37</xdr:row>
      <xdr:rowOff>251287</xdr:rowOff>
    </xdr:to>
    <xdr:sp macro="" textlink="">
      <xdr:nvSpPr>
        <xdr:cNvPr id="137" name="円/楕円 136"/>
        <xdr:cNvSpPr/>
      </xdr:nvSpPr>
      <xdr:spPr bwMode="auto">
        <a:xfrm>
          <a:off x="3556000" y="727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90014</xdr:rowOff>
    </xdr:from>
    <xdr:ext cx="762000" cy="259045"/>
    <xdr:sp macro="" textlink="">
      <xdr:nvSpPr>
        <xdr:cNvPr id="138" name="テキスト ボックス 137"/>
        <xdr:cNvSpPr txBox="1"/>
      </xdr:nvSpPr>
      <xdr:spPr>
        <a:xfrm>
          <a:off x="3225800" y="70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60,712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152564</xdr:rowOff>
    </xdr:from>
    <xdr:to>
      <xdr:col>2</xdr:col>
      <xdr:colOff>692150</xdr:colOff>
      <xdr:row>37</xdr:row>
      <xdr:rowOff>254164</xdr:rowOff>
    </xdr:to>
    <xdr:sp macro="" textlink="">
      <xdr:nvSpPr>
        <xdr:cNvPr id="139" name="円/楕円 138"/>
        <xdr:cNvSpPr/>
      </xdr:nvSpPr>
      <xdr:spPr bwMode="auto">
        <a:xfrm>
          <a:off x="2857500" y="727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92891</xdr:rowOff>
    </xdr:from>
    <xdr:ext cx="762000" cy="259045"/>
    <xdr:sp macro="" textlink="">
      <xdr:nvSpPr>
        <xdr:cNvPr id="140" name="テキスト ボックス 139"/>
        <xdr:cNvSpPr txBox="1"/>
      </xdr:nvSpPr>
      <xdr:spPr>
        <a:xfrm>
          <a:off x="2527300" y="704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本市の財政状況は、</a:t>
          </a:r>
          <a:r>
            <a:rPr kumimoji="1" lang="ja-JP" altLang="ja-JP" sz="1300">
              <a:solidFill>
                <a:schemeClr val="dk1"/>
              </a:solidFill>
              <a:effectLst/>
              <a:latin typeface="+mn-lt"/>
              <a:ea typeface="+mn-ea"/>
              <a:cs typeface="+mn-cs"/>
            </a:rPr>
            <a:t>歳入の約</a:t>
          </a:r>
          <a:r>
            <a:rPr kumimoji="1" lang="ja-JP" altLang="en-US" sz="1300">
              <a:solidFill>
                <a:schemeClr val="dk1"/>
              </a:solidFill>
              <a:effectLst/>
              <a:latin typeface="+mn-lt"/>
              <a:ea typeface="+mn-ea"/>
              <a:cs typeface="+mn-cs"/>
            </a:rPr>
            <a:t>５０％</a:t>
          </a:r>
          <a:r>
            <a:rPr kumimoji="1" lang="ja-JP" altLang="ja-JP" sz="1300">
              <a:solidFill>
                <a:schemeClr val="dk1"/>
              </a:solidFill>
              <a:effectLst/>
              <a:latin typeface="+mn-lt"/>
              <a:ea typeface="+mn-ea"/>
              <a:cs typeface="+mn-cs"/>
            </a:rPr>
            <a:t>が地方交付税であり、自主財源に乏しい。平成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年度から普通交付税が段階的に縮減されるため</a:t>
          </a:r>
          <a:r>
            <a:rPr kumimoji="1" lang="ja-JP" altLang="en-US" sz="1300">
              <a:solidFill>
                <a:schemeClr val="dk1"/>
              </a:solidFill>
              <a:effectLst/>
              <a:latin typeface="+mn-lt"/>
              <a:ea typeface="+mn-ea"/>
              <a:cs typeface="+mn-cs"/>
            </a:rPr>
            <a:t>、住民サービスの低下を招かない行政サービスの維持が必要である。一方、大規模事業の実施も考えられることから、</a:t>
          </a:r>
          <a:r>
            <a:rPr lang="ja-JP" altLang="en-US" sz="1300" b="0" i="0" u="none" strike="noStrike" baseline="0" smtClean="0">
              <a:solidFill>
                <a:schemeClr val="dk1"/>
              </a:solidFill>
              <a:latin typeface="+mn-lt"/>
              <a:ea typeface="+mn-ea"/>
              <a:cs typeface="+mn-cs"/>
            </a:rPr>
            <a:t>財政調整基金等への積み立てるなど健全な財政運営に努める。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全ての会計において黒字であるが、一般会計からの補助により成り立っている会計もあるため、独立採算の原則により、経費節減及び収入確保を図るなど、歳入歳出の適正化を図る必要がある。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元利償還金については、毎年度、繰上償還を行ってきたことで減少している。公営企業債の元利償還金に対する繰入金については、大半が下水道事業会計のものであるが、平成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年度で基幹部分の整備が終了したことから、将来的には減少する。そのため、実質公債費比率の分子は減少する見込みである。</a:t>
          </a:r>
          <a:endParaRPr kumimoji="1" lang="en-US" altLang="ja-JP" sz="13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繰上償還等の実施により一般会計等に係る地方債残高は減少している。公営企業債等繰入見込額も下水道事業会計の地方債残高の減に伴い減少しており、分子に係る数値は、今後も減少する見込みである。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ただし、平成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年度から普通交付税の段階的縮減が実施されることから、歳出削減、歳入確保に向けた取組みをより一層行い、将来において負担増にならないよう健全な財政運営を行う必要がある。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23365269</v>
      </c>
      <c r="BO4" s="379"/>
      <c r="BP4" s="379"/>
      <c r="BQ4" s="379"/>
      <c r="BR4" s="379"/>
      <c r="BS4" s="379"/>
      <c r="BT4" s="379"/>
      <c r="BU4" s="380"/>
      <c r="BV4" s="378">
        <v>24170377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22213582</v>
      </c>
      <c r="BO5" s="384"/>
      <c r="BP5" s="384"/>
      <c r="BQ5" s="384"/>
      <c r="BR5" s="384"/>
      <c r="BS5" s="384"/>
      <c r="BT5" s="384"/>
      <c r="BU5" s="385"/>
      <c r="BV5" s="383">
        <v>23065098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89.1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1151687</v>
      </c>
      <c r="BO6" s="384"/>
      <c r="BP6" s="384"/>
      <c r="BQ6" s="384"/>
      <c r="BR6" s="384"/>
      <c r="BS6" s="384"/>
      <c r="BT6" s="384"/>
      <c r="BU6" s="385"/>
      <c r="BV6" s="383">
        <v>1105279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93.6</v>
      </c>
      <c r="CU6" s="530"/>
      <c r="CV6" s="530"/>
      <c r="CW6" s="530"/>
      <c r="CX6" s="530"/>
      <c r="CY6" s="530"/>
      <c r="CZ6" s="530"/>
      <c r="DA6" s="531"/>
      <c r="DB6" s="529">
        <v>92.8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21082</v>
      </c>
      <c r="BO7" s="384"/>
      <c r="BP7" s="384"/>
      <c r="BQ7" s="384"/>
      <c r="BR7" s="384"/>
      <c r="BS7" s="384"/>
      <c r="BT7" s="384"/>
      <c r="BU7" s="385"/>
      <c r="BV7" s="383">
        <v>23813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15131467</v>
      </c>
      <c r="CU7" s="384"/>
      <c r="CV7" s="384"/>
      <c r="CW7" s="384"/>
      <c r="CX7" s="384"/>
      <c r="CY7" s="384"/>
      <c r="CZ7" s="384"/>
      <c r="DA7" s="385"/>
      <c r="DB7" s="383">
        <v>15311602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1130605</v>
      </c>
      <c r="BO8" s="384"/>
      <c r="BP8" s="384"/>
      <c r="BQ8" s="384"/>
      <c r="BR8" s="384"/>
      <c r="BS8" s="384"/>
      <c r="BT8" s="384"/>
      <c r="BU8" s="385"/>
      <c r="BV8" s="383">
        <v>1081466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30498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49139</v>
      </c>
      <c r="BO9" s="384"/>
      <c r="BP9" s="384"/>
      <c r="BQ9" s="384"/>
      <c r="BR9" s="384"/>
      <c r="BS9" s="384"/>
      <c r="BT9" s="384"/>
      <c r="BU9" s="385"/>
      <c r="BV9" s="383">
        <v>15216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21.2</v>
      </c>
      <c r="CU9" s="354"/>
      <c r="CV9" s="354"/>
      <c r="CW9" s="354"/>
      <c r="CX9" s="354"/>
      <c r="CY9" s="354"/>
      <c r="CZ9" s="354"/>
      <c r="DA9" s="355"/>
      <c r="DB9" s="353">
        <v>21.6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32479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4024</v>
      </c>
      <c r="BO10" s="384"/>
      <c r="BP10" s="384"/>
      <c r="BQ10" s="384"/>
      <c r="BR10" s="384"/>
      <c r="BS10" s="384"/>
      <c r="BT10" s="384"/>
      <c r="BU10" s="385"/>
      <c r="BV10" s="383">
        <v>3504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315388</v>
      </c>
      <c r="BO11" s="384"/>
      <c r="BP11" s="384"/>
      <c r="BQ11" s="384"/>
      <c r="BR11" s="384"/>
      <c r="BS11" s="384"/>
      <c r="BT11" s="384"/>
      <c r="BU11" s="385"/>
      <c r="BV11" s="383">
        <v>268648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29813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29621</v>
      </c>
      <c r="S13" s="485"/>
      <c r="T13" s="485"/>
      <c r="U13" s="485"/>
      <c r="V13" s="486"/>
      <c r="W13" s="472" t="s">
        <v>123</v>
      </c>
      <c r="X13" s="396"/>
      <c r="Y13" s="396"/>
      <c r="Z13" s="396"/>
      <c r="AA13" s="396"/>
      <c r="AB13" s="397"/>
      <c r="AC13" s="359">
        <v>1666</v>
      </c>
      <c r="AD13" s="360"/>
      <c r="AE13" s="360"/>
      <c r="AF13" s="360"/>
      <c r="AG13" s="361"/>
      <c r="AH13" s="359">
        <v>2241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368551</v>
      </c>
      <c r="BO13" s="384"/>
      <c r="BP13" s="384"/>
      <c r="BQ13" s="384"/>
      <c r="BR13" s="384"/>
      <c r="BS13" s="384"/>
      <c r="BT13" s="384"/>
      <c r="BU13" s="385"/>
      <c r="BV13" s="383">
        <v>287368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30362</v>
      </c>
      <c r="S14" s="485"/>
      <c r="T14" s="485"/>
      <c r="U14" s="485"/>
      <c r="V14" s="486"/>
      <c r="W14" s="487"/>
      <c r="X14" s="399"/>
      <c r="Y14" s="399"/>
      <c r="Z14" s="399"/>
      <c r="AA14" s="399"/>
      <c r="AB14" s="400"/>
      <c r="AC14" s="477">
        <v>12.3</v>
      </c>
      <c r="AD14" s="478"/>
      <c r="AE14" s="478"/>
      <c r="AF14" s="478"/>
      <c r="AG14" s="479"/>
      <c r="AH14" s="477">
        <v>14.5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79</v>
      </c>
      <c r="CU14" s="456"/>
      <c r="CV14" s="456"/>
      <c r="CW14" s="456"/>
      <c r="CX14" s="456"/>
      <c r="CY14" s="456"/>
      <c r="CZ14" s="456"/>
      <c r="DA14" s="457"/>
      <c r="DB14" s="488">
        <v>92.7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30176</v>
      </c>
      <c r="S15" s="485"/>
      <c r="T15" s="485"/>
      <c r="U15" s="485"/>
      <c r="V15" s="486"/>
      <c r="W15" s="472" t="s">
        <v>129</v>
      </c>
      <c r="X15" s="396"/>
      <c r="Y15" s="396"/>
      <c r="Z15" s="396"/>
      <c r="AA15" s="396"/>
      <c r="AB15" s="397"/>
      <c r="AC15" s="359">
        <v>4178</v>
      </c>
      <c r="AD15" s="360"/>
      <c r="AE15" s="360"/>
      <c r="AF15" s="360"/>
      <c r="AG15" s="361"/>
      <c r="AH15" s="359">
        <v>5127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2881025</v>
      </c>
      <c r="BO15" s="379"/>
      <c r="BP15" s="379"/>
      <c r="BQ15" s="379"/>
      <c r="BR15" s="379"/>
      <c r="BS15" s="379"/>
      <c r="BT15" s="379"/>
      <c r="BU15" s="380"/>
      <c r="BV15" s="378">
        <v>2874133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31</v>
      </c>
      <c r="AD16" s="478"/>
      <c r="AE16" s="478"/>
      <c r="AF16" s="478"/>
      <c r="AG16" s="479"/>
      <c r="AH16" s="477">
        <v>33.200000000000003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11128864</v>
      </c>
      <c r="BO16" s="384"/>
      <c r="BP16" s="384"/>
      <c r="BQ16" s="384"/>
      <c r="BR16" s="384"/>
      <c r="BS16" s="384"/>
      <c r="BT16" s="384"/>
      <c r="BU16" s="385"/>
      <c r="BV16" s="383">
        <v>10962606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7650</v>
      </c>
      <c r="AD17" s="360"/>
      <c r="AE17" s="360"/>
      <c r="AF17" s="360"/>
      <c r="AG17" s="361"/>
      <c r="AH17" s="359">
        <v>8075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3660673</v>
      </c>
      <c r="BO17" s="384"/>
      <c r="BP17" s="384"/>
      <c r="BQ17" s="384"/>
      <c r="BR17" s="384"/>
      <c r="BS17" s="384"/>
      <c r="BT17" s="384"/>
      <c r="BU17" s="385"/>
      <c r="BV17" s="383">
        <v>3677731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429.29</v>
      </c>
      <c r="M18" s="448"/>
      <c r="N18" s="448"/>
      <c r="O18" s="448"/>
      <c r="P18" s="448"/>
      <c r="Q18" s="448"/>
      <c r="R18" s="449"/>
      <c r="S18" s="449"/>
      <c r="T18" s="449"/>
      <c r="U18" s="449"/>
      <c r="V18" s="450"/>
      <c r="W18" s="464"/>
      <c r="X18" s="465"/>
      <c r="Y18" s="465"/>
      <c r="Z18" s="465"/>
      <c r="AA18" s="465"/>
      <c r="AB18" s="473"/>
      <c r="AC18" s="347">
        <v>56.7</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13471219</v>
      </c>
      <c r="BO18" s="384"/>
      <c r="BP18" s="384"/>
      <c r="BQ18" s="384"/>
      <c r="BR18" s="384"/>
      <c r="BS18" s="384"/>
      <c r="BT18" s="384"/>
      <c r="BU18" s="385"/>
      <c r="BV18" s="383">
        <v>13518252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17289402</v>
      </c>
      <c r="BO19" s="384"/>
      <c r="BP19" s="384"/>
      <c r="BQ19" s="384"/>
      <c r="BR19" s="384"/>
      <c r="BS19" s="384"/>
      <c r="BT19" s="384"/>
      <c r="BU19" s="385"/>
      <c r="BV19" s="383">
        <v>17018516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11205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28437785</v>
      </c>
      <c r="BO23" s="384"/>
      <c r="BP23" s="384"/>
      <c r="BQ23" s="384"/>
      <c r="BR23" s="384"/>
      <c r="BS23" s="384"/>
      <c r="BT23" s="384"/>
      <c r="BU23" s="385"/>
      <c r="BV23" s="383">
        <v>29024797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8100</v>
      </c>
      <c r="R24" s="360"/>
      <c r="S24" s="360"/>
      <c r="T24" s="360"/>
      <c r="U24" s="360"/>
      <c r="V24" s="361"/>
      <c r="W24" s="425"/>
      <c r="X24" s="416"/>
      <c r="Y24" s="417"/>
      <c r="Z24" s="356" t="s">
        <v>152</v>
      </c>
      <c r="AA24" s="357"/>
      <c r="AB24" s="357"/>
      <c r="AC24" s="357"/>
      <c r="AD24" s="357"/>
      <c r="AE24" s="357"/>
      <c r="AF24" s="357"/>
      <c r="AG24" s="358"/>
      <c r="AH24" s="359">
        <v>414</v>
      </c>
      <c r="AI24" s="360"/>
      <c r="AJ24" s="360"/>
      <c r="AK24" s="360"/>
      <c r="AL24" s="361"/>
      <c r="AM24" s="359">
        <v>1273878</v>
      </c>
      <c r="AN24" s="360"/>
      <c r="AO24" s="360"/>
      <c r="AP24" s="360"/>
      <c r="AQ24" s="360"/>
      <c r="AR24" s="361"/>
      <c r="AS24" s="359">
        <v>3077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16015359</v>
      </c>
      <c r="BO24" s="384"/>
      <c r="BP24" s="384"/>
      <c r="BQ24" s="384"/>
      <c r="BR24" s="384"/>
      <c r="BS24" s="384"/>
      <c r="BT24" s="384"/>
      <c r="BU24" s="385"/>
      <c r="BV24" s="383">
        <v>17236723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3250</v>
      </c>
      <c r="R25" s="360"/>
      <c r="S25" s="360"/>
      <c r="T25" s="360"/>
      <c r="U25" s="360"/>
      <c r="V25" s="361"/>
      <c r="W25" s="425"/>
      <c r="X25" s="416"/>
      <c r="Y25" s="417"/>
      <c r="Z25" s="356" t="s">
        <v>155</v>
      </c>
      <c r="AA25" s="357"/>
      <c r="AB25" s="357"/>
      <c r="AC25" s="357"/>
      <c r="AD25" s="357"/>
      <c r="AE25" s="357"/>
      <c r="AF25" s="357"/>
      <c r="AG25" s="358"/>
      <c r="AH25" s="359">
        <v>64</v>
      </c>
      <c r="AI25" s="360"/>
      <c r="AJ25" s="360"/>
      <c r="AK25" s="360"/>
      <c r="AL25" s="361"/>
      <c r="AM25" s="359">
        <v>178112</v>
      </c>
      <c r="AN25" s="360"/>
      <c r="AO25" s="360"/>
      <c r="AP25" s="360"/>
      <c r="AQ25" s="360"/>
      <c r="AR25" s="361"/>
      <c r="AS25" s="359">
        <v>2783</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1260317</v>
      </c>
      <c r="BO25" s="379"/>
      <c r="BP25" s="379"/>
      <c r="BQ25" s="379"/>
      <c r="BR25" s="379"/>
      <c r="BS25" s="379"/>
      <c r="BT25" s="379"/>
      <c r="BU25" s="380"/>
      <c r="BV25" s="378">
        <v>3376434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5900</v>
      </c>
      <c r="R26" s="360"/>
      <c r="S26" s="360"/>
      <c r="T26" s="360"/>
      <c r="U26" s="360"/>
      <c r="V26" s="361"/>
      <c r="W26" s="425"/>
      <c r="X26" s="416"/>
      <c r="Y26" s="417"/>
      <c r="Z26" s="356" t="s">
        <v>158</v>
      </c>
      <c r="AA26" s="438"/>
      <c r="AB26" s="438"/>
      <c r="AC26" s="438"/>
      <c r="AD26" s="438"/>
      <c r="AE26" s="438"/>
      <c r="AF26" s="438"/>
      <c r="AG26" s="439"/>
      <c r="AH26" s="359">
        <v>40</v>
      </c>
      <c r="AI26" s="360"/>
      <c r="AJ26" s="360"/>
      <c r="AK26" s="360"/>
      <c r="AL26" s="361"/>
      <c r="AM26" s="359">
        <v>116800</v>
      </c>
      <c r="AN26" s="360"/>
      <c r="AO26" s="360"/>
      <c r="AP26" s="360"/>
      <c r="AQ26" s="360"/>
      <c r="AR26" s="361"/>
      <c r="AS26" s="359">
        <v>2920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4100</v>
      </c>
      <c r="R27" s="360"/>
      <c r="S27" s="360"/>
      <c r="T27" s="360"/>
      <c r="U27" s="360"/>
      <c r="V27" s="361"/>
      <c r="W27" s="425"/>
      <c r="X27" s="416"/>
      <c r="Y27" s="417"/>
      <c r="Z27" s="356" t="s">
        <v>161</v>
      </c>
      <c r="AA27" s="357"/>
      <c r="AB27" s="357"/>
      <c r="AC27" s="357"/>
      <c r="AD27" s="357"/>
      <c r="AE27" s="357"/>
      <c r="AF27" s="357"/>
      <c r="AG27" s="358"/>
      <c r="AH27" s="359">
        <v>19</v>
      </c>
      <c r="AI27" s="360"/>
      <c r="AJ27" s="360"/>
      <c r="AK27" s="360"/>
      <c r="AL27" s="361"/>
      <c r="AM27" s="359">
        <v>56009</v>
      </c>
      <c r="AN27" s="360"/>
      <c r="AO27" s="360"/>
      <c r="AP27" s="360"/>
      <c r="AQ27" s="360"/>
      <c r="AR27" s="361"/>
      <c r="AS27" s="359">
        <v>2948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470094</v>
      </c>
      <c r="BO27" s="387"/>
      <c r="BP27" s="387"/>
      <c r="BQ27" s="387"/>
      <c r="BR27" s="387"/>
      <c r="BS27" s="387"/>
      <c r="BT27" s="387"/>
      <c r="BU27" s="388"/>
      <c r="BV27" s="386">
        <v>469880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3450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4843101</v>
      </c>
      <c r="BO28" s="379"/>
      <c r="BP28" s="379"/>
      <c r="BQ28" s="379"/>
      <c r="BR28" s="379"/>
      <c r="BS28" s="379"/>
      <c r="BT28" s="379"/>
      <c r="BU28" s="380"/>
      <c r="BV28" s="378">
        <v>4310088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3200</v>
      </c>
      <c r="R29" s="360"/>
      <c r="S29" s="360"/>
      <c r="T29" s="360"/>
      <c r="U29" s="360"/>
      <c r="V29" s="361"/>
      <c r="W29" s="426"/>
      <c r="X29" s="427"/>
      <c r="Y29" s="428"/>
      <c r="Z29" s="356" t="s">
        <v>168</v>
      </c>
      <c r="AA29" s="357"/>
      <c r="AB29" s="357"/>
      <c r="AC29" s="357"/>
      <c r="AD29" s="357"/>
      <c r="AE29" s="357"/>
      <c r="AF29" s="357"/>
      <c r="AG29" s="358"/>
      <c r="AH29" s="359">
        <v>433</v>
      </c>
      <c r="AI29" s="360"/>
      <c r="AJ29" s="360"/>
      <c r="AK29" s="360"/>
      <c r="AL29" s="361"/>
      <c r="AM29" s="359">
        <v>1329887</v>
      </c>
      <c r="AN29" s="360"/>
      <c r="AO29" s="360"/>
      <c r="AP29" s="360"/>
      <c r="AQ29" s="360"/>
      <c r="AR29" s="361"/>
      <c r="AS29" s="359">
        <v>3071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1443776</v>
      </c>
      <c r="BO29" s="384"/>
      <c r="BP29" s="384"/>
      <c r="BQ29" s="384"/>
      <c r="BR29" s="384"/>
      <c r="BS29" s="384"/>
      <c r="BT29" s="384"/>
      <c r="BU29" s="385"/>
      <c r="BV29" s="383">
        <v>1442485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7079346</v>
      </c>
      <c r="BO30" s="387"/>
      <c r="BP30" s="387"/>
      <c r="BQ30" s="387"/>
      <c r="BR30" s="387"/>
      <c r="BS30" s="387"/>
      <c r="BT30" s="387"/>
      <c r="BU30" s="388"/>
      <c r="BV30" s="386">
        <v>6339553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8</v>
      </c>
      <c r="V34" s="343"/>
      <c r="W34" s="342" t="str">
        <f>IF('各会計、関係団体の財政状況及び健全化判断比率'!B28="","",'各会計、関係団体の財政状況及び健全化判断比率'!B28)</f>
        <v>美作市国民健康保険特別会計</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IF('各会計、関係団体の財政状況及び健全化判断比率'!B32="","",'各会計、関係団体の財政状況及び健全化判断比率'!B32)</f>
        <v>美作市水道事業会計</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IF('各会計、関係団体の財政状況及び健全化判断比率'!B35="","",'各会計、関係団体の財政状況及び健全化判断比率'!B35)</f>
        <v>美作市簡易水道特別会計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勝英農業共済事務組合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有限会社特産館みまさか</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美作市土地取得特別会計</v>
      </c>
      <c r="F35" s="342"/>
      <c r="G35" s="342"/>
      <c r="H35" s="342"/>
      <c r="I35" s="342"/>
      <c r="J35" s="342"/>
      <c r="K35" s="342"/>
      <c r="L35" s="342"/>
      <c r="M35" s="342"/>
      <c r="N35" s="342"/>
      <c r="O35" s="342"/>
      <c r="P35" s="342"/>
      <c r="Q35" s="342"/>
      <c r="R35" s="342"/>
      <c r="S35" s="342"/>
      <c r="T35" s="165"/>
      <c r="U35" s="343">
        <f>IF(W35="","",U34+1)</f>
        <v>9</v>
      </c>
      <c r="V35" s="343"/>
      <c r="W35" s="342" t="str">
        <f>IF('各会計、関係団体の財政状況及び健全化判断比率'!B29="","",'各会計、関係団体の財政状況及び健全化判断比率'!B29)</f>
        <v>美作市介護保険特別会計</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IF('各会計、関係団体の財政状況及び健全化判断比率'!B33="","",'各会計、関係団体の財政状況及び健全化判断比率'!B33)</f>
        <v>美作市病院事業会計</v>
      </c>
      <c r="AP35" s="342"/>
      <c r="AQ35" s="342"/>
      <c r="AR35" s="342"/>
      <c r="AS35" s="342"/>
      <c r="AT35" s="342"/>
      <c r="AU35" s="342"/>
      <c r="AV35" s="342"/>
      <c r="AW35" s="342"/>
      <c r="AX35" s="342"/>
      <c r="AY35" s="342"/>
      <c r="AZ35" s="342"/>
      <c r="BA35" s="342"/>
      <c r="BB35" s="342"/>
      <c r="BC35" s="342"/>
      <c r="BD35" s="165"/>
      <c r="BE35" s="343">
        <f t="shared" ref="BE35:BE43" si="1">IF(BG35="","",BE34+1)</f>
        <v>16</v>
      </c>
      <c r="BF35" s="343"/>
      <c r="BG35" s="342" t="str">
        <f>IF('各会計、関係団体の財政状況及び健全化判断比率'!B36="","",'各会計、関係団体の財政状況及び健全化判断比率'!B36)</f>
        <v>美作市都市と農村の交流施設特別会計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岡山県市町村税整理組合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美作市土地開発公社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美作市住宅新築資金等貸付事業特別会計</v>
      </c>
      <c r="F36" s="342"/>
      <c r="G36" s="342"/>
      <c r="H36" s="342"/>
      <c r="I36" s="342"/>
      <c r="J36" s="342"/>
      <c r="K36" s="342"/>
      <c r="L36" s="342"/>
      <c r="M36" s="342"/>
      <c r="N36" s="342"/>
      <c r="O36" s="342"/>
      <c r="P36" s="342"/>
      <c r="Q36" s="342"/>
      <c r="R36" s="342"/>
      <c r="S36" s="342"/>
      <c r="T36" s="165"/>
      <c r="U36" s="343">
        <f t="shared" ref="U36:U43" si="4">IF(W36="","",U35+1)</f>
        <v>10</v>
      </c>
      <c r="V36" s="343"/>
      <c r="W36" s="342" t="str">
        <f>IF('各会計、関係団体の財政状況及び健全化判断比率'!B30="","",'各会計、関係団体の財政状況及び健全化判断比率'!B30)</f>
        <v>美作市後期高齢者医療特別会計</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IF('各会計、関係団体の財政状況及び健全化判断比率'!B34="","",'各会計、関係団体の財政状況及び健全化判断比率'!B34)</f>
        <v>美作市下水道事業会計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岡山県後期高齢者医療広域連合（一般会計）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東粟倉工房株式会社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美作市公園墓地事業特別会計</v>
      </c>
      <c r="F37" s="342"/>
      <c r="G37" s="342"/>
      <c r="H37" s="342"/>
      <c r="I37" s="342"/>
      <c r="J37" s="342"/>
      <c r="K37" s="342"/>
      <c r="L37" s="342"/>
      <c r="M37" s="342"/>
      <c r="N37" s="342"/>
      <c r="O37" s="342"/>
      <c r="P37" s="342"/>
      <c r="Q37" s="342"/>
      <c r="R37" s="342"/>
      <c r="S37" s="342"/>
      <c r="T37" s="165"/>
      <c r="U37" s="343">
        <f t="shared" si="4"/>
        <v>11</v>
      </c>
      <c r="V37" s="343"/>
      <c r="W37" s="342" t="str">
        <f>IF('各会計、関係団体の財政状況及び健全化判断比率'!B31="","",'各会計、関係団体の財政状況及び健全化判断比率'!B31)</f>
        <v>美作市老人保健施設事業特別会計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岡山県後期高齢者医療広域連合（特別会計）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東粟倉特産物販売有限会社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矢田茂・原田政次郎・福田五男奨学基金特別会計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21</v>
      </c>
      <c r="BX38" s="343"/>
      <c r="BY38" s="342" t="str">
        <f>IF('各会計、関係団体の財政状況及び健全化判断比率'!B72="","",'各会計、関係団体の財政状況及び健全化判断比率'!B72)</f>
        <v>岡山県市町村総合事務組合（一般会計）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有限会社大原農業振興センター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美作市武蔵の里特別会計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22</v>
      </c>
      <c r="BX39" s="343"/>
      <c r="BY39" s="342" t="str">
        <f>IF('各会計、関係団体の財政状況及び健全化判断比率'!B73="","",'各会計、関係団体の財政状況及び健全化判断比率'!B73)</f>
        <v>岡山県市町村総合事務組合（貸付金特別会計）</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株式会社みまちゃんネル</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美作市愛の村パーク特別会計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23</v>
      </c>
      <c r="BX40" s="343"/>
      <c r="BY40" s="342" t="str">
        <f>IF('各会計、関係団体の財政状況及び健全化判断比率'!B74="","",'各会計、関係団体の財政状況及び健全化判断比率'!B74)</f>
        <v>岡山県市町村総合事務組合（脱退還付金特別会計）</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株式会社作東バレンタインホテル</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24</v>
      </c>
      <c r="BX41" s="343"/>
      <c r="BY41" s="342" t="str">
        <f>IF('各会計、関係団体の財政状況及び健全化判断比率'!B75="","",'各会計、関係団体の財政状況及び健全化判断比率'!B75)</f>
        <v>岡山県市町村総合事務組合（交通災害共済特別会計）</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株式会社雲海</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25</v>
      </c>
      <c r="BX42" s="343"/>
      <c r="BY42" s="342" t="str">
        <f>IF('各会計、関係団体の財政状況及び健全化判断比率'!B76="","",'各会計、関係団体の財政状況及び健全化判断比率'!B76)</f>
        <v>美作養護老人ホーム組合（養護老人ホーム会計）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26</v>
      </c>
      <c r="BX43" s="343"/>
      <c r="BY43" s="342" t="str">
        <f>IF('各会計、関係団体の財政状況及び健全化判断比率'!B77="","",'各会計、関係団体の財政状況及び健全化判断比率'!B77)</f>
        <v>美作養護老人ホーム組合（特別養護老人ホーム会計）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J3" sqref="J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30432</v>
      </c>
      <c r="J41" s="83">
        <v>29593</v>
      </c>
      <c r="K41" s="83">
        <v>28941</v>
      </c>
      <c r="L41" s="83">
        <v>29025</v>
      </c>
      <c r="M41" s="84">
        <v>28438</v>
      </c>
    </row>
    <row r="42" spans="2:13" ht="27.75" customHeight="1">
      <c r="B42" s="1171"/>
      <c r="C42" s="1172"/>
      <c r="D42" s="85"/>
      <c r="E42" s="1175" t="s">
        <v>26</v>
      </c>
      <c r="F42" s="1175"/>
      <c r="G42" s="1175"/>
      <c r="H42" s="1176"/>
      <c r="I42" s="86">
        <v>187</v>
      </c>
      <c r="J42" s="87">
        <v>172</v>
      </c>
      <c r="K42" s="87">
        <v>140</v>
      </c>
      <c r="L42" s="87">
        <v>110</v>
      </c>
      <c r="M42" s="88">
        <v>98</v>
      </c>
    </row>
    <row r="43" spans="2:13" ht="27.75" customHeight="1">
      <c r="B43" s="1171"/>
      <c r="C43" s="1172"/>
      <c r="D43" s="85"/>
      <c r="E43" s="1175" t="s">
        <v>27</v>
      </c>
      <c r="F43" s="1175"/>
      <c r="G43" s="1175"/>
      <c r="H43" s="1176"/>
      <c r="I43" s="86">
        <v>29162</v>
      </c>
      <c r="J43" s="87">
        <v>27512</v>
      </c>
      <c r="K43" s="87">
        <v>26842</v>
      </c>
      <c r="L43" s="87">
        <v>26168</v>
      </c>
      <c r="M43" s="88">
        <v>25435</v>
      </c>
    </row>
    <row r="44" spans="2:13" ht="27.75" customHeight="1">
      <c r="B44" s="1171"/>
      <c r="C44" s="1172"/>
      <c r="D44" s="85"/>
      <c r="E44" s="1175" t="s">
        <v>28</v>
      </c>
      <c r="F44" s="1175"/>
      <c r="G44" s="1175"/>
      <c r="H44" s="1176"/>
      <c r="I44" s="86">
        <v>115</v>
      </c>
      <c r="J44" s="87">
        <v>48</v>
      </c>
      <c r="K44" s="87">
        <v>44</v>
      </c>
      <c r="L44" s="87">
        <v>39</v>
      </c>
      <c r="M44" s="88">
        <v>35</v>
      </c>
    </row>
    <row r="45" spans="2:13" ht="27.75" customHeight="1">
      <c r="B45" s="1171"/>
      <c r="C45" s="1172"/>
      <c r="D45" s="85"/>
      <c r="E45" s="1175" t="s">
        <v>29</v>
      </c>
      <c r="F45" s="1175"/>
      <c r="G45" s="1175"/>
      <c r="H45" s="1176"/>
      <c r="I45" s="86">
        <v>3486</v>
      </c>
      <c r="J45" s="87">
        <v>3341</v>
      </c>
      <c r="K45" s="87">
        <v>3246</v>
      </c>
      <c r="L45" s="87">
        <v>3126</v>
      </c>
      <c r="M45" s="88">
        <v>2813</v>
      </c>
    </row>
    <row r="46" spans="2:13" ht="27.75" customHeight="1">
      <c r="B46" s="1171"/>
      <c r="C46" s="1172"/>
      <c r="D46" s="85"/>
      <c r="E46" s="1175" t="s">
        <v>30</v>
      </c>
      <c r="F46" s="1175"/>
      <c r="G46" s="1175"/>
      <c r="H46" s="1176"/>
      <c r="I46" s="86">
        <v>3</v>
      </c>
      <c r="J46" s="87">
        <v>2</v>
      </c>
      <c r="K46" s="87">
        <v>14</v>
      </c>
      <c r="L46" s="87">
        <v>1</v>
      </c>
      <c r="M46" s="88">
        <v>3</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6293</v>
      </c>
      <c r="J49" s="87">
        <v>7429</v>
      </c>
      <c r="K49" s="87">
        <v>8680</v>
      </c>
      <c r="L49" s="87">
        <v>9813</v>
      </c>
      <c r="M49" s="88">
        <v>11081</v>
      </c>
    </row>
    <row r="50" spans="2:13" ht="27.75" customHeight="1">
      <c r="B50" s="1171"/>
      <c r="C50" s="1172"/>
      <c r="D50" s="85"/>
      <c r="E50" s="1175" t="s">
        <v>35</v>
      </c>
      <c r="F50" s="1175"/>
      <c r="G50" s="1175"/>
      <c r="H50" s="1176"/>
      <c r="I50" s="86">
        <v>946</v>
      </c>
      <c r="J50" s="87">
        <v>836</v>
      </c>
      <c r="K50" s="87">
        <v>710</v>
      </c>
      <c r="L50" s="87">
        <v>567</v>
      </c>
      <c r="M50" s="88">
        <v>467</v>
      </c>
    </row>
    <row r="51" spans="2:13" ht="27.75" customHeight="1">
      <c r="B51" s="1173"/>
      <c r="C51" s="1174"/>
      <c r="D51" s="85"/>
      <c r="E51" s="1175" t="s">
        <v>36</v>
      </c>
      <c r="F51" s="1175"/>
      <c r="G51" s="1175"/>
      <c r="H51" s="1176"/>
      <c r="I51" s="86">
        <v>39898</v>
      </c>
      <c r="J51" s="87">
        <v>38955</v>
      </c>
      <c r="K51" s="87">
        <v>38291</v>
      </c>
      <c r="L51" s="87">
        <v>37567</v>
      </c>
      <c r="M51" s="88">
        <v>36483</v>
      </c>
    </row>
    <row r="52" spans="2:13" ht="27.75" customHeight="1" thickBot="1">
      <c r="B52" s="1177" t="s">
        <v>37</v>
      </c>
      <c r="C52" s="1178"/>
      <c r="D52" s="90"/>
      <c r="E52" s="1179" t="s">
        <v>38</v>
      </c>
      <c r="F52" s="1179"/>
      <c r="G52" s="1179"/>
      <c r="H52" s="1180"/>
      <c r="I52" s="91">
        <v>16248</v>
      </c>
      <c r="J52" s="92">
        <v>13449</v>
      </c>
      <c r="K52" s="92">
        <v>11547</v>
      </c>
      <c r="L52" s="92">
        <v>10523</v>
      </c>
      <c r="M52" s="93">
        <v>8791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96199</v>
      </c>
      <c r="E3" s="116"/>
      <c r="F3" s="117">
        <v>86381</v>
      </c>
      <c r="G3" s="118"/>
      <c r="H3" s="119"/>
    </row>
    <row r="4" spans="1:8">
      <c r="A4" s="120"/>
      <c r="B4" s="121"/>
      <c r="C4" s="122"/>
      <c r="D4" s="123">
        <v>36178</v>
      </c>
      <c r="E4" s="124"/>
      <c r="F4" s="125">
        <v>41242</v>
      </c>
      <c r="G4" s="126"/>
      <c r="H4" s="127"/>
    </row>
    <row r="5" spans="1:8">
      <c r="A5" s="108" t="s">
        <v>514</v>
      </c>
      <c r="B5" s="113"/>
      <c r="C5" s="114"/>
      <c r="D5" s="115">
        <v>91066</v>
      </c>
      <c r="E5" s="116"/>
      <c r="F5" s="117">
        <v>67201</v>
      </c>
      <c r="G5" s="118"/>
      <c r="H5" s="119"/>
    </row>
    <row r="6" spans="1:8">
      <c r="A6" s="120"/>
      <c r="B6" s="121"/>
      <c r="C6" s="122"/>
      <c r="D6" s="123">
        <v>30695</v>
      </c>
      <c r="E6" s="124"/>
      <c r="F6" s="125">
        <v>35210</v>
      </c>
      <c r="G6" s="126"/>
      <c r="H6" s="127"/>
    </row>
    <row r="7" spans="1:8">
      <c r="A7" s="108" t="s">
        <v>515</v>
      </c>
      <c r="B7" s="113"/>
      <c r="C7" s="114"/>
      <c r="D7" s="115">
        <v>74434</v>
      </c>
      <c r="E7" s="116"/>
      <c r="F7" s="117">
        <v>75709</v>
      </c>
      <c r="G7" s="118"/>
      <c r="H7" s="119"/>
    </row>
    <row r="8" spans="1:8">
      <c r="A8" s="120"/>
      <c r="B8" s="121"/>
      <c r="C8" s="122"/>
      <c r="D8" s="123">
        <v>21639</v>
      </c>
      <c r="E8" s="124"/>
      <c r="F8" s="125">
        <v>35212</v>
      </c>
      <c r="G8" s="126"/>
      <c r="H8" s="127"/>
    </row>
    <row r="9" spans="1:8">
      <c r="A9" s="108" t="s">
        <v>516</v>
      </c>
      <c r="B9" s="113"/>
      <c r="C9" s="114"/>
      <c r="D9" s="115">
        <v>142568</v>
      </c>
      <c r="E9" s="116"/>
      <c r="F9" s="117">
        <v>90961</v>
      </c>
      <c r="G9" s="118"/>
      <c r="H9" s="119"/>
    </row>
    <row r="10" spans="1:8">
      <c r="A10" s="120"/>
      <c r="B10" s="121"/>
      <c r="C10" s="122"/>
      <c r="D10" s="123">
        <v>52308</v>
      </c>
      <c r="E10" s="124"/>
      <c r="F10" s="125">
        <v>37720</v>
      </c>
      <c r="G10" s="126"/>
      <c r="H10" s="127"/>
    </row>
    <row r="11" spans="1:8">
      <c r="A11" s="108" t="s">
        <v>517</v>
      </c>
      <c r="B11" s="113"/>
      <c r="C11" s="114"/>
      <c r="D11" s="115">
        <v>113109</v>
      </c>
      <c r="E11" s="116"/>
      <c r="F11" s="117">
        <v>106614</v>
      </c>
      <c r="G11" s="118"/>
      <c r="H11" s="119"/>
    </row>
    <row r="12" spans="1:8">
      <c r="A12" s="120"/>
      <c r="B12" s="121"/>
      <c r="C12" s="128"/>
      <c r="D12" s="123">
        <v>43328</v>
      </c>
      <c r="E12" s="124"/>
      <c r="F12" s="125">
        <v>45545</v>
      </c>
      <c r="G12" s="126"/>
      <c r="H12" s="127"/>
    </row>
    <row r="13" spans="1:8">
      <c r="A13" s="108"/>
      <c r="B13" s="113"/>
      <c r="C13" s="129"/>
      <c r="D13" s="130">
        <v>103475</v>
      </c>
      <c r="E13" s="131"/>
      <c r="F13" s="132">
        <v>85373</v>
      </c>
      <c r="G13" s="133"/>
      <c r="H13" s="119"/>
    </row>
    <row r="14" spans="1:8">
      <c r="A14" s="120"/>
      <c r="B14" s="121"/>
      <c r="C14" s="122"/>
      <c r="D14" s="123">
        <v>36830</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8.26</v>
      </c>
      <c r="C19" s="134">
        <f>ROUND(VALUE(SUBSTITUTE(実質収支比率等に係る経年分析!G$48,"▲","-")),2)</f>
        <v>8.48</v>
      </c>
      <c r="D19" s="134">
        <f>ROUND(VALUE(SUBSTITUTE(実質収支比率等に係る経年分析!H$48,"▲","-")),2)</f>
        <v>7.05</v>
      </c>
      <c r="E19" s="134">
        <f>ROUND(VALUE(SUBSTITUTE(実質収支比率等に係る経年分析!I$48,"▲","-")),2)</f>
        <v>7.06</v>
      </c>
      <c r="F19" s="134">
        <f>ROUND(VALUE(SUBSTITUTE(実質収支比率等に係る経年分析!J$48,"▲","-")),2)</f>
        <v>7.47</v>
      </c>
    </row>
    <row r="20" spans="1:11">
      <c r="A20" s="134" t="s">
        <v>43</v>
      </c>
      <c r="B20" s="134">
        <f>ROUND(VALUE(SUBSTITUTE(実質収支比率等に係る経年分析!F$47,"▲","-")),2)</f>
        <v>16.260000000000002</v>
      </c>
      <c r="C20" s="134">
        <f>ROUND(VALUE(SUBSTITUTE(実質収支比率等に係る経年分析!G$47,"▲","-")),2)</f>
        <v>20.56</v>
      </c>
      <c r="D20" s="134">
        <f>ROUND(VALUE(SUBSTITUTE(実質収支比率等に係る経年分析!H$47,"▲","-")),2)</f>
        <v>25.01</v>
      </c>
      <c r="E20" s="134">
        <f>ROUND(VALUE(SUBSTITUTE(実質収支比率等に係る経年分析!I$47,"▲","-")),2)</f>
        <v>28.15</v>
      </c>
      <c r="F20" s="134">
        <f>ROUND(VALUE(SUBSTITUTE(実質収支比率等に係る経年分析!J$47,"▲","-")),2)</f>
        <v>32.01</v>
      </c>
    </row>
    <row r="21" spans="1:11">
      <c r="A21" s="134" t="s">
        <v>44</v>
      </c>
      <c r="B21" s="134">
        <f>IF(ISNUMBER(VALUE(SUBSTITUTE(実質収支比率等に係る経年分析!F$49,"▲","-"))),ROUND(VALUE(SUBSTITUTE(実質収支比率等に係る経年分析!F$49,"▲","-")),2),NA())</f>
        <v>6.9</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1.88</v>
      </c>
      <c r="F21" s="134">
        <f>IF(ISNUMBER(VALUE(SUBSTITUTE(実質収支比率等に係る経年分析!J$49,"▲","-"))),ROUND(VALUE(SUBSTITUTE(実質収支比率等に係る経年分析!J$49,"▲","-")),2),NA())</f>
        <v>2.44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美作市住宅新築資金等貸付事業特別会計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美作市老人保健施設事業特別会計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美作市介護保険特別会計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c r="A32" s="135" t="str">
        <f>IF(連結実質赤字比率に係る赤字・黒字の構成分析!C$38="",NA(),連結実質赤字比率に係る赤字・黒字の構成分析!C$38)</f>
        <v>美作市国民健康保険特別会計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美作市下水道事業会計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7.29</v>
      </c>
    </row>
    <row r="35" spans="1:16">
      <c r="A35" s="135" t="str">
        <f>IF(連結実質赤字比率に係る赤字・黒字の構成分析!C$35="",NA(),連結実質赤字比率に係る赤字・黒字の構成分析!C$35)</f>
        <v>美作市水道事業会計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8.7899999999999991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v>
      </c>
    </row>
    <row r="36" spans="1:16">
      <c r="A36" s="135" t="str">
        <f>IF(連結実質赤字比率に係る赤字・黒字の構成分析!C$34="",NA(),連結実質赤字比率に係る赤字・黒字の構成分析!C$34)</f>
        <v>美作市病院事業会計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4100</v>
      </c>
      <c r="E42" s="136"/>
      <c r="F42" s="136"/>
      <c r="G42" s="136">
        <f>'実質公債費比率（分子）の構造'!L$52</f>
        <v>4066</v>
      </c>
      <c r="H42" s="136"/>
      <c r="I42" s="136"/>
      <c r="J42" s="136">
        <f>'実質公債費比率（分子）の構造'!M$52</f>
        <v>4035</v>
      </c>
      <c r="K42" s="136"/>
      <c r="L42" s="136"/>
      <c r="M42" s="136">
        <f>'実質公債費比率（分子）の構造'!N$52</f>
        <v>4064</v>
      </c>
      <c r="N42" s="136"/>
      <c r="O42" s="136"/>
      <c r="P42" s="136">
        <f>'実質公債費比率（分子）の構造'!O$52</f>
        <v>4096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8</v>
      </c>
      <c r="F44" s="136"/>
      <c r="G44" s="136"/>
      <c r="H44" s="136">
        <f>'実質公債費比率（分子）の構造'!M$50</f>
        <v>3</v>
      </c>
      <c r="I44" s="136"/>
      <c r="J44" s="136"/>
      <c r="K44" s="136">
        <f>'実質公債費比率（分子）の構造'!N$50</f>
        <v>2</v>
      </c>
      <c r="L44" s="136"/>
      <c r="M44" s="136"/>
      <c r="N44" s="136" t="str">
        <f>'実質公債費比率（分子）の構造'!O$50</f>
        <v>-</v>
      </c>
      <c r="O44" s="136"/>
      <c r="P44" s="136"/>
    </row>
    <row r="45" spans="1:16">
      <c r="A45" s="136" t="s">
        <v>54</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55</v>
      </c>
      <c r="B46" s="136">
        <f>'実質公債費比率（分子）の構造'!K$48</f>
        <v>2152</v>
      </c>
      <c r="C46" s="136"/>
      <c r="D46" s="136"/>
      <c r="E46" s="136">
        <f>'実質公債費比率（分子）の構造'!L$48</f>
        <v>2120</v>
      </c>
      <c r="F46" s="136"/>
      <c r="G46" s="136"/>
      <c r="H46" s="136">
        <f>'実質公債費比率（分子）の構造'!M$48</f>
        <v>2235</v>
      </c>
      <c r="I46" s="136"/>
      <c r="J46" s="136"/>
      <c r="K46" s="136">
        <f>'実質公債費比率（分子）の構造'!N$48</f>
        <v>2255</v>
      </c>
      <c r="L46" s="136"/>
      <c r="M46" s="136"/>
      <c r="N46" s="136">
        <f>'実質公債費比率（分子）の構造'!O$48</f>
        <v>2231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3803</v>
      </c>
      <c r="C49" s="136"/>
      <c r="D49" s="136"/>
      <c r="E49" s="136">
        <f>'実質公債費比率（分子）の構造'!L$45</f>
        <v>3808</v>
      </c>
      <c r="F49" s="136"/>
      <c r="G49" s="136"/>
      <c r="H49" s="136">
        <f>'実質公債費比率（分子）の構造'!M$45</f>
        <v>3582</v>
      </c>
      <c r="I49" s="136"/>
      <c r="J49" s="136"/>
      <c r="K49" s="136">
        <f>'実質公債費比率（分子）の構造'!N$45</f>
        <v>3507</v>
      </c>
      <c r="L49" s="136"/>
      <c r="M49" s="136"/>
      <c r="N49" s="136">
        <f>'実質公債費比率（分子）の構造'!O$45</f>
        <v>3429</v>
      </c>
      <c r="O49" s="136"/>
      <c r="P49" s="136"/>
    </row>
    <row r="50" spans="1:16">
      <c r="A50" s="136" t="s">
        <v>58</v>
      </c>
      <c r="B50" s="136" t="e">
        <f>NA()</f>
        <v>#N/A</v>
      </c>
      <c r="C50" s="136">
        <f>IF(ISNUMBER('実質公債費比率（分子）の構造'!K$53),'実質公債費比率（分子）の構造'!K$53,NA())</f>
        <v>1882</v>
      </c>
      <c r="D50" s="136" t="e">
        <f>NA()</f>
        <v>#N/A</v>
      </c>
      <c r="E50" s="136" t="e">
        <f>NA()</f>
        <v>#N/A</v>
      </c>
      <c r="F50" s="136">
        <f>IF(ISNUMBER('実質公債費比率（分子）の構造'!L$53),'実質公債費比率（分子）の構造'!L$53,NA())</f>
        <v>1875</v>
      </c>
      <c r="G50" s="136" t="e">
        <f>NA()</f>
        <v>#N/A</v>
      </c>
      <c r="H50" s="136" t="e">
        <f>NA()</f>
        <v>#N/A</v>
      </c>
      <c r="I50" s="136">
        <f>IF(ISNUMBER('実質公債費比率（分子）の構造'!M$53),'実質公債費比率（分子）の構造'!M$53,NA())</f>
        <v>1790</v>
      </c>
      <c r="J50" s="136" t="e">
        <f>NA()</f>
        <v>#N/A</v>
      </c>
      <c r="K50" s="136" t="e">
        <f>NA()</f>
        <v>#N/A</v>
      </c>
      <c r="L50" s="136">
        <f>IF(ISNUMBER('実質公債費比率（分子）の構造'!N$53),'実質公債費比率（分子）の構造'!N$53,NA())</f>
        <v>1705</v>
      </c>
      <c r="M50" s="136" t="e">
        <f>NA()</f>
        <v>#N/A</v>
      </c>
      <c r="N50" s="136" t="e">
        <f>NA()</f>
        <v>#N/A</v>
      </c>
      <c r="O50" s="136">
        <f>IF(ISNUMBER('実質公債費比率（分子）の構造'!O$53),'実質公債費比率（分子）の構造'!O$53,NA())</f>
        <v>1569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39898</v>
      </c>
      <c r="E56" s="135"/>
      <c r="F56" s="135"/>
      <c r="G56" s="135">
        <f>'将来負担比率（分子）の構造'!J$51</f>
        <v>38955</v>
      </c>
      <c r="H56" s="135"/>
      <c r="I56" s="135"/>
      <c r="J56" s="135">
        <f>'将来負担比率（分子）の構造'!K$51</f>
        <v>38291</v>
      </c>
      <c r="K56" s="135"/>
      <c r="L56" s="135"/>
      <c r="M56" s="135">
        <f>'将来負担比率（分子）の構造'!L$51</f>
        <v>37567</v>
      </c>
      <c r="N56" s="135"/>
      <c r="O56" s="135"/>
      <c r="P56" s="135">
        <f>'将来負担比率（分子）の構造'!M$51</f>
        <v>36483</v>
      </c>
    </row>
    <row r="57" spans="1:16">
      <c r="A57" s="135" t="s">
        <v>35</v>
      </c>
      <c r="B57" s="135"/>
      <c r="C57" s="135"/>
      <c r="D57" s="135">
        <f>'将来負担比率（分子）の構造'!I$50</f>
        <v>946</v>
      </c>
      <c r="E57" s="135"/>
      <c r="F57" s="135"/>
      <c r="G57" s="135">
        <f>'将来負担比率（分子）の構造'!J$50</f>
        <v>836</v>
      </c>
      <c r="H57" s="135"/>
      <c r="I57" s="135"/>
      <c r="J57" s="135">
        <f>'将来負担比率（分子）の構造'!K$50</f>
        <v>710</v>
      </c>
      <c r="K57" s="135"/>
      <c r="L57" s="135"/>
      <c r="M57" s="135">
        <f>'将来負担比率（分子）の構造'!L$50</f>
        <v>567</v>
      </c>
      <c r="N57" s="135"/>
      <c r="O57" s="135"/>
      <c r="P57" s="135">
        <f>'将来負担比率（分子）の構造'!M$50</f>
        <v>467</v>
      </c>
    </row>
    <row r="58" spans="1:16">
      <c r="A58" s="135" t="s">
        <v>34</v>
      </c>
      <c r="B58" s="135"/>
      <c r="C58" s="135"/>
      <c r="D58" s="135">
        <f>'将来負担比率（分子）の構造'!I$49</f>
        <v>6293</v>
      </c>
      <c r="E58" s="135"/>
      <c r="F58" s="135"/>
      <c r="G58" s="135">
        <f>'将来負担比率（分子）の構造'!J$49</f>
        <v>7429</v>
      </c>
      <c r="H58" s="135"/>
      <c r="I58" s="135"/>
      <c r="J58" s="135">
        <f>'将来負担比率（分子）の構造'!K$49</f>
        <v>8680</v>
      </c>
      <c r="K58" s="135"/>
      <c r="L58" s="135"/>
      <c r="M58" s="135">
        <f>'将来負担比率（分子）の構造'!L$49</f>
        <v>9813</v>
      </c>
      <c r="N58" s="135"/>
      <c r="O58" s="135"/>
      <c r="P58" s="135">
        <f>'将来負担比率（分子）の構造'!M$49</f>
        <v>11081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f>'将来負担比率（分子）の構造'!K$46</f>
        <v>14</v>
      </c>
      <c r="I61" s="135"/>
      <c r="J61" s="135"/>
      <c r="K61" s="135">
        <f>'将来負担比率（分子）の構造'!L$46</f>
        <v>1</v>
      </c>
      <c r="L61" s="135"/>
      <c r="M61" s="135"/>
      <c r="N61" s="135">
        <f>'将来負担比率（分子）の構造'!M$46</f>
        <v>3</v>
      </c>
      <c r="O61" s="135"/>
      <c r="P61" s="135"/>
    </row>
    <row r="62" spans="1:16">
      <c r="A62" s="135" t="s">
        <v>29</v>
      </c>
      <c r="B62" s="135">
        <f>'将来負担比率（分子）の構造'!I$45</f>
        <v>3486</v>
      </c>
      <c r="C62" s="135"/>
      <c r="D62" s="135"/>
      <c r="E62" s="135">
        <f>'将来負担比率（分子）の構造'!J$45</f>
        <v>3341</v>
      </c>
      <c r="F62" s="135"/>
      <c r="G62" s="135"/>
      <c r="H62" s="135">
        <f>'将来負担比率（分子）の構造'!K$45</f>
        <v>3246</v>
      </c>
      <c r="I62" s="135"/>
      <c r="J62" s="135"/>
      <c r="K62" s="135">
        <f>'将来負担比率（分子）の構造'!L$45</f>
        <v>3126</v>
      </c>
      <c r="L62" s="135"/>
      <c r="M62" s="135"/>
      <c r="N62" s="135">
        <f>'将来負担比率（分子）の構造'!M$45</f>
        <v>2813</v>
      </c>
      <c r="O62" s="135"/>
      <c r="P62" s="135"/>
    </row>
    <row r="63" spans="1:16">
      <c r="A63" s="135" t="s">
        <v>28</v>
      </c>
      <c r="B63" s="135">
        <f>'将来負担比率（分子）の構造'!I$44</f>
        <v>115</v>
      </c>
      <c r="C63" s="135"/>
      <c r="D63" s="135"/>
      <c r="E63" s="135">
        <f>'将来負担比率（分子）の構造'!J$44</f>
        <v>48</v>
      </c>
      <c r="F63" s="135"/>
      <c r="G63" s="135"/>
      <c r="H63" s="135">
        <f>'将来負担比率（分子）の構造'!K$44</f>
        <v>44</v>
      </c>
      <c r="I63" s="135"/>
      <c r="J63" s="135"/>
      <c r="K63" s="135">
        <f>'将来負担比率（分子）の構造'!L$44</f>
        <v>39</v>
      </c>
      <c r="L63" s="135"/>
      <c r="M63" s="135"/>
      <c r="N63" s="135">
        <f>'将来負担比率（分子）の構造'!M$44</f>
        <v>35</v>
      </c>
      <c r="O63" s="135"/>
      <c r="P63" s="135"/>
    </row>
    <row r="64" spans="1:16">
      <c r="A64" s="135" t="s">
        <v>27</v>
      </c>
      <c r="B64" s="135">
        <f>'将来負担比率（分子）の構造'!I$43</f>
        <v>29162</v>
      </c>
      <c r="C64" s="135"/>
      <c r="D64" s="135"/>
      <c r="E64" s="135">
        <f>'将来負担比率（分子）の構造'!J$43</f>
        <v>27512</v>
      </c>
      <c r="F64" s="135"/>
      <c r="G64" s="135"/>
      <c r="H64" s="135">
        <f>'将来負担比率（分子）の構造'!K$43</f>
        <v>26842</v>
      </c>
      <c r="I64" s="135"/>
      <c r="J64" s="135"/>
      <c r="K64" s="135">
        <f>'将来負担比率（分子）の構造'!L$43</f>
        <v>26168</v>
      </c>
      <c r="L64" s="135"/>
      <c r="M64" s="135"/>
      <c r="N64" s="135">
        <f>'将来負担比率（分子）の構造'!M$43</f>
        <v>25435</v>
      </c>
      <c r="O64" s="135"/>
      <c r="P64" s="135"/>
    </row>
    <row r="65" spans="1:16">
      <c r="A65" s="135" t="s">
        <v>26</v>
      </c>
      <c r="B65" s="135">
        <f>'将来負担比率（分子）の構造'!I$42</f>
        <v>187</v>
      </c>
      <c r="C65" s="135"/>
      <c r="D65" s="135"/>
      <c r="E65" s="135">
        <f>'将来負担比率（分子）の構造'!J$42</f>
        <v>172</v>
      </c>
      <c r="F65" s="135"/>
      <c r="G65" s="135"/>
      <c r="H65" s="135">
        <f>'将来負担比率（分子）の構造'!K$42</f>
        <v>140</v>
      </c>
      <c r="I65" s="135"/>
      <c r="J65" s="135"/>
      <c r="K65" s="135">
        <f>'将来負担比率（分子）の構造'!L$42</f>
        <v>110</v>
      </c>
      <c r="L65" s="135"/>
      <c r="M65" s="135"/>
      <c r="N65" s="135">
        <f>'将来負担比率（分子）の構造'!M$42</f>
        <v>98</v>
      </c>
      <c r="O65" s="135"/>
      <c r="P65" s="135"/>
    </row>
    <row r="66" spans="1:16">
      <c r="A66" s="135" t="s">
        <v>25</v>
      </c>
      <c r="B66" s="135">
        <f>'将来負担比率（分子）の構造'!I$41</f>
        <v>30432</v>
      </c>
      <c r="C66" s="135"/>
      <c r="D66" s="135"/>
      <c r="E66" s="135">
        <f>'将来負担比率（分子）の構造'!J$41</f>
        <v>29593</v>
      </c>
      <c r="F66" s="135"/>
      <c r="G66" s="135"/>
      <c r="H66" s="135">
        <f>'将来負担比率（分子）の構造'!K$41</f>
        <v>28941</v>
      </c>
      <c r="I66" s="135"/>
      <c r="J66" s="135"/>
      <c r="K66" s="135">
        <f>'将来負担比率（分子）の構造'!L$41</f>
        <v>29025</v>
      </c>
      <c r="L66" s="135"/>
      <c r="M66" s="135"/>
      <c r="N66" s="135">
        <f>'将来負担比率（分子）の構造'!M$41</f>
        <v>28438</v>
      </c>
      <c r="O66" s="135"/>
      <c r="P66" s="135"/>
    </row>
    <row r="67" spans="1:16">
      <c r="A67" s="135" t="s">
        <v>62</v>
      </c>
      <c r="B67" s="135" t="e">
        <f>NA()</f>
        <v>#N/A</v>
      </c>
      <c r="C67" s="135">
        <f>IF(ISNUMBER('将来負担比率（分子）の構造'!I$52), IF('将来負担比率（分子）の構造'!I$52 &lt; 0, 0, '将来負担比率（分子）の構造'!I$52), NA())</f>
        <v>16248</v>
      </c>
      <c r="D67" s="135" t="e">
        <f>NA()</f>
        <v>#N/A</v>
      </c>
      <c r="E67" s="135" t="e">
        <f>NA()</f>
        <v>#N/A</v>
      </c>
      <c r="F67" s="135">
        <f>IF(ISNUMBER('将来負担比率（分子）の構造'!J$52), IF('将来負担比率（分子）の構造'!J$52 &lt; 0, 0, '将来負担比率（分子）の構造'!J$52), NA())</f>
        <v>13449</v>
      </c>
      <c r="G67" s="135" t="e">
        <f>NA()</f>
        <v>#N/A</v>
      </c>
      <c r="H67" s="135" t="e">
        <f>NA()</f>
        <v>#N/A</v>
      </c>
      <c r="I67" s="135">
        <f>IF(ISNUMBER('将来負担比率（分子）の構造'!K$52), IF('将来負担比率（分子）の構造'!K$52 &lt; 0, 0, '将来負担比率（分子）の構造'!K$52), NA())</f>
        <v>11547</v>
      </c>
      <c r="J67" s="135" t="e">
        <f>NA()</f>
        <v>#N/A</v>
      </c>
      <c r="K67" s="135" t="e">
        <f>NA()</f>
        <v>#N/A</v>
      </c>
      <c r="L67" s="135">
        <f>IF(ISNUMBER('将来負担比率（分子）の構造'!L$52), IF('将来負担比率（分子）の構造'!L$52 &lt; 0, 0, '将来負担比率（分子）の構造'!L$52), NA())</f>
        <v>10523</v>
      </c>
      <c r="M67" s="135" t="e">
        <f>NA()</f>
        <v>#N/A</v>
      </c>
      <c r="N67" s="135" t="e">
        <f>NA()</f>
        <v>#N/A</v>
      </c>
      <c r="O67" s="135">
        <f>IF(ISNUMBER('将来負担比率（分子）の構造'!M$52), IF('将来負担比率（分子）の構造'!M$52 &lt; 0, 0, '将来負担比率（分子）の構造'!M$52), NA())</f>
        <v>8791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election activeCell="B1" sqref="B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3078754</v>
      </c>
      <c r="S5" s="639"/>
      <c r="T5" s="639"/>
      <c r="U5" s="639"/>
      <c r="V5" s="639"/>
      <c r="W5" s="639"/>
      <c r="X5" s="639"/>
      <c r="Y5" s="686"/>
      <c r="Z5" s="699">
        <v>13.2</v>
      </c>
      <c r="AA5" s="699"/>
      <c r="AB5" s="699"/>
      <c r="AC5" s="699"/>
      <c r="AD5" s="700">
        <v>3078754</v>
      </c>
      <c r="AE5" s="700"/>
      <c r="AF5" s="700"/>
      <c r="AG5" s="700"/>
      <c r="AH5" s="700"/>
      <c r="AI5" s="700"/>
      <c r="AJ5" s="700"/>
      <c r="AK5" s="700"/>
      <c r="AL5" s="687">
        <v>21.4</v>
      </c>
      <c r="AM5" s="656"/>
      <c r="AN5" s="656"/>
      <c r="AO5" s="688"/>
      <c r="AP5" s="675" t="s">
        <v>206</v>
      </c>
      <c r="AQ5" s="676"/>
      <c r="AR5" s="676"/>
      <c r="AS5" s="676"/>
      <c r="AT5" s="676"/>
      <c r="AU5" s="676"/>
      <c r="AV5" s="676"/>
      <c r="AW5" s="676"/>
      <c r="AX5" s="676"/>
      <c r="AY5" s="676"/>
      <c r="AZ5" s="676"/>
      <c r="BA5" s="676"/>
      <c r="BB5" s="676"/>
      <c r="BC5" s="676"/>
      <c r="BD5" s="676"/>
      <c r="BE5" s="676"/>
      <c r="BF5" s="677"/>
      <c r="BG5" s="588">
        <v>3030658</v>
      </c>
      <c r="BH5" s="589"/>
      <c r="BI5" s="589"/>
      <c r="BJ5" s="589"/>
      <c r="BK5" s="589"/>
      <c r="BL5" s="589"/>
      <c r="BM5" s="589"/>
      <c r="BN5" s="590"/>
      <c r="BO5" s="641">
        <v>98.4</v>
      </c>
      <c r="BP5" s="641"/>
      <c r="BQ5" s="641"/>
      <c r="BR5" s="641"/>
      <c r="BS5" s="642">
        <v>21389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216731</v>
      </c>
      <c r="S6" s="589"/>
      <c r="T6" s="589"/>
      <c r="U6" s="589"/>
      <c r="V6" s="589"/>
      <c r="W6" s="589"/>
      <c r="X6" s="589"/>
      <c r="Y6" s="590"/>
      <c r="Z6" s="641">
        <v>0.9</v>
      </c>
      <c r="AA6" s="641"/>
      <c r="AB6" s="641"/>
      <c r="AC6" s="641"/>
      <c r="AD6" s="642">
        <v>216731</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3030658</v>
      </c>
      <c r="BH6" s="589"/>
      <c r="BI6" s="589"/>
      <c r="BJ6" s="589"/>
      <c r="BK6" s="589"/>
      <c r="BL6" s="589"/>
      <c r="BM6" s="589"/>
      <c r="BN6" s="590"/>
      <c r="BO6" s="641">
        <v>98.4</v>
      </c>
      <c r="BP6" s="641"/>
      <c r="BQ6" s="641"/>
      <c r="BR6" s="641"/>
      <c r="BS6" s="642">
        <v>21389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174054</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174054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5908</v>
      </c>
      <c r="S7" s="589"/>
      <c r="T7" s="589"/>
      <c r="U7" s="589"/>
      <c r="V7" s="589"/>
      <c r="W7" s="589"/>
      <c r="X7" s="589"/>
      <c r="Y7" s="590"/>
      <c r="Z7" s="641">
        <v>0</v>
      </c>
      <c r="AA7" s="641"/>
      <c r="AB7" s="641"/>
      <c r="AC7" s="641"/>
      <c r="AD7" s="642">
        <v>5908</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1073107</v>
      </c>
      <c r="BH7" s="589"/>
      <c r="BI7" s="589"/>
      <c r="BJ7" s="589"/>
      <c r="BK7" s="589"/>
      <c r="BL7" s="589"/>
      <c r="BM7" s="589"/>
      <c r="BN7" s="590"/>
      <c r="BO7" s="641">
        <v>34.9</v>
      </c>
      <c r="BP7" s="641"/>
      <c r="BQ7" s="641"/>
      <c r="BR7" s="641"/>
      <c r="BS7" s="642">
        <v>21389</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2962444</v>
      </c>
      <c r="CS7" s="589"/>
      <c r="CT7" s="589"/>
      <c r="CU7" s="589"/>
      <c r="CV7" s="589"/>
      <c r="CW7" s="589"/>
      <c r="CX7" s="589"/>
      <c r="CY7" s="590"/>
      <c r="CZ7" s="641">
        <v>13.3</v>
      </c>
      <c r="DA7" s="641"/>
      <c r="DB7" s="641"/>
      <c r="DC7" s="641"/>
      <c r="DD7" s="594">
        <v>137219</v>
      </c>
      <c r="DE7" s="589"/>
      <c r="DF7" s="589"/>
      <c r="DG7" s="589"/>
      <c r="DH7" s="589"/>
      <c r="DI7" s="589"/>
      <c r="DJ7" s="589"/>
      <c r="DK7" s="589"/>
      <c r="DL7" s="589"/>
      <c r="DM7" s="589"/>
      <c r="DN7" s="589"/>
      <c r="DO7" s="589"/>
      <c r="DP7" s="590"/>
      <c r="DQ7" s="594">
        <v>2457816</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24815</v>
      </c>
      <c r="S8" s="589"/>
      <c r="T8" s="589"/>
      <c r="U8" s="589"/>
      <c r="V8" s="589"/>
      <c r="W8" s="589"/>
      <c r="X8" s="589"/>
      <c r="Y8" s="590"/>
      <c r="Z8" s="641">
        <v>0.1</v>
      </c>
      <c r="AA8" s="641"/>
      <c r="AB8" s="641"/>
      <c r="AC8" s="641"/>
      <c r="AD8" s="642">
        <v>24815</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45380</v>
      </c>
      <c r="BH8" s="589"/>
      <c r="BI8" s="589"/>
      <c r="BJ8" s="589"/>
      <c r="BK8" s="589"/>
      <c r="BL8" s="589"/>
      <c r="BM8" s="589"/>
      <c r="BN8" s="590"/>
      <c r="BO8" s="641">
        <v>1.5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4682686</v>
      </c>
      <c r="CS8" s="589"/>
      <c r="CT8" s="589"/>
      <c r="CU8" s="589"/>
      <c r="CV8" s="589"/>
      <c r="CW8" s="589"/>
      <c r="CX8" s="589"/>
      <c r="CY8" s="590"/>
      <c r="CZ8" s="641">
        <v>21.1</v>
      </c>
      <c r="DA8" s="641"/>
      <c r="DB8" s="641"/>
      <c r="DC8" s="641"/>
      <c r="DD8" s="594">
        <v>44266</v>
      </c>
      <c r="DE8" s="589"/>
      <c r="DF8" s="589"/>
      <c r="DG8" s="589"/>
      <c r="DH8" s="589"/>
      <c r="DI8" s="589"/>
      <c r="DJ8" s="589"/>
      <c r="DK8" s="589"/>
      <c r="DL8" s="589"/>
      <c r="DM8" s="589"/>
      <c r="DN8" s="589"/>
      <c r="DO8" s="589"/>
      <c r="DP8" s="590"/>
      <c r="DQ8" s="594">
        <v>2724108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13176</v>
      </c>
      <c r="S9" s="589"/>
      <c r="T9" s="589"/>
      <c r="U9" s="589"/>
      <c r="V9" s="589"/>
      <c r="W9" s="589"/>
      <c r="X9" s="589"/>
      <c r="Y9" s="590"/>
      <c r="Z9" s="641">
        <v>0.1</v>
      </c>
      <c r="AA9" s="641"/>
      <c r="AB9" s="641"/>
      <c r="AC9" s="641"/>
      <c r="AD9" s="642">
        <v>13176</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830573</v>
      </c>
      <c r="BH9" s="589"/>
      <c r="BI9" s="589"/>
      <c r="BJ9" s="589"/>
      <c r="BK9" s="589"/>
      <c r="BL9" s="589"/>
      <c r="BM9" s="589"/>
      <c r="BN9" s="590"/>
      <c r="BO9" s="641">
        <v>27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2965815</v>
      </c>
      <c r="CS9" s="589"/>
      <c r="CT9" s="589"/>
      <c r="CU9" s="589"/>
      <c r="CV9" s="589"/>
      <c r="CW9" s="589"/>
      <c r="CX9" s="589"/>
      <c r="CY9" s="590"/>
      <c r="CZ9" s="641">
        <v>13.4</v>
      </c>
      <c r="DA9" s="641"/>
      <c r="DB9" s="641"/>
      <c r="DC9" s="641"/>
      <c r="DD9" s="594">
        <v>1481756</v>
      </c>
      <c r="DE9" s="589"/>
      <c r="DF9" s="589"/>
      <c r="DG9" s="589"/>
      <c r="DH9" s="589"/>
      <c r="DI9" s="589"/>
      <c r="DJ9" s="589"/>
      <c r="DK9" s="589"/>
      <c r="DL9" s="589"/>
      <c r="DM9" s="589"/>
      <c r="DN9" s="589"/>
      <c r="DO9" s="589"/>
      <c r="DP9" s="590"/>
      <c r="DQ9" s="594">
        <v>1398485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318366</v>
      </c>
      <c r="S10" s="589"/>
      <c r="T10" s="589"/>
      <c r="U10" s="589"/>
      <c r="V10" s="589"/>
      <c r="W10" s="589"/>
      <c r="X10" s="589"/>
      <c r="Y10" s="590"/>
      <c r="Z10" s="641">
        <v>1.4</v>
      </c>
      <c r="AA10" s="641"/>
      <c r="AB10" s="641"/>
      <c r="AC10" s="641"/>
      <c r="AD10" s="642">
        <v>318366</v>
      </c>
      <c r="AE10" s="642"/>
      <c r="AF10" s="642"/>
      <c r="AG10" s="642"/>
      <c r="AH10" s="642"/>
      <c r="AI10" s="642"/>
      <c r="AJ10" s="642"/>
      <c r="AK10" s="642"/>
      <c r="AL10" s="611">
        <v>2.2000000000000002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65659</v>
      </c>
      <c r="BH10" s="589"/>
      <c r="BI10" s="589"/>
      <c r="BJ10" s="589"/>
      <c r="BK10" s="589"/>
      <c r="BL10" s="589"/>
      <c r="BM10" s="589"/>
      <c r="BN10" s="590"/>
      <c r="BO10" s="641">
        <v>2.1</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8126</v>
      </c>
      <c r="CS10" s="589"/>
      <c r="CT10" s="589"/>
      <c r="CU10" s="589"/>
      <c r="CV10" s="589"/>
      <c r="CW10" s="589"/>
      <c r="CX10" s="589"/>
      <c r="CY10" s="590"/>
      <c r="CZ10" s="641">
        <v>0</v>
      </c>
      <c r="DA10" s="641"/>
      <c r="DB10" s="641"/>
      <c r="DC10" s="641"/>
      <c r="DD10" s="594" t="s">
        <v>219</v>
      </c>
      <c r="DE10" s="589"/>
      <c r="DF10" s="589"/>
      <c r="DG10" s="589"/>
      <c r="DH10" s="589"/>
      <c r="DI10" s="589"/>
      <c r="DJ10" s="589"/>
      <c r="DK10" s="589"/>
      <c r="DL10" s="589"/>
      <c r="DM10" s="589"/>
      <c r="DN10" s="589"/>
      <c r="DO10" s="589"/>
      <c r="DP10" s="590"/>
      <c r="DQ10" s="594">
        <v>49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53870</v>
      </c>
      <c r="S11" s="589"/>
      <c r="T11" s="589"/>
      <c r="U11" s="589"/>
      <c r="V11" s="589"/>
      <c r="W11" s="589"/>
      <c r="X11" s="589"/>
      <c r="Y11" s="590"/>
      <c r="Z11" s="641">
        <v>0.2</v>
      </c>
      <c r="AA11" s="641"/>
      <c r="AB11" s="641"/>
      <c r="AC11" s="641"/>
      <c r="AD11" s="642">
        <v>53870</v>
      </c>
      <c r="AE11" s="642"/>
      <c r="AF11" s="642"/>
      <c r="AG11" s="642"/>
      <c r="AH11" s="642"/>
      <c r="AI11" s="642"/>
      <c r="AJ11" s="642"/>
      <c r="AK11" s="642"/>
      <c r="AL11" s="611">
        <v>0.4</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131495</v>
      </c>
      <c r="BH11" s="589"/>
      <c r="BI11" s="589"/>
      <c r="BJ11" s="589"/>
      <c r="BK11" s="589"/>
      <c r="BL11" s="589"/>
      <c r="BM11" s="589"/>
      <c r="BN11" s="590"/>
      <c r="BO11" s="641">
        <v>4.3</v>
      </c>
      <c r="BP11" s="641"/>
      <c r="BQ11" s="641"/>
      <c r="BR11" s="641"/>
      <c r="BS11" s="594">
        <v>21389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1447885</v>
      </c>
      <c r="CS11" s="589"/>
      <c r="CT11" s="589"/>
      <c r="CU11" s="589"/>
      <c r="CV11" s="589"/>
      <c r="CW11" s="589"/>
      <c r="CX11" s="589"/>
      <c r="CY11" s="590"/>
      <c r="CZ11" s="641">
        <v>6.5</v>
      </c>
      <c r="DA11" s="641"/>
      <c r="DB11" s="641"/>
      <c r="DC11" s="641"/>
      <c r="DD11" s="594">
        <v>191046</v>
      </c>
      <c r="DE11" s="589"/>
      <c r="DF11" s="589"/>
      <c r="DG11" s="589"/>
      <c r="DH11" s="589"/>
      <c r="DI11" s="589"/>
      <c r="DJ11" s="589"/>
      <c r="DK11" s="589"/>
      <c r="DL11" s="589"/>
      <c r="DM11" s="589"/>
      <c r="DN11" s="589"/>
      <c r="DO11" s="589"/>
      <c r="DP11" s="590"/>
      <c r="DQ11" s="594">
        <v>1002616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1659827</v>
      </c>
      <c r="BH12" s="589"/>
      <c r="BI12" s="589"/>
      <c r="BJ12" s="589"/>
      <c r="BK12" s="589"/>
      <c r="BL12" s="589"/>
      <c r="BM12" s="589"/>
      <c r="BN12" s="590"/>
      <c r="BO12" s="641">
        <v>53.9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652574</v>
      </c>
      <c r="CS12" s="589"/>
      <c r="CT12" s="589"/>
      <c r="CU12" s="589"/>
      <c r="CV12" s="589"/>
      <c r="CW12" s="589"/>
      <c r="CX12" s="589"/>
      <c r="CY12" s="590"/>
      <c r="CZ12" s="641">
        <v>2.9</v>
      </c>
      <c r="DA12" s="641"/>
      <c r="DB12" s="641"/>
      <c r="DC12" s="641"/>
      <c r="DD12" s="594">
        <v>24639</v>
      </c>
      <c r="DE12" s="589"/>
      <c r="DF12" s="589"/>
      <c r="DG12" s="589"/>
      <c r="DH12" s="589"/>
      <c r="DI12" s="589"/>
      <c r="DJ12" s="589"/>
      <c r="DK12" s="589"/>
      <c r="DL12" s="589"/>
      <c r="DM12" s="589"/>
      <c r="DN12" s="589"/>
      <c r="DO12" s="589"/>
      <c r="DP12" s="590"/>
      <c r="DQ12" s="594">
        <v>374794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22991</v>
      </c>
      <c r="S13" s="589"/>
      <c r="T13" s="589"/>
      <c r="U13" s="589"/>
      <c r="V13" s="589"/>
      <c r="W13" s="589"/>
      <c r="X13" s="589"/>
      <c r="Y13" s="590"/>
      <c r="Z13" s="641">
        <v>0.1</v>
      </c>
      <c r="AA13" s="641"/>
      <c r="AB13" s="641"/>
      <c r="AC13" s="641"/>
      <c r="AD13" s="642">
        <v>22991</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1655468</v>
      </c>
      <c r="BH13" s="589"/>
      <c r="BI13" s="589"/>
      <c r="BJ13" s="589"/>
      <c r="BK13" s="589"/>
      <c r="BL13" s="589"/>
      <c r="BM13" s="589"/>
      <c r="BN13" s="590"/>
      <c r="BO13" s="641">
        <v>53.8</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3139338</v>
      </c>
      <c r="CS13" s="589"/>
      <c r="CT13" s="589"/>
      <c r="CU13" s="589"/>
      <c r="CV13" s="589"/>
      <c r="CW13" s="589"/>
      <c r="CX13" s="589"/>
      <c r="CY13" s="590"/>
      <c r="CZ13" s="641">
        <v>14.1</v>
      </c>
      <c r="DA13" s="641"/>
      <c r="DB13" s="641"/>
      <c r="DC13" s="641"/>
      <c r="DD13" s="594">
        <v>952695</v>
      </c>
      <c r="DE13" s="589"/>
      <c r="DF13" s="589"/>
      <c r="DG13" s="589"/>
      <c r="DH13" s="589"/>
      <c r="DI13" s="589"/>
      <c r="DJ13" s="589"/>
      <c r="DK13" s="589"/>
      <c r="DL13" s="589"/>
      <c r="DM13" s="589"/>
      <c r="DN13" s="589"/>
      <c r="DO13" s="589"/>
      <c r="DP13" s="590"/>
      <c r="DQ13" s="594">
        <v>2467499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92085</v>
      </c>
      <c r="BH14" s="589"/>
      <c r="BI14" s="589"/>
      <c r="BJ14" s="589"/>
      <c r="BK14" s="589"/>
      <c r="BL14" s="589"/>
      <c r="BM14" s="589"/>
      <c r="BN14" s="590"/>
      <c r="BO14" s="641">
        <v>3</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1048892</v>
      </c>
      <c r="CS14" s="589"/>
      <c r="CT14" s="589"/>
      <c r="CU14" s="589"/>
      <c r="CV14" s="589"/>
      <c r="CW14" s="589"/>
      <c r="CX14" s="589"/>
      <c r="CY14" s="590"/>
      <c r="CZ14" s="641">
        <v>4.7</v>
      </c>
      <c r="DA14" s="641"/>
      <c r="DB14" s="641"/>
      <c r="DC14" s="641"/>
      <c r="DD14" s="594">
        <v>416236</v>
      </c>
      <c r="DE14" s="589"/>
      <c r="DF14" s="589"/>
      <c r="DG14" s="589"/>
      <c r="DH14" s="589"/>
      <c r="DI14" s="589"/>
      <c r="DJ14" s="589"/>
      <c r="DK14" s="589"/>
      <c r="DL14" s="589"/>
      <c r="DM14" s="589"/>
      <c r="DN14" s="589"/>
      <c r="DO14" s="589"/>
      <c r="DP14" s="590"/>
      <c r="DQ14" s="594">
        <v>601612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8031</v>
      </c>
      <c r="S15" s="589"/>
      <c r="T15" s="589"/>
      <c r="U15" s="589"/>
      <c r="V15" s="589"/>
      <c r="W15" s="589"/>
      <c r="X15" s="589"/>
      <c r="Y15" s="590"/>
      <c r="Z15" s="641">
        <v>0</v>
      </c>
      <c r="AA15" s="641"/>
      <c r="AB15" s="641"/>
      <c r="AC15" s="641"/>
      <c r="AD15" s="642">
        <v>8031</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205639</v>
      </c>
      <c r="BH15" s="589"/>
      <c r="BI15" s="589"/>
      <c r="BJ15" s="589"/>
      <c r="BK15" s="589"/>
      <c r="BL15" s="589"/>
      <c r="BM15" s="589"/>
      <c r="BN15" s="590"/>
      <c r="BO15" s="641">
        <v>6.7</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1350940</v>
      </c>
      <c r="CS15" s="589"/>
      <c r="CT15" s="589"/>
      <c r="CU15" s="589"/>
      <c r="CV15" s="589"/>
      <c r="CW15" s="589"/>
      <c r="CX15" s="589"/>
      <c r="CY15" s="590"/>
      <c r="CZ15" s="641">
        <v>6.1</v>
      </c>
      <c r="DA15" s="641"/>
      <c r="DB15" s="641"/>
      <c r="DC15" s="641"/>
      <c r="DD15" s="594">
        <v>124248</v>
      </c>
      <c r="DE15" s="589"/>
      <c r="DF15" s="589"/>
      <c r="DG15" s="589"/>
      <c r="DH15" s="589"/>
      <c r="DI15" s="589"/>
      <c r="DJ15" s="589"/>
      <c r="DK15" s="589"/>
      <c r="DL15" s="589"/>
      <c r="DM15" s="589"/>
      <c r="DN15" s="589"/>
      <c r="DO15" s="589"/>
      <c r="DP15" s="590"/>
      <c r="DQ15" s="594">
        <v>1265533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11607092</v>
      </c>
      <c r="S16" s="589"/>
      <c r="T16" s="589"/>
      <c r="U16" s="589"/>
      <c r="V16" s="589"/>
      <c r="W16" s="589"/>
      <c r="X16" s="589"/>
      <c r="Y16" s="590"/>
      <c r="Z16" s="641">
        <v>49.7</v>
      </c>
      <c r="AA16" s="641"/>
      <c r="AB16" s="641"/>
      <c r="AC16" s="641"/>
      <c r="AD16" s="642">
        <v>10640917</v>
      </c>
      <c r="AE16" s="642"/>
      <c r="AF16" s="642"/>
      <c r="AG16" s="642"/>
      <c r="AH16" s="642"/>
      <c r="AI16" s="642"/>
      <c r="AJ16" s="642"/>
      <c r="AK16" s="642"/>
      <c r="AL16" s="611">
        <v>73.900000000000006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35404</v>
      </c>
      <c r="CS16" s="589"/>
      <c r="CT16" s="589"/>
      <c r="CU16" s="589"/>
      <c r="CV16" s="589"/>
      <c r="CW16" s="589"/>
      <c r="CX16" s="589"/>
      <c r="CY16" s="590"/>
      <c r="CZ16" s="641">
        <v>0.2</v>
      </c>
      <c r="DA16" s="641"/>
      <c r="DB16" s="641"/>
      <c r="DC16" s="641"/>
      <c r="DD16" s="594" t="s">
        <v>219</v>
      </c>
      <c r="DE16" s="589"/>
      <c r="DF16" s="589"/>
      <c r="DG16" s="589"/>
      <c r="DH16" s="589"/>
      <c r="DI16" s="589"/>
      <c r="DJ16" s="589"/>
      <c r="DK16" s="589"/>
      <c r="DL16" s="589"/>
      <c r="DM16" s="589"/>
      <c r="DN16" s="589"/>
      <c r="DO16" s="589"/>
      <c r="DP16" s="590"/>
      <c r="DQ16" s="594">
        <v>4872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10640917</v>
      </c>
      <c r="S17" s="589"/>
      <c r="T17" s="589"/>
      <c r="U17" s="589"/>
      <c r="V17" s="589"/>
      <c r="W17" s="589"/>
      <c r="X17" s="589"/>
      <c r="Y17" s="590"/>
      <c r="Z17" s="641">
        <v>45.5</v>
      </c>
      <c r="AA17" s="641"/>
      <c r="AB17" s="641"/>
      <c r="AC17" s="641"/>
      <c r="AD17" s="642">
        <v>10640917</v>
      </c>
      <c r="AE17" s="642"/>
      <c r="AF17" s="642"/>
      <c r="AG17" s="642"/>
      <c r="AH17" s="642"/>
      <c r="AI17" s="642"/>
      <c r="AJ17" s="642"/>
      <c r="AK17" s="642"/>
      <c r="AL17" s="611">
        <v>73.900000000000006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3745424</v>
      </c>
      <c r="CS17" s="589"/>
      <c r="CT17" s="589"/>
      <c r="CU17" s="589"/>
      <c r="CV17" s="589"/>
      <c r="CW17" s="589"/>
      <c r="CX17" s="589"/>
      <c r="CY17" s="590"/>
      <c r="CZ17" s="641">
        <v>16.899999999999999</v>
      </c>
      <c r="DA17" s="641"/>
      <c r="DB17" s="641"/>
      <c r="DC17" s="641"/>
      <c r="DD17" s="594" t="s">
        <v>219</v>
      </c>
      <c r="DE17" s="589"/>
      <c r="DF17" s="589"/>
      <c r="DG17" s="589"/>
      <c r="DH17" s="589"/>
      <c r="DI17" s="589"/>
      <c r="DJ17" s="589"/>
      <c r="DK17" s="589"/>
      <c r="DL17" s="589"/>
      <c r="DM17" s="589"/>
      <c r="DN17" s="589"/>
      <c r="DO17" s="589"/>
      <c r="DP17" s="590"/>
      <c r="DQ17" s="594">
        <v>3666277</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966174</v>
      </c>
      <c r="S18" s="589"/>
      <c r="T18" s="589"/>
      <c r="U18" s="589"/>
      <c r="V18" s="589"/>
      <c r="W18" s="589"/>
      <c r="X18" s="589"/>
      <c r="Y18" s="590"/>
      <c r="Z18" s="641">
        <v>4.0999999999999996</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48096</v>
      </c>
      <c r="BH19" s="589"/>
      <c r="BI19" s="589"/>
      <c r="BJ19" s="589"/>
      <c r="BK19" s="589"/>
      <c r="BL19" s="589"/>
      <c r="BM19" s="589"/>
      <c r="BN19" s="590"/>
      <c r="BO19" s="641">
        <v>1.6</v>
      </c>
      <c r="BP19" s="641"/>
      <c r="BQ19" s="641"/>
      <c r="BR19" s="641"/>
      <c r="BS19" s="594">
        <v>12024</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15349734</v>
      </c>
      <c r="S20" s="589"/>
      <c r="T20" s="589"/>
      <c r="U20" s="589"/>
      <c r="V20" s="589"/>
      <c r="W20" s="589"/>
      <c r="X20" s="589"/>
      <c r="Y20" s="590"/>
      <c r="Z20" s="641">
        <v>65.7</v>
      </c>
      <c r="AA20" s="641"/>
      <c r="AB20" s="641"/>
      <c r="AC20" s="641"/>
      <c r="AD20" s="642">
        <v>14383559</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48096</v>
      </c>
      <c r="BH20" s="589"/>
      <c r="BI20" s="589"/>
      <c r="BJ20" s="589"/>
      <c r="BK20" s="589"/>
      <c r="BL20" s="589"/>
      <c r="BM20" s="589"/>
      <c r="BN20" s="590"/>
      <c r="BO20" s="641">
        <v>1.6</v>
      </c>
      <c r="BP20" s="641"/>
      <c r="BQ20" s="641"/>
      <c r="BR20" s="641"/>
      <c r="BS20" s="594">
        <v>12024</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22213582</v>
      </c>
      <c r="CS20" s="589"/>
      <c r="CT20" s="589"/>
      <c r="CU20" s="589"/>
      <c r="CV20" s="589"/>
      <c r="CW20" s="589"/>
      <c r="CX20" s="589"/>
      <c r="CY20" s="590"/>
      <c r="CZ20" s="641">
        <v>100</v>
      </c>
      <c r="DA20" s="641"/>
      <c r="DB20" s="641"/>
      <c r="DC20" s="641"/>
      <c r="DD20" s="594">
        <v>3372105</v>
      </c>
      <c r="DE20" s="589"/>
      <c r="DF20" s="589"/>
      <c r="DG20" s="589"/>
      <c r="DH20" s="589"/>
      <c r="DI20" s="589"/>
      <c r="DJ20" s="589"/>
      <c r="DK20" s="589"/>
      <c r="DL20" s="589"/>
      <c r="DM20" s="589"/>
      <c r="DN20" s="589"/>
      <c r="DO20" s="589"/>
      <c r="DP20" s="590"/>
      <c r="DQ20" s="594">
        <v>16137715</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4735</v>
      </c>
      <c r="S21" s="589"/>
      <c r="T21" s="589"/>
      <c r="U21" s="589"/>
      <c r="V21" s="589"/>
      <c r="W21" s="589"/>
      <c r="X21" s="589"/>
      <c r="Y21" s="590"/>
      <c r="Z21" s="641">
        <v>0</v>
      </c>
      <c r="AA21" s="641"/>
      <c r="AB21" s="641"/>
      <c r="AC21" s="641"/>
      <c r="AD21" s="642">
        <v>4735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48096</v>
      </c>
      <c r="BH21" s="589"/>
      <c r="BI21" s="589"/>
      <c r="BJ21" s="589"/>
      <c r="BK21" s="589"/>
      <c r="BL21" s="589"/>
      <c r="BM21" s="589"/>
      <c r="BN21" s="590"/>
      <c r="BO21" s="641">
        <v>1.6</v>
      </c>
      <c r="BP21" s="641"/>
      <c r="BQ21" s="641"/>
      <c r="BR21" s="641"/>
      <c r="BS21" s="594">
        <v>12024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118211</v>
      </c>
      <c r="S22" s="589"/>
      <c r="T22" s="589"/>
      <c r="U22" s="589"/>
      <c r="V22" s="589"/>
      <c r="W22" s="589"/>
      <c r="X22" s="589"/>
      <c r="Y22" s="590"/>
      <c r="Z22" s="641">
        <v>0.5</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605577</v>
      </c>
      <c r="S23" s="589"/>
      <c r="T23" s="589"/>
      <c r="U23" s="589"/>
      <c r="V23" s="589"/>
      <c r="W23" s="589"/>
      <c r="X23" s="589"/>
      <c r="Y23" s="590"/>
      <c r="Z23" s="641">
        <v>2.6</v>
      </c>
      <c r="AA23" s="641"/>
      <c r="AB23" s="641"/>
      <c r="AC23" s="641"/>
      <c r="AD23" s="642">
        <v>4972</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80091</v>
      </c>
      <c r="S24" s="589"/>
      <c r="T24" s="589"/>
      <c r="U24" s="589"/>
      <c r="V24" s="589"/>
      <c r="W24" s="589"/>
      <c r="X24" s="589"/>
      <c r="Y24" s="590"/>
      <c r="Z24" s="641">
        <v>0.3</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9690059</v>
      </c>
      <c r="CS24" s="639"/>
      <c r="CT24" s="639"/>
      <c r="CU24" s="639"/>
      <c r="CV24" s="639"/>
      <c r="CW24" s="639"/>
      <c r="CX24" s="639"/>
      <c r="CY24" s="686"/>
      <c r="CZ24" s="690">
        <v>43.6</v>
      </c>
      <c r="DA24" s="691"/>
      <c r="DB24" s="691"/>
      <c r="DC24" s="692"/>
      <c r="DD24" s="685">
        <v>7812434</v>
      </c>
      <c r="DE24" s="639"/>
      <c r="DF24" s="639"/>
      <c r="DG24" s="639"/>
      <c r="DH24" s="639"/>
      <c r="DI24" s="639"/>
      <c r="DJ24" s="639"/>
      <c r="DK24" s="686"/>
      <c r="DL24" s="685">
        <v>7341446</v>
      </c>
      <c r="DM24" s="639"/>
      <c r="DN24" s="639"/>
      <c r="DO24" s="639"/>
      <c r="DP24" s="639"/>
      <c r="DQ24" s="639"/>
      <c r="DR24" s="639"/>
      <c r="DS24" s="639"/>
      <c r="DT24" s="639"/>
      <c r="DU24" s="639"/>
      <c r="DV24" s="686"/>
      <c r="DW24" s="687">
        <v>48.2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2208921</v>
      </c>
      <c r="S25" s="589"/>
      <c r="T25" s="589"/>
      <c r="U25" s="589"/>
      <c r="V25" s="589"/>
      <c r="W25" s="589"/>
      <c r="X25" s="589"/>
      <c r="Y25" s="590"/>
      <c r="Z25" s="641">
        <v>9.5</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3658740</v>
      </c>
      <c r="CS25" s="607"/>
      <c r="CT25" s="607"/>
      <c r="CU25" s="607"/>
      <c r="CV25" s="607"/>
      <c r="CW25" s="607"/>
      <c r="CX25" s="607"/>
      <c r="CY25" s="608"/>
      <c r="CZ25" s="591">
        <v>16.5</v>
      </c>
      <c r="DA25" s="609"/>
      <c r="DB25" s="609"/>
      <c r="DC25" s="610"/>
      <c r="DD25" s="594">
        <v>3510533</v>
      </c>
      <c r="DE25" s="607"/>
      <c r="DF25" s="607"/>
      <c r="DG25" s="607"/>
      <c r="DH25" s="607"/>
      <c r="DI25" s="607"/>
      <c r="DJ25" s="607"/>
      <c r="DK25" s="608"/>
      <c r="DL25" s="594">
        <v>3362589</v>
      </c>
      <c r="DM25" s="607"/>
      <c r="DN25" s="607"/>
      <c r="DO25" s="607"/>
      <c r="DP25" s="607"/>
      <c r="DQ25" s="607"/>
      <c r="DR25" s="607"/>
      <c r="DS25" s="607"/>
      <c r="DT25" s="607"/>
      <c r="DU25" s="607"/>
      <c r="DV25" s="608"/>
      <c r="DW25" s="611">
        <v>22.1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2394483</v>
      </c>
      <c r="CS26" s="589"/>
      <c r="CT26" s="589"/>
      <c r="CU26" s="589"/>
      <c r="CV26" s="589"/>
      <c r="CW26" s="589"/>
      <c r="CX26" s="589"/>
      <c r="CY26" s="590"/>
      <c r="CZ26" s="591">
        <v>10.8</v>
      </c>
      <c r="DA26" s="609"/>
      <c r="DB26" s="609"/>
      <c r="DC26" s="610"/>
      <c r="DD26" s="594">
        <v>2288671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1031986</v>
      </c>
      <c r="S27" s="589"/>
      <c r="T27" s="589"/>
      <c r="U27" s="589"/>
      <c r="V27" s="589"/>
      <c r="W27" s="589"/>
      <c r="X27" s="589"/>
      <c r="Y27" s="590"/>
      <c r="Z27" s="641">
        <v>4.4000000000000004</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3078754</v>
      </c>
      <c r="BH27" s="589"/>
      <c r="BI27" s="589"/>
      <c r="BJ27" s="589"/>
      <c r="BK27" s="589"/>
      <c r="BL27" s="589"/>
      <c r="BM27" s="589"/>
      <c r="BN27" s="590"/>
      <c r="BO27" s="641">
        <v>100</v>
      </c>
      <c r="BP27" s="641"/>
      <c r="BQ27" s="641"/>
      <c r="BR27" s="641"/>
      <c r="BS27" s="594">
        <v>33413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2285895</v>
      </c>
      <c r="CS27" s="607"/>
      <c r="CT27" s="607"/>
      <c r="CU27" s="607"/>
      <c r="CV27" s="607"/>
      <c r="CW27" s="607"/>
      <c r="CX27" s="607"/>
      <c r="CY27" s="608"/>
      <c r="CZ27" s="591">
        <v>10.3</v>
      </c>
      <c r="DA27" s="609"/>
      <c r="DB27" s="609"/>
      <c r="DC27" s="610"/>
      <c r="DD27" s="594">
        <v>635624</v>
      </c>
      <c r="DE27" s="607"/>
      <c r="DF27" s="607"/>
      <c r="DG27" s="607"/>
      <c r="DH27" s="607"/>
      <c r="DI27" s="607"/>
      <c r="DJ27" s="607"/>
      <c r="DK27" s="608"/>
      <c r="DL27" s="594">
        <v>627968</v>
      </c>
      <c r="DM27" s="607"/>
      <c r="DN27" s="607"/>
      <c r="DO27" s="607"/>
      <c r="DP27" s="607"/>
      <c r="DQ27" s="607"/>
      <c r="DR27" s="607"/>
      <c r="DS27" s="607"/>
      <c r="DT27" s="607"/>
      <c r="DU27" s="607"/>
      <c r="DV27" s="608"/>
      <c r="DW27" s="611">
        <v>4.0999999999999996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97516</v>
      </c>
      <c r="S28" s="589"/>
      <c r="T28" s="589"/>
      <c r="U28" s="589"/>
      <c r="V28" s="589"/>
      <c r="W28" s="589"/>
      <c r="X28" s="589"/>
      <c r="Y28" s="590"/>
      <c r="Z28" s="641">
        <v>0.4</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3745424</v>
      </c>
      <c r="CS28" s="589"/>
      <c r="CT28" s="589"/>
      <c r="CU28" s="589"/>
      <c r="CV28" s="589"/>
      <c r="CW28" s="589"/>
      <c r="CX28" s="589"/>
      <c r="CY28" s="590"/>
      <c r="CZ28" s="591">
        <v>16.899999999999999</v>
      </c>
      <c r="DA28" s="609"/>
      <c r="DB28" s="609"/>
      <c r="DC28" s="610"/>
      <c r="DD28" s="594">
        <v>3666277</v>
      </c>
      <c r="DE28" s="589"/>
      <c r="DF28" s="589"/>
      <c r="DG28" s="589"/>
      <c r="DH28" s="589"/>
      <c r="DI28" s="589"/>
      <c r="DJ28" s="589"/>
      <c r="DK28" s="590"/>
      <c r="DL28" s="594">
        <v>3350889</v>
      </c>
      <c r="DM28" s="589"/>
      <c r="DN28" s="589"/>
      <c r="DO28" s="589"/>
      <c r="DP28" s="589"/>
      <c r="DQ28" s="589"/>
      <c r="DR28" s="589"/>
      <c r="DS28" s="589"/>
      <c r="DT28" s="589"/>
      <c r="DU28" s="589"/>
      <c r="DV28" s="590"/>
      <c r="DW28" s="611">
        <v>22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7507</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3744879</v>
      </c>
      <c r="CS29" s="607"/>
      <c r="CT29" s="607"/>
      <c r="CU29" s="607"/>
      <c r="CV29" s="607"/>
      <c r="CW29" s="607"/>
      <c r="CX29" s="607"/>
      <c r="CY29" s="608"/>
      <c r="CZ29" s="591">
        <v>16.899999999999999</v>
      </c>
      <c r="DA29" s="609"/>
      <c r="DB29" s="609"/>
      <c r="DC29" s="610"/>
      <c r="DD29" s="594">
        <v>3665732</v>
      </c>
      <c r="DE29" s="607"/>
      <c r="DF29" s="607"/>
      <c r="DG29" s="607"/>
      <c r="DH29" s="607"/>
      <c r="DI29" s="607"/>
      <c r="DJ29" s="607"/>
      <c r="DK29" s="608"/>
      <c r="DL29" s="594">
        <v>3350344</v>
      </c>
      <c r="DM29" s="607"/>
      <c r="DN29" s="607"/>
      <c r="DO29" s="607"/>
      <c r="DP29" s="607"/>
      <c r="DQ29" s="607"/>
      <c r="DR29" s="607"/>
      <c r="DS29" s="607"/>
      <c r="DT29" s="607"/>
      <c r="DU29" s="607"/>
      <c r="DV29" s="608"/>
      <c r="DW29" s="611">
        <v>22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95389</v>
      </c>
      <c r="S30" s="589"/>
      <c r="T30" s="589"/>
      <c r="U30" s="589"/>
      <c r="V30" s="589"/>
      <c r="W30" s="589"/>
      <c r="X30" s="589"/>
      <c r="Y30" s="590"/>
      <c r="Z30" s="641">
        <v>0.4</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97</v>
      </c>
      <c r="BH30" s="655"/>
      <c r="BI30" s="655"/>
      <c r="BJ30" s="655"/>
      <c r="BK30" s="655"/>
      <c r="BL30" s="655"/>
      <c r="BM30" s="656">
        <v>87.4</v>
      </c>
      <c r="BN30" s="655"/>
      <c r="BO30" s="655"/>
      <c r="BP30" s="655"/>
      <c r="BQ30" s="657"/>
      <c r="BR30" s="654">
        <v>96.6</v>
      </c>
      <c r="BS30" s="655"/>
      <c r="BT30" s="655"/>
      <c r="BU30" s="655"/>
      <c r="BV30" s="655"/>
      <c r="BW30" s="655"/>
      <c r="BX30" s="656">
        <v>86.6</v>
      </c>
      <c r="BY30" s="655"/>
      <c r="BZ30" s="655"/>
      <c r="CA30" s="655"/>
      <c r="CB30" s="657"/>
      <c r="CD30" s="660"/>
      <c r="CE30" s="661"/>
      <c r="CF30" s="625" t="s">
        <v>291</v>
      </c>
      <c r="CG30" s="622"/>
      <c r="CH30" s="622"/>
      <c r="CI30" s="622"/>
      <c r="CJ30" s="622"/>
      <c r="CK30" s="622"/>
      <c r="CL30" s="622"/>
      <c r="CM30" s="622"/>
      <c r="CN30" s="622"/>
      <c r="CO30" s="622"/>
      <c r="CP30" s="622"/>
      <c r="CQ30" s="623"/>
      <c r="CR30" s="588">
        <v>3471689</v>
      </c>
      <c r="CS30" s="589"/>
      <c r="CT30" s="589"/>
      <c r="CU30" s="589"/>
      <c r="CV30" s="589"/>
      <c r="CW30" s="589"/>
      <c r="CX30" s="589"/>
      <c r="CY30" s="590"/>
      <c r="CZ30" s="591">
        <v>15.6</v>
      </c>
      <c r="DA30" s="609"/>
      <c r="DB30" s="609"/>
      <c r="DC30" s="610"/>
      <c r="DD30" s="594">
        <v>3393352</v>
      </c>
      <c r="DE30" s="589"/>
      <c r="DF30" s="589"/>
      <c r="DG30" s="589"/>
      <c r="DH30" s="589"/>
      <c r="DI30" s="589"/>
      <c r="DJ30" s="589"/>
      <c r="DK30" s="590"/>
      <c r="DL30" s="594">
        <v>3077964</v>
      </c>
      <c r="DM30" s="589"/>
      <c r="DN30" s="589"/>
      <c r="DO30" s="589"/>
      <c r="DP30" s="589"/>
      <c r="DQ30" s="589"/>
      <c r="DR30" s="589"/>
      <c r="DS30" s="589"/>
      <c r="DT30" s="589"/>
      <c r="DU30" s="589"/>
      <c r="DV30" s="590"/>
      <c r="DW30" s="611">
        <v>20.2</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576290</v>
      </c>
      <c r="S31" s="589"/>
      <c r="T31" s="589"/>
      <c r="U31" s="589"/>
      <c r="V31" s="589"/>
      <c r="W31" s="589"/>
      <c r="X31" s="589"/>
      <c r="Y31" s="590"/>
      <c r="Z31" s="641">
        <v>2.5</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94.9</v>
      </c>
      <c r="BN31" s="653"/>
      <c r="BO31" s="653"/>
      <c r="BP31" s="653"/>
      <c r="BQ31" s="617"/>
      <c r="BR31" s="652">
        <v>98.5</v>
      </c>
      <c r="BS31" s="607"/>
      <c r="BT31" s="607"/>
      <c r="BU31" s="607"/>
      <c r="BV31" s="607"/>
      <c r="BW31" s="607"/>
      <c r="BX31" s="643">
        <v>94.4</v>
      </c>
      <c r="BY31" s="653"/>
      <c r="BZ31" s="653"/>
      <c r="CA31" s="653"/>
      <c r="CB31" s="617"/>
      <c r="CD31" s="660"/>
      <c r="CE31" s="661"/>
      <c r="CF31" s="625" t="s">
        <v>295</v>
      </c>
      <c r="CG31" s="622"/>
      <c r="CH31" s="622"/>
      <c r="CI31" s="622"/>
      <c r="CJ31" s="622"/>
      <c r="CK31" s="622"/>
      <c r="CL31" s="622"/>
      <c r="CM31" s="622"/>
      <c r="CN31" s="622"/>
      <c r="CO31" s="622"/>
      <c r="CP31" s="622"/>
      <c r="CQ31" s="623"/>
      <c r="CR31" s="588">
        <v>273190</v>
      </c>
      <c r="CS31" s="607"/>
      <c r="CT31" s="607"/>
      <c r="CU31" s="607"/>
      <c r="CV31" s="607"/>
      <c r="CW31" s="607"/>
      <c r="CX31" s="607"/>
      <c r="CY31" s="608"/>
      <c r="CZ31" s="591">
        <v>1.2</v>
      </c>
      <c r="DA31" s="609"/>
      <c r="DB31" s="609"/>
      <c r="DC31" s="610"/>
      <c r="DD31" s="594">
        <v>272380</v>
      </c>
      <c r="DE31" s="607"/>
      <c r="DF31" s="607"/>
      <c r="DG31" s="607"/>
      <c r="DH31" s="607"/>
      <c r="DI31" s="607"/>
      <c r="DJ31" s="607"/>
      <c r="DK31" s="608"/>
      <c r="DL31" s="594">
        <v>272380</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304635</v>
      </c>
      <c r="S32" s="589"/>
      <c r="T32" s="589"/>
      <c r="U32" s="589"/>
      <c r="V32" s="589"/>
      <c r="W32" s="589"/>
      <c r="X32" s="589"/>
      <c r="Y32" s="590"/>
      <c r="Z32" s="641">
        <v>1.3</v>
      </c>
      <c r="AA32" s="641"/>
      <c r="AB32" s="641"/>
      <c r="AC32" s="641"/>
      <c r="AD32" s="642">
        <v>1449</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95.4</v>
      </c>
      <c r="BH32" s="573"/>
      <c r="BI32" s="573"/>
      <c r="BJ32" s="573"/>
      <c r="BK32" s="573"/>
      <c r="BL32" s="573"/>
      <c r="BM32" s="636">
        <v>81.5</v>
      </c>
      <c r="BN32" s="573"/>
      <c r="BO32" s="573"/>
      <c r="BP32" s="573"/>
      <c r="BQ32" s="630"/>
      <c r="BR32" s="651">
        <v>94.7</v>
      </c>
      <c r="BS32" s="573"/>
      <c r="BT32" s="573"/>
      <c r="BU32" s="573"/>
      <c r="BV32" s="573"/>
      <c r="BW32" s="573"/>
      <c r="BX32" s="636">
        <v>80.599999999999994</v>
      </c>
      <c r="BY32" s="573"/>
      <c r="BZ32" s="573"/>
      <c r="CA32" s="573"/>
      <c r="CB32" s="630"/>
      <c r="CD32" s="662"/>
      <c r="CE32" s="663"/>
      <c r="CF32" s="625" t="s">
        <v>298</v>
      </c>
      <c r="CG32" s="622"/>
      <c r="CH32" s="622"/>
      <c r="CI32" s="622"/>
      <c r="CJ32" s="622"/>
      <c r="CK32" s="622"/>
      <c r="CL32" s="622"/>
      <c r="CM32" s="622"/>
      <c r="CN32" s="622"/>
      <c r="CO32" s="622"/>
      <c r="CP32" s="622"/>
      <c r="CQ32" s="623"/>
      <c r="CR32" s="588">
        <v>545</v>
      </c>
      <c r="CS32" s="589"/>
      <c r="CT32" s="589"/>
      <c r="CU32" s="589"/>
      <c r="CV32" s="589"/>
      <c r="CW32" s="589"/>
      <c r="CX32" s="589"/>
      <c r="CY32" s="590"/>
      <c r="CZ32" s="591">
        <v>0</v>
      </c>
      <c r="DA32" s="609"/>
      <c r="DB32" s="609"/>
      <c r="DC32" s="610"/>
      <c r="DD32" s="594">
        <v>545</v>
      </c>
      <c r="DE32" s="589"/>
      <c r="DF32" s="589"/>
      <c r="DG32" s="589"/>
      <c r="DH32" s="589"/>
      <c r="DI32" s="589"/>
      <c r="DJ32" s="589"/>
      <c r="DK32" s="590"/>
      <c r="DL32" s="594">
        <v>545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2884677</v>
      </c>
      <c r="S33" s="589"/>
      <c r="T33" s="589"/>
      <c r="U33" s="589"/>
      <c r="V33" s="589"/>
      <c r="W33" s="589"/>
      <c r="X33" s="589"/>
      <c r="Y33" s="590"/>
      <c r="Z33" s="641">
        <v>12.3</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9116014</v>
      </c>
      <c r="CS33" s="607"/>
      <c r="CT33" s="607"/>
      <c r="CU33" s="607"/>
      <c r="CV33" s="607"/>
      <c r="CW33" s="607"/>
      <c r="CX33" s="607"/>
      <c r="CY33" s="608"/>
      <c r="CZ33" s="591">
        <v>41</v>
      </c>
      <c r="DA33" s="609"/>
      <c r="DB33" s="609"/>
      <c r="DC33" s="610"/>
      <c r="DD33" s="594">
        <v>7500327</v>
      </c>
      <c r="DE33" s="607"/>
      <c r="DF33" s="607"/>
      <c r="DG33" s="607"/>
      <c r="DH33" s="607"/>
      <c r="DI33" s="607"/>
      <c r="DJ33" s="607"/>
      <c r="DK33" s="608"/>
      <c r="DL33" s="594">
        <v>6129773</v>
      </c>
      <c r="DM33" s="607"/>
      <c r="DN33" s="607"/>
      <c r="DO33" s="607"/>
      <c r="DP33" s="607"/>
      <c r="DQ33" s="607"/>
      <c r="DR33" s="607"/>
      <c r="DS33" s="607"/>
      <c r="DT33" s="607"/>
      <c r="DU33" s="607"/>
      <c r="DV33" s="608"/>
      <c r="DW33" s="611">
        <v>40.299999999999997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2554394</v>
      </c>
      <c r="CS34" s="589"/>
      <c r="CT34" s="589"/>
      <c r="CU34" s="589"/>
      <c r="CV34" s="589"/>
      <c r="CW34" s="589"/>
      <c r="CX34" s="589"/>
      <c r="CY34" s="590"/>
      <c r="CZ34" s="591">
        <v>11.5</v>
      </c>
      <c r="DA34" s="609"/>
      <c r="DB34" s="609"/>
      <c r="DC34" s="610"/>
      <c r="DD34" s="594">
        <v>1602335</v>
      </c>
      <c r="DE34" s="589"/>
      <c r="DF34" s="589"/>
      <c r="DG34" s="589"/>
      <c r="DH34" s="589"/>
      <c r="DI34" s="589"/>
      <c r="DJ34" s="589"/>
      <c r="DK34" s="590"/>
      <c r="DL34" s="594">
        <v>1404958</v>
      </c>
      <c r="DM34" s="589"/>
      <c r="DN34" s="589"/>
      <c r="DO34" s="589"/>
      <c r="DP34" s="589"/>
      <c r="DQ34" s="589"/>
      <c r="DR34" s="589"/>
      <c r="DS34" s="589"/>
      <c r="DT34" s="589"/>
      <c r="DU34" s="589"/>
      <c r="DV34" s="590"/>
      <c r="DW34" s="611">
        <v>9.1999999999999993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829877</v>
      </c>
      <c r="S35" s="589"/>
      <c r="T35" s="589"/>
      <c r="U35" s="589"/>
      <c r="V35" s="589"/>
      <c r="W35" s="589"/>
      <c r="X35" s="589"/>
      <c r="Y35" s="590"/>
      <c r="Z35" s="641">
        <v>3.6</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4452927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87976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161144</v>
      </c>
      <c r="CS35" s="607"/>
      <c r="CT35" s="607"/>
      <c r="CU35" s="607"/>
      <c r="CV35" s="607"/>
      <c r="CW35" s="607"/>
      <c r="CX35" s="607"/>
      <c r="CY35" s="608"/>
      <c r="CZ35" s="591">
        <v>0.7</v>
      </c>
      <c r="DA35" s="609"/>
      <c r="DB35" s="609"/>
      <c r="DC35" s="610"/>
      <c r="DD35" s="594">
        <v>118506</v>
      </c>
      <c r="DE35" s="607"/>
      <c r="DF35" s="607"/>
      <c r="DG35" s="607"/>
      <c r="DH35" s="607"/>
      <c r="DI35" s="607"/>
      <c r="DJ35" s="607"/>
      <c r="DK35" s="608"/>
      <c r="DL35" s="594">
        <v>118506</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23365269</v>
      </c>
      <c r="S36" s="629"/>
      <c r="T36" s="629"/>
      <c r="U36" s="629"/>
      <c r="V36" s="629"/>
      <c r="W36" s="629"/>
      <c r="X36" s="629"/>
      <c r="Y36" s="632"/>
      <c r="Z36" s="633">
        <v>100</v>
      </c>
      <c r="AA36" s="633"/>
      <c r="AB36" s="633"/>
      <c r="AC36" s="633"/>
      <c r="AD36" s="634">
        <v>14394715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2387100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18082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3255550</v>
      </c>
      <c r="CS36" s="589"/>
      <c r="CT36" s="589"/>
      <c r="CU36" s="589"/>
      <c r="CV36" s="589"/>
      <c r="CW36" s="589"/>
      <c r="CX36" s="589"/>
      <c r="CY36" s="590"/>
      <c r="CZ36" s="591">
        <v>14.7</v>
      </c>
      <c r="DA36" s="609"/>
      <c r="DB36" s="609"/>
      <c r="DC36" s="610"/>
      <c r="DD36" s="594">
        <v>2862432</v>
      </c>
      <c r="DE36" s="589"/>
      <c r="DF36" s="589"/>
      <c r="DG36" s="589"/>
      <c r="DH36" s="589"/>
      <c r="DI36" s="589"/>
      <c r="DJ36" s="589"/>
      <c r="DK36" s="590"/>
      <c r="DL36" s="594">
        <v>2638275</v>
      </c>
      <c r="DM36" s="589"/>
      <c r="DN36" s="589"/>
      <c r="DO36" s="589"/>
      <c r="DP36" s="589"/>
      <c r="DQ36" s="589"/>
      <c r="DR36" s="589"/>
      <c r="DS36" s="589"/>
      <c r="DT36" s="589"/>
      <c r="DU36" s="589"/>
      <c r="DV36" s="590"/>
      <c r="DW36" s="611">
        <v>17.3</v>
      </c>
      <c r="DX36" s="612"/>
      <c r="DY36" s="612"/>
      <c r="DZ36" s="612"/>
      <c r="EA36" s="612"/>
      <c r="EB36" s="612"/>
      <c r="EC36" s="613"/>
    </row>
    <row r="37" spans="2:133" ht="11.25" customHeight="1">
      <c r="AQ37" s="614" t="s">
        <v>313</v>
      </c>
      <c r="AR37" s="615"/>
      <c r="AS37" s="615"/>
      <c r="AT37" s="615"/>
      <c r="AU37" s="615"/>
      <c r="AV37" s="615"/>
      <c r="AW37" s="615"/>
      <c r="AX37" s="615"/>
      <c r="AY37" s="616"/>
      <c r="AZ37" s="588">
        <v>257723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4589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173049</v>
      </c>
      <c r="CS37" s="607"/>
      <c r="CT37" s="607"/>
      <c r="CU37" s="607"/>
      <c r="CV37" s="607"/>
      <c r="CW37" s="607"/>
      <c r="CX37" s="607"/>
      <c r="CY37" s="608"/>
      <c r="CZ37" s="591">
        <v>0.8</v>
      </c>
      <c r="DA37" s="609"/>
      <c r="DB37" s="609"/>
      <c r="DC37" s="610"/>
      <c r="DD37" s="594">
        <v>173049</v>
      </c>
      <c r="DE37" s="607"/>
      <c r="DF37" s="607"/>
      <c r="DG37" s="607"/>
      <c r="DH37" s="607"/>
      <c r="DI37" s="607"/>
      <c r="DJ37" s="607"/>
      <c r="DK37" s="608"/>
      <c r="DL37" s="594">
        <v>173049</v>
      </c>
      <c r="DM37" s="607"/>
      <c r="DN37" s="607"/>
      <c r="DO37" s="607"/>
      <c r="DP37" s="607"/>
      <c r="DQ37" s="607"/>
      <c r="DR37" s="607"/>
      <c r="DS37" s="607"/>
      <c r="DT37" s="607"/>
      <c r="DU37" s="607"/>
      <c r="DV37" s="608"/>
      <c r="DW37" s="611">
        <v>1.1000000000000001</v>
      </c>
      <c r="DX37" s="612"/>
      <c r="DY37" s="612"/>
      <c r="DZ37" s="612"/>
      <c r="EA37" s="612"/>
      <c r="EB37" s="612"/>
      <c r="EC37" s="613"/>
    </row>
    <row r="38" spans="2:133" ht="11.25" customHeight="1">
      <c r="AQ38" s="614" t="s">
        <v>316</v>
      </c>
      <c r="AR38" s="615"/>
      <c r="AS38" s="615"/>
      <c r="AT38" s="615"/>
      <c r="AU38" s="615"/>
      <c r="AV38" s="615"/>
      <c r="AW38" s="615"/>
      <c r="AX38" s="615"/>
      <c r="AY38" s="616"/>
      <c r="AZ38" s="588">
        <v>246000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7462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1731395</v>
      </c>
      <c r="CS38" s="589"/>
      <c r="CT38" s="589"/>
      <c r="CU38" s="589"/>
      <c r="CV38" s="589"/>
      <c r="CW38" s="589"/>
      <c r="CX38" s="589"/>
      <c r="CY38" s="590"/>
      <c r="CZ38" s="591">
        <v>7.8</v>
      </c>
      <c r="DA38" s="609"/>
      <c r="DB38" s="609"/>
      <c r="DC38" s="610"/>
      <c r="DD38" s="594">
        <v>1518445</v>
      </c>
      <c r="DE38" s="589"/>
      <c r="DF38" s="589"/>
      <c r="DG38" s="589"/>
      <c r="DH38" s="589"/>
      <c r="DI38" s="589"/>
      <c r="DJ38" s="589"/>
      <c r="DK38" s="590"/>
      <c r="DL38" s="594">
        <v>1430843</v>
      </c>
      <c r="DM38" s="589"/>
      <c r="DN38" s="589"/>
      <c r="DO38" s="589"/>
      <c r="DP38" s="589"/>
      <c r="DQ38" s="589"/>
      <c r="DR38" s="589"/>
      <c r="DS38" s="589"/>
      <c r="DT38" s="589"/>
      <c r="DU38" s="589"/>
      <c r="DV38" s="590"/>
      <c r="DW38" s="611">
        <v>9.4</v>
      </c>
      <c r="DX38" s="612"/>
      <c r="DY38" s="612"/>
      <c r="DZ38" s="612"/>
      <c r="EA38" s="612"/>
      <c r="EB38" s="612"/>
      <c r="EC38" s="613"/>
    </row>
    <row r="39" spans="2:133" ht="11.25" customHeight="1">
      <c r="AQ39" s="614" t="s">
        <v>319</v>
      </c>
      <c r="AR39" s="615"/>
      <c r="AS39" s="615"/>
      <c r="AT39" s="615"/>
      <c r="AU39" s="615"/>
      <c r="AV39" s="615"/>
      <c r="AW39" s="615"/>
      <c r="AX39" s="615"/>
      <c r="AY39" s="616"/>
      <c r="AZ39" s="588">
        <v>30299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801892</v>
      </c>
      <c r="CS39" s="607"/>
      <c r="CT39" s="607"/>
      <c r="CU39" s="607"/>
      <c r="CV39" s="607"/>
      <c r="CW39" s="607"/>
      <c r="CX39" s="607"/>
      <c r="CY39" s="608"/>
      <c r="CZ39" s="591">
        <v>3.6</v>
      </c>
      <c r="DA39" s="609"/>
      <c r="DB39" s="609"/>
      <c r="DC39" s="610"/>
      <c r="DD39" s="594">
        <v>791560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271819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611639</v>
      </c>
      <c r="CS40" s="589"/>
      <c r="CT40" s="589"/>
      <c r="CU40" s="589"/>
      <c r="CV40" s="589"/>
      <c r="CW40" s="589"/>
      <c r="CX40" s="589"/>
      <c r="CY40" s="590"/>
      <c r="CZ40" s="591">
        <v>2.8</v>
      </c>
      <c r="DA40" s="609"/>
      <c r="DB40" s="609"/>
      <c r="DC40" s="610"/>
      <c r="DD40" s="594">
        <v>607049</v>
      </c>
      <c r="DE40" s="589"/>
      <c r="DF40" s="589"/>
      <c r="DG40" s="589"/>
      <c r="DH40" s="589"/>
      <c r="DI40" s="589"/>
      <c r="DJ40" s="589"/>
      <c r="DK40" s="590"/>
      <c r="DL40" s="594">
        <v>537191</v>
      </c>
      <c r="DM40" s="589"/>
      <c r="DN40" s="589"/>
      <c r="DO40" s="589"/>
      <c r="DP40" s="589"/>
      <c r="DQ40" s="589"/>
      <c r="DR40" s="589"/>
      <c r="DS40" s="589"/>
      <c r="DT40" s="589"/>
      <c r="DU40" s="589"/>
      <c r="DV40" s="590"/>
      <c r="DW40" s="611">
        <v>3.5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1259986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343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3407509</v>
      </c>
      <c r="CS42" s="589"/>
      <c r="CT42" s="589"/>
      <c r="CU42" s="589"/>
      <c r="CV42" s="589"/>
      <c r="CW42" s="589"/>
      <c r="CX42" s="589"/>
      <c r="CY42" s="590"/>
      <c r="CZ42" s="591">
        <v>15.3</v>
      </c>
      <c r="DA42" s="592"/>
      <c r="DB42" s="592"/>
      <c r="DC42" s="593"/>
      <c r="DD42" s="594">
        <v>824954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27449</v>
      </c>
      <c r="CS43" s="607"/>
      <c r="CT43" s="607"/>
      <c r="CU43" s="607"/>
      <c r="CV43" s="607"/>
      <c r="CW43" s="607"/>
      <c r="CX43" s="607"/>
      <c r="CY43" s="608"/>
      <c r="CZ43" s="591">
        <v>0.1</v>
      </c>
      <c r="DA43" s="609"/>
      <c r="DB43" s="609"/>
      <c r="DC43" s="610"/>
      <c r="DD43" s="594">
        <v>27449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3372105</v>
      </c>
      <c r="CS44" s="589"/>
      <c r="CT44" s="589"/>
      <c r="CU44" s="589"/>
      <c r="CV44" s="589"/>
      <c r="CW44" s="589"/>
      <c r="CX44" s="589"/>
      <c r="CY44" s="590"/>
      <c r="CZ44" s="591">
        <v>15.2</v>
      </c>
      <c r="DA44" s="592"/>
      <c r="DB44" s="592"/>
      <c r="DC44" s="593"/>
      <c r="DD44" s="594">
        <v>820082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1969790</v>
      </c>
      <c r="CS45" s="607"/>
      <c r="CT45" s="607"/>
      <c r="CU45" s="607"/>
      <c r="CV45" s="607"/>
      <c r="CW45" s="607"/>
      <c r="CX45" s="607"/>
      <c r="CY45" s="608"/>
      <c r="CZ45" s="591">
        <v>8.9</v>
      </c>
      <c r="DA45" s="609"/>
      <c r="DB45" s="609"/>
      <c r="DC45" s="610"/>
      <c r="DD45" s="594">
        <v>132456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1291725</v>
      </c>
      <c r="CS46" s="589"/>
      <c r="CT46" s="589"/>
      <c r="CU46" s="589"/>
      <c r="CV46" s="589"/>
      <c r="CW46" s="589"/>
      <c r="CX46" s="589"/>
      <c r="CY46" s="590"/>
      <c r="CZ46" s="591">
        <v>5.8</v>
      </c>
      <c r="DA46" s="592"/>
      <c r="DB46" s="592"/>
      <c r="DC46" s="593"/>
      <c r="DD46" s="594">
        <v>661476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35404</v>
      </c>
      <c r="CS47" s="607"/>
      <c r="CT47" s="607"/>
      <c r="CU47" s="607"/>
      <c r="CV47" s="607"/>
      <c r="CW47" s="607"/>
      <c r="CX47" s="607"/>
      <c r="CY47" s="608"/>
      <c r="CZ47" s="591">
        <v>0.2</v>
      </c>
      <c r="DA47" s="609"/>
      <c r="DB47" s="609"/>
      <c r="DC47" s="610"/>
      <c r="DD47" s="594">
        <v>4872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22213582</v>
      </c>
      <c r="CS49" s="573"/>
      <c r="CT49" s="573"/>
      <c r="CU49" s="573"/>
      <c r="CV49" s="573"/>
      <c r="CW49" s="573"/>
      <c r="CX49" s="573"/>
      <c r="CY49" s="574"/>
      <c r="CZ49" s="575">
        <v>100</v>
      </c>
      <c r="DA49" s="576"/>
      <c r="DB49" s="576"/>
      <c r="DC49" s="577"/>
      <c r="DD49" s="578">
        <v>16137715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23176</v>
      </c>
      <c r="R7" s="1101"/>
      <c r="S7" s="1101"/>
      <c r="T7" s="1101"/>
      <c r="U7" s="1101"/>
      <c r="V7" s="1101">
        <v>22052</v>
      </c>
      <c r="W7" s="1101"/>
      <c r="X7" s="1101"/>
      <c r="Y7" s="1101"/>
      <c r="Z7" s="1101"/>
      <c r="AA7" s="1101">
        <v>1124</v>
      </c>
      <c r="AB7" s="1101"/>
      <c r="AC7" s="1101"/>
      <c r="AD7" s="1101"/>
      <c r="AE7" s="1102"/>
      <c r="AF7" s="1103">
        <v>1103</v>
      </c>
      <c r="AG7" s="1104"/>
      <c r="AH7" s="1104"/>
      <c r="AI7" s="1104"/>
      <c r="AJ7" s="1105"/>
      <c r="AK7" s="1087">
        <v>9</v>
      </c>
      <c r="AL7" s="1088"/>
      <c r="AM7" s="1088"/>
      <c r="AN7" s="1088"/>
      <c r="AO7" s="1088"/>
      <c r="AP7" s="1088">
        <v>28417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561</v>
      </c>
      <c r="BT7" s="1092"/>
      <c r="BU7" s="1092"/>
      <c r="BV7" s="1092"/>
      <c r="BW7" s="1092"/>
      <c r="BX7" s="1092"/>
      <c r="BY7" s="1092"/>
      <c r="BZ7" s="1092"/>
      <c r="CA7" s="1092"/>
      <c r="CB7" s="1092"/>
      <c r="CC7" s="1092"/>
      <c r="CD7" s="1092"/>
      <c r="CE7" s="1092"/>
      <c r="CF7" s="1092"/>
      <c r="CG7" s="1093"/>
      <c r="CH7" s="1084">
        <v>20</v>
      </c>
      <c r="CI7" s="1085"/>
      <c r="CJ7" s="1085"/>
      <c r="CK7" s="1085"/>
      <c r="CL7" s="1086"/>
      <c r="CM7" s="1084">
        <v>184</v>
      </c>
      <c r="CN7" s="1085"/>
      <c r="CO7" s="1085"/>
      <c r="CP7" s="1085"/>
      <c r="CQ7" s="1086"/>
      <c r="CR7" s="1084">
        <v>93</v>
      </c>
      <c r="CS7" s="1085"/>
      <c r="CT7" s="1085"/>
      <c r="CU7" s="1085"/>
      <c r="CV7" s="1086"/>
      <c r="CW7" s="1084" t="s">
        <v>560</v>
      </c>
      <c r="CX7" s="1085"/>
      <c r="CY7" s="1085"/>
      <c r="CZ7" s="1085"/>
      <c r="DA7" s="1086"/>
      <c r="DB7" s="1084" t="s">
        <v>560</v>
      </c>
      <c r="DC7" s="1085"/>
      <c r="DD7" s="1085"/>
      <c r="DE7" s="1085"/>
      <c r="DF7" s="1086"/>
      <c r="DG7" s="1084" t="s">
        <v>560</v>
      </c>
      <c r="DH7" s="1085"/>
      <c r="DI7" s="1085"/>
      <c r="DJ7" s="1085"/>
      <c r="DK7" s="1086"/>
      <c r="DL7" s="1084" t="s">
        <v>560</v>
      </c>
      <c r="DM7" s="1085"/>
      <c r="DN7" s="1085"/>
      <c r="DO7" s="1085"/>
      <c r="DP7" s="1086"/>
      <c r="DQ7" s="1084" t="s">
        <v>560</v>
      </c>
      <c r="DR7" s="1085"/>
      <c r="DS7" s="1085"/>
      <c r="DT7" s="1085"/>
      <c r="DU7" s="1086"/>
      <c r="DV7" s="1111"/>
      <c r="DW7" s="1112"/>
      <c r="DX7" s="1112"/>
      <c r="DY7" s="1112"/>
      <c r="DZ7" s="1113"/>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0</v>
      </c>
      <c r="R8" s="1040"/>
      <c r="S8" s="1040"/>
      <c r="T8" s="1040"/>
      <c r="U8" s="1040"/>
      <c r="V8" s="1040">
        <v>0</v>
      </c>
      <c r="W8" s="1040"/>
      <c r="X8" s="1040"/>
      <c r="Y8" s="1040"/>
      <c r="Z8" s="1040"/>
      <c r="AA8" s="1040">
        <v>0</v>
      </c>
      <c r="AB8" s="1040"/>
      <c r="AC8" s="1040"/>
      <c r="AD8" s="1040"/>
      <c r="AE8" s="1041"/>
      <c r="AF8" s="1015" t="s">
        <v>112</v>
      </c>
      <c r="AG8" s="1016"/>
      <c r="AH8" s="1016"/>
      <c r="AI8" s="1016"/>
      <c r="AJ8" s="1017"/>
      <c r="AK8" s="1082" t="s">
        <v>536</v>
      </c>
      <c r="AL8" s="1083"/>
      <c r="AM8" s="1083"/>
      <c r="AN8" s="1083"/>
      <c r="AO8" s="1083"/>
      <c r="AP8" s="1083" t="s">
        <v>536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562</v>
      </c>
      <c r="BT8" s="1011"/>
      <c r="BU8" s="1011"/>
      <c r="BV8" s="1011"/>
      <c r="BW8" s="1011"/>
      <c r="BX8" s="1011"/>
      <c r="BY8" s="1011"/>
      <c r="BZ8" s="1011"/>
      <c r="CA8" s="1011"/>
      <c r="CB8" s="1011"/>
      <c r="CC8" s="1011"/>
      <c r="CD8" s="1011"/>
      <c r="CE8" s="1011"/>
      <c r="CF8" s="1011"/>
      <c r="CG8" s="1012"/>
      <c r="CH8" s="985">
        <v>7</v>
      </c>
      <c r="CI8" s="986"/>
      <c r="CJ8" s="986"/>
      <c r="CK8" s="986"/>
      <c r="CL8" s="987"/>
      <c r="CM8" s="985">
        <v>377</v>
      </c>
      <c r="CN8" s="986"/>
      <c r="CO8" s="986"/>
      <c r="CP8" s="986"/>
      <c r="CQ8" s="987"/>
      <c r="CR8" s="985">
        <v>810</v>
      </c>
      <c r="CS8" s="986"/>
      <c r="CT8" s="986"/>
      <c r="CU8" s="986"/>
      <c r="CV8" s="987"/>
      <c r="CW8" s="985" t="s">
        <v>560</v>
      </c>
      <c r="CX8" s="986"/>
      <c r="CY8" s="986"/>
      <c r="CZ8" s="986"/>
      <c r="DA8" s="987"/>
      <c r="DB8" s="985">
        <v>1680</v>
      </c>
      <c r="DC8" s="986"/>
      <c r="DD8" s="986"/>
      <c r="DE8" s="986"/>
      <c r="DF8" s="987"/>
      <c r="DG8" s="985" t="s">
        <v>560</v>
      </c>
      <c r="DH8" s="986"/>
      <c r="DI8" s="986"/>
      <c r="DJ8" s="986"/>
      <c r="DK8" s="987"/>
      <c r="DL8" s="985" t="s">
        <v>560</v>
      </c>
      <c r="DM8" s="986"/>
      <c r="DN8" s="986"/>
      <c r="DO8" s="986"/>
      <c r="DP8" s="987"/>
      <c r="DQ8" s="985" t="s">
        <v>560</v>
      </c>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28</v>
      </c>
      <c r="R9" s="1040"/>
      <c r="S9" s="1040"/>
      <c r="T9" s="1040"/>
      <c r="U9" s="1040"/>
      <c r="V9" s="1040">
        <v>14</v>
      </c>
      <c r="W9" s="1040"/>
      <c r="X9" s="1040"/>
      <c r="Y9" s="1040"/>
      <c r="Z9" s="1040"/>
      <c r="AA9" s="1040">
        <v>14</v>
      </c>
      <c r="AB9" s="1040"/>
      <c r="AC9" s="1040"/>
      <c r="AD9" s="1040"/>
      <c r="AE9" s="1041"/>
      <c r="AF9" s="1015">
        <v>14</v>
      </c>
      <c r="AG9" s="1016"/>
      <c r="AH9" s="1016"/>
      <c r="AI9" s="1016"/>
      <c r="AJ9" s="1017"/>
      <c r="AK9" s="1082" t="s">
        <v>537</v>
      </c>
      <c r="AL9" s="1083"/>
      <c r="AM9" s="1083"/>
      <c r="AN9" s="1083"/>
      <c r="AO9" s="1083"/>
      <c r="AP9" s="1083">
        <v>21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563</v>
      </c>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v>79</v>
      </c>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365</v>
      </c>
      <c r="C10" s="1034"/>
      <c r="D10" s="1034"/>
      <c r="E10" s="1034"/>
      <c r="F10" s="1034"/>
      <c r="G10" s="1034"/>
      <c r="H10" s="1034"/>
      <c r="I10" s="1034"/>
      <c r="J10" s="1034"/>
      <c r="K10" s="1034"/>
      <c r="L10" s="1034"/>
      <c r="M10" s="1034"/>
      <c r="N10" s="1034"/>
      <c r="O10" s="1034"/>
      <c r="P10" s="1035"/>
      <c r="Q10" s="1039">
        <v>2</v>
      </c>
      <c r="R10" s="1040"/>
      <c r="S10" s="1040"/>
      <c r="T10" s="1040"/>
      <c r="U10" s="1040"/>
      <c r="V10" s="1040">
        <v>1</v>
      </c>
      <c r="W10" s="1040"/>
      <c r="X10" s="1040"/>
      <c r="Y10" s="1040"/>
      <c r="Z10" s="1040"/>
      <c r="AA10" s="1040">
        <v>0</v>
      </c>
      <c r="AB10" s="1040"/>
      <c r="AC10" s="1040"/>
      <c r="AD10" s="1040"/>
      <c r="AE10" s="1041"/>
      <c r="AF10" s="1015">
        <v>0</v>
      </c>
      <c r="AG10" s="1016"/>
      <c r="AH10" s="1016"/>
      <c r="AI10" s="1016"/>
      <c r="AJ10" s="1017"/>
      <c r="AK10" s="1082" t="s">
        <v>536</v>
      </c>
      <c r="AL10" s="1083"/>
      <c r="AM10" s="1083"/>
      <c r="AN10" s="1083"/>
      <c r="AO10" s="1083"/>
      <c r="AP10" s="1083" t="s">
        <v>538</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564</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19</v>
      </c>
      <c r="CN10" s="986"/>
      <c r="CO10" s="986"/>
      <c r="CP10" s="986"/>
      <c r="CQ10" s="987"/>
      <c r="CR10" s="985">
        <v>27</v>
      </c>
      <c r="CS10" s="986"/>
      <c r="CT10" s="986"/>
      <c r="CU10" s="986"/>
      <c r="CV10" s="987"/>
      <c r="CW10" s="985" t="s">
        <v>569</v>
      </c>
      <c r="CX10" s="986"/>
      <c r="CY10" s="986"/>
      <c r="CZ10" s="986"/>
      <c r="DA10" s="987"/>
      <c r="DB10" s="985" t="s">
        <v>560</v>
      </c>
      <c r="DC10" s="986"/>
      <c r="DD10" s="986"/>
      <c r="DE10" s="986"/>
      <c r="DF10" s="987"/>
      <c r="DG10" s="985" t="s">
        <v>560</v>
      </c>
      <c r="DH10" s="986"/>
      <c r="DI10" s="986"/>
      <c r="DJ10" s="986"/>
      <c r="DK10" s="987"/>
      <c r="DL10" s="985" t="s">
        <v>560</v>
      </c>
      <c r="DM10" s="986"/>
      <c r="DN10" s="986"/>
      <c r="DO10" s="986"/>
      <c r="DP10" s="987"/>
      <c r="DQ10" s="985" t="s">
        <v>560</v>
      </c>
      <c r="DR10" s="986"/>
      <c r="DS10" s="986"/>
      <c r="DT10" s="986"/>
      <c r="DU10" s="987"/>
      <c r="DV10" s="988"/>
      <c r="DW10" s="989"/>
      <c r="DX10" s="989"/>
      <c r="DY10" s="989"/>
      <c r="DZ10" s="990"/>
      <c r="EA10" s="205"/>
    </row>
    <row r="11" spans="1:131" s="206" customFormat="1" ht="26.25" customHeight="1">
      <c r="A11" s="212">
        <v>5</v>
      </c>
      <c r="B11" s="1033" t="s">
        <v>366</v>
      </c>
      <c r="C11" s="1034"/>
      <c r="D11" s="1034"/>
      <c r="E11" s="1034"/>
      <c r="F11" s="1034"/>
      <c r="G11" s="1034"/>
      <c r="H11" s="1034"/>
      <c r="I11" s="1034"/>
      <c r="J11" s="1034"/>
      <c r="K11" s="1034"/>
      <c r="L11" s="1034"/>
      <c r="M11" s="1034"/>
      <c r="N11" s="1034"/>
      <c r="O11" s="1034"/>
      <c r="P11" s="1035"/>
      <c r="Q11" s="1039">
        <v>14</v>
      </c>
      <c r="R11" s="1040"/>
      <c r="S11" s="1040"/>
      <c r="T11" s="1040"/>
      <c r="U11" s="1040"/>
      <c r="V11" s="1040">
        <v>5</v>
      </c>
      <c r="W11" s="1040"/>
      <c r="X11" s="1040"/>
      <c r="Y11" s="1040"/>
      <c r="Z11" s="1040"/>
      <c r="AA11" s="1040">
        <v>9</v>
      </c>
      <c r="AB11" s="1040"/>
      <c r="AC11" s="1040"/>
      <c r="AD11" s="1040"/>
      <c r="AE11" s="1041"/>
      <c r="AF11" s="1015">
        <v>9</v>
      </c>
      <c r="AG11" s="1016"/>
      <c r="AH11" s="1016"/>
      <c r="AI11" s="1016"/>
      <c r="AJ11" s="1017"/>
      <c r="AK11" s="1082" t="s">
        <v>536</v>
      </c>
      <c r="AL11" s="1083"/>
      <c r="AM11" s="1083"/>
      <c r="AN11" s="1083"/>
      <c r="AO11" s="1083"/>
      <c r="AP11" s="1083" t="s">
        <v>536</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565</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3</v>
      </c>
      <c r="CN11" s="986"/>
      <c r="CO11" s="986"/>
      <c r="CP11" s="986"/>
      <c r="CQ11" s="987"/>
      <c r="CR11" s="985">
        <v>5</v>
      </c>
      <c r="CS11" s="986"/>
      <c r="CT11" s="986"/>
      <c r="CU11" s="986"/>
      <c r="CV11" s="987"/>
      <c r="CW11" s="985" t="s">
        <v>569</v>
      </c>
      <c r="CX11" s="986"/>
      <c r="CY11" s="986"/>
      <c r="CZ11" s="986"/>
      <c r="DA11" s="987"/>
      <c r="DB11" s="985" t="s">
        <v>560</v>
      </c>
      <c r="DC11" s="986"/>
      <c r="DD11" s="986"/>
      <c r="DE11" s="986"/>
      <c r="DF11" s="987"/>
      <c r="DG11" s="985" t="s">
        <v>560</v>
      </c>
      <c r="DH11" s="986"/>
      <c r="DI11" s="986"/>
      <c r="DJ11" s="986"/>
      <c r="DK11" s="987"/>
      <c r="DL11" s="985">
        <v>9</v>
      </c>
      <c r="DM11" s="986"/>
      <c r="DN11" s="986"/>
      <c r="DO11" s="986"/>
      <c r="DP11" s="987"/>
      <c r="DQ11" s="985">
        <v>3</v>
      </c>
      <c r="DR11" s="986"/>
      <c r="DS11" s="986"/>
      <c r="DT11" s="986"/>
      <c r="DU11" s="987"/>
      <c r="DV11" s="988"/>
      <c r="DW11" s="989"/>
      <c r="DX11" s="989"/>
      <c r="DY11" s="989"/>
      <c r="DZ11" s="990"/>
      <c r="EA11" s="205"/>
    </row>
    <row r="12" spans="1:131" s="206" customFormat="1" ht="26.25" customHeight="1">
      <c r="A12" s="212">
        <v>6</v>
      </c>
      <c r="B12" s="1033" t="s">
        <v>367</v>
      </c>
      <c r="C12" s="1034"/>
      <c r="D12" s="1034"/>
      <c r="E12" s="1034"/>
      <c r="F12" s="1034"/>
      <c r="G12" s="1034"/>
      <c r="H12" s="1034"/>
      <c r="I12" s="1034"/>
      <c r="J12" s="1034"/>
      <c r="K12" s="1034"/>
      <c r="L12" s="1034"/>
      <c r="M12" s="1034"/>
      <c r="N12" s="1034"/>
      <c r="O12" s="1034"/>
      <c r="P12" s="1035"/>
      <c r="Q12" s="1039">
        <v>185</v>
      </c>
      <c r="R12" s="1040"/>
      <c r="S12" s="1040"/>
      <c r="T12" s="1040"/>
      <c r="U12" s="1040"/>
      <c r="V12" s="1040">
        <v>182</v>
      </c>
      <c r="W12" s="1040"/>
      <c r="X12" s="1040"/>
      <c r="Y12" s="1040"/>
      <c r="Z12" s="1040"/>
      <c r="AA12" s="1040">
        <v>3</v>
      </c>
      <c r="AB12" s="1040"/>
      <c r="AC12" s="1040"/>
      <c r="AD12" s="1040"/>
      <c r="AE12" s="1041"/>
      <c r="AF12" s="1015">
        <v>3</v>
      </c>
      <c r="AG12" s="1016"/>
      <c r="AH12" s="1016"/>
      <c r="AI12" s="1016"/>
      <c r="AJ12" s="1017"/>
      <c r="AK12" s="1082">
        <v>66</v>
      </c>
      <c r="AL12" s="1083"/>
      <c r="AM12" s="1083"/>
      <c r="AN12" s="1083"/>
      <c r="AO12" s="1083"/>
      <c r="AP12" s="1083" t="s">
        <v>536</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566</v>
      </c>
      <c r="BT12" s="1011"/>
      <c r="BU12" s="1011"/>
      <c r="BV12" s="1011"/>
      <c r="BW12" s="1011"/>
      <c r="BX12" s="1011"/>
      <c r="BY12" s="1011"/>
      <c r="BZ12" s="1011"/>
      <c r="CA12" s="1011"/>
      <c r="CB12" s="1011"/>
      <c r="CC12" s="1011"/>
      <c r="CD12" s="1011"/>
      <c r="CE12" s="1011"/>
      <c r="CF12" s="1011"/>
      <c r="CG12" s="1012"/>
      <c r="CH12" s="985">
        <v>6</v>
      </c>
      <c r="CI12" s="986"/>
      <c r="CJ12" s="986"/>
      <c r="CK12" s="986"/>
      <c r="CL12" s="987"/>
      <c r="CM12" s="985">
        <v>16</v>
      </c>
      <c r="CN12" s="986"/>
      <c r="CO12" s="986"/>
      <c r="CP12" s="986"/>
      <c r="CQ12" s="987"/>
      <c r="CR12" s="985">
        <v>8</v>
      </c>
      <c r="CS12" s="986"/>
      <c r="CT12" s="986"/>
      <c r="CU12" s="986"/>
      <c r="CV12" s="987"/>
      <c r="CW12" s="985" t="s">
        <v>569</v>
      </c>
      <c r="CX12" s="986"/>
      <c r="CY12" s="986"/>
      <c r="CZ12" s="986"/>
      <c r="DA12" s="987"/>
      <c r="DB12" s="985" t="s">
        <v>560</v>
      </c>
      <c r="DC12" s="986"/>
      <c r="DD12" s="986"/>
      <c r="DE12" s="986"/>
      <c r="DF12" s="987"/>
      <c r="DG12" s="985" t="s">
        <v>560</v>
      </c>
      <c r="DH12" s="986"/>
      <c r="DI12" s="986"/>
      <c r="DJ12" s="986"/>
      <c r="DK12" s="987"/>
      <c r="DL12" s="985" t="s">
        <v>560</v>
      </c>
      <c r="DM12" s="986"/>
      <c r="DN12" s="986"/>
      <c r="DO12" s="986"/>
      <c r="DP12" s="987"/>
      <c r="DQ12" s="985" t="s">
        <v>560</v>
      </c>
      <c r="DR12" s="986"/>
      <c r="DS12" s="986"/>
      <c r="DT12" s="986"/>
      <c r="DU12" s="987"/>
      <c r="DV12" s="988"/>
      <c r="DW12" s="989"/>
      <c r="DX12" s="989"/>
      <c r="DY12" s="989"/>
      <c r="DZ12" s="990"/>
      <c r="EA12" s="205"/>
    </row>
    <row r="13" spans="1:131" s="206" customFormat="1" ht="26.25" customHeight="1">
      <c r="A13" s="212">
        <v>7</v>
      </c>
      <c r="B13" s="1033" t="s">
        <v>368</v>
      </c>
      <c r="C13" s="1034"/>
      <c r="D13" s="1034"/>
      <c r="E13" s="1034"/>
      <c r="F13" s="1034"/>
      <c r="G13" s="1034"/>
      <c r="H13" s="1034"/>
      <c r="I13" s="1034"/>
      <c r="J13" s="1034"/>
      <c r="K13" s="1034"/>
      <c r="L13" s="1034"/>
      <c r="M13" s="1034"/>
      <c r="N13" s="1034"/>
      <c r="O13" s="1034"/>
      <c r="P13" s="1035"/>
      <c r="Q13" s="1039">
        <v>81</v>
      </c>
      <c r="R13" s="1040"/>
      <c r="S13" s="1040"/>
      <c r="T13" s="1040"/>
      <c r="U13" s="1040"/>
      <c r="V13" s="1040">
        <v>80</v>
      </c>
      <c r="W13" s="1040"/>
      <c r="X13" s="1040"/>
      <c r="Y13" s="1040"/>
      <c r="Z13" s="1040"/>
      <c r="AA13" s="1040">
        <v>1</v>
      </c>
      <c r="AB13" s="1040"/>
      <c r="AC13" s="1040"/>
      <c r="AD13" s="1040"/>
      <c r="AE13" s="1041"/>
      <c r="AF13" s="1015">
        <v>1</v>
      </c>
      <c r="AG13" s="1016"/>
      <c r="AH13" s="1016"/>
      <c r="AI13" s="1016"/>
      <c r="AJ13" s="1017"/>
      <c r="AK13" s="1082">
        <v>37</v>
      </c>
      <c r="AL13" s="1083"/>
      <c r="AM13" s="1083"/>
      <c r="AN13" s="1083"/>
      <c r="AO13" s="1083"/>
      <c r="AP13" s="1083" t="s">
        <v>536</v>
      </c>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567</v>
      </c>
      <c r="BT13" s="1011"/>
      <c r="BU13" s="1011"/>
      <c r="BV13" s="1011"/>
      <c r="BW13" s="1011"/>
      <c r="BX13" s="1011"/>
      <c r="BY13" s="1011"/>
      <c r="BZ13" s="1011"/>
      <c r="CA13" s="1011"/>
      <c r="CB13" s="1011"/>
      <c r="CC13" s="1011"/>
      <c r="CD13" s="1011"/>
      <c r="CE13" s="1011"/>
      <c r="CF13" s="1011"/>
      <c r="CG13" s="1012"/>
      <c r="CH13" s="985">
        <v>-13</v>
      </c>
      <c r="CI13" s="986"/>
      <c r="CJ13" s="986"/>
      <c r="CK13" s="986"/>
      <c r="CL13" s="987"/>
      <c r="CM13" s="985">
        <v>14</v>
      </c>
      <c r="CN13" s="986"/>
      <c r="CO13" s="986"/>
      <c r="CP13" s="986"/>
      <c r="CQ13" s="987"/>
      <c r="CR13" s="985">
        <v>25</v>
      </c>
      <c r="CS13" s="986"/>
      <c r="CT13" s="986"/>
      <c r="CU13" s="986"/>
      <c r="CV13" s="987"/>
      <c r="CW13" s="985" t="s">
        <v>569</v>
      </c>
      <c r="CX13" s="986"/>
      <c r="CY13" s="986"/>
      <c r="CZ13" s="986"/>
      <c r="DA13" s="987"/>
      <c r="DB13" s="985" t="s">
        <v>560</v>
      </c>
      <c r="DC13" s="986"/>
      <c r="DD13" s="986"/>
      <c r="DE13" s="986"/>
      <c r="DF13" s="987"/>
      <c r="DG13" s="985" t="s">
        <v>560</v>
      </c>
      <c r="DH13" s="986"/>
      <c r="DI13" s="986"/>
      <c r="DJ13" s="986"/>
      <c r="DK13" s="987"/>
      <c r="DL13" s="985" t="s">
        <v>560</v>
      </c>
      <c r="DM13" s="986"/>
      <c r="DN13" s="986"/>
      <c r="DO13" s="986"/>
      <c r="DP13" s="987"/>
      <c r="DQ13" s="985" t="s">
        <v>560</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568</v>
      </c>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v>47</v>
      </c>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23380</v>
      </c>
      <c r="R23" s="1065"/>
      <c r="S23" s="1065"/>
      <c r="T23" s="1065"/>
      <c r="U23" s="1065"/>
      <c r="V23" s="1065">
        <v>22229</v>
      </c>
      <c r="W23" s="1065"/>
      <c r="X23" s="1065"/>
      <c r="Y23" s="1065"/>
      <c r="Z23" s="1065"/>
      <c r="AA23" s="1065">
        <v>1152</v>
      </c>
      <c r="AB23" s="1065"/>
      <c r="AC23" s="1065"/>
      <c r="AD23" s="1065"/>
      <c r="AE23" s="1066"/>
      <c r="AF23" s="1067">
        <v>1131</v>
      </c>
      <c r="AG23" s="1065"/>
      <c r="AH23" s="1065"/>
      <c r="AI23" s="1065"/>
      <c r="AJ23" s="1068"/>
      <c r="AK23" s="1069"/>
      <c r="AL23" s="1070"/>
      <c r="AM23" s="1070"/>
      <c r="AN23" s="1070"/>
      <c r="AO23" s="1070"/>
      <c r="AP23" s="1065">
        <f>28417+21</f>
        <v>28438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3885</v>
      </c>
      <c r="R28" s="1050"/>
      <c r="S28" s="1050"/>
      <c r="T28" s="1050"/>
      <c r="U28" s="1050"/>
      <c r="V28" s="1050">
        <v>3770</v>
      </c>
      <c r="W28" s="1050"/>
      <c r="X28" s="1050"/>
      <c r="Y28" s="1050"/>
      <c r="Z28" s="1050"/>
      <c r="AA28" s="1050">
        <v>115</v>
      </c>
      <c r="AB28" s="1050"/>
      <c r="AC28" s="1050"/>
      <c r="AD28" s="1050"/>
      <c r="AE28" s="1051"/>
      <c r="AF28" s="1052">
        <v>115</v>
      </c>
      <c r="AG28" s="1050"/>
      <c r="AH28" s="1050"/>
      <c r="AI28" s="1050"/>
      <c r="AJ28" s="1053"/>
      <c r="AK28" s="1054">
        <v>278</v>
      </c>
      <c r="AL28" s="1042"/>
      <c r="AM28" s="1042"/>
      <c r="AN28" s="1042"/>
      <c r="AO28" s="1042"/>
      <c r="AP28" s="1042">
        <v>225</v>
      </c>
      <c r="AQ28" s="1042"/>
      <c r="AR28" s="1042"/>
      <c r="AS28" s="1042"/>
      <c r="AT28" s="1042"/>
      <c r="AU28" s="1042">
        <v>76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4240</v>
      </c>
      <c r="R29" s="1040"/>
      <c r="S29" s="1040"/>
      <c r="T29" s="1040"/>
      <c r="U29" s="1040"/>
      <c r="V29" s="1040">
        <v>4151</v>
      </c>
      <c r="W29" s="1040"/>
      <c r="X29" s="1040"/>
      <c r="Y29" s="1040"/>
      <c r="Z29" s="1040"/>
      <c r="AA29" s="1040">
        <v>89</v>
      </c>
      <c r="AB29" s="1040"/>
      <c r="AC29" s="1040"/>
      <c r="AD29" s="1040"/>
      <c r="AE29" s="1041"/>
      <c r="AF29" s="1015">
        <v>89</v>
      </c>
      <c r="AG29" s="1016"/>
      <c r="AH29" s="1016"/>
      <c r="AI29" s="1016"/>
      <c r="AJ29" s="1017"/>
      <c r="AK29" s="976">
        <v>565</v>
      </c>
      <c r="AL29" s="967"/>
      <c r="AM29" s="967"/>
      <c r="AN29" s="967"/>
      <c r="AO29" s="967"/>
      <c r="AP29" s="967" t="s">
        <v>539</v>
      </c>
      <c r="AQ29" s="967"/>
      <c r="AR29" s="967"/>
      <c r="AS29" s="967"/>
      <c r="AT29" s="967"/>
      <c r="AU29" s="967" t="s">
        <v>540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403</v>
      </c>
      <c r="R30" s="1040"/>
      <c r="S30" s="1040"/>
      <c r="T30" s="1040"/>
      <c r="U30" s="1040"/>
      <c r="V30" s="1040">
        <v>401</v>
      </c>
      <c r="W30" s="1040"/>
      <c r="X30" s="1040"/>
      <c r="Y30" s="1040"/>
      <c r="Z30" s="1040"/>
      <c r="AA30" s="1040">
        <v>2</v>
      </c>
      <c r="AB30" s="1040"/>
      <c r="AC30" s="1040"/>
      <c r="AD30" s="1040"/>
      <c r="AE30" s="1041"/>
      <c r="AF30" s="1015">
        <v>2</v>
      </c>
      <c r="AG30" s="1016"/>
      <c r="AH30" s="1016"/>
      <c r="AI30" s="1016"/>
      <c r="AJ30" s="1017"/>
      <c r="AK30" s="976">
        <v>155</v>
      </c>
      <c r="AL30" s="967"/>
      <c r="AM30" s="967"/>
      <c r="AN30" s="967"/>
      <c r="AO30" s="967"/>
      <c r="AP30" s="967" t="s">
        <v>539</v>
      </c>
      <c r="AQ30" s="967"/>
      <c r="AR30" s="967"/>
      <c r="AS30" s="967"/>
      <c r="AT30" s="967"/>
      <c r="AU30" s="967" t="s">
        <v>539</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331</v>
      </c>
      <c r="R31" s="1040"/>
      <c r="S31" s="1040"/>
      <c r="T31" s="1040"/>
      <c r="U31" s="1040"/>
      <c r="V31" s="1040">
        <v>315</v>
      </c>
      <c r="W31" s="1040"/>
      <c r="X31" s="1040"/>
      <c r="Y31" s="1040"/>
      <c r="Z31" s="1040"/>
      <c r="AA31" s="1040">
        <v>16</v>
      </c>
      <c r="AB31" s="1040"/>
      <c r="AC31" s="1040"/>
      <c r="AD31" s="1040"/>
      <c r="AE31" s="1041"/>
      <c r="AF31" s="1015">
        <v>16</v>
      </c>
      <c r="AG31" s="1016"/>
      <c r="AH31" s="1016"/>
      <c r="AI31" s="1016"/>
      <c r="AJ31" s="1017"/>
      <c r="AK31" s="976">
        <v>1</v>
      </c>
      <c r="AL31" s="967"/>
      <c r="AM31" s="967"/>
      <c r="AN31" s="967"/>
      <c r="AO31" s="967"/>
      <c r="AP31" s="967">
        <v>220</v>
      </c>
      <c r="AQ31" s="967"/>
      <c r="AR31" s="967"/>
      <c r="AS31" s="967"/>
      <c r="AT31" s="967"/>
      <c r="AU31" s="967">
        <v>0</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574</v>
      </c>
      <c r="R32" s="1040"/>
      <c r="S32" s="1040"/>
      <c r="T32" s="1040"/>
      <c r="U32" s="1040"/>
      <c r="V32" s="1040">
        <v>566</v>
      </c>
      <c r="W32" s="1040"/>
      <c r="X32" s="1040"/>
      <c r="Y32" s="1040"/>
      <c r="Z32" s="1040"/>
      <c r="AA32" s="1040">
        <v>8</v>
      </c>
      <c r="AB32" s="1040"/>
      <c r="AC32" s="1040"/>
      <c r="AD32" s="1040"/>
      <c r="AE32" s="1041"/>
      <c r="AF32" s="1015">
        <v>1121</v>
      </c>
      <c r="AG32" s="1016"/>
      <c r="AH32" s="1016"/>
      <c r="AI32" s="1016"/>
      <c r="AJ32" s="1017"/>
      <c r="AK32" s="976">
        <v>30</v>
      </c>
      <c r="AL32" s="967"/>
      <c r="AM32" s="967"/>
      <c r="AN32" s="967"/>
      <c r="AO32" s="967"/>
      <c r="AP32" s="967">
        <v>674</v>
      </c>
      <c r="AQ32" s="967"/>
      <c r="AR32" s="967"/>
      <c r="AS32" s="967"/>
      <c r="AT32" s="967"/>
      <c r="AU32" s="967">
        <v>13</v>
      </c>
      <c r="AV32" s="967"/>
      <c r="AW32" s="967"/>
      <c r="AX32" s="967"/>
      <c r="AY32" s="967"/>
      <c r="AZ32" s="1038"/>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995</v>
      </c>
      <c r="R33" s="1040"/>
      <c r="S33" s="1040"/>
      <c r="T33" s="1040"/>
      <c r="U33" s="1040"/>
      <c r="V33" s="1040">
        <v>1060</v>
      </c>
      <c r="W33" s="1040"/>
      <c r="X33" s="1040"/>
      <c r="Y33" s="1040"/>
      <c r="Z33" s="1040"/>
      <c r="AA33" s="1040">
        <v>-65</v>
      </c>
      <c r="AB33" s="1040"/>
      <c r="AC33" s="1040"/>
      <c r="AD33" s="1040"/>
      <c r="AE33" s="1041"/>
      <c r="AF33" s="1015">
        <v>1239</v>
      </c>
      <c r="AG33" s="1016"/>
      <c r="AH33" s="1016"/>
      <c r="AI33" s="1016"/>
      <c r="AJ33" s="1017"/>
      <c r="AK33" s="976">
        <v>258</v>
      </c>
      <c r="AL33" s="967"/>
      <c r="AM33" s="967"/>
      <c r="AN33" s="967"/>
      <c r="AO33" s="967"/>
      <c r="AP33" s="967">
        <v>780</v>
      </c>
      <c r="AQ33" s="967"/>
      <c r="AR33" s="967"/>
      <c r="AS33" s="967"/>
      <c r="AT33" s="967"/>
      <c r="AU33" s="967">
        <v>528</v>
      </c>
      <c r="AV33" s="967"/>
      <c r="AW33" s="967"/>
      <c r="AX33" s="967"/>
      <c r="AY33" s="967"/>
      <c r="AZ33" s="1038"/>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2759</v>
      </c>
      <c r="R34" s="1040"/>
      <c r="S34" s="1040"/>
      <c r="T34" s="1040"/>
      <c r="U34" s="1040"/>
      <c r="V34" s="1040">
        <v>2892</v>
      </c>
      <c r="W34" s="1040"/>
      <c r="X34" s="1040"/>
      <c r="Y34" s="1040"/>
      <c r="Z34" s="1040"/>
      <c r="AA34" s="1040">
        <v>-133</v>
      </c>
      <c r="AB34" s="1040"/>
      <c r="AC34" s="1040"/>
      <c r="AD34" s="1040"/>
      <c r="AE34" s="1041"/>
      <c r="AF34" s="1015">
        <v>367</v>
      </c>
      <c r="AG34" s="1016"/>
      <c r="AH34" s="1016"/>
      <c r="AI34" s="1016"/>
      <c r="AJ34" s="1017"/>
      <c r="AK34" s="976">
        <v>2387</v>
      </c>
      <c r="AL34" s="967"/>
      <c r="AM34" s="967"/>
      <c r="AN34" s="967"/>
      <c r="AO34" s="967"/>
      <c r="AP34" s="967">
        <v>24443</v>
      </c>
      <c r="AQ34" s="967"/>
      <c r="AR34" s="967"/>
      <c r="AS34" s="967"/>
      <c r="AT34" s="967"/>
      <c r="AU34" s="967">
        <v>22145</v>
      </c>
      <c r="AV34" s="967"/>
      <c r="AW34" s="967"/>
      <c r="AX34" s="967"/>
      <c r="AY34" s="967"/>
      <c r="AZ34" s="1038"/>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647</v>
      </c>
      <c r="R35" s="1040"/>
      <c r="S35" s="1040"/>
      <c r="T35" s="1040"/>
      <c r="U35" s="1040"/>
      <c r="V35" s="1040">
        <v>647</v>
      </c>
      <c r="W35" s="1040"/>
      <c r="X35" s="1040"/>
      <c r="Y35" s="1040"/>
      <c r="Z35" s="1040"/>
      <c r="AA35" s="1040">
        <v>0</v>
      </c>
      <c r="AB35" s="1040"/>
      <c r="AC35" s="1040"/>
      <c r="AD35" s="1040"/>
      <c r="AE35" s="1041"/>
      <c r="AF35" s="1015">
        <v>0</v>
      </c>
      <c r="AG35" s="1016"/>
      <c r="AH35" s="1016"/>
      <c r="AI35" s="1016"/>
      <c r="AJ35" s="1017"/>
      <c r="AK35" s="976">
        <v>246</v>
      </c>
      <c r="AL35" s="967"/>
      <c r="AM35" s="967"/>
      <c r="AN35" s="967"/>
      <c r="AO35" s="967"/>
      <c r="AP35" s="967">
        <v>3308</v>
      </c>
      <c r="AQ35" s="967"/>
      <c r="AR35" s="967"/>
      <c r="AS35" s="967"/>
      <c r="AT35" s="967"/>
      <c r="AU35" s="967">
        <v>2673</v>
      </c>
      <c r="AV35" s="967"/>
      <c r="AW35" s="967"/>
      <c r="AX35" s="967"/>
      <c r="AY35" s="967"/>
      <c r="AZ35" s="1038"/>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9</v>
      </c>
      <c r="R36" s="1040"/>
      <c r="S36" s="1040"/>
      <c r="T36" s="1040"/>
      <c r="U36" s="1040"/>
      <c r="V36" s="1040">
        <v>9</v>
      </c>
      <c r="W36" s="1040"/>
      <c r="X36" s="1040"/>
      <c r="Y36" s="1040"/>
      <c r="Z36" s="1040"/>
      <c r="AA36" s="1040">
        <v>0</v>
      </c>
      <c r="AB36" s="1040"/>
      <c r="AC36" s="1040"/>
      <c r="AD36" s="1040"/>
      <c r="AE36" s="1041"/>
      <c r="AF36" s="1015">
        <v>0</v>
      </c>
      <c r="AG36" s="1016"/>
      <c r="AH36" s="1016"/>
      <c r="AI36" s="1016"/>
      <c r="AJ36" s="1017"/>
      <c r="AK36" s="976" t="s">
        <v>539</v>
      </c>
      <c r="AL36" s="967"/>
      <c r="AM36" s="967"/>
      <c r="AN36" s="967"/>
      <c r="AO36" s="967"/>
      <c r="AP36" s="967" t="s">
        <v>539</v>
      </c>
      <c r="AQ36" s="967"/>
      <c r="AR36" s="967"/>
      <c r="AS36" s="967"/>
      <c r="AT36" s="967"/>
      <c r="AU36" s="967" t="s">
        <v>539</v>
      </c>
      <c r="AV36" s="967"/>
      <c r="AW36" s="967"/>
      <c r="AX36" s="967"/>
      <c r="AY36" s="967"/>
      <c r="AZ36" s="1038"/>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2949</v>
      </c>
      <c r="AG63" s="955"/>
      <c r="AH63" s="955"/>
      <c r="AI63" s="955"/>
      <c r="AJ63" s="1026"/>
      <c r="AK63" s="1027"/>
      <c r="AL63" s="959"/>
      <c r="AM63" s="959"/>
      <c r="AN63" s="959"/>
      <c r="AO63" s="959"/>
      <c r="AP63" s="955">
        <v>29650</v>
      </c>
      <c r="AQ63" s="955"/>
      <c r="AR63" s="955"/>
      <c r="AS63" s="955"/>
      <c r="AT63" s="955"/>
      <c r="AU63" s="955">
        <v>25435</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397</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334</v>
      </c>
      <c r="R68" s="978"/>
      <c r="S68" s="978"/>
      <c r="T68" s="978"/>
      <c r="U68" s="978"/>
      <c r="V68" s="978">
        <v>332</v>
      </c>
      <c r="W68" s="978"/>
      <c r="X68" s="978"/>
      <c r="Y68" s="978"/>
      <c r="Z68" s="978"/>
      <c r="AA68" s="978">
        <v>2</v>
      </c>
      <c r="AB68" s="978"/>
      <c r="AC68" s="978"/>
      <c r="AD68" s="978"/>
      <c r="AE68" s="978"/>
      <c r="AF68" s="978">
        <v>323</v>
      </c>
      <c r="AG68" s="978"/>
      <c r="AH68" s="978"/>
      <c r="AI68" s="978"/>
      <c r="AJ68" s="978"/>
      <c r="AK68" s="978" t="s">
        <v>570</v>
      </c>
      <c r="AL68" s="978"/>
      <c r="AM68" s="978"/>
      <c r="AN68" s="978"/>
      <c r="AO68" s="978"/>
      <c r="AP68" s="978" t="s">
        <v>571</v>
      </c>
      <c r="AQ68" s="978"/>
      <c r="AR68" s="978"/>
      <c r="AS68" s="978"/>
      <c r="AT68" s="978"/>
      <c r="AU68" s="978" t="s">
        <v>570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97</v>
      </c>
      <c r="R69" s="967"/>
      <c r="S69" s="967"/>
      <c r="T69" s="967"/>
      <c r="U69" s="967"/>
      <c r="V69" s="967">
        <v>92</v>
      </c>
      <c r="W69" s="967"/>
      <c r="X69" s="967"/>
      <c r="Y69" s="967"/>
      <c r="Z69" s="967"/>
      <c r="AA69" s="967">
        <v>5</v>
      </c>
      <c r="AB69" s="967"/>
      <c r="AC69" s="967"/>
      <c r="AD69" s="967"/>
      <c r="AE69" s="967"/>
      <c r="AF69" s="967">
        <v>5</v>
      </c>
      <c r="AG69" s="967"/>
      <c r="AH69" s="967"/>
      <c r="AI69" s="967"/>
      <c r="AJ69" s="967"/>
      <c r="AK69" s="967" t="s">
        <v>539</v>
      </c>
      <c r="AL69" s="967"/>
      <c r="AM69" s="967"/>
      <c r="AN69" s="967"/>
      <c r="AO69" s="967"/>
      <c r="AP69" s="967" t="s">
        <v>539</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61</v>
      </c>
      <c r="R70" s="967"/>
      <c r="S70" s="967"/>
      <c r="T70" s="967"/>
      <c r="U70" s="967"/>
      <c r="V70" s="967">
        <v>60</v>
      </c>
      <c r="W70" s="967"/>
      <c r="X70" s="967"/>
      <c r="Y70" s="967"/>
      <c r="Z70" s="967"/>
      <c r="AA70" s="967">
        <v>2</v>
      </c>
      <c r="AB70" s="967"/>
      <c r="AC70" s="967"/>
      <c r="AD70" s="967"/>
      <c r="AE70" s="967"/>
      <c r="AF70" s="967">
        <v>2</v>
      </c>
      <c r="AG70" s="967"/>
      <c r="AH70" s="967"/>
      <c r="AI70" s="967"/>
      <c r="AJ70" s="967"/>
      <c r="AK70" s="967" t="s">
        <v>556</v>
      </c>
      <c r="AL70" s="967"/>
      <c r="AM70" s="967"/>
      <c r="AN70" s="967"/>
      <c r="AO70" s="967"/>
      <c r="AP70" s="967" t="s">
        <v>556</v>
      </c>
      <c r="AQ70" s="967"/>
      <c r="AR70" s="967"/>
      <c r="AS70" s="967"/>
      <c r="AT70" s="967"/>
      <c r="AU70" s="967" t="s">
        <v>556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257828</v>
      </c>
      <c r="R71" s="967"/>
      <c r="S71" s="967"/>
      <c r="T71" s="967"/>
      <c r="U71" s="967"/>
      <c r="V71" s="967">
        <v>257733</v>
      </c>
      <c r="W71" s="967"/>
      <c r="X71" s="967"/>
      <c r="Y71" s="967"/>
      <c r="Z71" s="967"/>
      <c r="AA71" s="967">
        <v>95</v>
      </c>
      <c r="AB71" s="967"/>
      <c r="AC71" s="967"/>
      <c r="AD71" s="967"/>
      <c r="AE71" s="967"/>
      <c r="AF71" s="967">
        <v>95</v>
      </c>
      <c r="AG71" s="967"/>
      <c r="AH71" s="967"/>
      <c r="AI71" s="967"/>
      <c r="AJ71" s="967"/>
      <c r="AK71" s="967">
        <v>9107</v>
      </c>
      <c r="AL71" s="967"/>
      <c r="AM71" s="967"/>
      <c r="AN71" s="967"/>
      <c r="AO71" s="967"/>
      <c r="AP71" s="967" t="s">
        <v>556</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8652</v>
      </c>
      <c r="R72" s="967"/>
      <c r="S72" s="967"/>
      <c r="T72" s="967"/>
      <c r="U72" s="967"/>
      <c r="V72" s="967">
        <v>7933</v>
      </c>
      <c r="W72" s="967"/>
      <c r="X72" s="967"/>
      <c r="Y72" s="967"/>
      <c r="Z72" s="967"/>
      <c r="AA72" s="967">
        <v>718</v>
      </c>
      <c r="AB72" s="967"/>
      <c r="AC72" s="967"/>
      <c r="AD72" s="967"/>
      <c r="AE72" s="967"/>
      <c r="AF72" s="967">
        <v>718</v>
      </c>
      <c r="AG72" s="967"/>
      <c r="AH72" s="967"/>
      <c r="AI72" s="967"/>
      <c r="AJ72" s="967"/>
      <c r="AK72" s="967">
        <v>652</v>
      </c>
      <c r="AL72" s="967"/>
      <c r="AM72" s="967"/>
      <c r="AN72" s="967"/>
      <c r="AO72" s="967"/>
      <c r="AP72" s="967" t="s">
        <v>557</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948</v>
      </c>
      <c r="R73" s="967"/>
      <c r="S73" s="967"/>
      <c r="T73" s="967"/>
      <c r="U73" s="967"/>
      <c r="V73" s="967">
        <v>751</v>
      </c>
      <c r="W73" s="967"/>
      <c r="X73" s="967"/>
      <c r="Y73" s="967"/>
      <c r="Z73" s="967"/>
      <c r="AA73" s="967">
        <v>197</v>
      </c>
      <c r="AB73" s="967"/>
      <c r="AC73" s="967"/>
      <c r="AD73" s="967"/>
      <c r="AE73" s="967"/>
      <c r="AF73" s="967">
        <v>197</v>
      </c>
      <c r="AG73" s="967"/>
      <c r="AH73" s="967"/>
      <c r="AI73" s="967"/>
      <c r="AJ73" s="967"/>
      <c r="AK73" s="967" t="s">
        <v>556</v>
      </c>
      <c r="AL73" s="967"/>
      <c r="AM73" s="967"/>
      <c r="AN73" s="967"/>
      <c r="AO73" s="967"/>
      <c r="AP73" s="967" t="s">
        <v>556</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57</v>
      </c>
      <c r="R74" s="967"/>
      <c r="S74" s="967"/>
      <c r="T74" s="967"/>
      <c r="U74" s="967"/>
      <c r="V74" s="967">
        <v>54</v>
      </c>
      <c r="W74" s="967"/>
      <c r="X74" s="967"/>
      <c r="Y74" s="967"/>
      <c r="Z74" s="967"/>
      <c r="AA74" s="967">
        <v>3</v>
      </c>
      <c r="AB74" s="967"/>
      <c r="AC74" s="967"/>
      <c r="AD74" s="967"/>
      <c r="AE74" s="967"/>
      <c r="AF74" s="967">
        <v>3</v>
      </c>
      <c r="AG74" s="967"/>
      <c r="AH74" s="967"/>
      <c r="AI74" s="967"/>
      <c r="AJ74" s="967"/>
      <c r="AK74" s="967">
        <v>56</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548</v>
      </c>
      <c r="C75" s="971"/>
      <c r="D75" s="971"/>
      <c r="E75" s="971"/>
      <c r="F75" s="971"/>
      <c r="G75" s="971"/>
      <c r="H75" s="971"/>
      <c r="I75" s="971"/>
      <c r="J75" s="971"/>
      <c r="K75" s="971"/>
      <c r="L75" s="971"/>
      <c r="M75" s="971"/>
      <c r="N75" s="971"/>
      <c r="O75" s="971"/>
      <c r="P75" s="972"/>
      <c r="Q75" s="974">
        <v>6</v>
      </c>
      <c r="R75" s="975"/>
      <c r="S75" s="975"/>
      <c r="T75" s="975"/>
      <c r="U75" s="976"/>
      <c r="V75" s="977">
        <v>3</v>
      </c>
      <c r="W75" s="975"/>
      <c r="X75" s="975"/>
      <c r="Y75" s="975"/>
      <c r="Z75" s="976"/>
      <c r="AA75" s="977">
        <v>3</v>
      </c>
      <c r="AB75" s="975"/>
      <c r="AC75" s="975"/>
      <c r="AD75" s="975"/>
      <c r="AE75" s="976"/>
      <c r="AF75" s="977">
        <v>3</v>
      </c>
      <c r="AG75" s="975"/>
      <c r="AH75" s="975"/>
      <c r="AI75" s="975"/>
      <c r="AJ75" s="976"/>
      <c r="AK75" s="977" t="s">
        <v>556</v>
      </c>
      <c r="AL75" s="975"/>
      <c r="AM75" s="975"/>
      <c r="AN75" s="975"/>
      <c r="AO75" s="976"/>
      <c r="AP75" s="977" t="s">
        <v>556</v>
      </c>
      <c r="AQ75" s="975"/>
      <c r="AR75" s="975"/>
      <c r="AS75" s="975"/>
      <c r="AT75" s="976"/>
      <c r="AU75" s="977" t="s">
        <v>557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549</v>
      </c>
      <c r="C76" s="971"/>
      <c r="D76" s="971"/>
      <c r="E76" s="971"/>
      <c r="F76" s="971"/>
      <c r="G76" s="971"/>
      <c r="H76" s="971"/>
      <c r="I76" s="971"/>
      <c r="J76" s="971"/>
      <c r="K76" s="971"/>
      <c r="L76" s="971"/>
      <c r="M76" s="971"/>
      <c r="N76" s="971"/>
      <c r="O76" s="971"/>
      <c r="P76" s="972"/>
      <c r="Q76" s="974">
        <v>164</v>
      </c>
      <c r="R76" s="975"/>
      <c r="S76" s="975"/>
      <c r="T76" s="975"/>
      <c r="U76" s="976"/>
      <c r="V76" s="977">
        <v>153</v>
      </c>
      <c r="W76" s="975"/>
      <c r="X76" s="975"/>
      <c r="Y76" s="975"/>
      <c r="Z76" s="976"/>
      <c r="AA76" s="977">
        <v>11</v>
      </c>
      <c r="AB76" s="975"/>
      <c r="AC76" s="975"/>
      <c r="AD76" s="975"/>
      <c r="AE76" s="976"/>
      <c r="AF76" s="977">
        <v>11</v>
      </c>
      <c r="AG76" s="975"/>
      <c r="AH76" s="975"/>
      <c r="AI76" s="975"/>
      <c r="AJ76" s="976"/>
      <c r="AK76" s="977" t="s">
        <v>558</v>
      </c>
      <c r="AL76" s="975"/>
      <c r="AM76" s="975"/>
      <c r="AN76" s="975"/>
      <c r="AO76" s="976"/>
      <c r="AP76" s="977">
        <v>35</v>
      </c>
      <c r="AQ76" s="975"/>
      <c r="AR76" s="975"/>
      <c r="AS76" s="975"/>
      <c r="AT76" s="976"/>
      <c r="AU76" s="977" t="s">
        <v>558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550</v>
      </c>
      <c r="C77" s="971"/>
      <c r="D77" s="971"/>
      <c r="E77" s="971"/>
      <c r="F77" s="971"/>
      <c r="G77" s="971"/>
      <c r="H77" s="971"/>
      <c r="I77" s="971"/>
      <c r="J77" s="971"/>
      <c r="K77" s="971"/>
      <c r="L77" s="971"/>
      <c r="M77" s="971"/>
      <c r="N77" s="971"/>
      <c r="O77" s="971"/>
      <c r="P77" s="972"/>
      <c r="Q77" s="974">
        <v>204</v>
      </c>
      <c r="R77" s="975"/>
      <c r="S77" s="975"/>
      <c r="T77" s="975"/>
      <c r="U77" s="976"/>
      <c r="V77" s="977">
        <v>179</v>
      </c>
      <c r="W77" s="975"/>
      <c r="X77" s="975"/>
      <c r="Y77" s="975"/>
      <c r="Z77" s="976"/>
      <c r="AA77" s="977">
        <v>24</v>
      </c>
      <c r="AB77" s="975"/>
      <c r="AC77" s="975"/>
      <c r="AD77" s="975"/>
      <c r="AE77" s="976"/>
      <c r="AF77" s="977">
        <v>24</v>
      </c>
      <c r="AG77" s="975"/>
      <c r="AH77" s="975"/>
      <c r="AI77" s="975"/>
      <c r="AJ77" s="976"/>
      <c r="AK77" s="977" t="s">
        <v>558</v>
      </c>
      <c r="AL77" s="975"/>
      <c r="AM77" s="975"/>
      <c r="AN77" s="975"/>
      <c r="AO77" s="976"/>
      <c r="AP77" s="977">
        <v>333</v>
      </c>
      <c r="AQ77" s="975"/>
      <c r="AR77" s="975"/>
      <c r="AS77" s="975"/>
      <c r="AT77" s="976"/>
      <c r="AU77" s="977" t="s">
        <v>559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551</v>
      </c>
      <c r="C78" s="971"/>
      <c r="D78" s="971"/>
      <c r="E78" s="971"/>
      <c r="F78" s="971"/>
      <c r="G78" s="971"/>
      <c r="H78" s="971"/>
      <c r="I78" s="971"/>
      <c r="J78" s="971"/>
      <c r="K78" s="971"/>
      <c r="L78" s="971"/>
      <c r="M78" s="971"/>
      <c r="N78" s="971"/>
      <c r="O78" s="971"/>
      <c r="P78" s="972"/>
      <c r="Q78" s="973">
        <v>50</v>
      </c>
      <c r="R78" s="967"/>
      <c r="S78" s="967"/>
      <c r="T78" s="967"/>
      <c r="U78" s="967"/>
      <c r="V78" s="967">
        <v>40</v>
      </c>
      <c r="W78" s="967"/>
      <c r="X78" s="967"/>
      <c r="Y78" s="967"/>
      <c r="Z78" s="967"/>
      <c r="AA78" s="967">
        <v>10</v>
      </c>
      <c r="AB78" s="967"/>
      <c r="AC78" s="967"/>
      <c r="AD78" s="967"/>
      <c r="AE78" s="967"/>
      <c r="AF78" s="967">
        <v>10</v>
      </c>
      <c r="AG78" s="967"/>
      <c r="AH78" s="967"/>
      <c r="AI78" s="967"/>
      <c r="AJ78" s="967"/>
      <c r="AK78" s="967" t="s">
        <v>558</v>
      </c>
      <c r="AL78" s="967"/>
      <c r="AM78" s="967"/>
      <c r="AN78" s="967"/>
      <c r="AO78" s="967"/>
      <c r="AP78" s="967" t="s">
        <v>558</v>
      </c>
      <c r="AQ78" s="967"/>
      <c r="AR78" s="967"/>
      <c r="AS78" s="967"/>
      <c r="AT78" s="967"/>
      <c r="AU78" s="967" t="s">
        <v>558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552</v>
      </c>
      <c r="C79" s="971"/>
      <c r="D79" s="971"/>
      <c r="E79" s="971"/>
      <c r="F79" s="971"/>
      <c r="G79" s="971"/>
      <c r="H79" s="971"/>
      <c r="I79" s="971"/>
      <c r="J79" s="971"/>
      <c r="K79" s="971"/>
      <c r="L79" s="971"/>
      <c r="M79" s="971"/>
      <c r="N79" s="971"/>
      <c r="O79" s="971"/>
      <c r="P79" s="972"/>
      <c r="Q79" s="973">
        <v>125</v>
      </c>
      <c r="R79" s="967"/>
      <c r="S79" s="967"/>
      <c r="T79" s="967"/>
      <c r="U79" s="967"/>
      <c r="V79" s="967">
        <v>115</v>
      </c>
      <c r="W79" s="967"/>
      <c r="X79" s="967"/>
      <c r="Y79" s="967"/>
      <c r="Z79" s="967"/>
      <c r="AA79" s="967">
        <v>10</v>
      </c>
      <c r="AB79" s="967"/>
      <c r="AC79" s="967"/>
      <c r="AD79" s="967"/>
      <c r="AE79" s="967"/>
      <c r="AF79" s="967">
        <v>10</v>
      </c>
      <c r="AG79" s="967"/>
      <c r="AH79" s="967"/>
      <c r="AI79" s="967"/>
      <c r="AJ79" s="967"/>
      <c r="AK79" s="967" t="s">
        <v>570</v>
      </c>
      <c r="AL79" s="967"/>
      <c r="AM79" s="967"/>
      <c r="AN79" s="967"/>
      <c r="AO79" s="967"/>
      <c r="AP79" s="967" t="s">
        <v>570</v>
      </c>
      <c r="AQ79" s="967"/>
      <c r="AR79" s="967"/>
      <c r="AS79" s="967"/>
      <c r="AT79" s="967"/>
      <c r="AU79" s="967" t="s">
        <v>570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553</v>
      </c>
      <c r="C80" s="971"/>
      <c r="D80" s="971"/>
      <c r="E80" s="971"/>
      <c r="F80" s="971"/>
      <c r="G80" s="971"/>
      <c r="H80" s="971"/>
      <c r="I80" s="971"/>
      <c r="J80" s="971"/>
      <c r="K80" s="971"/>
      <c r="L80" s="971"/>
      <c r="M80" s="971"/>
      <c r="N80" s="971"/>
      <c r="O80" s="971"/>
      <c r="P80" s="972"/>
      <c r="Q80" s="973">
        <v>15</v>
      </c>
      <c r="R80" s="967"/>
      <c r="S80" s="967"/>
      <c r="T80" s="967"/>
      <c r="U80" s="967"/>
      <c r="V80" s="967">
        <v>9</v>
      </c>
      <c r="W80" s="967"/>
      <c r="X80" s="967"/>
      <c r="Y80" s="967"/>
      <c r="Z80" s="967"/>
      <c r="AA80" s="967">
        <v>6</v>
      </c>
      <c r="AB80" s="967"/>
      <c r="AC80" s="967"/>
      <c r="AD80" s="967"/>
      <c r="AE80" s="967"/>
      <c r="AF80" s="967">
        <v>6</v>
      </c>
      <c r="AG80" s="967"/>
      <c r="AH80" s="967"/>
      <c r="AI80" s="967"/>
      <c r="AJ80" s="967"/>
      <c r="AK80" s="967" t="s">
        <v>572</v>
      </c>
      <c r="AL80" s="967"/>
      <c r="AM80" s="967"/>
      <c r="AN80" s="967"/>
      <c r="AO80" s="967"/>
      <c r="AP80" s="967" t="s">
        <v>572</v>
      </c>
      <c r="AQ80" s="967"/>
      <c r="AR80" s="967"/>
      <c r="AS80" s="967"/>
      <c r="AT80" s="967"/>
      <c r="AU80" s="967" t="s">
        <v>572</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554</v>
      </c>
      <c r="C81" s="971"/>
      <c r="D81" s="971"/>
      <c r="E81" s="971"/>
      <c r="F81" s="971"/>
      <c r="G81" s="971"/>
      <c r="H81" s="971"/>
      <c r="I81" s="971"/>
      <c r="J81" s="971"/>
      <c r="K81" s="971"/>
      <c r="L81" s="971"/>
      <c r="M81" s="971"/>
      <c r="N81" s="971"/>
      <c r="O81" s="971"/>
      <c r="P81" s="972"/>
      <c r="Q81" s="973">
        <v>213</v>
      </c>
      <c r="R81" s="967"/>
      <c r="S81" s="967"/>
      <c r="T81" s="967"/>
      <c r="U81" s="967"/>
      <c r="V81" s="967">
        <v>206</v>
      </c>
      <c r="W81" s="967"/>
      <c r="X81" s="967"/>
      <c r="Y81" s="967"/>
      <c r="Z81" s="967"/>
      <c r="AA81" s="967">
        <v>7</v>
      </c>
      <c r="AB81" s="967"/>
      <c r="AC81" s="967"/>
      <c r="AD81" s="967"/>
      <c r="AE81" s="967"/>
      <c r="AF81" s="967">
        <v>7</v>
      </c>
      <c r="AG81" s="967"/>
      <c r="AH81" s="967"/>
      <c r="AI81" s="967"/>
      <c r="AJ81" s="967"/>
      <c r="AK81" s="967" t="s">
        <v>560</v>
      </c>
      <c r="AL81" s="967"/>
      <c r="AM81" s="967"/>
      <c r="AN81" s="967"/>
      <c r="AO81" s="967"/>
      <c r="AP81" s="967">
        <v>118</v>
      </c>
      <c r="AQ81" s="967"/>
      <c r="AR81" s="967"/>
      <c r="AS81" s="967"/>
      <c r="AT81" s="967"/>
      <c r="AU81" s="967" t="s">
        <v>560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555</v>
      </c>
      <c r="C82" s="971"/>
      <c r="D82" s="971"/>
      <c r="E82" s="971"/>
      <c r="F82" s="971"/>
      <c r="G82" s="971"/>
      <c r="H82" s="971"/>
      <c r="I82" s="971"/>
      <c r="J82" s="971"/>
      <c r="K82" s="971"/>
      <c r="L82" s="971"/>
      <c r="M82" s="971"/>
      <c r="N82" s="971"/>
      <c r="O82" s="971"/>
      <c r="P82" s="972"/>
      <c r="Q82" s="973">
        <v>17</v>
      </c>
      <c r="R82" s="967"/>
      <c r="S82" s="967"/>
      <c r="T82" s="967"/>
      <c r="U82" s="967"/>
      <c r="V82" s="967">
        <v>16</v>
      </c>
      <c r="W82" s="967"/>
      <c r="X82" s="967"/>
      <c r="Y82" s="967"/>
      <c r="Z82" s="967"/>
      <c r="AA82" s="967">
        <v>1</v>
      </c>
      <c r="AB82" s="967"/>
      <c r="AC82" s="967"/>
      <c r="AD82" s="967"/>
      <c r="AE82" s="967"/>
      <c r="AF82" s="967">
        <v>1</v>
      </c>
      <c r="AG82" s="967"/>
      <c r="AH82" s="967"/>
      <c r="AI82" s="967"/>
      <c r="AJ82" s="967"/>
      <c r="AK82" s="967" t="s">
        <v>560</v>
      </c>
      <c r="AL82" s="967"/>
      <c r="AM82" s="967"/>
      <c r="AN82" s="967"/>
      <c r="AO82" s="967"/>
      <c r="AP82" s="967" t="s">
        <v>560</v>
      </c>
      <c r="AQ82" s="967"/>
      <c r="AR82" s="967"/>
      <c r="AS82" s="967"/>
      <c r="AT82" s="967"/>
      <c r="AU82" s="967" t="s">
        <v>560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1415</v>
      </c>
      <c r="AG88" s="955"/>
      <c r="AH88" s="955"/>
      <c r="AI88" s="955"/>
      <c r="AJ88" s="955"/>
      <c r="AK88" s="959"/>
      <c r="AL88" s="959"/>
      <c r="AM88" s="959"/>
      <c r="AN88" s="959"/>
      <c r="AO88" s="959"/>
      <c r="AP88" s="955">
        <v>486</v>
      </c>
      <c r="AQ88" s="955"/>
      <c r="AR88" s="955"/>
      <c r="AS88" s="955"/>
      <c r="AT88" s="955"/>
      <c r="AU88" s="955" t="s">
        <v>573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1094</v>
      </c>
      <c r="CS102" s="947"/>
      <c r="CT102" s="947"/>
      <c r="CU102" s="947"/>
      <c r="CV102" s="948"/>
      <c r="CW102" s="946" t="s">
        <v>573</v>
      </c>
      <c r="CX102" s="947"/>
      <c r="CY102" s="947"/>
      <c r="CZ102" s="947"/>
      <c r="DA102" s="948"/>
      <c r="DB102" s="946">
        <v>1680</v>
      </c>
      <c r="DC102" s="947"/>
      <c r="DD102" s="947"/>
      <c r="DE102" s="947"/>
      <c r="DF102" s="948"/>
      <c r="DG102" s="946" t="s">
        <v>573</v>
      </c>
      <c r="DH102" s="947"/>
      <c r="DI102" s="947"/>
      <c r="DJ102" s="947"/>
      <c r="DK102" s="948"/>
      <c r="DL102" s="946">
        <v>9</v>
      </c>
      <c r="DM102" s="947"/>
      <c r="DN102" s="947"/>
      <c r="DO102" s="947"/>
      <c r="DP102" s="948"/>
      <c r="DQ102" s="946">
        <v>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285</v>
      </c>
      <c r="AG109" s="888"/>
      <c r="AH109" s="888"/>
      <c r="AI109" s="888"/>
      <c r="AJ109" s="889"/>
      <c r="AK109" s="890" t="s">
        <v>284</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285</v>
      </c>
      <c r="BW109" s="888"/>
      <c r="BX109" s="888"/>
      <c r="BY109" s="888"/>
      <c r="BZ109" s="889"/>
      <c r="CA109" s="890" t="s">
        <v>284</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285</v>
      </c>
      <c r="DM109" s="888"/>
      <c r="DN109" s="888"/>
      <c r="DO109" s="888"/>
      <c r="DP109" s="889"/>
      <c r="DQ109" s="890" t="s">
        <v>284</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3582350</v>
      </c>
      <c r="AB110" s="873"/>
      <c r="AC110" s="873"/>
      <c r="AD110" s="873"/>
      <c r="AE110" s="874"/>
      <c r="AF110" s="875">
        <v>3506875</v>
      </c>
      <c r="AG110" s="873"/>
      <c r="AH110" s="873"/>
      <c r="AI110" s="873"/>
      <c r="AJ110" s="874"/>
      <c r="AK110" s="875">
        <v>3429491</v>
      </c>
      <c r="AL110" s="873"/>
      <c r="AM110" s="873"/>
      <c r="AN110" s="873"/>
      <c r="AO110" s="874"/>
      <c r="AP110" s="876">
        <v>30.9</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28941353</v>
      </c>
      <c r="BR110" s="800"/>
      <c r="BS110" s="800"/>
      <c r="BT110" s="800"/>
      <c r="BU110" s="800"/>
      <c r="BV110" s="800">
        <v>29024797</v>
      </c>
      <c r="BW110" s="800"/>
      <c r="BX110" s="800"/>
      <c r="BY110" s="800"/>
      <c r="BZ110" s="800"/>
      <c r="CA110" s="800">
        <v>28437785</v>
      </c>
      <c r="CB110" s="800"/>
      <c r="CC110" s="800"/>
      <c r="CD110" s="800"/>
      <c r="CE110" s="800"/>
      <c r="CF110" s="861">
        <v>255.9</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140333</v>
      </c>
      <c r="BR111" s="771"/>
      <c r="BS111" s="771"/>
      <c r="BT111" s="771"/>
      <c r="BU111" s="771"/>
      <c r="BV111" s="771">
        <v>110173</v>
      </c>
      <c r="BW111" s="771"/>
      <c r="BX111" s="771"/>
      <c r="BY111" s="771"/>
      <c r="BZ111" s="771"/>
      <c r="CA111" s="771">
        <v>97761</v>
      </c>
      <c r="CB111" s="771"/>
      <c r="CC111" s="771"/>
      <c r="CD111" s="771"/>
      <c r="CE111" s="771"/>
      <c r="CF111" s="848">
        <v>0.9</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26841790</v>
      </c>
      <c r="BR112" s="771"/>
      <c r="BS112" s="771"/>
      <c r="BT112" s="771"/>
      <c r="BU112" s="771"/>
      <c r="BV112" s="771">
        <v>26168176</v>
      </c>
      <c r="BW112" s="771"/>
      <c r="BX112" s="771"/>
      <c r="BY112" s="771"/>
      <c r="BZ112" s="771"/>
      <c r="CA112" s="771">
        <v>25435409</v>
      </c>
      <c r="CB112" s="771"/>
      <c r="CC112" s="771"/>
      <c r="CD112" s="771"/>
      <c r="CE112" s="771"/>
      <c r="CF112" s="848">
        <v>228.8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2236586</v>
      </c>
      <c r="AB113" s="909"/>
      <c r="AC113" s="909"/>
      <c r="AD113" s="909"/>
      <c r="AE113" s="910"/>
      <c r="AF113" s="911">
        <v>2255414</v>
      </c>
      <c r="AG113" s="909"/>
      <c r="AH113" s="909"/>
      <c r="AI113" s="909"/>
      <c r="AJ113" s="910"/>
      <c r="AK113" s="911">
        <v>2231239</v>
      </c>
      <c r="AL113" s="909"/>
      <c r="AM113" s="909"/>
      <c r="AN113" s="909"/>
      <c r="AO113" s="910"/>
      <c r="AP113" s="912">
        <v>20.100000000000001</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43800</v>
      </c>
      <c r="BR113" s="771"/>
      <c r="BS113" s="771"/>
      <c r="BT113" s="771"/>
      <c r="BU113" s="771"/>
      <c r="BV113" s="771">
        <v>39388</v>
      </c>
      <c r="BW113" s="771"/>
      <c r="BX113" s="771"/>
      <c r="BY113" s="771"/>
      <c r="BZ113" s="771"/>
      <c r="CA113" s="771">
        <v>34919</v>
      </c>
      <c r="CB113" s="771"/>
      <c r="CC113" s="771"/>
      <c r="CD113" s="771"/>
      <c r="CE113" s="771"/>
      <c r="CF113" s="848">
        <v>0.3</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4952</v>
      </c>
      <c r="AB114" s="784"/>
      <c r="AC114" s="784"/>
      <c r="AD114" s="784"/>
      <c r="AE114" s="785"/>
      <c r="AF114" s="786">
        <v>4952</v>
      </c>
      <c r="AG114" s="784"/>
      <c r="AH114" s="784"/>
      <c r="AI114" s="784"/>
      <c r="AJ114" s="785"/>
      <c r="AK114" s="786">
        <v>4952</v>
      </c>
      <c r="AL114" s="784"/>
      <c r="AM114" s="784"/>
      <c r="AN114" s="784"/>
      <c r="AO114" s="785"/>
      <c r="AP114" s="754">
        <v>0</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3246321</v>
      </c>
      <c r="BR114" s="771"/>
      <c r="BS114" s="771"/>
      <c r="BT114" s="771"/>
      <c r="BU114" s="771"/>
      <c r="BV114" s="771">
        <v>3126254</v>
      </c>
      <c r="BW114" s="771"/>
      <c r="BX114" s="771"/>
      <c r="BY114" s="771"/>
      <c r="BZ114" s="771"/>
      <c r="CA114" s="771">
        <v>2813054</v>
      </c>
      <c r="CB114" s="771"/>
      <c r="CC114" s="771"/>
      <c r="CD114" s="771"/>
      <c r="CE114" s="771"/>
      <c r="CF114" s="848">
        <v>25.3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2858</v>
      </c>
      <c r="AB115" s="909"/>
      <c r="AC115" s="909"/>
      <c r="AD115" s="909"/>
      <c r="AE115" s="910"/>
      <c r="AF115" s="911">
        <v>1895</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14427</v>
      </c>
      <c r="BR115" s="771"/>
      <c r="BS115" s="771"/>
      <c r="BT115" s="771"/>
      <c r="BU115" s="771"/>
      <c r="BV115" s="771">
        <v>800</v>
      </c>
      <c r="BW115" s="771"/>
      <c r="BX115" s="771"/>
      <c r="BY115" s="771"/>
      <c r="BZ115" s="771"/>
      <c r="CA115" s="771">
        <v>2700</v>
      </c>
      <c r="CB115" s="771"/>
      <c r="CC115" s="771"/>
      <c r="CD115" s="771"/>
      <c r="CE115" s="771"/>
      <c r="CF115" s="848">
        <v>0</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5826746</v>
      </c>
      <c r="AB117" s="895"/>
      <c r="AC117" s="895"/>
      <c r="AD117" s="895"/>
      <c r="AE117" s="896"/>
      <c r="AF117" s="898">
        <v>5769136</v>
      </c>
      <c r="AG117" s="895"/>
      <c r="AH117" s="895"/>
      <c r="AI117" s="895"/>
      <c r="AJ117" s="896"/>
      <c r="AK117" s="898">
        <v>5665682</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285</v>
      </c>
      <c r="AG118" s="888"/>
      <c r="AH118" s="888"/>
      <c r="AI118" s="888"/>
      <c r="AJ118" s="889"/>
      <c r="AK118" s="890" t="s">
        <v>284</v>
      </c>
      <c r="AL118" s="888"/>
      <c r="AM118" s="888"/>
      <c r="AN118" s="888"/>
      <c r="AO118" s="889"/>
      <c r="AP118" s="891" t="s">
        <v>408</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436</v>
      </c>
      <c r="BP118" s="838"/>
      <c r="BQ118" s="857">
        <v>59228024</v>
      </c>
      <c r="BR118" s="858"/>
      <c r="BS118" s="858"/>
      <c r="BT118" s="858"/>
      <c r="BU118" s="858"/>
      <c r="BV118" s="858">
        <v>58469588</v>
      </c>
      <c r="BW118" s="858"/>
      <c r="BX118" s="858"/>
      <c r="BY118" s="858"/>
      <c r="BZ118" s="858"/>
      <c r="CA118" s="858">
        <v>56821628</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8680393</v>
      </c>
      <c r="BR119" s="800"/>
      <c r="BS119" s="800"/>
      <c r="BT119" s="800"/>
      <c r="BU119" s="800"/>
      <c r="BV119" s="800">
        <v>9813040</v>
      </c>
      <c r="BW119" s="800"/>
      <c r="BX119" s="800"/>
      <c r="BY119" s="800"/>
      <c r="BZ119" s="800"/>
      <c r="CA119" s="800">
        <v>11081062</v>
      </c>
      <c r="CB119" s="800"/>
      <c r="CC119" s="800"/>
      <c r="CD119" s="800"/>
      <c r="CE119" s="800"/>
      <c r="CF119" s="861">
        <v>99.7</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140333</v>
      </c>
      <c r="DH119" s="717"/>
      <c r="DI119" s="717"/>
      <c r="DJ119" s="717"/>
      <c r="DK119" s="718"/>
      <c r="DL119" s="719">
        <v>110173</v>
      </c>
      <c r="DM119" s="717"/>
      <c r="DN119" s="717"/>
      <c r="DO119" s="717"/>
      <c r="DP119" s="718"/>
      <c r="DQ119" s="719">
        <v>97761</v>
      </c>
      <c r="DR119" s="717"/>
      <c r="DS119" s="717"/>
      <c r="DT119" s="717"/>
      <c r="DU119" s="718"/>
      <c r="DV119" s="807">
        <v>0.9</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710102</v>
      </c>
      <c r="BR120" s="771"/>
      <c r="BS120" s="771"/>
      <c r="BT120" s="771"/>
      <c r="BU120" s="771"/>
      <c r="BV120" s="771">
        <v>566598</v>
      </c>
      <c r="BW120" s="771"/>
      <c r="BX120" s="771"/>
      <c r="BY120" s="771"/>
      <c r="BZ120" s="771"/>
      <c r="CA120" s="771">
        <v>467210</v>
      </c>
      <c r="CB120" s="771"/>
      <c r="CC120" s="771"/>
      <c r="CD120" s="771"/>
      <c r="CE120" s="771"/>
      <c r="CF120" s="848">
        <v>4.2</v>
      </c>
      <c r="CG120" s="849"/>
      <c r="CH120" s="849"/>
      <c r="CI120" s="849"/>
      <c r="CJ120" s="849"/>
      <c r="CK120" s="850" t="s">
        <v>442</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23512987</v>
      </c>
      <c r="DH120" s="800"/>
      <c r="DI120" s="800"/>
      <c r="DJ120" s="800"/>
      <c r="DK120" s="800"/>
      <c r="DL120" s="800">
        <v>22856297</v>
      </c>
      <c r="DM120" s="800"/>
      <c r="DN120" s="800"/>
      <c r="DO120" s="800"/>
      <c r="DP120" s="800"/>
      <c r="DQ120" s="800">
        <v>22145021</v>
      </c>
      <c r="DR120" s="800"/>
      <c r="DS120" s="800"/>
      <c r="DT120" s="800"/>
      <c r="DU120" s="800"/>
      <c r="DV120" s="801">
        <v>199.2</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38290545</v>
      </c>
      <c r="BR121" s="858"/>
      <c r="BS121" s="858"/>
      <c r="BT121" s="858"/>
      <c r="BU121" s="858"/>
      <c r="BV121" s="858">
        <v>37567373</v>
      </c>
      <c r="BW121" s="858"/>
      <c r="BX121" s="858"/>
      <c r="BY121" s="858"/>
      <c r="BZ121" s="858"/>
      <c r="CA121" s="858">
        <v>36482853</v>
      </c>
      <c r="CB121" s="858"/>
      <c r="CC121" s="858"/>
      <c r="CD121" s="858"/>
      <c r="CE121" s="858"/>
      <c r="CF121" s="859">
        <v>328.2</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2688643</v>
      </c>
      <c r="DH121" s="771"/>
      <c r="DI121" s="771"/>
      <c r="DJ121" s="771"/>
      <c r="DK121" s="771"/>
      <c r="DL121" s="771">
        <v>2660288</v>
      </c>
      <c r="DM121" s="771"/>
      <c r="DN121" s="771"/>
      <c r="DO121" s="771"/>
      <c r="DP121" s="771"/>
      <c r="DQ121" s="771">
        <v>2672619</v>
      </c>
      <c r="DR121" s="771"/>
      <c r="DS121" s="771"/>
      <c r="DT121" s="771"/>
      <c r="DU121" s="771"/>
      <c r="DV121" s="823">
        <v>24</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445</v>
      </c>
      <c r="BP122" s="838"/>
      <c r="BQ122" s="839">
        <v>47681040</v>
      </c>
      <c r="BR122" s="840"/>
      <c r="BS122" s="840"/>
      <c r="BT122" s="840"/>
      <c r="BU122" s="840"/>
      <c r="BV122" s="840">
        <v>47947011</v>
      </c>
      <c r="BW122" s="840"/>
      <c r="BX122" s="840"/>
      <c r="BY122" s="840"/>
      <c r="BZ122" s="840"/>
      <c r="CA122" s="840">
        <v>48031125</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534624</v>
      </c>
      <c r="DH122" s="771"/>
      <c r="DI122" s="771"/>
      <c r="DJ122" s="771"/>
      <c r="DK122" s="771"/>
      <c r="DL122" s="771">
        <v>555936</v>
      </c>
      <c r="DM122" s="771"/>
      <c r="DN122" s="771"/>
      <c r="DO122" s="771"/>
      <c r="DP122" s="771"/>
      <c r="DQ122" s="771">
        <v>527927</v>
      </c>
      <c r="DR122" s="771"/>
      <c r="DS122" s="771"/>
      <c r="DT122" s="771"/>
      <c r="DU122" s="771"/>
      <c r="DV122" s="823">
        <v>4.7</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103</v>
      </c>
      <c r="BR123" s="832"/>
      <c r="BS123" s="832"/>
      <c r="BT123" s="832"/>
      <c r="BU123" s="832"/>
      <c r="BV123" s="832">
        <v>92.7</v>
      </c>
      <c r="BW123" s="832"/>
      <c r="BX123" s="832"/>
      <c r="BY123" s="832"/>
      <c r="BZ123" s="832"/>
      <c r="CA123" s="832">
        <v>79</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12044</v>
      </c>
      <c r="DH123" s="784"/>
      <c r="DI123" s="784"/>
      <c r="DJ123" s="784"/>
      <c r="DK123" s="785"/>
      <c r="DL123" s="786">
        <v>13882</v>
      </c>
      <c r="DM123" s="784"/>
      <c r="DN123" s="784"/>
      <c r="DO123" s="784"/>
      <c r="DP123" s="785"/>
      <c r="DQ123" s="786">
        <v>13489</v>
      </c>
      <c r="DR123" s="784"/>
      <c r="DS123" s="784"/>
      <c r="DT123" s="784"/>
      <c r="DU123" s="785"/>
      <c r="DV123" s="754">
        <v>0.1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2858</v>
      </c>
      <c r="AB127" s="784"/>
      <c r="AC127" s="784"/>
      <c r="AD127" s="784"/>
      <c r="AE127" s="785"/>
      <c r="AF127" s="786">
        <v>1895</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14427</v>
      </c>
      <c r="DH127" s="820"/>
      <c r="DI127" s="820"/>
      <c r="DJ127" s="820"/>
      <c r="DK127" s="820"/>
      <c r="DL127" s="820">
        <v>800</v>
      </c>
      <c r="DM127" s="820"/>
      <c r="DN127" s="820"/>
      <c r="DO127" s="820"/>
      <c r="DP127" s="820"/>
      <c r="DQ127" s="820">
        <v>2700</v>
      </c>
      <c r="DR127" s="820"/>
      <c r="DS127" s="820"/>
      <c r="DT127" s="820"/>
      <c r="DU127" s="820"/>
      <c r="DV127" s="821">
        <v>0</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120606</v>
      </c>
      <c r="AB128" s="724"/>
      <c r="AC128" s="724"/>
      <c r="AD128" s="724"/>
      <c r="AE128" s="725"/>
      <c r="AF128" s="726">
        <v>94446</v>
      </c>
      <c r="AG128" s="724"/>
      <c r="AH128" s="724"/>
      <c r="AI128" s="724"/>
      <c r="AJ128" s="725"/>
      <c r="AK128" s="726">
        <v>79147</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15123622</v>
      </c>
      <c r="AB129" s="784"/>
      <c r="AC129" s="784"/>
      <c r="AD129" s="784"/>
      <c r="AE129" s="785"/>
      <c r="AF129" s="786">
        <v>15311602</v>
      </c>
      <c r="AG129" s="784"/>
      <c r="AH129" s="784"/>
      <c r="AI129" s="784"/>
      <c r="AJ129" s="785"/>
      <c r="AK129" s="786">
        <v>15131467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3913713</v>
      </c>
      <c r="AB130" s="784"/>
      <c r="AC130" s="784"/>
      <c r="AD130" s="784"/>
      <c r="AE130" s="785"/>
      <c r="AF130" s="786">
        <v>3970088</v>
      </c>
      <c r="AG130" s="784"/>
      <c r="AH130" s="784"/>
      <c r="AI130" s="784"/>
      <c r="AJ130" s="785"/>
      <c r="AK130" s="786">
        <v>4016796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79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11209909</v>
      </c>
      <c r="AB131" s="717"/>
      <c r="AC131" s="717"/>
      <c r="AD131" s="717"/>
      <c r="AE131" s="718"/>
      <c r="AF131" s="719">
        <v>11341514</v>
      </c>
      <c r="AG131" s="717"/>
      <c r="AH131" s="717"/>
      <c r="AI131" s="717"/>
      <c r="AJ131" s="718"/>
      <c r="AK131" s="719">
        <v>11114671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15.989665929999999</v>
      </c>
      <c r="AB132" s="740"/>
      <c r="AC132" s="740"/>
      <c r="AD132" s="740"/>
      <c r="AE132" s="741"/>
      <c r="AF132" s="742">
        <v>15.029757050000001</v>
      </c>
      <c r="AG132" s="740"/>
      <c r="AH132" s="740"/>
      <c r="AI132" s="740"/>
      <c r="AJ132" s="741"/>
      <c r="AK132" s="742">
        <v>14.12312609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16.2</v>
      </c>
      <c r="AB133" s="749"/>
      <c r="AC133" s="749"/>
      <c r="AD133" s="749"/>
      <c r="AE133" s="750"/>
      <c r="AF133" s="748">
        <v>15.8</v>
      </c>
      <c r="AG133" s="749"/>
      <c r="AH133" s="749"/>
      <c r="AI133" s="749"/>
      <c r="AJ133" s="750"/>
      <c r="AK133" s="748">
        <v>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election activeCell="R4" sqref="R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election activeCell="U4" sqref="U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I2" sqref="I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3658740</v>
      </c>
      <c r="L9" s="264">
        <v>122723</v>
      </c>
      <c r="M9" s="265">
        <v>84248</v>
      </c>
      <c r="N9" s="266">
        <v>45.7</v>
      </c>
    </row>
    <row r="10" spans="1:16">
      <c r="A10" s="248"/>
      <c r="B10" s="244"/>
      <c r="C10" s="244"/>
      <c r="D10" s="244"/>
      <c r="E10" s="244"/>
      <c r="F10" s="244"/>
      <c r="G10" s="1133" t="s">
        <v>478</v>
      </c>
      <c r="H10" s="1134"/>
      <c r="I10" s="1134"/>
      <c r="J10" s="1135"/>
      <c r="K10" s="267">
        <v>378216</v>
      </c>
      <c r="L10" s="268">
        <v>12686</v>
      </c>
      <c r="M10" s="269">
        <v>7169</v>
      </c>
      <c r="N10" s="270">
        <v>77</v>
      </c>
    </row>
    <row r="11" spans="1:16" ht="13.5" customHeight="1">
      <c r="A11" s="248"/>
      <c r="B11" s="244"/>
      <c r="C11" s="244"/>
      <c r="D11" s="244"/>
      <c r="E11" s="244"/>
      <c r="F11" s="244"/>
      <c r="G11" s="1133" t="s">
        <v>479</v>
      </c>
      <c r="H11" s="1134"/>
      <c r="I11" s="1134"/>
      <c r="J11" s="1135"/>
      <c r="K11" s="267">
        <v>92033</v>
      </c>
      <c r="L11" s="268">
        <v>3087</v>
      </c>
      <c r="M11" s="269">
        <v>9152</v>
      </c>
      <c r="N11" s="270">
        <v>-66.3</v>
      </c>
    </row>
    <row r="12" spans="1:16" ht="13.5" customHeight="1">
      <c r="A12" s="248"/>
      <c r="B12" s="244"/>
      <c r="C12" s="244"/>
      <c r="D12" s="244"/>
      <c r="E12" s="244"/>
      <c r="F12" s="244"/>
      <c r="G12" s="1133" t="s">
        <v>480</v>
      </c>
      <c r="H12" s="1134"/>
      <c r="I12" s="1134"/>
      <c r="J12" s="1135"/>
      <c r="K12" s="267">
        <v>85159</v>
      </c>
      <c r="L12" s="268">
        <v>2856</v>
      </c>
      <c r="M12" s="269">
        <v>893</v>
      </c>
      <c r="N12" s="270">
        <v>219.8</v>
      </c>
    </row>
    <row r="13" spans="1:16" ht="13.5" customHeight="1">
      <c r="A13" s="248"/>
      <c r="B13" s="244"/>
      <c r="C13" s="244"/>
      <c r="D13" s="244"/>
      <c r="E13" s="244"/>
      <c r="F13" s="244"/>
      <c r="G13" s="1133" t="s">
        <v>481</v>
      </c>
      <c r="H13" s="1134"/>
      <c r="I13" s="1134"/>
      <c r="J13" s="1135"/>
      <c r="K13" s="267" t="s">
        <v>482</v>
      </c>
      <c r="L13" s="268" t="s">
        <v>482</v>
      </c>
      <c r="M13" s="269">
        <v>3</v>
      </c>
      <c r="N13" s="270" t="s">
        <v>482</v>
      </c>
    </row>
    <row r="14" spans="1:16" ht="13.5" customHeight="1">
      <c r="A14" s="248"/>
      <c r="B14" s="244"/>
      <c r="C14" s="244"/>
      <c r="D14" s="244"/>
      <c r="E14" s="244"/>
      <c r="F14" s="244"/>
      <c r="G14" s="1133" t="s">
        <v>483</v>
      </c>
      <c r="H14" s="1134"/>
      <c r="I14" s="1134"/>
      <c r="J14" s="1135"/>
      <c r="K14" s="267">
        <v>34265</v>
      </c>
      <c r="L14" s="268">
        <v>1149</v>
      </c>
      <c r="M14" s="269">
        <v>3652</v>
      </c>
      <c r="N14" s="270">
        <v>-68.5</v>
      </c>
    </row>
    <row r="15" spans="1:16" ht="13.5" customHeight="1">
      <c r="A15" s="248"/>
      <c r="B15" s="244"/>
      <c r="C15" s="244"/>
      <c r="D15" s="244"/>
      <c r="E15" s="244"/>
      <c r="F15" s="244"/>
      <c r="G15" s="1133" t="s">
        <v>484</v>
      </c>
      <c r="H15" s="1134"/>
      <c r="I15" s="1134"/>
      <c r="J15" s="1135"/>
      <c r="K15" s="267">
        <v>27449</v>
      </c>
      <c r="L15" s="268">
        <v>921</v>
      </c>
      <c r="M15" s="269">
        <v>2134</v>
      </c>
      <c r="N15" s="270">
        <v>-56.8</v>
      </c>
    </row>
    <row r="16" spans="1:16">
      <c r="A16" s="248"/>
      <c r="B16" s="244"/>
      <c r="C16" s="244"/>
      <c r="D16" s="244"/>
      <c r="E16" s="244"/>
      <c r="F16" s="244"/>
      <c r="G16" s="1136" t="s">
        <v>485</v>
      </c>
      <c r="H16" s="1137"/>
      <c r="I16" s="1137"/>
      <c r="J16" s="1138"/>
      <c r="K16" s="268">
        <v>-437753</v>
      </c>
      <c r="L16" s="268">
        <v>-14683</v>
      </c>
      <c r="M16" s="269">
        <v>-9248</v>
      </c>
      <c r="N16" s="270">
        <v>58.8</v>
      </c>
    </row>
    <row r="17" spans="1:16">
      <c r="A17" s="248"/>
      <c r="B17" s="244"/>
      <c r="C17" s="244"/>
      <c r="D17" s="244"/>
      <c r="E17" s="244"/>
      <c r="F17" s="244"/>
      <c r="G17" s="1136" t="s">
        <v>168</v>
      </c>
      <c r="H17" s="1137"/>
      <c r="I17" s="1137"/>
      <c r="J17" s="1138"/>
      <c r="K17" s="268">
        <v>3838109</v>
      </c>
      <c r="L17" s="268">
        <v>128739</v>
      </c>
      <c r="M17" s="269">
        <v>98003</v>
      </c>
      <c r="N17" s="270">
        <v>31.4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14.52</v>
      </c>
      <c r="L21" s="281">
        <v>9.39</v>
      </c>
      <c r="M21" s="282">
        <v>5.13</v>
      </c>
      <c r="N21" s="249"/>
      <c r="O21" s="283"/>
      <c r="P21" s="279"/>
    </row>
    <row r="22" spans="1:16" s="284" customFormat="1">
      <c r="A22" s="279"/>
      <c r="B22" s="249"/>
      <c r="C22" s="249"/>
      <c r="D22" s="249"/>
      <c r="E22" s="249"/>
      <c r="F22" s="249"/>
      <c r="G22" s="1130" t="s">
        <v>491</v>
      </c>
      <c r="H22" s="1131"/>
      <c r="I22" s="1131"/>
      <c r="J22" s="1132"/>
      <c r="K22" s="285">
        <v>96.8</v>
      </c>
      <c r="L22" s="286">
        <v>97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3429491</v>
      </c>
      <c r="L32" s="294">
        <v>115033</v>
      </c>
      <c r="M32" s="295">
        <v>64926</v>
      </c>
      <c r="N32" s="296">
        <v>77.2</v>
      </c>
    </row>
    <row r="33" spans="1:16" ht="13.5" customHeight="1">
      <c r="A33" s="248"/>
      <c r="B33" s="244"/>
      <c r="C33" s="244"/>
      <c r="D33" s="244"/>
      <c r="E33" s="244"/>
      <c r="F33" s="244"/>
      <c r="G33" s="1121" t="s">
        <v>495</v>
      </c>
      <c r="H33" s="1122"/>
      <c r="I33" s="1122"/>
      <c r="J33" s="1123"/>
      <c r="K33" s="294" t="s">
        <v>482</v>
      </c>
      <c r="L33" s="294" t="s">
        <v>482</v>
      </c>
      <c r="M33" s="295" t="s">
        <v>482</v>
      </c>
      <c r="N33" s="296" t="s">
        <v>482</v>
      </c>
    </row>
    <row r="34" spans="1:16" ht="27" customHeight="1">
      <c r="A34" s="248"/>
      <c r="B34" s="244"/>
      <c r="C34" s="244"/>
      <c r="D34" s="244"/>
      <c r="E34" s="244"/>
      <c r="F34" s="244"/>
      <c r="G34" s="1121" t="s">
        <v>496</v>
      </c>
      <c r="H34" s="1122"/>
      <c r="I34" s="1122"/>
      <c r="J34" s="1123"/>
      <c r="K34" s="294" t="s">
        <v>482</v>
      </c>
      <c r="L34" s="294" t="s">
        <v>482</v>
      </c>
      <c r="M34" s="295">
        <v>24</v>
      </c>
      <c r="N34" s="296" t="s">
        <v>482</v>
      </c>
    </row>
    <row r="35" spans="1:16" ht="27" customHeight="1">
      <c r="A35" s="248"/>
      <c r="B35" s="244"/>
      <c r="C35" s="244"/>
      <c r="D35" s="244"/>
      <c r="E35" s="244"/>
      <c r="F35" s="244"/>
      <c r="G35" s="1121" t="s">
        <v>497</v>
      </c>
      <c r="H35" s="1122"/>
      <c r="I35" s="1122"/>
      <c r="J35" s="1123"/>
      <c r="K35" s="294">
        <v>2231239</v>
      </c>
      <c r="L35" s="294">
        <v>74841</v>
      </c>
      <c r="M35" s="295">
        <v>18007</v>
      </c>
      <c r="N35" s="296">
        <v>315.60000000000002</v>
      </c>
    </row>
    <row r="36" spans="1:16" ht="27" customHeight="1">
      <c r="A36" s="248"/>
      <c r="B36" s="244"/>
      <c r="C36" s="244"/>
      <c r="D36" s="244"/>
      <c r="E36" s="244"/>
      <c r="F36" s="244"/>
      <c r="G36" s="1121" t="s">
        <v>498</v>
      </c>
      <c r="H36" s="1122"/>
      <c r="I36" s="1122"/>
      <c r="J36" s="1123"/>
      <c r="K36" s="294">
        <v>4952</v>
      </c>
      <c r="L36" s="294">
        <v>166</v>
      </c>
      <c r="M36" s="295">
        <v>3275</v>
      </c>
      <c r="N36" s="296">
        <v>-94.9</v>
      </c>
    </row>
    <row r="37" spans="1:16" ht="13.5" customHeight="1">
      <c r="A37" s="248"/>
      <c r="B37" s="244"/>
      <c r="C37" s="244"/>
      <c r="D37" s="244"/>
      <c r="E37" s="244"/>
      <c r="F37" s="244"/>
      <c r="G37" s="1121" t="s">
        <v>499</v>
      </c>
      <c r="H37" s="1122"/>
      <c r="I37" s="1122"/>
      <c r="J37" s="1123"/>
      <c r="K37" s="294" t="s">
        <v>482</v>
      </c>
      <c r="L37" s="294" t="s">
        <v>482</v>
      </c>
      <c r="M37" s="295">
        <v>1233</v>
      </c>
      <c r="N37" s="296" t="s">
        <v>482</v>
      </c>
    </row>
    <row r="38" spans="1:16" ht="27" customHeight="1">
      <c r="A38" s="248"/>
      <c r="B38" s="244"/>
      <c r="C38" s="244"/>
      <c r="D38" s="244"/>
      <c r="E38" s="244"/>
      <c r="F38" s="244"/>
      <c r="G38" s="1124" t="s">
        <v>500</v>
      </c>
      <c r="H38" s="1125"/>
      <c r="I38" s="1125"/>
      <c r="J38" s="1126"/>
      <c r="K38" s="297" t="s">
        <v>482</v>
      </c>
      <c r="L38" s="297" t="s">
        <v>482</v>
      </c>
      <c r="M38" s="298">
        <v>9</v>
      </c>
      <c r="N38" s="299" t="s">
        <v>482</v>
      </c>
      <c r="O38" s="293"/>
    </row>
    <row r="39" spans="1:16">
      <c r="A39" s="248"/>
      <c r="B39" s="244"/>
      <c r="C39" s="244"/>
      <c r="D39" s="244"/>
      <c r="E39" s="244"/>
      <c r="F39" s="244"/>
      <c r="G39" s="1124" t="s">
        <v>501</v>
      </c>
      <c r="H39" s="1125"/>
      <c r="I39" s="1125"/>
      <c r="J39" s="1126"/>
      <c r="K39" s="300">
        <v>-79147</v>
      </c>
      <c r="L39" s="300">
        <v>-2655</v>
      </c>
      <c r="M39" s="301">
        <v>-4280</v>
      </c>
      <c r="N39" s="302">
        <v>-38</v>
      </c>
      <c r="O39" s="293"/>
    </row>
    <row r="40" spans="1:16" ht="27" customHeight="1">
      <c r="A40" s="248"/>
      <c r="B40" s="244"/>
      <c r="C40" s="244"/>
      <c r="D40" s="244"/>
      <c r="E40" s="244"/>
      <c r="F40" s="244"/>
      <c r="G40" s="1121" t="s">
        <v>502</v>
      </c>
      <c r="H40" s="1122"/>
      <c r="I40" s="1122"/>
      <c r="J40" s="1123"/>
      <c r="K40" s="300">
        <v>-4016796</v>
      </c>
      <c r="L40" s="300">
        <v>-134733</v>
      </c>
      <c r="M40" s="301">
        <v>-56807</v>
      </c>
      <c r="N40" s="302">
        <v>137.19999999999999</v>
      </c>
      <c r="O40" s="293"/>
    </row>
    <row r="41" spans="1:16">
      <c r="A41" s="248"/>
      <c r="B41" s="244"/>
      <c r="C41" s="244"/>
      <c r="D41" s="244"/>
      <c r="E41" s="244"/>
      <c r="F41" s="244"/>
      <c r="G41" s="1127" t="s">
        <v>279</v>
      </c>
      <c r="H41" s="1128"/>
      <c r="I41" s="1128"/>
      <c r="J41" s="1129"/>
      <c r="K41" s="294">
        <v>1569739</v>
      </c>
      <c r="L41" s="300">
        <v>52653</v>
      </c>
      <c r="M41" s="301">
        <v>26387</v>
      </c>
      <c r="N41" s="302">
        <v>99.5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3018821</v>
      </c>
      <c r="J51" s="320">
        <v>96199</v>
      </c>
      <c r="K51" s="321">
        <v>-41.8</v>
      </c>
      <c r="L51" s="322">
        <v>86381</v>
      </c>
      <c r="M51" s="323">
        <v>9.3000000000000007</v>
      </c>
      <c r="N51" s="324">
        <v>-51.1</v>
      </c>
    </row>
    <row r="52" spans="1:14">
      <c r="A52" s="248"/>
      <c r="B52" s="244"/>
      <c r="C52" s="244"/>
      <c r="D52" s="244"/>
      <c r="E52" s="244"/>
      <c r="F52" s="244"/>
      <c r="G52" s="325"/>
      <c r="H52" s="326" t="s">
        <v>513</v>
      </c>
      <c r="I52" s="327">
        <v>1135294</v>
      </c>
      <c r="J52" s="328">
        <v>36178</v>
      </c>
      <c r="K52" s="329">
        <v>-62.2</v>
      </c>
      <c r="L52" s="330">
        <v>41242</v>
      </c>
      <c r="M52" s="331">
        <v>-10.4</v>
      </c>
      <c r="N52" s="332">
        <v>-51.8</v>
      </c>
    </row>
    <row r="53" spans="1:14">
      <c r="A53" s="248"/>
      <c r="B53" s="244"/>
      <c r="C53" s="244"/>
      <c r="D53" s="244"/>
      <c r="E53" s="244"/>
      <c r="F53" s="244"/>
      <c r="G53" s="310" t="s">
        <v>514</v>
      </c>
      <c r="H53" s="311"/>
      <c r="I53" s="319">
        <v>2812768</v>
      </c>
      <c r="J53" s="320">
        <v>91066</v>
      </c>
      <c r="K53" s="321">
        <v>-5.3</v>
      </c>
      <c r="L53" s="322">
        <v>67201</v>
      </c>
      <c r="M53" s="323">
        <v>-22.2</v>
      </c>
      <c r="N53" s="324">
        <v>16.899999999999999</v>
      </c>
    </row>
    <row r="54" spans="1:14">
      <c r="A54" s="248"/>
      <c r="B54" s="244"/>
      <c r="C54" s="244"/>
      <c r="D54" s="244"/>
      <c r="E54" s="244"/>
      <c r="F54" s="244"/>
      <c r="G54" s="325"/>
      <c r="H54" s="326" t="s">
        <v>513</v>
      </c>
      <c r="I54" s="327">
        <v>948088</v>
      </c>
      <c r="J54" s="328">
        <v>30695</v>
      </c>
      <c r="K54" s="329">
        <v>-15.2</v>
      </c>
      <c r="L54" s="330">
        <v>35210</v>
      </c>
      <c r="M54" s="331">
        <v>-14.6</v>
      </c>
      <c r="N54" s="332">
        <v>-0.6</v>
      </c>
    </row>
    <row r="55" spans="1:14">
      <c r="A55" s="248"/>
      <c r="B55" s="244"/>
      <c r="C55" s="244"/>
      <c r="D55" s="244"/>
      <c r="E55" s="244"/>
      <c r="F55" s="244"/>
      <c r="G55" s="310" t="s">
        <v>515</v>
      </c>
      <c r="H55" s="311"/>
      <c r="I55" s="319">
        <v>2277543</v>
      </c>
      <c r="J55" s="320">
        <v>74434</v>
      </c>
      <c r="K55" s="321">
        <v>-18.3</v>
      </c>
      <c r="L55" s="322">
        <v>75709</v>
      </c>
      <c r="M55" s="323">
        <v>12.7</v>
      </c>
      <c r="N55" s="324">
        <v>-31</v>
      </c>
    </row>
    <row r="56" spans="1:14">
      <c r="A56" s="248"/>
      <c r="B56" s="244"/>
      <c r="C56" s="244"/>
      <c r="D56" s="244"/>
      <c r="E56" s="244"/>
      <c r="F56" s="244"/>
      <c r="G56" s="325"/>
      <c r="H56" s="326" t="s">
        <v>513</v>
      </c>
      <c r="I56" s="327">
        <v>662120</v>
      </c>
      <c r="J56" s="328">
        <v>21639</v>
      </c>
      <c r="K56" s="329">
        <v>-29.5</v>
      </c>
      <c r="L56" s="330">
        <v>35212</v>
      </c>
      <c r="M56" s="331">
        <v>0</v>
      </c>
      <c r="N56" s="332">
        <v>-29.5</v>
      </c>
    </row>
    <row r="57" spans="1:14">
      <c r="A57" s="248"/>
      <c r="B57" s="244"/>
      <c r="C57" s="244"/>
      <c r="D57" s="244"/>
      <c r="E57" s="244"/>
      <c r="F57" s="244"/>
      <c r="G57" s="310" t="s">
        <v>516</v>
      </c>
      <c r="H57" s="311"/>
      <c r="I57" s="319">
        <v>4328657</v>
      </c>
      <c r="J57" s="320">
        <v>142568</v>
      </c>
      <c r="K57" s="321">
        <v>91.5</v>
      </c>
      <c r="L57" s="322">
        <v>90961</v>
      </c>
      <c r="M57" s="323">
        <v>20.100000000000001</v>
      </c>
      <c r="N57" s="324">
        <v>71.400000000000006</v>
      </c>
    </row>
    <row r="58" spans="1:14">
      <c r="A58" s="248"/>
      <c r="B58" s="244"/>
      <c r="C58" s="244"/>
      <c r="D58" s="244"/>
      <c r="E58" s="244"/>
      <c r="F58" s="244"/>
      <c r="G58" s="325"/>
      <c r="H58" s="326" t="s">
        <v>513</v>
      </c>
      <c r="I58" s="327">
        <v>1588177</v>
      </c>
      <c r="J58" s="328">
        <v>52308</v>
      </c>
      <c r="K58" s="329">
        <v>141.69999999999999</v>
      </c>
      <c r="L58" s="330">
        <v>37720</v>
      </c>
      <c r="M58" s="331">
        <v>7.1</v>
      </c>
      <c r="N58" s="332">
        <v>134.6</v>
      </c>
    </row>
    <row r="59" spans="1:14">
      <c r="A59" s="248"/>
      <c r="B59" s="244"/>
      <c r="C59" s="244"/>
      <c r="D59" s="244"/>
      <c r="E59" s="244"/>
      <c r="F59" s="244"/>
      <c r="G59" s="310" t="s">
        <v>517</v>
      </c>
      <c r="H59" s="311"/>
      <c r="I59" s="319">
        <v>3372105</v>
      </c>
      <c r="J59" s="320">
        <v>113109</v>
      </c>
      <c r="K59" s="321">
        <v>-20.7</v>
      </c>
      <c r="L59" s="322">
        <v>106614</v>
      </c>
      <c r="M59" s="323">
        <v>17.2</v>
      </c>
      <c r="N59" s="324">
        <v>-37.9</v>
      </c>
    </row>
    <row r="60" spans="1:14">
      <c r="A60" s="248"/>
      <c r="B60" s="244"/>
      <c r="C60" s="244"/>
      <c r="D60" s="244"/>
      <c r="E60" s="244"/>
      <c r="F60" s="244"/>
      <c r="G60" s="325"/>
      <c r="H60" s="326" t="s">
        <v>513</v>
      </c>
      <c r="I60" s="333">
        <v>1291725</v>
      </c>
      <c r="J60" s="328">
        <v>43328</v>
      </c>
      <c r="K60" s="329">
        <v>-17.2</v>
      </c>
      <c r="L60" s="330">
        <v>45545</v>
      </c>
      <c r="M60" s="331">
        <v>20.7</v>
      </c>
      <c r="N60" s="332">
        <v>-37.9</v>
      </c>
    </row>
    <row r="61" spans="1:14">
      <c r="A61" s="248"/>
      <c r="B61" s="244"/>
      <c r="C61" s="244"/>
      <c r="D61" s="244"/>
      <c r="E61" s="244"/>
      <c r="F61" s="244"/>
      <c r="G61" s="310" t="s">
        <v>518</v>
      </c>
      <c r="H61" s="334"/>
      <c r="I61" s="335">
        <v>3161979</v>
      </c>
      <c r="J61" s="336">
        <v>103475</v>
      </c>
      <c r="K61" s="337">
        <v>1.1000000000000001</v>
      </c>
      <c r="L61" s="338">
        <v>85373</v>
      </c>
      <c r="M61" s="339">
        <v>7.4</v>
      </c>
      <c r="N61" s="324">
        <v>-6.3</v>
      </c>
    </row>
    <row r="62" spans="1:14">
      <c r="A62" s="248"/>
      <c r="B62" s="244"/>
      <c r="C62" s="244"/>
      <c r="D62" s="244"/>
      <c r="E62" s="244"/>
      <c r="F62" s="244"/>
      <c r="G62" s="325"/>
      <c r="H62" s="326" t="s">
        <v>513</v>
      </c>
      <c r="I62" s="327">
        <v>1125081</v>
      </c>
      <c r="J62" s="328">
        <v>36830</v>
      </c>
      <c r="K62" s="329">
        <v>3.5</v>
      </c>
      <c r="L62" s="330">
        <v>38986</v>
      </c>
      <c r="M62" s="331">
        <v>0.6</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H2" sqref="H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16.260000000000002</v>
      </c>
      <c r="G47" s="12">
        <v>20.56</v>
      </c>
      <c r="H47" s="12">
        <v>25.01</v>
      </c>
      <c r="I47" s="12">
        <v>28.15</v>
      </c>
      <c r="J47" s="13">
        <v>32.01</v>
      </c>
    </row>
    <row r="48" spans="2:10" ht="57.75" customHeight="1">
      <c r="B48" s="14"/>
      <c r="C48" s="1141" t="s">
        <v>4</v>
      </c>
      <c r="D48" s="1141"/>
      <c r="E48" s="1142"/>
      <c r="F48" s="15">
        <v>8.26</v>
      </c>
      <c r="G48" s="16">
        <v>8.48</v>
      </c>
      <c r="H48" s="16">
        <v>7.05</v>
      </c>
      <c r="I48" s="16">
        <v>7.06</v>
      </c>
      <c r="J48" s="17">
        <v>7.47</v>
      </c>
    </row>
    <row r="49" spans="2:10" ht="57.75" customHeight="1" thickBot="1">
      <c r="B49" s="18"/>
      <c r="C49" s="1143" t="s">
        <v>5</v>
      </c>
      <c r="D49" s="1143"/>
      <c r="E49" s="1144"/>
      <c r="F49" s="19">
        <v>6.9</v>
      </c>
      <c r="G49" s="20">
        <v>1.34</v>
      </c>
      <c r="H49" s="20" t="s">
        <v>525</v>
      </c>
      <c r="I49" s="20">
        <v>1.88</v>
      </c>
      <c r="J49" s="21">
        <v>2.44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7.55</v>
      </c>
      <c r="G34" s="33">
        <v>6.84</v>
      </c>
      <c r="H34" s="33">
        <v>6.2</v>
      </c>
      <c r="I34" s="33">
        <v>7.22</v>
      </c>
      <c r="J34" s="34">
        <v>8.18</v>
      </c>
      <c r="K34" s="22"/>
      <c r="L34" s="22"/>
      <c r="M34" s="22"/>
      <c r="N34" s="22"/>
      <c r="O34" s="22"/>
      <c r="P34" s="22"/>
    </row>
    <row r="35" spans="1:16" ht="39" customHeight="1">
      <c r="A35" s="22"/>
      <c r="B35" s="35"/>
      <c r="C35" s="1145" t="s">
        <v>527</v>
      </c>
      <c r="D35" s="1146"/>
      <c r="E35" s="1147"/>
      <c r="F35" s="36">
        <v>8.16</v>
      </c>
      <c r="G35" s="37">
        <v>8.7899999999999991</v>
      </c>
      <c r="H35" s="37">
        <v>9.15</v>
      </c>
      <c r="I35" s="37">
        <v>9.08</v>
      </c>
      <c r="J35" s="38">
        <v>7.4</v>
      </c>
      <c r="K35" s="22"/>
      <c r="L35" s="22"/>
      <c r="M35" s="22"/>
      <c r="N35" s="22"/>
      <c r="O35" s="22"/>
      <c r="P35" s="22"/>
    </row>
    <row r="36" spans="1:16" ht="39" customHeight="1">
      <c r="A36" s="22"/>
      <c r="B36" s="35"/>
      <c r="C36" s="1145" t="s">
        <v>528</v>
      </c>
      <c r="D36" s="1146"/>
      <c r="E36" s="1147"/>
      <c r="F36" s="36">
        <v>8.02</v>
      </c>
      <c r="G36" s="37">
        <v>8.25</v>
      </c>
      <c r="H36" s="37">
        <v>6.93</v>
      </c>
      <c r="I36" s="37">
        <v>6.9</v>
      </c>
      <c r="J36" s="38">
        <v>7.29</v>
      </c>
      <c r="K36" s="22"/>
      <c r="L36" s="22"/>
      <c r="M36" s="22"/>
      <c r="N36" s="22"/>
      <c r="O36" s="22"/>
      <c r="P36" s="22"/>
    </row>
    <row r="37" spans="1:16" ht="39" customHeight="1">
      <c r="A37" s="22"/>
      <c r="B37" s="35"/>
      <c r="C37" s="1145" t="s">
        <v>529</v>
      </c>
      <c r="D37" s="1146"/>
      <c r="E37" s="1147"/>
      <c r="F37" s="36">
        <v>1.08</v>
      </c>
      <c r="G37" s="37">
        <v>1.39</v>
      </c>
      <c r="H37" s="37">
        <v>1.81</v>
      </c>
      <c r="I37" s="37">
        <v>2.08</v>
      </c>
      <c r="J37" s="38">
        <v>2.42</v>
      </c>
      <c r="K37" s="22"/>
      <c r="L37" s="22"/>
      <c r="M37" s="22"/>
      <c r="N37" s="22"/>
      <c r="O37" s="22"/>
      <c r="P37" s="22"/>
    </row>
    <row r="38" spans="1:16" ht="39" customHeight="1">
      <c r="A38" s="22"/>
      <c r="B38" s="35"/>
      <c r="C38" s="1145" t="s">
        <v>530</v>
      </c>
      <c r="D38" s="1146"/>
      <c r="E38" s="1147"/>
      <c r="F38" s="36" t="s">
        <v>482</v>
      </c>
      <c r="G38" s="37" t="s">
        <v>482</v>
      </c>
      <c r="H38" s="37" t="s">
        <v>482</v>
      </c>
      <c r="I38" s="37">
        <v>1.2</v>
      </c>
      <c r="J38" s="38">
        <v>0.75</v>
      </c>
      <c r="K38" s="22"/>
      <c r="L38" s="22"/>
      <c r="M38" s="22"/>
      <c r="N38" s="22"/>
      <c r="O38" s="22"/>
      <c r="P38" s="22"/>
    </row>
    <row r="39" spans="1:16" ht="39" customHeight="1">
      <c r="A39" s="22"/>
      <c r="B39" s="35"/>
      <c r="C39" s="1145" t="s">
        <v>531</v>
      </c>
      <c r="D39" s="1146"/>
      <c r="E39" s="1147"/>
      <c r="F39" s="36" t="s">
        <v>482</v>
      </c>
      <c r="G39" s="37" t="s">
        <v>482</v>
      </c>
      <c r="H39" s="37" t="s">
        <v>482</v>
      </c>
      <c r="I39" s="37">
        <v>0.21</v>
      </c>
      <c r="J39" s="38">
        <v>0.57999999999999996</v>
      </c>
      <c r="K39" s="22"/>
      <c r="L39" s="22"/>
      <c r="M39" s="22"/>
      <c r="N39" s="22"/>
      <c r="O39" s="22"/>
      <c r="P39" s="22"/>
    </row>
    <row r="40" spans="1:16" ht="39" customHeight="1">
      <c r="A40" s="22"/>
      <c r="B40" s="35"/>
      <c r="C40" s="1145" t="s">
        <v>532</v>
      </c>
      <c r="D40" s="1146"/>
      <c r="E40" s="1147"/>
      <c r="F40" s="36">
        <v>0.08</v>
      </c>
      <c r="G40" s="37">
        <v>0.14000000000000001</v>
      </c>
      <c r="H40" s="37">
        <v>0.16</v>
      </c>
      <c r="I40" s="37">
        <v>0.17</v>
      </c>
      <c r="J40" s="38">
        <v>0.1</v>
      </c>
      <c r="K40" s="22"/>
      <c r="L40" s="22"/>
      <c r="M40" s="22"/>
      <c r="N40" s="22"/>
      <c r="O40" s="22"/>
      <c r="P40" s="22"/>
    </row>
    <row r="41" spans="1:16" ht="39" customHeight="1">
      <c r="A41" s="22"/>
      <c r="B41" s="35"/>
      <c r="C41" s="1145" t="s">
        <v>533</v>
      </c>
      <c r="D41" s="1146"/>
      <c r="E41" s="1147"/>
      <c r="F41" s="36">
        <v>0.05</v>
      </c>
      <c r="G41" s="37">
        <v>0.04</v>
      </c>
      <c r="H41" s="37">
        <v>0.05</v>
      </c>
      <c r="I41" s="37">
        <v>0.08</v>
      </c>
      <c r="J41" s="38">
        <v>0.09</v>
      </c>
      <c r="K41" s="22"/>
      <c r="L41" s="22"/>
      <c r="M41" s="22"/>
      <c r="N41" s="22"/>
      <c r="O41" s="22"/>
      <c r="P41" s="22"/>
    </row>
    <row r="42" spans="1:16" ht="39" customHeight="1">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535</v>
      </c>
      <c r="D43" s="1149"/>
      <c r="E43" s="1150"/>
      <c r="F43" s="41">
        <v>0.98</v>
      </c>
      <c r="G43" s="42">
        <v>1.27</v>
      </c>
      <c r="H43" s="42">
        <v>1.52</v>
      </c>
      <c r="I43" s="42">
        <v>0.09</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3803</v>
      </c>
      <c r="L45" s="60">
        <v>3808</v>
      </c>
      <c r="M45" s="60">
        <v>3582</v>
      </c>
      <c r="N45" s="60">
        <v>3507</v>
      </c>
      <c r="O45" s="61">
        <v>3429</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2152</v>
      </c>
      <c r="L48" s="64">
        <v>2120</v>
      </c>
      <c r="M48" s="64">
        <v>2235</v>
      </c>
      <c r="N48" s="64">
        <v>2255</v>
      </c>
      <c r="O48" s="65">
        <v>2231</v>
      </c>
      <c r="P48" s="48"/>
      <c r="Q48" s="48"/>
      <c r="R48" s="48"/>
      <c r="S48" s="48"/>
      <c r="T48" s="48"/>
      <c r="U48" s="48"/>
    </row>
    <row r="49" spans="1:21" ht="30.75" customHeight="1">
      <c r="A49" s="48"/>
      <c r="B49" s="1163"/>
      <c r="C49" s="1164"/>
      <c r="D49" s="62"/>
      <c r="E49" s="1155" t="s">
        <v>16</v>
      </c>
      <c r="F49" s="1155"/>
      <c r="G49" s="1155"/>
      <c r="H49" s="1155"/>
      <c r="I49" s="1155"/>
      <c r="J49" s="1156"/>
      <c r="K49" s="63">
        <v>5</v>
      </c>
      <c r="L49" s="64">
        <v>5</v>
      </c>
      <c r="M49" s="64">
        <v>5</v>
      </c>
      <c r="N49" s="64">
        <v>5</v>
      </c>
      <c r="O49" s="65">
        <v>5</v>
      </c>
      <c r="P49" s="48"/>
      <c r="Q49" s="48"/>
      <c r="R49" s="48"/>
      <c r="S49" s="48"/>
      <c r="T49" s="48"/>
      <c r="U49" s="48"/>
    </row>
    <row r="50" spans="1:21" ht="30.75" customHeight="1">
      <c r="A50" s="48"/>
      <c r="B50" s="1163"/>
      <c r="C50" s="1164"/>
      <c r="D50" s="62"/>
      <c r="E50" s="1155" t="s">
        <v>17</v>
      </c>
      <c r="F50" s="1155"/>
      <c r="G50" s="1155"/>
      <c r="H50" s="1155"/>
      <c r="I50" s="1155"/>
      <c r="J50" s="1156"/>
      <c r="K50" s="63">
        <v>22</v>
      </c>
      <c r="L50" s="64">
        <v>8</v>
      </c>
      <c r="M50" s="64">
        <v>3</v>
      </c>
      <c r="N50" s="64">
        <v>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4100</v>
      </c>
      <c r="L52" s="64">
        <v>4066</v>
      </c>
      <c r="M52" s="64">
        <v>4035</v>
      </c>
      <c r="N52" s="64">
        <v>4064</v>
      </c>
      <c r="O52" s="65">
        <v>4096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1882</v>
      </c>
      <c r="L53" s="69">
        <v>1875</v>
      </c>
      <c r="M53" s="69">
        <v>1790</v>
      </c>
      <c r="N53" s="69">
        <v>1705</v>
      </c>
      <c r="O53" s="70">
        <v>1569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2016-04-28T09:01:10Z</cp:lastPrinted>
  <dcterms:created xsi:type="dcterms:W3CDTF">2016-02-15T01:59:37Z</dcterms:created>
  <dcterms:modified xsi:type="dcterms:W3CDTF">2016-05-02T01:58:35Z</dcterms:modified>
</cp:coreProperties>
</file>