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AM38" i="9"/>
  <c r="C38" i="9"/>
  <c r="BW37" i="9"/>
  <c r="AM37" i="9"/>
  <c r="C37" i="9"/>
  <c r="BW36" i="9"/>
  <c r="AM36" i="9"/>
  <c r="C36" i="9"/>
  <c r="CO35" i="9"/>
  <c r="CO36" i="9" s="1"/>
  <c r="CO37" i="9" s="1"/>
  <c r="CO38" i="9" s="1"/>
  <c r="BW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s="1"/>
  <c r="AM34" i="9"/>
  <c r="AM35" i="9" s="1"/>
  <c r="BE34" i="9" l="1"/>
  <c r="BE35" i="9" s="1"/>
  <c r="BE36" i="9" s="1"/>
  <c r="BE37" i="9" s="1"/>
  <c r="BE38" i="9" s="1"/>
</calcChain>
</file>

<file path=xl/sharedStrings.xml><?xml version="1.0" encoding="utf-8"?>
<sst xmlns="http://schemas.openxmlformats.org/spreadsheetml/2006/main" count="990" uniqueCount="553">
  <si>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</si>
  <si>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</si>
  <si>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</si>
  <si>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</si>
  <si>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</si>
  <si>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</si>
  <si>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</si>
  <si>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</si>
  <si>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</si>
  <si>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</si>
  <si>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</si>
  <si>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</si>
  <si>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</si>
  <si>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</si>
  <si>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</si>
  <si>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</si>
  <si>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</si>
  <si>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</si>
  <si>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</si>
  <si>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</si>
  <si>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</si>
  <si>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</si>
  <si>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</si>
  <si>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</si>
  <si>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</si>
  <si>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</si>
  <si>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</si>
  <si>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</si>
  <si>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</si>
  <si>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</si>
  <si>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</si>
  <si>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</si>
  <si>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</si>
  <si>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</si>
  <si>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</si>
  <si>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</si>
  <si>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</si>
  <si>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</si>
  <si>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</si>
  <si>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</si>
  <si>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</si>
  <si>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</si>
  <si>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</si>
  <si>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</si>
  <si>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</si>
  <si>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</si>
  <si>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</si>
  <si>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</si>
  <si>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</si>
  <si>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</si>
  <si>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</si>
  <si>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</si>
  <si>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</si>
  <si>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</si>
  <si>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</si>
  <si>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</si>
  <si>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</si>
  <si>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</si>
  <si>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</si>
  <si>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</si>
  <si>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</si>
  <si>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</si>
  <si>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</si>
  <si>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</si>
  <si>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</si>
  <si>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</si>
  <si>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</si>
  <si>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</si>
  <si>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</si>
  <si>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</si>
  <si>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</si>
  <si>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</si>
  <si>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</si>
  <si>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</si>
  <si>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</si>
  <si>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</si>
  <si>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</si>
  <si>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</si>
  <si>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</si>
  <si>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</si>
  <si>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</si>
  <si>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</si>
  <si>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</si>
  <si>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</si>
  <si>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</si>
  <si>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</si>
  <si>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</si>
  <si>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</si>
  <si>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</si>
  <si>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</si>
  <si>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</si>
  <si>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</si>
  <si>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</si>
  <si>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</si>
  <si>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</si>
  <si>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</si>
  <si>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</si>
  <si>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</si>
  <si>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</si>
  <si>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</si>
  <si>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</si>
  <si>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</si>
  <si>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</si>
  <si>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</si>
  <si>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</si>
  <si>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</si>
  <si>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</si>
  <si>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</si>
  <si>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</si>
  <si>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</si>
  <si>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</si>
  <si>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</si>
  <si>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</si>
  <si>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</si>
  <si>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</si>
  <si>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</si>
  <si>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</si>
  <si>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</si>
  <si>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</si>
  <si>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</si>
  <si>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</si>
  <si>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</si>
  <si>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</si>
  <si>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</si>
  <si>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</si>
  <si>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</si>
  <si>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</si>
  <si>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</si>
  <si>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</si>
  <si>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</si>
  <si>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</si>
  <si>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</si>
  <si>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</si>
  <si>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</si>
  <si>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</si>
  <si>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</si>
  <si>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</si>
  <si>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</si>
  <si>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</si>
  <si>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</si>
  <si>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</si>
  <si>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</si>
  <si>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</si>
  <si>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</si>
  <si>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</si>
  <si>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</si>
  <si>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</si>
  <si>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</si>
  <si>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</si>
  <si>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</si>
  <si>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</si>
  <si>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</si>
  <si>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</si>
  <si>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</si>
  <si>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</si>
  <si>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</si>
  <si>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</si>
  <si>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</si>
  <si>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</si>
  <si>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</si>
  <si>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</si>
  <si>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</si>
  <si>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</si>
  <si>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</si>
  <si>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</si>
  <si>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</si>
  <si>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</si>
  <si>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</si>
  <si>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</si>
  <si>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</si>
  <si>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</si>
  <si>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</si>
  <si>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</si>
  <si>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</si>
  <si>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</si>
  <si>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</si>
  <si>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</si>
  <si>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</si>
  <si>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</si>
  <si>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</si>
  <si>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</si>
  <si>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</si>
  <si>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</si>
  <si>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</si>
  <si>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</si>
  <si>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</si>
  <si>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</si>
  <si>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</si>
  <si>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</si>
  <si>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</si>
  <si>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</si>
  <si>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</si>
  <si>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</si>
  <si>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</si>
  <si>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</si>
  <si>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岡山県瀬戸内市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</si>
  <si>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</si>
  <si>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</si>
  <si>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</si>
  <si>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</si>
  <si>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</si>
  <si>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</si>
  <si>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</si>
  <si>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</si>
  <si>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</si>
  <si>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</si>
  <si>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</si>
  <si>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</si>
  <si>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</si>
  <si>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</si>
  <si>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</si>
  <si>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</si>
  <si>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</si>
  <si>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</si>
  <si>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</si>
  <si>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</si>
  <si>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</si>
  <si>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</si>
  <si>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</si>
  <si>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</si>
  <si>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</si>
  <si>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</si>
  <si>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</si>
  <si>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</si>
  <si>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</si>
  <si>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</si>
  <si>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</si>
  <si>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</si>
  <si>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</si>
  <si>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</si>
  <si>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</si>
  <si>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</si>
  <si>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</si>
  <si>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</si>
  <si>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</si>
  <si>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</si>
  <si>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</si>
  <si>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</si>
  <si>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</si>
  <si>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</si>
  <si>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</si>
  <si>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</si>
  <si>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</si>
  <si>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</si>
  <si>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</si>
  <si>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</si>
  <si>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</si>
  <si>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</si>
  <si>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</si>
  <si>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</si>
  <si>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</si>
  <si>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</si>
  <si>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</si>
  <si>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</si>
  <si>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</si>
  <si>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</si>
  <si>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</si>
  <si>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</si>
  <si>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</si>
  <si>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</si>
  <si>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</si>
  <si>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</si>
  <si>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</si>
  <si>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</si>
  <si>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</si>
  <si>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</si>
  <si>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</si>
  <si>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</si>
  <si>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</si>
  <si>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</si>
  <si>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</si>
  <si>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</si>
  <si>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</si>
  <si>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</si>
  <si>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</si>
  <si>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</si>
  <si>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</si>
  <si>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</si>
  <si>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</si>
  <si>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</si>
  <si>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</si>
  <si>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</si>
  <si>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</si>
  <si>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</si>
  <si>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</si>
  <si>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</si>
  <si>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</si>
  <si>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</si>
  <si>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</si>
  <si>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</si>
  <si>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</si>
  <si>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</si>
  <si>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</si>
  <si>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</si>
  <si>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</si>
  <si>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</si>
  <si>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</si>
  <si>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</si>
  <si>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</si>
  <si>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</si>
  <si>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</si>
  <si>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</si>
  <si>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</si>
  <si>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</si>
  <si>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</si>
  <si>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</si>
  <si>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</si>
  <si>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</si>
  <si>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</si>
  <si>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</si>
  <si>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</si>
  <si>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</si>
  <si>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</si>
  <si>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</si>
  <si>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</si>
  <si>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</si>
  <si>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</si>
  <si>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</si>
  <si>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</si>
  <si>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</si>
  <si>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</si>
  <si>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</si>
  <si>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</si>
  <si>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</si>
  <si>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</si>
  <si>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</si>
  <si>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</si>
  <si>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</si>
  <si>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</si>
  <si>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</si>
  <si>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</si>
  <si>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</si>
  <si>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</si>
  <si>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</si>
  <si>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</si>
  <si>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</si>
  <si>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</si>
  <si>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</si>
  <si>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</si>
  <si>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</si>
  <si>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</si>
  <si>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</si>
  <si>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</si>
  <si>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</si>
  <si>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岡山県瀬戸内市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</si>
  <si>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</si>
  <si>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</si>
  <si>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</si>
  <si>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</si>
  <si>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</si>
  <si>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</si>
  <si>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</si>
  <si>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</si>
  <si>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</si>
  <si>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</si>
  <si>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</si>
  <si>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</si>
  <si>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</si>
  <si>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</si>
  <si>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</si>
  <si>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</si>
  <si>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</si>
  <si>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</si>
  <si>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</si>
  <si>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</si>
  <si>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</si>
  <si>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</si>
  <si>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</si>
  <si>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</si>
  <si>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</si>
  <si>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</si>
  <si>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</si>
  <si>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</si>
  <si>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</si>
  <si>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</si>
  <si>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</si>
  <si>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</si>
  <si>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</si>
  <si>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</si>
  <si>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</si>
  <si>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瀬戸内市国民健康保険診療施設美和診療所特別会計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</si>
  <si>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</si>
  <si>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</si>
  <si>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</si>
  <si>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</si>
  <si>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</si>
  <si>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瀬戸内市下水道事業特別会計</t>
    <phoneticPr fontId="5"/>
  </si>
  <si>
    <t>法非適用企業</t>
    <phoneticPr fontId="5"/>
  </si>
  <si>
    <t>瀬戸内市農業集落排水事業特別会計</t>
    <phoneticPr fontId="5"/>
  </si>
  <si>
    <t>瀬戸内市漁業集落排水事業特別会計</t>
    <phoneticPr fontId="5"/>
  </si>
  <si>
    <t>瀬戸内市土地開発事業特別会計</t>
    <phoneticPr fontId="5"/>
  </si>
  <si>
    <t>瀬戸内市企業団地造成事業特別会計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</si>
  <si>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</si>
  <si>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</si>
  <si>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</si>
  <si>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</si>
  <si>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</si>
  <si>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</si>
  <si>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</si>
  <si>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</si>
  <si>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</si>
  <si>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</si>
  <si>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</si>
  <si>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</si>
  <si>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</si>
  <si>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</si>
  <si>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</si>
  <si>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</si>
  <si>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</si>
  <si>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</si>
  <si>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</si>
  <si>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</si>
  <si>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</si>
  <si>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</si>
  <si>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</si>
  <si>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</si>
  <si>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</si>
  <si>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</si>
  <si>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</si>
  <si>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</si>
  <si>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</si>
  <si>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</si>
  <si>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</si>
  <si>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</si>
  <si>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</si>
  <si>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</si>
  <si>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</si>
  <si>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</si>
  <si>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</si>
  <si>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</si>
  <si>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</si>
  <si>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</si>
  <si>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</si>
  <si>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</si>
  <si>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</si>
  <si>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</si>
  <si>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</si>
  <si>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</si>
  <si>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</si>
  <si>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</si>
  <si>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</si>
  <si>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</si>
  <si>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</si>
  <si>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</si>
  <si>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</si>
  <si>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</si>
  <si>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</si>
  <si>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</si>
  <si>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</si>
  <si>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</si>
  <si>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</si>
  <si>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</si>
  <si>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</si>
  <si>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</si>
  <si>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</si>
  <si>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</si>
  <si>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</si>
  <si>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</si>
  <si>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</si>
  <si>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</si>
  <si>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</si>
  <si>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</si>
  <si>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</si>
  <si>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</si>
  <si>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</si>
  <si>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</si>
  <si>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</si>
  <si>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</si>
  <si>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</si>
  <si>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</si>
  <si>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</si>
  <si>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</si>
  <si>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</si>
  <si>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</si>
  <si>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</si>
  <si>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</si>
  <si>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</si>
  <si>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</si>
  <si>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</si>
  <si>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</si>
  <si>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</si>
  <si>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</si>
  <si>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</si>
  <si>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</si>
  <si>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</si>
  <si>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</si>
  <si>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</si>
  <si>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</si>
  <si>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</si>
  <si>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</si>
  <si>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</si>
  <si>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</si>
  <si>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</si>
  <si>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</si>
  <si>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</si>
  <si>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</si>
  <si>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</si>
  <si>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</si>
  <si>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</si>
  <si>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</si>
  <si>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</si>
  <si>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</si>
  <si>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</si>
  <si>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</si>
  <si>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</si>
  <si>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</si>
  <si>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</si>
  <si>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</si>
  <si>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</si>
  <si>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</si>
  <si>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</si>
  <si>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</si>
  <si>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</si>
  <si>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</si>
  <si>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</si>
  <si>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</si>
  <si>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</si>
  <si>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</si>
  <si>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</si>
  <si>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</si>
  <si>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</si>
  <si>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</si>
  <si>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</si>
  <si>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</si>
  <si>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</si>
  <si>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瀬戸内市水道事業会計</t>
  </si>
  <si>
    <t>瀬戸内市病院事業会計</t>
  </si>
  <si>
    <t>瀬戸内市国民健康保険特別会計</t>
  </si>
  <si>
    <t>瀬戸内市介護保険特別会計</t>
  </si>
  <si>
    <t>瀬戸内市土地開発事業特別会計</t>
  </si>
  <si>
    <t>瀬戸内市後期高齢者医療特別会計</t>
  </si>
  <si>
    <t>瀬戸内市下水道事業特別会計</t>
  </si>
  <si>
    <t>その他会計（赤字）</t>
  </si>
  <si>
    <t>その他会計（黒字）</t>
  </si>
  <si>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</si>
  <si>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</si>
  <si>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</si>
  <si>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</si>
  <si>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</si>
  <si>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</si>
  <si>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rPh sb="19" eb="20">
      <t>イッケイ</t>
    </rPh>
    <phoneticPr fontId="2"/>
  </si>
  <si>
    <t>神崎衛生施設組合</t>
    <rPh sb="0" eb="2">
      <t>カンザキ</t>
    </rPh>
    <rPh sb="2" eb="4">
      <t>エイセイ</t>
    </rPh>
    <rPh sb="4" eb="6">
      <t>シセツ</t>
    </rPh>
    <rPh sb="6" eb="8">
      <t>クミアイ</t>
    </rPh>
    <phoneticPr fontId="2"/>
  </si>
  <si>
    <t>旭東用排水組合</t>
    <rPh sb="0" eb="2">
      <t>キョクトウ</t>
    </rPh>
    <rPh sb="2" eb="3">
      <t>ヨウ</t>
    </rPh>
    <rPh sb="3" eb="5">
      <t>ハイスイ</t>
    </rPh>
    <rPh sb="5" eb="7">
      <t>クミアイ</t>
    </rPh>
    <phoneticPr fontId="2"/>
  </si>
  <si>
    <t>岡山県広域水道企業団</t>
    <rPh sb="0" eb="3">
      <t>オカヤマケン</t>
    </rPh>
    <rPh sb="3" eb="5">
      <t>コウイキ</t>
    </rPh>
    <rPh sb="5" eb="7">
      <t>スイドウ</t>
    </rPh>
    <rPh sb="7" eb="9">
      <t>キギョウ</t>
    </rPh>
    <rPh sb="9" eb="10">
      <t>ダン</t>
    </rPh>
    <phoneticPr fontId="2"/>
  </si>
  <si>
    <t>(有)曙の里おく</t>
    <rPh sb="1" eb="2">
      <t>ユウ</t>
    </rPh>
    <rPh sb="3" eb="4">
      <t>アケボノ</t>
    </rPh>
    <rPh sb="5" eb="6">
      <t>サト</t>
    </rPh>
    <phoneticPr fontId="2"/>
  </si>
  <si>
    <t>-</t>
    <phoneticPr fontId="2"/>
  </si>
  <si>
    <t>-</t>
    <phoneticPr fontId="2"/>
  </si>
  <si>
    <t>(一社)瀬戸内市緑の村公社</t>
    <rPh sb="1" eb="2">
      <t>イチ</t>
    </rPh>
    <rPh sb="2" eb="3">
      <t>シャ</t>
    </rPh>
    <rPh sb="4" eb="7">
      <t>セトウチ</t>
    </rPh>
    <rPh sb="7" eb="8">
      <t>シ</t>
    </rPh>
    <rPh sb="8" eb="9">
      <t>ミドリ</t>
    </rPh>
    <rPh sb="10" eb="11">
      <t>ムラ</t>
    </rPh>
    <rPh sb="11" eb="13">
      <t>コウシャ</t>
    </rPh>
    <phoneticPr fontId="2"/>
  </si>
  <si>
    <t>(公財)寒風陶芸の里</t>
    <rPh sb="1" eb="2">
      <t>コウ</t>
    </rPh>
    <rPh sb="2" eb="3">
      <t>ザイ</t>
    </rPh>
    <rPh sb="4" eb="6">
      <t>サムカゼ</t>
    </rPh>
    <rPh sb="6" eb="8">
      <t>トウゲイ</t>
    </rPh>
    <rPh sb="9" eb="10">
      <t>サト</t>
    </rPh>
    <phoneticPr fontId="2"/>
  </si>
  <si>
    <t>(一財)瀬戸内市振興公社</t>
    <rPh sb="1" eb="2">
      <t>イチ</t>
    </rPh>
    <rPh sb="2" eb="3">
      <t>ザイ</t>
    </rPh>
    <rPh sb="4" eb="7">
      <t>セトウチ</t>
    </rPh>
    <rPh sb="7" eb="8">
      <t>シ</t>
    </rPh>
    <rPh sb="8" eb="10">
      <t>シンコウ</t>
    </rPh>
    <rPh sb="10" eb="12">
      <t>コウシャ</t>
    </rPh>
    <phoneticPr fontId="2"/>
  </si>
  <si>
    <t>(一財)牛窓町水産協会</t>
    <rPh sb="1" eb="2">
      <t>イチ</t>
    </rPh>
    <rPh sb="2" eb="3">
      <t>ザイ</t>
    </rPh>
    <rPh sb="4" eb="7">
      <t>ウシマドチョウ</t>
    </rPh>
    <rPh sb="7" eb="9">
      <t>スイサン</t>
    </rPh>
    <rPh sb="9" eb="11">
      <t>キョウカイ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</si>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</sst>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60125</c:v>
                </c:pt>
                <c:pt idx="1">
                  <c:v>36163</c:v>
                </c:pt>
                <c:pt idx="2">
                  <c:v>43845</c:v>
                </c:pt>
                <c:pt idx="3">
                  <c:v>50775</c:v>
                </c:pt>
                <c:pt idx="4">
                  <c:v>29189</c:v>
                </c:pt>
              </c:numCache>
            </c:numRef>
          </c:val>
          <c:smooth val="0"/>
        </c:ser>
        <c:dLbls>
          <c:showLegendKey val="0"/>
          <c:showVal val="0"/>
          <c:showCatName val="0"/>
          <c:showSerName val="0"/>
          <c:showPercent val="0"/>
          <c:showBubbleSize val="0"/>
        </c:dLbls>
        <c:marker val="1"/>
        <c:smooth val="0"/>
        <c:axId val="111371008"/>
        <c:axId val="113753472"/>
      </c:lineChart>
      <c:catAx>
        <c:axId val="111371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753472"/>
        <c:crosses val="autoZero"/>
        <c:auto val="1"/>
        <c:lblAlgn val="ctr"/>
        <c:lblOffset val="100"/>
        <c:tickLblSkip val="1"/>
        <c:tickMarkSkip val="1"/>
        <c:noMultiLvlLbl val="0"/>
      </c:catAx>
      <c:valAx>
        <c:axId val="1137534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371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3.38</c:v>
                </c:pt>
                <c:pt idx="1">
                  <c:v>4.26</c:v>
                </c:pt>
                <c:pt idx="2">
                  <c:v>3.46</c:v>
                </c:pt>
                <c:pt idx="3">
                  <c:v>4.21</c:v>
                </c:pt>
                <c:pt idx="4">
                  <c:v>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22.96</c:v>
                </c:pt>
                <c:pt idx="1">
                  <c:v>24.43</c:v>
                </c:pt>
                <c:pt idx="2">
                  <c:v>26.95</c:v>
                </c:pt>
                <c:pt idx="3">
                  <c:v>31.85</c:v>
                </c:pt>
                <c:pt idx="4">
                  <c:v>35.619999999999997</c:v>
                </c:pt>
              </c:numCache>
            </c:numRef>
          </c:val>
        </c:ser>
        <c:dLbls>
          <c:showLegendKey val="0"/>
          <c:showVal val="0"/>
          <c:showCatName val="0"/>
          <c:showSerName val="0"/>
          <c:showPercent val="0"/>
          <c:showBubbleSize val="0"/>
        </c:dLbls>
        <c:gapWidth val="250"/>
        <c:overlap val="100"/>
        <c:axId val="113885184"/>
        <c:axId val="113887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8.59</c:v>
                </c:pt>
                <c:pt idx="1">
                  <c:v>2.68</c:v>
                </c:pt>
                <c:pt idx="2">
                  <c:v>1.35</c:v>
                </c:pt>
                <c:pt idx="3">
                  <c:v>6.21</c:v>
                </c:pt>
                <c:pt idx="4">
                  <c:v>7.52</c:v>
                </c:pt>
              </c:numCache>
            </c:numRef>
          </c:val>
          <c:smooth val="0"/>
        </c:ser>
        <c:dLbls>
          <c:showLegendKey val="0"/>
          <c:showVal val="0"/>
          <c:showCatName val="0"/>
          <c:showSerName val="0"/>
          <c:showPercent val="0"/>
          <c:showBubbleSize val="0"/>
        </c:dLbls>
        <c:marker val="1"/>
        <c:smooth val="0"/>
        <c:axId val="113885184"/>
        <c:axId val="113887104"/>
      </c:lineChart>
      <c:catAx>
        <c:axId val="11388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887104"/>
        <c:crosses val="autoZero"/>
        <c:auto val="1"/>
        <c:lblAlgn val="ctr"/>
        <c:lblOffset val="100"/>
        <c:tickLblSkip val="1"/>
        <c:tickMarkSkip val="1"/>
        <c:noMultiLvlLbl val="0"/>
      </c:catAx>
      <c:valAx>
        <c:axId val="11388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8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瀬戸内市下水道事業特別会計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瀬戸内市後期高齢者医療特別会計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0.16</c:v>
                </c:pt>
              </c:numCache>
            </c:numRef>
          </c:val>
        </c:ser>
        <c:ser>
          <c:idx val="4"/>
          <c:order val="4"/>
          <c:tx>
            <c:strRef>
              <c:f>データシート!$A$31</c:f>
              <c:strCache>
                <c:ptCount val="1"/>
                <c:pt idx="0">
                  <c:v>瀬戸内市土地開発事業特別会計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c:v>
                </c:pt>
                <c:pt idx="4">
                  <c:v>#N/A</c:v>
                </c:pt>
                <c:pt idx="5">
                  <c:v>0</c:v>
                </c:pt>
                <c:pt idx="6">
                  <c:v>#N/A</c:v>
                </c:pt>
                <c:pt idx="7">
                  <c:v>0.27</c:v>
                </c:pt>
                <c:pt idx="8">
                  <c:v>#N/A</c:v>
                </c:pt>
                <c:pt idx="9">
                  <c:v>0.18</c:v>
                </c:pt>
              </c:numCache>
            </c:numRef>
          </c:val>
        </c:ser>
        <c:ser>
          <c:idx val="5"/>
          <c:order val="5"/>
          <c:tx>
            <c:strRef>
              <c:f>データシート!$A$32</c:f>
              <c:strCache>
                <c:ptCount val="1"/>
                <c:pt idx="0">
                  <c:v>瀬戸内市介護保険特別会計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0.27</c:v>
                </c:pt>
                <c:pt idx="4">
                  <c:v>#N/A</c:v>
                </c:pt>
                <c:pt idx="5">
                  <c:v>0.13</c:v>
                </c:pt>
                <c:pt idx="6">
                  <c:v>#N/A</c:v>
                </c:pt>
                <c:pt idx="7">
                  <c:v>0.87</c:v>
                </c:pt>
                <c:pt idx="8">
                  <c:v>#N/A</c:v>
                </c:pt>
                <c:pt idx="9">
                  <c:v>0.33</c:v>
                </c:pt>
              </c:numCache>
            </c:numRef>
          </c:val>
        </c:ser>
        <c:ser>
          <c:idx val="6"/>
          <c:order val="6"/>
          <c:tx>
            <c:strRef>
              <c:f>データシート!$A$33</c:f>
              <c:strCache>
                <c:ptCount val="1"/>
                <c:pt idx="0">
                  <c:v>瀬戸内市国民健康保険特別会計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1.25</c:v>
                </c:pt>
                <c:pt idx="2">
                  <c:v>#N/A</c:v>
                </c:pt>
                <c:pt idx="3">
                  <c:v>0.45</c:v>
                </c:pt>
                <c:pt idx="4">
                  <c:v>#N/A</c:v>
                </c:pt>
                <c:pt idx="5">
                  <c:v>0.76</c:v>
                </c:pt>
                <c:pt idx="6">
                  <c:v>#N/A</c:v>
                </c:pt>
                <c:pt idx="7">
                  <c:v>0.27</c:v>
                </c:pt>
                <c:pt idx="8">
                  <c:v>#N/A</c:v>
                </c:pt>
                <c:pt idx="9">
                  <c:v>0.39</c:v>
                </c:pt>
              </c:numCache>
            </c:numRef>
          </c:val>
        </c:ser>
        <c:ser>
          <c:idx val="7"/>
          <c:order val="7"/>
          <c:tx>
            <c:strRef>
              <c:f>データシート!$A$34</c:f>
              <c:strCache>
                <c:ptCount val="1"/>
                <c:pt idx="0">
                  <c:v>瀬戸内市病院事業会計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6.85</c:v>
                </c:pt>
                <c:pt idx="2">
                  <c:v>#N/A</c:v>
                </c:pt>
                <c:pt idx="3">
                  <c:v>6.65</c:v>
                </c:pt>
                <c:pt idx="4">
                  <c:v>#N/A</c:v>
                </c:pt>
                <c:pt idx="5">
                  <c:v>7.49</c:v>
                </c:pt>
                <c:pt idx="6">
                  <c:v>#N/A</c:v>
                </c:pt>
                <c:pt idx="7">
                  <c:v>6.85</c:v>
                </c:pt>
                <c:pt idx="8">
                  <c:v>#N/A</c:v>
                </c:pt>
                <c:pt idx="9">
                  <c:v>7.07</c:v>
                </c:pt>
              </c:numCache>
            </c:numRef>
          </c:val>
        </c:ser>
        <c:ser>
          <c:idx val="8"/>
          <c:order val="8"/>
          <c:tx>
            <c:strRef>
              <c:f>データシート!$A$35</c:f>
              <c:strCache>
                <c:ptCount val="1"/>
                <c:pt idx="0">
                  <c:v>瀬戸内市水道事業会計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4.49</c:v>
                </c:pt>
                <c:pt idx="2">
                  <c:v>#N/A</c:v>
                </c:pt>
                <c:pt idx="3">
                  <c:v>5.21</c:v>
                </c:pt>
                <c:pt idx="4">
                  <c:v>#N/A</c:v>
                </c:pt>
                <c:pt idx="5">
                  <c:v>5.44</c:v>
                </c:pt>
                <c:pt idx="6">
                  <c:v>#N/A</c:v>
                </c:pt>
                <c:pt idx="7">
                  <c:v>7.18</c:v>
                </c:pt>
                <c:pt idx="8">
                  <c:v>#N/A</c:v>
                </c:pt>
                <c:pt idx="9">
                  <c:v>7.16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3.37</c:v>
                </c:pt>
                <c:pt idx="2">
                  <c:v>#N/A</c:v>
                </c:pt>
                <c:pt idx="3">
                  <c:v>4.25</c:v>
                </c:pt>
                <c:pt idx="4">
                  <c:v>#N/A</c:v>
                </c:pt>
                <c:pt idx="5">
                  <c:v>3.46</c:v>
                </c:pt>
                <c:pt idx="6">
                  <c:v>#N/A</c:v>
                </c:pt>
                <c:pt idx="7">
                  <c:v>4.21</c:v>
                </c:pt>
                <c:pt idx="8">
                  <c:v>#N/A</c:v>
                </c:pt>
                <c:pt idx="9">
                  <c:v>8.1</c:v>
                </c:pt>
              </c:numCache>
            </c:numRef>
          </c:val>
        </c:ser>
        <c:dLbls>
          <c:showLegendKey val="0"/>
          <c:showVal val="0"/>
          <c:showCatName val="0"/>
          <c:showSerName val="0"/>
          <c:showPercent val="0"/>
          <c:showBubbleSize val="0"/>
        </c:dLbls>
        <c:gapWidth val="150"/>
        <c:overlap val="100"/>
        <c:axId val="113776512"/>
        <c:axId val="113778048"/>
      </c:barChart>
      <c:catAx>
        <c:axId val="1137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778048"/>
        <c:crosses val="autoZero"/>
        <c:auto val="1"/>
        <c:lblAlgn val="ctr"/>
        <c:lblOffset val="100"/>
        <c:tickLblSkip val="1"/>
        <c:tickMarkSkip val="1"/>
        <c:noMultiLvlLbl val="0"/>
      </c:catAx>
      <c:valAx>
        <c:axId val="11377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76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1471</c:v>
                </c:pt>
                <c:pt idx="5">
                  <c:v>1591</c:v>
                </c:pt>
                <c:pt idx="8">
                  <c:v>1613</c:v>
                </c:pt>
                <c:pt idx="11">
                  <c:v>1694</c:v>
                </c:pt>
                <c:pt idx="14">
                  <c:v>1821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476</c:v>
                </c:pt>
                <c:pt idx="3">
                  <c:v>466</c:v>
                </c:pt>
                <c:pt idx="6">
                  <c:v>426</c:v>
                </c:pt>
                <c:pt idx="9">
                  <c:v>407</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102</c:v>
                </c:pt>
                <c:pt idx="3">
                  <c:v>69</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354</c:v>
                </c:pt>
                <c:pt idx="3">
                  <c:v>494</c:v>
                </c:pt>
                <c:pt idx="6">
                  <c:v>573</c:v>
                </c:pt>
                <c:pt idx="9">
                  <c:v>658</c:v>
                </c:pt>
                <c:pt idx="12">
                  <c:v>818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1965</c:v>
                </c:pt>
                <c:pt idx="3">
                  <c:v>1913</c:v>
                </c:pt>
                <c:pt idx="6">
                  <c:v>1852</c:v>
                </c:pt>
                <c:pt idx="9">
                  <c:v>1867</c:v>
                </c:pt>
                <c:pt idx="12">
                  <c:v>1829</c:v>
                </c:pt>
              </c:numCache>
            </c:numRef>
          </c:val>
        </c:ser>
        <c:dLbls>
          <c:showLegendKey val="0"/>
          <c:showVal val="0"/>
          <c:showCatName val="0"/>
          <c:showSerName val="0"/>
          <c:showPercent val="0"/>
          <c:showBubbleSize val="0"/>
        </c:dLbls>
        <c:gapWidth val="100"/>
        <c:overlap val="100"/>
        <c:axId val="114807936"/>
        <c:axId val="11480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1426</c:v>
                </c:pt>
                <c:pt idx="2">
                  <c:v>#N/A</c:v>
                </c:pt>
                <c:pt idx="3">
                  <c:v>#N/A</c:v>
                </c:pt>
                <c:pt idx="4">
                  <c:v>1351</c:v>
                </c:pt>
                <c:pt idx="5">
                  <c:v>#N/A</c:v>
                </c:pt>
                <c:pt idx="6">
                  <c:v>#N/A</c:v>
                </c:pt>
                <c:pt idx="7">
                  <c:v>1243</c:v>
                </c:pt>
                <c:pt idx="8">
                  <c:v>#N/A</c:v>
                </c:pt>
                <c:pt idx="9">
                  <c:v>#N/A</c:v>
                </c:pt>
                <c:pt idx="10">
                  <c:v>1250</c:v>
                </c:pt>
                <c:pt idx="11">
                  <c:v>#N/A</c:v>
                </c:pt>
                <c:pt idx="12">
                  <c:v>#N/A</c:v>
                </c:pt>
                <c:pt idx="13">
                  <c:v>896</c:v>
                </c:pt>
                <c:pt idx="14">
                  <c:v>#N/A</c:v>
                </c:pt>
              </c:numCache>
            </c:numRef>
          </c:val>
          <c:smooth val="0"/>
        </c:ser>
        <c:dLbls>
          <c:showLegendKey val="0"/>
          <c:showVal val="0"/>
          <c:showCatName val="0"/>
          <c:showSerName val="0"/>
          <c:showPercent val="0"/>
          <c:showBubbleSize val="0"/>
        </c:dLbls>
        <c:marker val="1"/>
        <c:smooth val="0"/>
        <c:axId val="114807936"/>
        <c:axId val="114809856"/>
      </c:lineChart>
      <c:catAx>
        <c:axId val="1148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09856"/>
        <c:crosses val="autoZero"/>
        <c:auto val="1"/>
        <c:lblAlgn val="ctr"/>
        <c:lblOffset val="100"/>
        <c:tickLblSkip val="1"/>
        <c:tickMarkSkip val="1"/>
        <c:noMultiLvlLbl val="0"/>
      </c:catAx>
      <c:valAx>
        <c:axId val="11480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0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18465</c:v>
                </c:pt>
                <c:pt idx="5">
                  <c:v>19377</c:v>
                </c:pt>
                <c:pt idx="8">
                  <c:v>18857</c:v>
                </c:pt>
                <c:pt idx="11">
                  <c:v>19131</c:v>
                </c:pt>
                <c:pt idx="14">
                  <c:v>19150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363</c:v>
                </c:pt>
                <c:pt idx="5">
                  <c:v>319</c:v>
                </c:pt>
                <c:pt idx="8">
                  <c:v>295</c:v>
                </c:pt>
                <c:pt idx="11">
                  <c:v>294</c:v>
                </c:pt>
                <c:pt idx="14">
                  <c:v>282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4431</c:v>
                </c:pt>
                <c:pt idx="5">
                  <c:v>5165</c:v>
                </c:pt>
                <c:pt idx="8">
                  <c:v>5608</c:v>
                </c:pt>
                <c:pt idx="11">
                  <c:v>6524</c:v>
                </c:pt>
                <c:pt idx="14">
                  <c:v>7460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2313</c:v>
                </c:pt>
                <c:pt idx="3">
                  <c:v>2144</c:v>
                </c:pt>
                <c:pt idx="6">
                  <c:v>2163</c:v>
                </c:pt>
                <c:pt idx="9">
                  <c:v>1941</c:v>
                </c:pt>
                <c:pt idx="12">
                  <c:v>1804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81</c:v>
                </c:pt>
                <c:pt idx="3">
                  <c:v>16</c:v>
                </c:pt>
                <c:pt idx="6">
                  <c:v>13</c:v>
                </c:pt>
                <c:pt idx="9">
                  <c:v>11</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12516</c:v>
                </c:pt>
                <c:pt idx="3">
                  <c:v>13174</c:v>
                </c:pt>
                <c:pt idx="6">
                  <c:v>13690</c:v>
                </c:pt>
                <c:pt idx="9">
                  <c:v>14805</c:v>
                </c:pt>
                <c:pt idx="12">
                  <c:v>15120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1322</c:v>
                </c:pt>
                <c:pt idx="3">
                  <c:v>977</c:v>
                </c:pt>
                <c:pt idx="6">
                  <c:v>671</c:v>
                </c:pt>
                <c:pt idx="9">
                  <c:v>388</c:v>
                </c:pt>
                <c:pt idx="12">
                  <c:v>317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16459</c:v>
                </c:pt>
                <c:pt idx="3">
                  <c:v>16008</c:v>
                </c:pt>
                <c:pt idx="6">
                  <c:v>16140</c:v>
                </c:pt>
                <c:pt idx="9">
                  <c:v>16289</c:v>
                </c:pt>
                <c:pt idx="12">
                  <c:v>15837</c:v>
                </c:pt>
              </c:numCache>
            </c:numRef>
          </c:val>
        </c:ser>
        <c:dLbls>
          <c:showLegendKey val="0"/>
          <c:showVal val="0"/>
          <c:showCatName val="0"/>
          <c:showSerName val="0"/>
          <c:showPercent val="0"/>
          <c:showBubbleSize val="0"/>
        </c:dLbls>
        <c:gapWidth val="100"/>
        <c:overlap val="100"/>
        <c:axId val="115262976"/>
        <c:axId val="11526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9433</c:v>
                </c:pt>
                <c:pt idx="2">
                  <c:v>#N/A</c:v>
                </c:pt>
                <c:pt idx="3">
                  <c:v>#N/A</c:v>
                </c:pt>
                <c:pt idx="4">
                  <c:v>7458</c:v>
                </c:pt>
                <c:pt idx="5">
                  <c:v>#N/A</c:v>
                </c:pt>
                <c:pt idx="6">
                  <c:v>#N/A</c:v>
                </c:pt>
                <c:pt idx="7">
                  <c:v>7917</c:v>
                </c:pt>
                <c:pt idx="8">
                  <c:v>#N/A</c:v>
                </c:pt>
                <c:pt idx="9">
                  <c:v>#N/A</c:v>
                </c:pt>
                <c:pt idx="10">
                  <c:v>7485</c:v>
                </c:pt>
                <c:pt idx="11">
                  <c:v>#N/A</c:v>
                </c:pt>
                <c:pt idx="12">
                  <c:v>#N/A</c:v>
                </c:pt>
                <c:pt idx="13">
                  <c:v>6195</c:v>
                </c:pt>
                <c:pt idx="14">
                  <c:v>#N/A</c:v>
                </c:pt>
              </c:numCache>
            </c:numRef>
          </c:val>
          <c:smooth val="0"/>
        </c:ser>
        <c:dLbls>
          <c:showLegendKey val="0"/>
          <c:showVal val="0"/>
          <c:showCatName val="0"/>
          <c:showSerName val="0"/>
          <c:showPercent val="0"/>
          <c:showBubbleSize val="0"/>
        </c:dLbls>
        <c:marker val="1"/>
        <c:smooth val="0"/>
        <c:axId val="115262976"/>
        <c:axId val="115264896"/>
      </c:lineChart>
      <c:catAx>
        <c:axId val="11526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264896"/>
        <c:crosses val="autoZero"/>
        <c:auto val="1"/>
        <c:lblAlgn val="ctr"/>
        <c:lblOffset val="100"/>
        <c:tickLblSkip val="1"/>
        <c:tickMarkSkip val="1"/>
        <c:noMultiLvlLbl val="0"/>
      </c:catAx>
      <c:valAx>
        <c:axId val="11526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6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38,524
38,118
125.45
16,628,619
15,639,874
884,860
10,919,027
15,837,162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36000" bIns="36000" rtlCol="0" anchor="t"/>
        <a:lstStyle/>
        <a:p>
          <a:r>
            <a:rPr kumimoji="1" lang="ja-JP" altLang="en-US" sz="1100">
              <a:latin typeface="ＭＳ Ｐゴシック"/>
            </a:rPr>
            <a:t>主要事業所の景気回復による法人市民税の増加、固定資産税及び地方消費税の増加により基準財政収入額が増加したが、基準財政需要額において公債費への算入額、高齢者保健福祉の単位費用が増加となり需要額も増額しため財政力指数はほぼ同レベルでの推移となっている。</a:t>
          </a:r>
        </a:p>
        <a:p>
          <a:r>
            <a:rPr kumimoji="1" lang="ja-JP" altLang="en-US" sz="1100">
              <a:latin typeface="ＭＳ Ｐゴシック"/>
            </a:rPr>
            <a:t>合併団体の交付税優遇分削減に対する緩和措置が段階的に実施され基準財政需要額が増額となるため、財政力指数自体は、今後低下する見込みである。造成中の企業団地への企業誘致や地方創生事業での人口減少抑制策を実施し、財政基盤の強化に努めるととともに、老朽化が進む公共施設再編を具体化し、行政の効率化を進め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7" name="直線コネクタ 66"/>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136525</xdr:rowOff>
    </xdr:to>
    <xdr:cxnSp macro="">
      <xdr:nvCxnSpPr>
        <xdr:cNvPr id="70" name="直線コネクタ 69"/>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136525</xdr:rowOff>
    </xdr:to>
    <xdr:cxnSp macro="">
      <xdr:nvCxnSpPr>
        <xdr:cNvPr id="73" name="直線コネクタ 72"/>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136525</xdr:rowOff>
    </xdr:to>
    <xdr:cxnSp macro="">
      <xdr:nvCxnSpPr>
        <xdr:cNvPr id="76" name="直線コネクタ 75"/>
        <xdr:cNvCxnSpPr/>
      </xdr:nvCxnSpPr>
      <xdr:spPr>
        <a:xfrm>
          <a:off x="1447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6" name="円/楕円 85"/>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7"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8" name="円/楕円 87"/>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89" name="テキスト ボックス 88"/>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0" name="円/楕円 89"/>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91" name="テキスト ボックス 90"/>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2" name="円/楕円 91"/>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26052</xdr:rowOff>
    </xdr:from>
    <xdr:ext cx="762000" cy="259045"/>
    <xdr:sp macro="" textlink="">
      <xdr:nvSpPr>
        <xdr:cNvPr id="93" name="テキスト ボックス 92"/>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4" name="円/楕円 93"/>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157285</xdr:rowOff>
    </xdr:from>
    <xdr:ext cx="762000" cy="259045"/>
    <xdr:sp macro="" textlink="">
      <xdr:nvSpPr>
        <xdr:cNvPr id="95" name="テキスト ボックス 94"/>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経常一般財源である税収の増加により</a:t>
          </a:r>
          <a:r>
            <a:rPr kumimoji="1" lang="en-US" altLang="ja-JP" sz="1300">
              <a:latin typeface="ＭＳ Ｐゴシック"/>
            </a:rPr>
            <a:t>1</a:t>
          </a:r>
          <a:r>
            <a:rPr kumimoji="1" lang="ja-JP" altLang="en-US" sz="1300">
              <a:latin typeface="ＭＳ Ｐゴシック"/>
            </a:rPr>
            <a:t>ポイント改善している。歳出のうち、繰出金の経常一般財源支出は</a:t>
          </a:r>
          <a:r>
            <a:rPr kumimoji="1" lang="en-US" altLang="ja-JP" sz="1300">
              <a:latin typeface="ＭＳ Ｐゴシック"/>
            </a:rPr>
            <a:t>141</a:t>
          </a:r>
          <a:r>
            <a:rPr kumimoji="1" lang="ja-JP" altLang="en-US" sz="1300">
              <a:latin typeface="ＭＳ Ｐゴシック"/>
            </a:rPr>
            <a:t>百万円の増で経常収支比率が</a:t>
          </a:r>
          <a:r>
            <a:rPr kumimoji="1" lang="en-US" altLang="ja-JP" sz="1300">
              <a:latin typeface="ＭＳ Ｐゴシック"/>
            </a:rPr>
            <a:t>16.2%</a:t>
          </a:r>
          <a:r>
            <a:rPr kumimoji="1" lang="ja-JP" altLang="en-US" sz="1300">
              <a:latin typeface="ＭＳ Ｐゴシック"/>
            </a:rPr>
            <a:t>から</a:t>
          </a:r>
          <a:r>
            <a:rPr kumimoji="1" lang="en-US" altLang="ja-JP" sz="1300">
              <a:latin typeface="ＭＳ Ｐゴシック"/>
            </a:rPr>
            <a:t>17.3</a:t>
          </a:r>
          <a:r>
            <a:rPr kumimoji="1" lang="ja-JP" altLang="en-US" sz="1300">
              <a:latin typeface="ＭＳ Ｐゴシック"/>
            </a:rPr>
            <a:t>％へ</a:t>
          </a:r>
          <a:r>
            <a:rPr kumimoji="1" lang="en-US" altLang="ja-JP" sz="1300">
              <a:latin typeface="ＭＳ Ｐゴシック"/>
            </a:rPr>
            <a:t>1.1</a:t>
          </a:r>
          <a:r>
            <a:rPr kumimoji="1" lang="ja-JP" altLang="en-US" sz="1300">
              <a:latin typeface="ＭＳ Ｐゴシック"/>
            </a:rPr>
            <a:t>ポイント上昇している。</a:t>
          </a:r>
        </a:p>
        <a:p>
          <a:r>
            <a:rPr kumimoji="1" lang="ja-JP" altLang="en-US" sz="1300">
              <a:latin typeface="ＭＳ Ｐゴシック"/>
            </a:rPr>
            <a:t>繰出金の主なものは、管路整備中の下水道事業に対するものと、社会保障費の医療・介護事業に対するもので今後も増加が見込まれる。平成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月策定の行革プランに基づく行革の実施による義務的経費の削減に努める。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123553</xdr:rowOff>
    </xdr:from>
    <xdr:to>
      <xdr:col>7</xdr:col>
      <xdr:colOff>152400</xdr:colOff>
      <xdr:row>58</xdr:row>
      <xdr:rowOff>158024</xdr:rowOff>
    </xdr:to>
    <xdr:cxnSp macro="">
      <xdr:nvCxnSpPr>
        <xdr:cNvPr id="132" name="直線コネクタ 131"/>
        <xdr:cNvCxnSpPr/>
      </xdr:nvCxnSpPr>
      <xdr:spPr>
        <a:xfrm flipV="1">
          <a:off x="4114800" y="1006765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158024</xdr:rowOff>
    </xdr:from>
    <xdr:to>
      <xdr:col>6</xdr:col>
      <xdr:colOff>0</xdr:colOff>
      <xdr:row>59</xdr:row>
      <xdr:rowOff>48623</xdr:rowOff>
    </xdr:to>
    <xdr:cxnSp macro="">
      <xdr:nvCxnSpPr>
        <xdr:cNvPr id="135" name="直線コネクタ 134"/>
        <xdr:cNvCxnSpPr/>
      </xdr:nvCxnSpPr>
      <xdr:spPr>
        <a:xfrm flipV="1">
          <a:off x="3225800" y="1010212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99423</xdr:rowOff>
    </xdr:from>
    <xdr:to>
      <xdr:col>4</xdr:col>
      <xdr:colOff>482600</xdr:colOff>
      <xdr:row>59</xdr:row>
      <xdr:rowOff>48623</xdr:rowOff>
    </xdr:to>
    <xdr:cxnSp macro="">
      <xdr:nvCxnSpPr>
        <xdr:cNvPr id="138" name="直線コネクタ 137"/>
        <xdr:cNvCxnSpPr/>
      </xdr:nvCxnSpPr>
      <xdr:spPr>
        <a:xfrm>
          <a:off x="2336800" y="100435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139881</xdr:rowOff>
    </xdr:from>
    <xdr:to>
      <xdr:col>3</xdr:col>
      <xdr:colOff>279400</xdr:colOff>
      <xdr:row>58</xdr:row>
      <xdr:rowOff>99423</xdr:rowOff>
    </xdr:to>
    <xdr:cxnSp macro="">
      <xdr:nvCxnSpPr>
        <xdr:cNvPr id="141" name="直線コネクタ 140"/>
        <xdr:cNvCxnSpPr/>
      </xdr:nvCxnSpPr>
      <xdr:spPr>
        <a:xfrm>
          <a:off x="1447800" y="9912531"/>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72753</xdr:rowOff>
    </xdr:from>
    <xdr:to>
      <xdr:col>7</xdr:col>
      <xdr:colOff>203200</xdr:colOff>
      <xdr:row>59</xdr:row>
      <xdr:rowOff>2903</xdr:rowOff>
    </xdr:to>
    <xdr:sp macro="" textlink="">
      <xdr:nvSpPr>
        <xdr:cNvPr id="151" name="円/楕円 150"/>
        <xdr:cNvSpPr/>
      </xdr:nvSpPr>
      <xdr:spPr>
        <a:xfrm>
          <a:off x="49022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89280</xdr:rowOff>
    </xdr:from>
    <xdr:ext cx="762000" cy="259045"/>
    <xdr:sp macro="" textlink="">
      <xdr:nvSpPr>
        <xdr:cNvPr id="152" name="財政構造の弾力性該当値テキスト"/>
        <xdr:cNvSpPr txBox="1"/>
      </xdr:nvSpPr>
      <xdr:spPr>
        <a:xfrm>
          <a:off x="5041900" y="98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107224</xdr:rowOff>
    </xdr:from>
    <xdr:to>
      <xdr:col>6</xdr:col>
      <xdr:colOff>50800</xdr:colOff>
      <xdr:row>59</xdr:row>
      <xdr:rowOff>37374</xdr:rowOff>
    </xdr:to>
    <xdr:sp macro="" textlink="">
      <xdr:nvSpPr>
        <xdr:cNvPr id="153" name="円/楕円 152"/>
        <xdr:cNvSpPr/>
      </xdr:nvSpPr>
      <xdr:spPr>
        <a:xfrm>
          <a:off x="4064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47551</xdr:rowOff>
    </xdr:from>
    <xdr:ext cx="736600" cy="259045"/>
    <xdr:sp macro="" textlink="">
      <xdr:nvSpPr>
        <xdr:cNvPr id="154" name="テキスト ボックス 153"/>
        <xdr:cNvSpPr txBox="1"/>
      </xdr:nvSpPr>
      <xdr:spPr>
        <a:xfrm>
          <a:off x="3733800" y="982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169273</xdr:rowOff>
    </xdr:from>
    <xdr:to>
      <xdr:col>4</xdr:col>
      <xdr:colOff>533400</xdr:colOff>
      <xdr:row>59</xdr:row>
      <xdr:rowOff>99423</xdr:rowOff>
    </xdr:to>
    <xdr:sp macro="" textlink="">
      <xdr:nvSpPr>
        <xdr:cNvPr id="155" name="円/楕円 154"/>
        <xdr:cNvSpPr/>
      </xdr:nvSpPr>
      <xdr:spPr>
        <a:xfrm>
          <a:off x="3175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109600</xdr:rowOff>
    </xdr:from>
    <xdr:ext cx="762000" cy="259045"/>
    <xdr:sp macro="" textlink="">
      <xdr:nvSpPr>
        <xdr:cNvPr id="156" name="テキスト ボックス 155"/>
        <xdr:cNvSpPr txBox="1"/>
      </xdr:nvSpPr>
      <xdr:spPr>
        <a:xfrm>
          <a:off x="2844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48623</xdr:rowOff>
    </xdr:from>
    <xdr:to>
      <xdr:col>3</xdr:col>
      <xdr:colOff>330200</xdr:colOff>
      <xdr:row>58</xdr:row>
      <xdr:rowOff>150223</xdr:rowOff>
    </xdr:to>
    <xdr:sp macro="" textlink="">
      <xdr:nvSpPr>
        <xdr:cNvPr id="157" name="円/楕円 156"/>
        <xdr:cNvSpPr/>
      </xdr:nvSpPr>
      <xdr:spPr>
        <a:xfrm>
          <a:off x="2286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160400</xdr:rowOff>
    </xdr:from>
    <xdr:ext cx="762000" cy="259045"/>
    <xdr:sp macro="" textlink="">
      <xdr:nvSpPr>
        <xdr:cNvPr id="158" name="テキスト ボックス 157"/>
        <xdr:cNvSpPr txBox="1"/>
      </xdr:nvSpPr>
      <xdr:spPr>
        <a:xfrm>
          <a:off x="1955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89081</xdr:rowOff>
    </xdr:from>
    <xdr:to>
      <xdr:col>2</xdr:col>
      <xdr:colOff>127000</xdr:colOff>
      <xdr:row>58</xdr:row>
      <xdr:rowOff>19231</xdr:rowOff>
    </xdr:to>
    <xdr:sp macro="" textlink="">
      <xdr:nvSpPr>
        <xdr:cNvPr id="159" name="円/楕円 158"/>
        <xdr:cNvSpPr/>
      </xdr:nvSpPr>
      <xdr:spPr>
        <a:xfrm>
          <a:off x="1397000" y="98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29408</xdr:rowOff>
    </xdr:from>
    <xdr:ext cx="762000" cy="259045"/>
    <xdr:sp macro="" textlink="">
      <xdr:nvSpPr>
        <xdr:cNvPr id="160" name="テキスト ボックス 159"/>
        <xdr:cNvSpPr txBox="1"/>
      </xdr:nvSpPr>
      <xdr:spPr>
        <a:xfrm>
          <a:off x="1066800" y="963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[132,800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a:t>
          </a:r>
          <a:r>
            <a:rPr kumimoji="1" lang="en-US" altLang="ja-JP" sz="1300">
              <a:latin typeface="ＭＳ Ｐゴシック"/>
            </a:rPr>
            <a:t>1</a:t>
          </a:r>
          <a:r>
            <a:rPr kumimoji="1" lang="ja-JP" altLang="en-US" sz="1300">
              <a:latin typeface="ＭＳ Ｐゴシック"/>
            </a:rPr>
            <a:t>人当たりの金額は、類似団体平均を下回っているが、前年度に続き増加している。集中改革プランに基づき一般行政職の採用数を退職者数の</a:t>
          </a:r>
          <a:r>
            <a:rPr kumimoji="1" lang="en-US" altLang="ja-JP" sz="1300">
              <a:latin typeface="ＭＳ Ｐゴシック"/>
            </a:rPr>
            <a:t>1/2</a:t>
          </a:r>
          <a:r>
            <a:rPr kumimoji="1" lang="ja-JP" altLang="en-US" sz="1300">
              <a:latin typeface="ＭＳ Ｐゴシック"/>
            </a:rPr>
            <a:t>を原則として職員数の削減を実施し人件費の削減を行ってきたが、業務の高度化・専門化に伴う専門職の不足を補うため、職員数の削減が困難となり、職員人件費が増加している。物件費は、小中学校の教育情報機器整備により一時的に増加している。今後は委託業務の洗い出しと、施設の民営化を具体化し、コスト削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130832</xdr:rowOff>
    </xdr:from>
    <xdr:to>
      <xdr:col>7</xdr:col>
      <xdr:colOff>152400</xdr:colOff>
      <xdr:row>82</xdr:row>
      <xdr:rowOff>142647</xdr:rowOff>
    </xdr:to>
    <xdr:cxnSp macro="">
      <xdr:nvCxnSpPr>
        <xdr:cNvPr id="192" name="直線コネクタ 191"/>
        <xdr:cNvCxnSpPr/>
      </xdr:nvCxnSpPr>
      <xdr:spPr>
        <a:xfrm>
          <a:off x="4114800" y="14189732"/>
          <a:ext cx="838200" cy="1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127423</xdr:rowOff>
    </xdr:from>
    <xdr:ext cx="762000" cy="259045"/>
    <xdr:sp macro="" textlink="">
      <xdr:nvSpPr>
        <xdr:cNvPr id="193" name="人件費・物件費等の状況平均値テキスト"/>
        <xdr:cNvSpPr txBox="1"/>
      </xdr:nvSpPr>
      <xdr:spPr>
        <a:xfrm>
          <a:off x="5041900" y="14186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127167</xdr:rowOff>
    </xdr:from>
    <xdr:to>
      <xdr:col>6</xdr:col>
      <xdr:colOff>0</xdr:colOff>
      <xdr:row>82</xdr:row>
      <xdr:rowOff>130832</xdr:rowOff>
    </xdr:to>
    <xdr:cxnSp macro="">
      <xdr:nvCxnSpPr>
        <xdr:cNvPr id="195" name="直線コネクタ 194"/>
        <xdr:cNvCxnSpPr/>
      </xdr:nvCxnSpPr>
      <xdr:spPr>
        <a:xfrm>
          <a:off x="3225800" y="14186067"/>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127167</xdr:rowOff>
    </xdr:from>
    <xdr:to>
      <xdr:col>4</xdr:col>
      <xdr:colOff>482600</xdr:colOff>
      <xdr:row>82</xdr:row>
      <xdr:rowOff>132566</xdr:rowOff>
    </xdr:to>
    <xdr:cxnSp macro="">
      <xdr:nvCxnSpPr>
        <xdr:cNvPr id="198" name="直線コネクタ 197"/>
        <xdr:cNvCxnSpPr/>
      </xdr:nvCxnSpPr>
      <xdr:spPr>
        <a:xfrm flipV="1">
          <a:off x="2336800" y="14186067"/>
          <a:ext cx="8890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115058</xdr:rowOff>
    </xdr:from>
    <xdr:to>
      <xdr:col>3</xdr:col>
      <xdr:colOff>279400</xdr:colOff>
      <xdr:row>82</xdr:row>
      <xdr:rowOff>132566</xdr:rowOff>
    </xdr:to>
    <xdr:cxnSp macro="">
      <xdr:nvCxnSpPr>
        <xdr:cNvPr id="201" name="直線コネクタ 200"/>
        <xdr:cNvCxnSpPr/>
      </xdr:nvCxnSpPr>
      <xdr:spPr>
        <a:xfrm>
          <a:off x="1447800" y="14173958"/>
          <a:ext cx="8890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91847</xdr:rowOff>
    </xdr:from>
    <xdr:to>
      <xdr:col>7</xdr:col>
      <xdr:colOff>203200</xdr:colOff>
      <xdr:row>83</xdr:row>
      <xdr:rowOff>21997</xdr:rowOff>
    </xdr:to>
    <xdr:sp macro="" textlink="">
      <xdr:nvSpPr>
        <xdr:cNvPr id="211" name="円/楕円 210"/>
        <xdr:cNvSpPr/>
      </xdr:nvSpPr>
      <xdr:spPr>
        <a:xfrm>
          <a:off x="4902200" y="141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13124</xdr:rowOff>
    </xdr:from>
    <xdr:ext cx="762000" cy="259045"/>
    <xdr:sp macro="" textlink="">
      <xdr:nvSpPr>
        <xdr:cNvPr id="212" name="人件費・物件費等の状況該当値テキスト"/>
        <xdr:cNvSpPr txBox="1"/>
      </xdr:nvSpPr>
      <xdr:spPr>
        <a:xfrm>
          <a:off x="5041900" y="1407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80032</xdr:rowOff>
    </xdr:from>
    <xdr:to>
      <xdr:col>6</xdr:col>
      <xdr:colOff>50800</xdr:colOff>
      <xdr:row>83</xdr:row>
      <xdr:rowOff>10182</xdr:rowOff>
    </xdr:to>
    <xdr:sp macro="" textlink="">
      <xdr:nvSpPr>
        <xdr:cNvPr id="213" name="円/楕円 212"/>
        <xdr:cNvSpPr/>
      </xdr:nvSpPr>
      <xdr:spPr>
        <a:xfrm>
          <a:off x="4064000" y="141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20359</xdr:rowOff>
    </xdr:from>
    <xdr:ext cx="736600" cy="259045"/>
    <xdr:sp macro="" textlink="">
      <xdr:nvSpPr>
        <xdr:cNvPr id="214" name="テキスト ボックス 213"/>
        <xdr:cNvSpPr txBox="1"/>
      </xdr:nvSpPr>
      <xdr:spPr>
        <a:xfrm>
          <a:off x="3733800" y="1390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127,904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76367</xdr:rowOff>
    </xdr:from>
    <xdr:to>
      <xdr:col>4</xdr:col>
      <xdr:colOff>533400</xdr:colOff>
      <xdr:row>83</xdr:row>
      <xdr:rowOff>6517</xdr:rowOff>
    </xdr:to>
    <xdr:sp macro="" textlink="">
      <xdr:nvSpPr>
        <xdr:cNvPr id="215" name="円/楕円 214"/>
        <xdr:cNvSpPr/>
      </xdr:nvSpPr>
      <xdr:spPr>
        <a:xfrm>
          <a:off x="3175000" y="141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16694</xdr:rowOff>
    </xdr:from>
    <xdr:ext cx="762000" cy="259045"/>
    <xdr:sp macro="" textlink="">
      <xdr:nvSpPr>
        <xdr:cNvPr id="216" name="テキスト ボックス 215"/>
        <xdr:cNvSpPr txBox="1"/>
      </xdr:nvSpPr>
      <xdr:spPr>
        <a:xfrm>
          <a:off x="2844800" y="1390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81766</xdr:rowOff>
    </xdr:from>
    <xdr:to>
      <xdr:col>3</xdr:col>
      <xdr:colOff>330200</xdr:colOff>
      <xdr:row>83</xdr:row>
      <xdr:rowOff>11916</xdr:rowOff>
    </xdr:to>
    <xdr:sp macro="" textlink="">
      <xdr:nvSpPr>
        <xdr:cNvPr id="217" name="円/楕円 216"/>
        <xdr:cNvSpPr/>
      </xdr:nvSpPr>
      <xdr:spPr>
        <a:xfrm>
          <a:off x="2286000" y="141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22093</xdr:rowOff>
    </xdr:from>
    <xdr:ext cx="762000" cy="259045"/>
    <xdr:sp macro="" textlink="">
      <xdr:nvSpPr>
        <xdr:cNvPr id="218" name="テキスト ボックス 217"/>
        <xdr:cNvSpPr txBox="1"/>
      </xdr:nvSpPr>
      <xdr:spPr>
        <a:xfrm>
          <a:off x="1955800" y="1390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128,622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64258</xdr:rowOff>
    </xdr:from>
    <xdr:to>
      <xdr:col>2</xdr:col>
      <xdr:colOff>127000</xdr:colOff>
      <xdr:row>82</xdr:row>
      <xdr:rowOff>165858</xdr:rowOff>
    </xdr:to>
    <xdr:sp macro="" textlink="">
      <xdr:nvSpPr>
        <xdr:cNvPr id="219" name="円/楕円 218"/>
        <xdr:cNvSpPr/>
      </xdr:nvSpPr>
      <xdr:spPr>
        <a:xfrm>
          <a:off x="1397000" y="141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4585</xdr:rowOff>
    </xdr:from>
    <xdr:ext cx="762000" cy="259045"/>
    <xdr:sp macro="" textlink="">
      <xdr:nvSpPr>
        <xdr:cNvPr id="220" name="テキスト ボックス 219"/>
        <xdr:cNvSpPr txBox="1"/>
      </xdr:nvSpPr>
      <xdr:spPr>
        <a:xfrm>
          <a:off x="1066800" y="138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合併以前から継続して類似団体平均を下回っている。平成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24</a:t>
          </a:r>
          <a:r>
            <a:rPr kumimoji="1" lang="ja-JP" altLang="en-US" sz="1300">
              <a:latin typeface="ＭＳ Ｐゴシック"/>
            </a:rPr>
            <a:t>年度は国の給与削減施策に準じなかったため</a:t>
          </a:r>
          <a:r>
            <a:rPr kumimoji="1" lang="en-US" altLang="ja-JP" sz="1300">
              <a:latin typeface="ＭＳ Ｐゴシック"/>
            </a:rPr>
            <a:t>100</a:t>
          </a:r>
          <a:r>
            <a:rPr kumimoji="1" lang="ja-JP" altLang="en-US" sz="1300">
              <a:latin typeface="ＭＳ Ｐゴシック"/>
            </a:rPr>
            <a:t>を超えている。今後も全体に占める人件費割合を考慮しながら適正管理に努める。</a:t>
          </a: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年度見直しの内容は、一般行政職の給料表について、国の見直し内容を踏まえ平均</a:t>
          </a:r>
          <a:r>
            <a:rPr kumimoji="1" lang="en-US" altLang="ja-JP" sz="1300">
              <a:latin typeface="ＭＳ Ｐゴシック"/>
            </a:rPr>
            <a:t>2</a:t>
          </a:r>
          <a:r>
            <a:rPr kumimoji="1" lang="ja-JP" altLang="en-US" sz="1300">
              <a:latin typeface="ＭＳ Ｐゴシック"/>
            </a:rPr>
            <a:t>％引下げた。また、世代間の給与配分の見直しにより、若年層については引き下げ率を抑制する一方、高齢層については最大</a:t>
          </a:r>
          <a:r>
            <a:rPr kumimoji="1" lang="en-US" altLang="ja-JP" sz="1300">
              <a:latin typeface="ＭＳ Ｐゴシック"/>
            </a:rPr>
            <a:t>4</a:t>
          </a:r>
          <a:r>
            <a:rPr kumimoji="1" lang="ja-JP" altLang="en-US" sz="1300">
              <a:latin typeface="ＭＳ Ｐゴシック"/>
            </a:rPr>
            <a:t>％程度引き下げる。激変緩和のため、３年間（平成３０年３月３１日まで）の経過措置（現給保障）を実施。</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164592</xdr:rowOff>
    </xdr:from>
    <xdr:to>
      <xdr:col>24</xdr:col>
      <xdr:colOff>558800</xdr:colOff>
      <xdr:row>85</xdr:row>
      <xdr:rowOff>2794</xdr:rowOff>
    </xdr:to>
    <xdr:cxnSp macro="">
      <xdr:nvCxnSpPr>
        <xdr:cNvPr id="252" name="直線コネクタ 251"/>
        <xdr:cNvCxnSpPr/>
      </xdr:nvCxnSpPr>
      <xdr:spPr>
        <a:xfrm>
          <a:off x="16179800" y="1456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164592</xdr:rowOff>
    </xdr:from>
    <xdr:to>
      <xdr:col>23</xdr:col>
      <xdr:colOff>406400</xdr:colOff>
      <xdr:row>87</xdr:row>
      <xdr:rowOff>70104</xdr:rowOff>
    </xdr:to>
    <xdr:cxnSp macro="">
      <xdr:nvCxnSpPr>
        <xdr:cNvPr id="255" name="直線コネクタ 254"/>
        <xdr:cNvCxnSpPr/>
      </xdr:nvCxnSpPr>
      <xdr:spPr>
        <a:xfrm flipV="1">
          <a:off x="15290800" y="14566392"/>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87</xdr:row>
      <xdr:rowOff>70104</xdr:rowOff>
    </xdr:to>
    <xdr:cxnSp macro="">
      <xdr:nvCxnSpPr>
        <xdr:cNvPr id="258" name="直線コネクタ 257"/>
        <xdr:cNvCxnSpPr/>
      </xdr:nvCxnSpPr>
      <xdr:spPr>
        <a:xfrm>
          <a:off x="14401800" y="149669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2794</xdr:rowOff>
    </xdr:from>
    <xdr:to>
      <xdr:col>21</xdr:col>
      <xdr:colOff>0</xdr:colOff>
      <xdr:row>87</xdr:row>
      <xdr:rowOff>50800</xdr:rowOff>
    </xdr:to>
    <xdr:cxnSp macro="">
      <xdr:nvCxnSpPr>
        <xdr:cNvPr id="261" name="直線コネクタ 260"/>
        <xdr:cNvCxnSpPr/>
      </xdr:nvCxnSpPr>
      <xdr:spPr>
        <a:xfrm>
          <a:off x="13512800" y="1457604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1" name="円/楕円 270"/>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139971</xdr:rowOff>
    </xdr:from>
    <xdr:ext cx="762000" cy="259045"/>
    <xdr:sp macro="" textlink="">
      <xdr:nvSpPr>
        <xdr:cNvPr id="272" name="給与水準   （国との比較）該当値テキスト"/>
        <xdr:cNvSpPr txBox="1"/>
      </xdr:nvSpPr>
      <xdr:spPr>
        <a:xfrm>
          <a:off x="17106900" y="1437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113792</xdr:rowOff>
    </xdr:from>
    <xdr:to>
      <xdr:col>23</xdr:col>
      <xdr:colOff>457200</xdr:colOff>
      <xdr:row>85</xdr:row>
      <xdr:rowOff>43942</xdr:rowOff>
    </xdr:to>
    <xdr:sp macro="" textlink="">
      <xdr:nvSpPr>
        <xdr:cNvPr id="273" name="円/楕円 272"/>
        <xdr:cNvSpPr/>
      </xdr:nvSpPr>
      <xdr:spPr>
        <a:xfrm>
          <a:off x="16129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54119</xdr:rowOff>
    </xdr:from>
    <xdr:ext cx="736600" cy="259045"/>
    <xdr:sp macro="" textlink="">
      <xdr:nvSpPr>
        <xdr:cNvPr id="274" name="テキスト ボックス 273"/>
        <xdr:cNvSpPr txBox="1"/>
      </xdr:nvSpPr>
      <xdr:spPr>
        <a:xfrm>
          <a:off x="15798800" y="1428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19304</xdr:rowOff>
    </xdr:from>
    <xdr:to>
      <xdr:col>22</xdr:col>
      <xdr:colOff>254000</xdr:colOff>
      <xdr:row>87</xdr:row>
      <xdr:rowOff>120904</xdr:rowOff>
    </xdr:to>
    <xdr:sp macro="" textlink="">
      <xdr:nvSpPr>
        <xdr:cNvPr id="275" name="円/楕円 274"/>
        <xdr:cNvSpPr/>
      </xdr:nvSpPr>
      <xdr:spPr>
        <a:xfrm>
          <a:off x="15240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131081</xdr:rowOff>
    </xdr:from>
    <xdr:ext cx="762000" cy="259045"/>
    <xdr:sp macro="" textlink="">
      <xdr:nvSpPr>
        <xdr:cNvPr id="276" name="テキスト ボックス 275"/>
        <xdr:cNvSpPr txBox="1"/>
      </xdr:nvSpPr>
      <xdr:spPr>
        <a:xfrm>
          <a:off x="14909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0</xdr:rowOff>
    </xdr:from>
    <xdr:to>
      <xdr:col>21</xdr:col>
      <xdr:colOff>50800</xdr:colOff>
      <xdr:row>87</xdr:row>
      <xdr:rowOff>101600</xdr:rowOff>
    </xdr:to>
    <xdr:sp macro="" textlink="">
      <xdr:nvSpPr>
        <xdr:cNvPr id="277" name="円/楕円 276"/>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78" name="テキスト ボックス 277"/>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79" name="円/楕円 278"/>
        <xdr:cNvSpPr/>
      </xdr:nvSpPr>
      <xdr:spPr>
        <a:xfrm>
          <a:off x="13462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80" name="テキスト ボックス 279"/>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合併後、集中改革プランに基づき普通会計一般職員</a:t>
          </a:r>
          <a:r>
            <a:rPr kumimoji="1" lang="en-US" altLang="ja-JP" sz="1300">
              <a:latin typeface="ＭＳ Ｐゴシック"/>
            </a:rPr>
            <a:t>47</a:t>
          </a:r>
          <a:r>
            <a:rPr kumimoji="1" lang="ja-JP" altLang="en-US" sz="1300">
              <a:latin typeface="ＭＳ Ｐゴシック"/>
            </a:rPr>
            <a:t>人の削減を行っている（</a:t>
          </a:r>
          <a:r>
            <a:rPr kumimoji="1" lang="en-US" altLang="ja-JP" sz="1300">
              <a:latin typeface="ＭＳ Ｐゴシック"/>
            </a:rPr>
            <a:t>417</a:t>
          </a:r>
          <a:r>
            <a:rPr kumimoji="1" lang="ja-JP" altLang="en-US" sz="1300">
              <a:latin typeface="ＭＳ Ｐゴシック"/>
            </a:rPr>
            <a:t>人→</a:t>
          </a:r>
          <a:r>
            <a:rPr kumimoji="1" lang="en-US" altLang="ja-JP" sz="1300">
              <a:latin typeface="ＭＳ Ｐゴシック"/>
            </a:rPr>
            <a:t>369</a:t>
          </a:r>
          <a:r>
            <a:rPr kumimoji="1" lang="ja-JP" altLang="en-US" sz="1300">
              <a:latin typeface="ＭＳ Ｐゴシック"/>
            </a:rPr>
            <a:t>人）。</a:t>
          </a:r>
        </a:p>
        <a:p>
          <a:r>
            <a:rPr kumimoji="1" lang="ja-JP" altLang="en-US" sz="1300">
              <a:latin typeface="ＭＳ Ｐゴシック"/>
            </a:rPr>
            <a:t>当市では、普通会計職員に消防職員</a:t>
          </a:r>
          <a:r>
            <a:rPr kumimoji="1" lang="en-US" altLang="ja-JP" sz="1300">
              <a:latin typeface="ＭＳ Ｐゴシック"/>
            </a:rPr>
            <a:t>69</a:t>
          </a:r>
          <a:r>
            <a:rPr kumimoji="1" lang="ja-JP" altLang="en-US" sz="1300">
              <a:latin typeface="ＭＳ Ｐゴシック"/>
            </a:rPr>
            <a:t>人のほか公立保育園･幼稚園の職員を含むため、類似団体の平均よりも大きい数値となっている。今後、業務委託や施設の民営化を具体化し職員数の抑制を図る。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41003</xdr:rowOff>
    </xdr:from>
    <xdr:to>
      <xdr:col>24</xdr:col>
      <xdr:colOff>558800</xdr:colOff>
      <xdr:row>62</xdr:row>
      <xdr:rowOff>59388</xdr:rowOff>
    </xdr:to>
    <xdr:cxnSp macro="">
      <xdr:nvCxnSpPr>
        <xdr:cNvPr id="317" name="直線コネクタ 316"/>
        <xdr:cNvCxnSpPr/>
      </xdr:nvCxnSpPr>
      <xdr:spPr>
        <a:xfrm>
          <a:off x="16179800" y="10670903"/>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41003</xdr:rowOff>
    </xdr:from>
    <xdr:to>
      <xdr:col>23</xdr:col>
      <xdr:colOff>406400</xdr:colOff>
      <xdr:row>62</xdr:row>
      <xdr:rowOff>50195</xdr:rowOff>
    </xdr:to>
    <xdr:cxnSp macro="">
      <xdr:nvCxnSpPr>
        <xdr:cNvPr id="320" name="直線コネクタ 319"/>
        <xdr:cNvCxnSpPr/>
      </xdr:nvCxnSpPr>
      <xdr:spPr>
        <a:xfrm flipV="1">
          <a:off x="15290800" y="1067090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50195</xdr:rowOff>
    </xdr:from>
    <xdr:to>
      <xdr:col>22</xdr:col>
      <xdr:colOff>203200</xdr:colOff>
      <xdr:row>62</xdr:row>
      <xdr:rowOff>70878</xdr:rowOff>
    </xdr:to>
    <xdr:cxnSp macro="">
      <xdr:nvCxnSpPr>
        <xdr:cNvPr id="323" name="直線コネクタ 322"/>
        <xdr:cNvCxnSpPr/>
      </xdr:nvCxnSpPr>
      <xdr:spPr>
        <a:xfrm flipV="1">
          <a:off x="14401800" y="106800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67431</xdr:rowOff>
    </xdr:from>
    <xdr:to>
      <xdr:col>21</xdr:col>
      <xdr:colOff>0</xdr:colOff>
      <xdr:row>62</xdr:row>
      <xdr:rowOff>70878</xdr:rowOff>
    </xdr:to>
    <xdr:cxnSp macro="">
      <xdr:nvCxnSpPr>
        <xdr:cNvPr id="326" name="直線コネクタ 325"/>
        <xdr:cNvCxnSpPr/>
      </xdr:nvCxnSpPr>
      <xdr:spPr>
        <a:xfrm>
          <a:off x="13512800" y="106973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8588</xdr:rowOff>
    </xdr:from>
    <xdr:to>
      <xdr:col>24</xdr:col>
      <xdr:colOff>609600</xdr:colOff>
      <xdr:row>62</xdr:row>
      <xdr:rowOff>110188</xdr:rowOff>
    </xdr:to>
    <xdr:sp macro="" textlink="">
      <xdr:nvSpPr>
        <xdr:cNvPr id="336" name="円/楕円 335"/>
        <xdr:cNvSpPr/>
      </xdr:nvSpPr>
      <xdr:spPr>
        <a:xfrm>
          <a:off x="169672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152115</xdr:rowOff>
    </xdr:from>
    <xdr:ext cx="762000" cy="259045"/>
    <xdr:sp macro="" textlink="">
      <xdr:nvSpPr>
        <xdr:cNvPr id="337" name="定員管理の状況該当値テキスト"/>
        <xdr:cNvSpPr txBox="1"/>
      </xdr:nvSpPr>
      <xdr:spPr>
        <a:xfrm>
          <a:off x="17106900" y="106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161653</xdr:rowOff>
    </xdr:from>
    <xdr:to>
      <xdr:col>23</xdr:col>
      <xdr:colOff>457200</xdr:colOff>
      <xdr:row>62</xdr:row>
      <xdr:rowOff>91803</xdr:rowOff>
    </xdr:to>
    <xdr:sp macro="" textlink="">
      <xdr:nvSpPr>
        <xdr:cNvPr id="338" name="円/楕円 337"/>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76580</xdr:rowOff>
    </xdr:from>
    <xdr:ext cx="736600" cy="259045"/>
    <xdr:sp macro="" textlink="">
      <xdr:nvSpPr>
        <xdr:cNvPr id="339" name="テキスト ボックス 338"/>
        <xdr:cNvSpPr txBox="1"/>
      </xdr:nvSpPr>
      <xdr:spPr>
        <a:xfrm>
          <a:off x="15798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170845</xdr:rowOff>
    </xdr:from>
    <xdr:to>
      <xdr:col>22</xdr:col>
      <xdr:colOff>254000</xdr:colOff>
      <xdr:row>62</xdr:row>
      <xdr:rowOff>100995</xdr:rowOff>
    </xdr:to>
    <xdr:sp macro="" textlink="">
      <xdr:nvSpPr>
        <xdr:cNvPr id="340" name="円/楕円 339"/>
        <xdr:cNvSpPr/>
      </xdr:nvSpPr>
      <xdr:spPr>
        <a:xfrm>
          <a:off x="15240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85772</xdr:rowOff>
    </xdr:from>
    <xdr:ext cx="762000" cy="259045"/>
    <xdr:sp macro="" textlink="">
      <xdr:nvSpPr>
        <xdr:cNvPr id="341" name="テキスト ボックス 340"/>
        <xdr:cNvSpPr txBox="1"/>
      </xdr:nvSpPr>
      <xdr:spPr>
        <a:xfrm>
          <a:off x="14909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20078</xdr:rowOff>
    </xdr:from>
    <xdr:to>
      <xdr:col>21</xdr:col>
      <xdr:colOff>50800</xdr:colOff>
      <xdr:row>62</xdr:row>
      <xdr:rowOff>121678</xdr:rowOff>
    </xdr:to>
    <xdr:sp macro="" textlink="">
      <xdr:nvSpPr>
        <xdr:cNvPr id="342" name="円/楕円 341"/>
        <xdr:cNvSpPr/>
      </xdr:nvSpPr>
      <xdr:spPr>
        <a:xfrm>
          <a:off x="14351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106455</xdr:rowOff>
    </xdr:from>
    <xdr:ext cx="762000" cy="259045"/>
    <xdr:sp macro="" textlink="">
      <xdr:nvSpPr>
        <xdr:cNvPr id="343" name="テキスト ボックス 342"/>
        <xdr:cNvSpPr txBox="1"/>
      </xdr:nvSpPr>
      <xdr:spPr>
        <a:xfrm>
          <a:off x="14020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16631</xdr:rowOff>
    </xdr:from>
    <xdr:to>
      <xdr:col>19</xdr:col>
      <xdr:colOff>533400</xdr:colOff>
      <xdr:row>62</xdr:row>
      <xdr:rowOff>118231</xdr:rowOff>
    </xdr:to>
    <xdr:sp macro="" textlink="">
      <xdr:nvSpPr>
        <xdr:cNvPr id="344" name="円/楕円 343"/>
        <xdr:cNvSpPr/>
      </xdr:nvSpPr>
      <xdr:spPr>
        <a:xfrm>
          <a:off x="13462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103008</xdr:rowOff>
    </xdr:from>
    <xdr:ext cx="762000" cy="259045"/>
    <xdr:sp macro="" textlink="">
      <xdr:nvSpPr>
        <xdr:cNvPr id="345" name="テキスト ボックス 344"/>
        <xdr:cNvSpPr txBox="1"/>
      </xdr:nvSpPr>
      <xdr:spPr>
        <a:xfrm>
          <a:off x="13131800" y="1073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合併前後に多額に発行した市債の償還が完了したこと、公債費に準ずる債務負担行為のうち国営土地改良事業に対する負担金分</a:t>
          </a:r>
          <a:r>
            <a:rPr kumimoji="1" lang="en-US" altLang="ja-JP" sz="1300">
              <a:latin typeface="ＭＳ Ｐゴシック"/>
            </a:rPr>
            <a:t>325</a:t>
          </a:r>
          <a:r>
            <a:rPr kumimoji="1" lang="ja-JP" altLang="en-US" sz="1300">
              <a:latin typeface="ＭＳ Ｐゴシック"/>
            </a:rPr>
            <a:t>百万円が終了したことなどから、</a:t>
          </a:r>
          <a:r>
            <a:rPr kumimoji="1" lang="en-US" altLang="ja-JP" sz="1300">
              <a:latin typeface="ＭＳ Ｐゴシック"/>
            </a:rPr>
            <a:t>1.5</a:t>
          </a:r>
          <a:r>
            <a:rPr kumimoji="1" lang="ja-JP" altLang="en-US" sz="1300">
              <a:latin typeface="ＭＳ Ｐゴシック"/>
            </a:rPr>
            <a:t>ポイント改善している。償還金は今後も増減しながら、同程度での推移が見込まれているが、下水道事業等公営企業会計償還金への繰出の増加が見込まれている。今後控えている大規模な事業計画の整理・縮小を図るなど、起債依存型の事業実施を見直し、中期財政計画で目標とする平成</a:t>
          </a:r>
          <a:r>
            <a:rPr kumimoji="1" lang="en-US" altLang="ja-JP" sz="1300">
              <a:latin typeface="ＭＳ Ｐゴシック"/>
            </a:rPr>
            <a:t>36</a:t>
          </a:r>
          <a:r>
            <a:rPr kumimoji="1" lang="ja-JP" altLang="en-US" sz="1300">
              <a:latin typeface="ＭＳ Ｐゴシック"/>
            </a:rPr>
            <a:t>年度</a:t>
          </a:r>
          <a:r>
            <a:rPr kumimoji="1" lang="en-US" altLang="ja-JP" sz="1300">
              <a:latin typeface="ＭＳ Ｐゴシック"/>
            </a:rPr>
            <a:t>11%</a:t>
          </a:r>
          <a:r>
            <a:rPr kumimoji="1" lang="ja-JP" altLang="en-US" sz="1300">
              <a:latin typeface="ＭＳ Ｐゴシック"/>
            </a:rPr>
            <a:t>未満まで低下させる。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40386</xdr:rowOff>
    </xdr:from>
    <xdr:to>
      <xdr:col>24</xdr:col>
      <xdr:colOff>558800</xdr:colOff>
      <xdr:row>38</xdr:row>
      <xdr:rowOff>76581</xdr:rowOff>
    </xdr:to>
    <xdr:cxnSp macro="">
      <xdr:nvCxnSpPr>
        <xdr:cNvPr id="377" name="直線コネクタ 376"/>
        <xdr:cNvCxnSpPr/>
      </xdr:nvCxnSpPr>
      <xdr:spPr>
        <a:xfrm flipV="1">
          <a:off x="16179800" y="655548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76581</xdr:rowOff>
    </xdr:from>
    <xdr:to>
      <xdr:col>23</xdr:col>
      <xdr:colOff>406400</xdr:colOff>
      <xdr:row>38</xdr:row>
      <xdr:rowOff>91059</xdr:rowOff>
    </xdr:to>
    <xdr:cxnSp macro="">
      <xdr:nvCxnSpPr>
        <xdr:cNvPr id="380" name="直線コネクタ 379"/>
        <xdr:cNvCxnSpPr/>
      </xdr:nvCxnSpPr>
      <xdr:spPr>
        <a:xfrm flipV="1">
          <a:off x="15290800" y="659168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91059</xdr:rowOff>
    </xdr:from>
    <xdr:to>
      <xdr:col>22</xdr:col>
      <xdr:colOff>203200</xdr:colOff>
      <xdr:row>38</xdr:row>
      <xdr:rowOff>124841</xdr:rowOff>
    </xdr:to>
    <xdr:cxnSp macro="">
      <xdr:nvCxnSpPr>
        <xdr:cNvPr id="383" name="直線コネクタ 382"/>
        <xdr:cNvCxnSpPr/>
      </xdr:nvCxnSpPr>
      <xdr:spPr>
        <a:xfrm flipV="1">
          <a:off x="14401800" y="660615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124841</xdr:rowOff>
    </xdr:from>
    <xdr:to>
      <xdr:col>21</xdr:col>
      <xdr:colOff>0</xdr:colOff>
      <xdr:row>38</xdr:row>
      <xdr:rowOff>144145</xdr:rowOff>
    </xdr:to>
    <xdr:cxnSp macro="">
      <xdr:nvCxnSpPr>
        <xdr:cNvPr id="386" name="直線コネクタ 385"/>
        <xdr:cNvCxnSpPr/>
      </xdr:nvCxnSpPr>
      <xdr:spPr>
        <a:xfrm flipV="1">
          <a:off x="13512800" y="663994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161036</xdr:rowOff>
    </xdr:from>
    <xdr:to>
      <xdr:col>24</xdr:col>
      <xdr:colOff>609600</xdr:colOff>
      <xdr:row>38</xdr:row>
      <xdr:rowOff>91186</xdr:rowOff>
    </xdr:to>
    <xdr:sp macro="" textlink="">
      <xdr:nvSpPr>
        <xdr:cNvPr id="396" name="円/楕円 395"/>
        <xdr:cNvSpPr/>
      </xdr:nvSpPr>
      <xdr:spPr>
        <a:xfrm>
          <a:off x="169672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133113</xdr:rowOff>
    </xdr:from>
    <xdr:ext cx="762000" cy="259045"/>
    <xdr:sp macro="" textlink="">
      <xdr:nvSpPr>
        <xdr:cNvPr id="397" name="公債費負担の状況該当値テキスト"/>
        <xdr:cNvSpPr txBox="1"/>
      </xdr:nvSpPr>
      <xdr:spPr>
        <a:xfrm>
          <a:off x="17106900" y="647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25781</xdr:rowOff>
    </xdr:from>
    <xdr:to>
      <xdr:col>23</xdr:col>
      <xdr:colOff>457200</xdr:colOff>
      <xdr:row>38</xdr:row>
      <xdr:rowOff>127381</xdr:rowOff>
    </xdr:to>
    <xdr:sp macro="" textlink="">
      <xdr:nvSpPr>
        <xdr:cNvPr id="398" name="円/楕円 397"/>
        <xdr:cNvSpPr/>
      </xdr:nvSpPr>
      <xdr:spPr>
        <a:xfrm>
          <a:off x="16129000" y="6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112158</xdr:rowOff>
    </xdr:from>
    <xdr:ext cx="736600" cy="259045"/>
    <xdr:sp macro="" textlink="">
      <xdr:nvSpPr>
        <xdr:cNvPr id="399" name="テキスト ボックス 398"/>
        <xdr:cNvSpPr txBox="1"/>
      </xdr:nvSpPr>
      <xdr:spPr>
        <a:xfrm>
          <a:off x="15798800" y="662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40259</xdr:rowOff>
    </xdr:from>
    <xdr:to>
      <xdr:col>22</xdr:col>
      <xdr:colOff>254000</xdr:colOff>
      <xdr:row>38</xdr:row>
      <xdr:rowOff>141859</xdr:rowOff>
    </xdr:to>
    <xdr:sp macro="" textlink="">
      <xdr:nvSpPr>
        <xdr:cNvPr id="400" name="円/楕円 399"/>
        <xdr:cNvSpPr/>
      </xdr:nvSpPr>
      <xdr:spPr>
        <a:xfrm>
          <a:off x="15240000" y="65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126636</xdr:rowOff>
    </xdr:from>
    <xdr:ext cx="762000" cy="259045"/>
    <xdr:sp macro="" textlink="">
      <xdr:nvSpPr>
        <xdr:cNvPr id="401" name="テキスト ボックス 400"/>
        <xdr:cNvSpPr txBox="1"/>
      </xdr:nvSpPr>
      <xdr:spPr>
        <a:xfrm>
          <a:off x="14909800" y="66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74041</xdr:rowOff>
    </xdr:from>
    <xdr:to>
      <xdr:col>21</xdr:col>
      <xdr:colOff>50800</xdr:colOff>
      <xdr:row>39</xdr:row>
      <xdr:rowOff>4191</xdr:rowOff>
    </xdr:to>
    <xdr:sp macro="" textlink="">
      <xdr:nvSpPr>
        <xdr:cNvPr id="402" name="円/楕円 401"/>
        <xdr:cNvSpPr/>
      </xdr:nvSpPr>
      <xdr:spPr>
        <a:xfrm>
          <a:off x="143510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160418</xdr:rowOff>
    </xdr:from>
    <xdr:ext cx="762000" cy="259045"/>
    <xdr:sp macro="" textlink="">
      <xdr:nvSpPr>
        <xdr:cNvPr id="403" name="テキスト ボックス 402"/>
        <xdr:cNvSpPr txBox="1"/>
      </xdr:nvSpPr>
      <xdr:spPr>
        <a:xfrm>
          <a:off x="14020800" y="667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93345</xdr:rowOff>
    </xdr:from>
    <xdr:to>
      <xdr:col>19</xdr:col>
      <xdr:colOff>533400</xdr:colOff>
      <xdr:row>39</xdr:row>
      <xdr:rowOff>23495</xdr:rowOff>
    </xdr:to>
    <xdr:sp macro="" textlink="">
      <xdr:nvSpPr>
        <xdr:cNvPr id="404" name="円/楕円 403"/>
        <xdr:cNvSpPr/>
      </xdr:nvSpPr>
      <xdr:spPr>
        <a:xfrm>
          <a:off x="13462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8272</xdr:rowOff>
    </xdr:from>
    <xdr:ext cx="762000" cy="259045"/>
    <xdr:sp macro="" textlink="">
      <xdr:nvSpPr>
        <xdr:cNvPr id="405" name="テキスト ボックス 404"/>
        <xdr:cNvSpPr txBox="1"/>
      </xdr:nvSpPr>
      <xdr:spPr>
        <a:xfrm>
          <a:off x="131318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将来負担額を前年度と比較すると、公営企業債等繰入見込額が</a:t>
          </a:r>
          <a:r>
            <a:rPr kumimoji="1" lang="en-US" altLang="ja-JP" sz="1300">
              <a:latin typeface="ＭＳ Ｐゴシック"/>
            </a:rPr>
            <a:t>315</a:t>
          </a:r>
          <a:r>
            <a:rPr kumimoji="1" lang="ja-JP" altLang="en-US" sz="1300">
              <a:latin typeface="ＭＳ Ｐゴシック"/>
            </a:rPr>
            <a:t>百万円増加しているが、地方債現在高が</a:t>
          </a:r>
          <a:r>
            <a:rPr kumimoji="1" lang="en-US" altLang="ja-JP" sz="1300">
              <a:latin typeface="ＭＳ Ｐゴシック"/>
            </a:rPr>
            <a:t>452</a:t>
          </a:r>
          <a:r>
            <a:rPr kumimoji="1" lang="ja-JP" altLang="en-US" sz="1300">
              <a:latin typeface="ＭＳ Ｐゴシック"/>
            </a:rPr>
            <a:t>百万円減額となったこと、充当可能基金が</a:t>
          </a:r>
          <a:r>
            <a:rPr kumimoji="1" lang="en-US" altLang="ja-JP" sz="1300">
              <a:latin typeface="ＭＳ Ｐゴシック"/>
            </a:rPr>
            <a:t>935</a:t>
          </a:r>
          <a:r>
            <a:rPr kumimoji="1" lang="ja-JP" altLang="en-US" sz="1300">
              <a:latin typeface="ＭＳ Ｐゴシック"/>
            </a:rPr>
            <a:t>百万円増額となったことなどから将来負担比率は</a:t>
          </a:r>
          <a:r>
            <a:rPr kumimoji="1" lang="en-US" altLang="ja-JP" sz="1300">
              <a:latin typeface="ＭＳ Ｐゴシック"/>
            </a:rPr>
            <a:t>12.7</a:t>
          </a:r>
          <a:r>
            <a:rPr kumimoji="1" lang="ja-JP" altLang="en-US" sz="1300">
              <a:latin typeface="ＭＳ Ｐゴシック"/>
            </a:rPr>
            <a:t>ポイント改善している。今後、地方交付税の合併優遇措置の終了により、基金の取り崩しも見込まれており、起債に依存しない財政運営が行えるよう、事業の適正化に努める。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106902</xdr:rowOff>
    </xdr:from>
    <xdr:to>
      <xdr:col>24</xdr:col>
      <xdr:colOff>558800</xdr:colOff>
      <xdr:row>14</xdr:row>
      <xdr:rowOff>132440</xdr:rowOff>
    </xdr:to>
    <xdr:cxnSp macro="">
      <xdr:nvCxnSpPr>
        <xdr:cNvPr id="439" name="直線コネクタ 438"/>
        <xdr:cNvCxnSpPr/>
      </xdr:nvCxnSpPr>
      <xdr:spPr>
        <a:xfrm flipV="1">
          <a:off x="16179800" y="2507202"/>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132440</xdr:rowOff>
    </xdr:from>
    <xdr:to>
      <xdr:col>23</xdr:col>
      <xdr:colOff>406400</xdr:colOff>
      <xdr:row>14</xdr:row>
      <xdr:rowOff>143901</xdr:rowOff>
    </xdr:to>
    <xdr:cxnSp macro="">
      <xdr:nvCxnSpPr>
        <xdr:cNvPr id="442" name="直線コネクタ 441"/>
        <xdr:cNvCxnSpPr/>
      </xdr:nvCxnSpPr>
      <xdr:spPr>
        <a:xfrm flipV="1">
          <a:off x="15290800" y="2532740"/>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131032</xdr:rowOff>
    </xdr:from>
    <xdr:to>
      <xdr:col>22</xdr:col>
      <xdr:colOff>203200</xdr:colOff>
      <xdr:row>14</xdr:row>
      <xdr:rowOff>143901</xdr:rowOff>
    </xdr:to>
    <xdr:cxnSp macro="">
      <xdr:nvCxnSpPr>
        <xdr:cNvPr id="445" name="直線コネクタ 444"/>
        <xdr:cNvCxnSpPr/>
      </xdr:nvCxnSpPr>
      <xdr:spPr>
        <a:xfrm>
          <a:off x="14401800" y="253133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131032</xdr:rowOff>
    </xdr:from>
    <xdr:to>
      <xdr:col>21</xdr:col>
      <xdr:colOff>0</xdr:colOff>
      <xdr:row>15</xdr:row>
      <xdr:rowOff>2614</xdr:rowOff>
    </xdr:to>
    <xdr:cxnSp macro="">
      <xdr:nvCxnSpPr>
        <xdr:cNvPr id="448" name="直線コネクタ 447"/>
        <xdr:cNvCxnSpPr/>
      </xdr:nvCxnSpPr>
      <xdr:spPr>
        <a:xfrm flipV="1">
          <a:off x="13512800" y="2531332"/>
          <a:ext cx="889000" cy="4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56102</xdr:rowOff>
    </xdr:from>
    <xdr:to>
      <xdr:col>24</xdr:col>
      <xdr:colOff>609600</xdr:colOff>
      <xdr:row>14</xdr:row>
      <xdr:rowOff>157702</xdr:rowOff>
    </xdr:to>
    <xdr:sp macro="" textlink="">
      <xdr:nvSpPr>
        <xdr:cNvPr id="458" name="円/楕円 457"/>
        <xdr:cNvSpPr/>
      </xdr:nvSpPr>
      <xdr:spPr>
        <a:xfrm>
          <a:off x="16967200" y="24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28179</xdr:rowOff>
    </xdr:from>
    <xdr:ext cx="762000" cy="259045"/>
    <xdr:sp macro="" textlink="">
      <xdr:nvSpPr>
        <xdr:cNvPr id="459" name="将来負担の状況該当値テキスト"/>
        <xdr:cNvSpPr txBox="1"/>
      </xdr:nvSpPr>
      <xdr:spPr>
        <a:xfrm>
          <a:off x="17106900" y="242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81640</xdr:rowOff>
    </xdr:from>
    <xdr:to>
      <xdr:col>23</xdr:col>
      <xdr:colOff>457200</xdr:colOff>
      <xdr:row>15</xdr:row>
      <xdr:rowOff>11790</xdr:rowOff>
    </xdr:to>
    <xdr:sp macro="" textlink="">
      <xdr:nvSpPr>
        <xdr:cNvPr id="460" name="円/楕円 459"/>
        <xdr:cNvSpPr/>
      </xdr:nvSpPr>
      <xdr:spPr>
        <a:xfrm>
          <a:off x="16129000" y="24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168017</xdr:rowOff>
    </xdr:from>
    <xdr:ext cx="736600" cy="259045"/>
    <xdr:sp macro="" textlink="">
      <xdr:nvSpPr>
        <xdr:cNvPr id="461" name="テキスト ボックス 460"/>
        <xdr:cNvSpPr txBox="1"/>
      </xdr:nvSpPr>
      <xdr:spPr>
        <a:xfrm>
          <a:off x="15798800" y="256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93101</xdr:rowOff>
    </xdr:from>
    <xdr:to>
      <xdr:col>22</xdr:col>
      <xdr:colOff>254000</xdr:colOff>
      <xdr:row>15</xdr:row>
      <xdr:rowOff>23251</xdr:rowOff>
    </xdr:to>
    <xdr:sp macro="" textlink="">
      <xdr:nvSpPr>
        <xdr:cNvPr id="462" name="円/楕円 461"/>
        <xdr:cNvSpPr/>
      </xdr:nvSpPr>
      <xdr:spPr>
        <a:xfrm>
          <a:off x="15240000" y="24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8028</xdr:rowOff>
    </xdr:from>
    <xdr:ext cx="762000" cy="259045"/>
    <xdr:sp macro="" textlink="">
      <xdr:nvSpPr>
        <xdr:cNvPr id="463" name="テキスト ボックス 462"/>
        <xdr:cNvSpPr txBox="1"/>
      </xdr:nvSpPr>
      <xdr:spPr>
        <a:xfrm>
          <a:off x="14909800" y="257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80232</xdr:rowOff>
    </xdr:from>
    <xdr:to>
      <xdr:col>21</xdr:col>
      <xdr:colOff>50800</xdr:colOff>
      <xdr:row>15</xdr:row>
      <xdr:rowOff>10382</xdr:rowOff>
    </xdr:to>
    <xdr:sp macro="" textlink="">
      <xdr:nvSpPr>
        <xdr:cNvPr id="464" name="円/楕円 463"/>
        <xdr:cNvSpPr/>
      </xdr:nvSpPr>
      <xdr:spPr>
        <a:xfrm>
          <a:off x="14351000" y="24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20559</xdr:rowOff>
    </xdr:from>
    <xdr:ext cx="762000" cy="259045"/>
    <xdr:sp macro="" textlink="">
      <xdr:nvSpPr>
        <xdr:cNvPr id="465" name="テキスト ボックス 464"/>
        <xdr:cNvSpPr txBox="1"/>
      </xdr:nvSpPr>
      <xdr:spPr>
        <a:xfrm>
          <a:off x="14020800" y="224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123264</xdr:rowOff>
    </xdr:from>
    <xdr:to>
      <xdr:col>19</xdr:col>
      <xdr:colOff>533400</xdr:colOff>
      <xdr:row>15</xdr:row>
      <xdr:rowOff>53414</xdr:rowOff>
    </xdr:to>
    <xdr:sp macro="" textlink="">
      <xdr:nvSpPr>
        <xdr:cNvPr id="466" name="円/楕円 465"/>
        <xdr:cNvSpPr/>
      </xdr:nvSpPr>
      <xdr:spPr>
        <a:xfrm>
          <a:off x="13462000" y="25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38191</xdr:rowOff>
    </xdr:from>
    <xdr:ext cx="762000" cy="259045"/>
    <xdr:sp macro="" textlink="">
      <xdr:nvSpPr>
        <xdr:cNvPr id="467" name="テキスト ボックス 466"/>
        <xdr:cNvSpPr txBox="1"/>
      </xdr:nvSpPr>
      <xdr:spPr>
        <a:xfrm>
          <a:off x="13131800" y="26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38,524
38,118
125.45
16,628,619
15,639,874
884,860
10,919,027
15,837,162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人件費については、類似団体の平均とほぼ同レベルでの推移となっている。平成</a:t>
          </a:r>
          <a:r>
            <a:rPr kumimoji="1" lang="en-US" altLang="ja-JP" sz="1300">
              <a:latin typeface="ＭＳ Ｐゴシック"/>
            </a:rPr>
            <a:t>26</a:t>
          </a:r>
          <a:r>
            <a:rPr kumimoji="1" lang="ja-JP" altLang="en-US" sz="1300">
              <a:latin typeface="ＭＳ Ｐゴシック"/>
            </a:rPr>
            <a:t>年度は総合事務組合特別負担金（退職手当）の減額が主な要因となり比率が低下しているが、業務の高度化・専門化により職員数が増加傾向となり職員給自体は増加に転じている。今後も適正な定数管理に取組み、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77470</xdr:rowOff>
    </xdr:to>
    <xdr:cxnSp macro="">
      <xdr:nvCxnSpPr>
        <xdr:cNvPr id="64" name="直線コネクタ 63"/>
        <xdr:cNvCxnSpPr/>
      </xdr:nvCxnSpPr>
      <xdr:spPr>
        <a:xfrm flipV="1">
          <a:off x="3987800" y="6329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146050</xdr:rowOff>
    </xdr:to>
    <xdr:cxnSp macro="">
      <xdr:nvCxnSpPr>
        <xdr:cNvPr id="67" name="直線コネクタ 66"/>
        <xdr:cNvCxnSpPr/>
      </xdr:nvCxnSpPr>
      <xdr:spPr>
        <a:xfrm flipV="1">
          <a:off x="3098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37</xdr:row>
      <xdr:rowOff>146050</xdr:rowOff>
    </xdr:to>
    <xdr:cxnSp macro="">
      <xdr:nvCxnSpPr>
        <xdr:cNvPr id="70" name="直線コネクタ 69"/>
        <xdr:cNvCxnSpPr/>
      </xdr:nvCxnSpPr>
      <xdr:spPr>
        <a:xfrm>
          <a:off x="2209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107950</xdr:rowOff>
    </xdr:to>
    <xdr:cxnSp macro="">
      <xdr:nvCxnSpPr>
        <xdr:cNvPr id="73" name="直線コネクタ 72"/>
        <xdr:cNvCxnSpPr/>
      </xdr:nvCxnSpPr>
      <xdr:spPr>
        <a:xfrm>
          <a:off x="1320800" y="6344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3" name="円/楕円 82"/>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4"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5" name="円/楕円 84"/>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6" name="テキスト ボックス 85"/>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7" name="円/楕円 86"/>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88" name="テキスト ボックス 87"/>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89" name="円/楕円 88"/>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90" name="テキスト ボックス 89"/>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1" name="円/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物件費に係る経常収支比率は委託業務の増加のほか、</a:t>
          </a:r>
          <a:r>
            <a:rPr kumimoji="1" lang="ja-JP" altLang="ja-JP" sz="1300">
              <a:solidFill>
                <a:schemeClr val="dk1"/>
              </a:solidFill>
              <a:effectLst/>
              <a:latin typeface="+mn-lt"/>
              <a:ea typeface="+mn-ea"/>
              <a:cs typeface="+mn-cs"/>
            </a:rPr>
            <a:t>公立保育園・公立幼稚園</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支援</a:t>
          </a:r>
          <a:r>
            <a:rPr kumimoji="1" lang="ja-JP" altLang="en-US" sz="1300">
              <a:solidFill>
                <a:schemeClr val="dk1"/>
              </a:solidFill>
              <a:effectLst/>
              <a:latin typeface="+mn-lt"/>
              <a:ea typeface="+mn-ea"/>
              <a:cs typeface="+mn-cs"/>
            </a:rPr>
            <a:t>業務</a:t>
          </a:r>
          <a:r>
            <a:rPr kumimoji="1" lang="ja-JP" altLang="ja-JP" sz="1300">
              <a:solidFill>
                <a:schemeClr val="dk1"/>
              </a:solidFill>
              <a:effectLst/>
              <a:latin typeface="+mn-lt"/>
              <a:ea typeface="+mn-ea"/>
              <a:cs typeface="+mn-cs"/>
            </a:rPr>
            <a:t>の臨時職員経費</a:t>
          </a:r>
          <a:r>
            <a:rPr kumimoji="1" lang="ja-JP" altLang="en-US" sz="1300">
              <a:solidFill>
                <a:schemeClr val="dk1"/>
              </a:solidFill>
              <a:effectLst/>
              <a:latin typeface="+mn-lt"/>
              <a:ea typeface="+mn-ea"/>
              <a:cs typeface="+mn-cs"/>
            </a:rPr>
            <a:t>増加などにより、</a:t>
          </a:r>
          <a:r>
            <a:rPr kumimoji="1" lang="ja-JP" altLang="en-US" sz="1300">
              <a:latin typeface="ＭＳ Ｐゴシック"/>
            </a:rPr>
            <a:t>類似団体の平均よりも高くなっている。平成</a:t>
          </a:r>
          <a:r>
            <a:rPr kumimoji="1" lang="en-US" altLang="ja-JP" sz="1300">
              <a:latin typeface="ＭＳ Ｐゴシック"/>
            </a:rPr>
            <a:t>26</a:t>
          </a:r>
          <a:r>
            <a:rPr kumimoji="1" lang="ja-JP" altLang="en-US" sz="1300">
              <a:latin typeface="ＭＳ Ｐゴシック"/>
            </a:rPr>
            <a:t>年度の比率上昇要因は、健康診断や予防接種の拡大等による委託業務に係る経常経費の増加など。今後も委託業務の拡大が見込まれるが、業務の最適化を図りコスト削減を図る。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37193</xdr:rowOff>
    </xdr:to>
    <xdr:cxnSp macro="">
      <xdr:nvCxnSpPr>
        <xdr:cNvPr id="127" name="直線コネクタ 126"/>
        <xdr:cNvCxnSpPr/>
      </xdr:nvCxnSpPr>
      <xdr:spPr>
        <a:xfrm>
          <a:off x="15671800" y="2919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4536</xdr:rowOff>
    </xdr:to>
    <xdr:cxnSp macro="">
      <xdr:nvCxnSpPr>
        <xdr:cNvPr id="130" name="直線コネクタ 129"/>
        <xdr:cNvCxnSpPr/>
      </xdr:nvCxnSpPr>
      <xdr:spPr>
        <a:xfrm>
          <a:off x="14782800" y="2908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16</xdr:row>
      <xdr:rowOff>165100</xdr:rowOff>
    </xdr:to>
    <xdr:cxnSp macro="">
      <xdr:nvCxnSpPr>
        <xdr:cNvPr id="133" name="直線コネクタ 132"/>
        <xdr:cNvCxnSpPr/>
      </xdr:nvCxnSpPr>
      <xdr:spPr>
        <a:xfrm>
          <a:off x="13893800" y="2886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143329</xdr:rowOff>
    </xdr:to>
    <xdr:cxnSp macro="">
      <xdr:nvCxnSpPr>
        <xdr:cNvPr id="136" name="直線コネクタ 135"/>
        <xdr:cNvCxnSpPr/>
      </xdr:nvCxnSpPr>
      <xdr:spPr>
        <a:xfrm>
          <a:off x="13004800" y="2788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6" name="円/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48" name="円/楕円 147"/>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49" name="テキスト ボックス 148"/>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2" name="円/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3" name="テキスト ボックス 152"/>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4" name="円/楕円 153"/>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5" name="テキスト ボックス 154"/>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類似団体平均より若干低い数値で推移している。しかし、少子高齢化の進行に伴う医療費や支援経費の増額が見込まれる。事業内容を精査し、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55</xdr:row>
      <xdr:rowOff>107950</xdr:rowOff>
    </xdr:to>
    <xdr:cxnSp macro="">
      <xdr:nvCxnSpPr>
        <xdr:cNvPr id="190" name="直線コネクタ 189"/>
        <xdr:cNvCxnSpPr/>
      </xdr:nvCxnSpPr>
      <xdr:spPr>
        <a:xfrm flipV="1">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118835</xdr:rowOff>
    </xdr:to>
    <xdr:cxnSp macro="">
      <xdr:nvCxnSpPr>
        <xdr:cNvPr id="193" name="直線コネクタ 192"/>
        <xdr:cNvCxnSpPr/>
      </xdr:nvCxnSpPr>
      <xdr:spPr>
        <a:xfrm flipV="1">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118835</xdr:rowOff>
    </xdr:to>
    <xdr:cxnSp macro="">
      <xdr:nvCxnSpPr>
        <xdr:cNvPr id="196" name="直線コネクタ 195"/>
        <xdr:cNvCxnSpPr/>
      </xdr:nvCxnSpPr>
      <xdr:spPr>
        <a:xfrm>
          <a:off x="2209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159657</xdr:rowOff>
    </xdr:to>
    <xdr:cxnSp macro="">
      <xdr:nvCxnSpPr>
        <xdr:cNvPr id="199" name="直線コネクタ 198"/>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46265</xdr:rowOff>
    </xdr:from>
    <xdr:to>
      <xdr:col>7</xdr:col>
      <xdr:colOff>66675</xdr:colOff>
      <xdr:row>55</xdr:row>
      <xdr:rowOff>147865</xdr:rowOff>
    </xdr:to>
    <xdr:sp macro="" textlink="">
      <xdr:nvSpPr>
        <xdr:cNvPr id="209" name="円/楕円 208"/>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62792</xdr:rowOff>
    </xdr:from>
    <xdr:ext cx="762000" cy="259045"/>
    <xdr:sp macro="" textlink="">
      <xdr:nvSpPr>
        <xdr:cNvPr id="210"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は、繰出金、維持補修費、出資金などを集計しているが、主なものは他会計への繰出金である。現在管路整備中のため使用料収入で経常経費を賄うことができない下水道事業への繰出が大きく増加しているものと、高齢化の進行に伴う後期高齢者医療保険・介護保険への繰出増が主な要因となっている。</a:t>
          </a:r>
        </a:p>
        <a:p>
          <a:r>
            <a:rPr kumimoji="1" lang="ja-JP" altLang="en-US" sz="1300">
              <a:latin typeface="ＭＳ Ｐゴシック"/>
            </a:rPr>
            <a:t>今後も繰出金の増加が見込まれるため、特別会計内での計画見直しと経営努力による健全化を進める。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119380</xdr:rowOff>
    </xdr:to>
    <xdr:cxnSp macro="">
      <xdr:nvCxnSpPr>
        <xdr:cNvPr id="251" name="直線コネクタ 250"/>
        <xdr:cNvCxnSpPr/>
      </xdr:nvCxnSpPr>
      <xdr:spPr>
        <a:xfrm>
          <a:off x="15671800" y="9987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43180</xdr:rowOff>
    </xdr:to>
    <xdr:cxnSp macro="">
      <xdr:nvCxnSpPr>
        <xdr:cNvPr id="254" name="直線コネクタ 253"/>
        <xdr:cNvCxnSpPr/>
      </xdr:nvCxnSpPr>
      <xdr:spPr>
        <a:xfrm>
          <a:off x="14782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58</xdr:row>
      <xdr:rowOff>35560</xdr:rowOff>
    </xdr:to>
    <xdr:cxnSp macro="">
      <xdr:nvCxnSpPr>
        <xdr:cNvPr id="257" name="直線コネクタ 256"/>
        <xdr:cNvCxnSpPr/>
      </xdr:nvCxnSpPr>
      <xdr:spPr>
        <a:xfrm>
          <a:off x="13893800" y="9827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57</xdr:row>
      <xdr:rowOff>54610</xdr:rowOff>
    </xdr:to>
    <xdr:cxnSp macro="">
      <xdr:nvCxnSpPr>
        <xdr:cNvPr id="260" name="直線コネクタ 259"/>
        <xdr:cNvCxnSpPr/>
      </xdr:nvCxnSpPr>
      <xdr:spPr>
        <a:xfrm>
          <a:off x="13004800" y="969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68580</xdr:rowOff>
    </xdr:from>
    <xdr:to>
      <xdr:col>24</xdr:col>
      <xdr:colOff>82550</xdr:colOff>
      <xdr:row>58</xdr:row>
      <xdr:rowOff>170180</xdr:rowOff>
    </xdr:to>
    <xdr:sp macro="" textlink="">
      <xdr:nvSpPr>
        <xdr:cNvPr id="270" name="円/楕円 269"/>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40657</xdr:rowOff>
    </xdr:from>
    <xdr:ext cx="762000" cy="259045"/>
    <xdr:sp macro="" textlink="">
      <xdr:nvSpPr>
        <xdr:cNvPr id="271"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2" name="円/楕円 271"/>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3" name="テキスト ボックス 272"/>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6" name="円/楕円 275"/>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7" name="テキスト ボックス 276"/>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9" name="テキスト ボックス 27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一部事務組合の償還負担金や債務負担行為による償還助成費などの減少により、経常収支比率が改善している。類似団体の平均よりを下回る要因は、消防事業を組織内で行っており、一部事務組合で実施する団体と比較して補助費等のウエイトが低いこととによる。今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月策定の瀬戸内市行政改革プランに基づく各種団体補助金の見直しを実施し、財政運営の適正化に努める。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xdr:rowOff>
    </xdr:from>
    <xdr:to>
      <xdr:col>24</xdr:col>
      <xdr:colOff>31750</xdr:colOff>
      <xdr:row>34</xdr:row>
      <xdr:rowOff>31750</xdr:rowOff>
    </xdr:to>
    <xdr:cxnSp macro="">
      <xdr:nvCxnSpPr>
        <xdr:cNvPr id="311" name="直線コネクタ 310"/>
        <xdr:cNvCxnSpPr/>
      </xdr:nvCxnSpPr>
      <xdr:spPr>
        <a:xfrm flipV="1">
          <a:off x="15671800" y="58458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31750</xdr:rowOff>
    </xdr:from>
    <xdr:to>
      <xdr:col>22</xdr:col>
      <xdr:colOff>565150</xdr:colOff>
      <xdr:row>34</xdr:row>
      <xdr:rowOff>54610</xdr:rowOff>
    </xdr:to>
    <xdr:cxnSp macro="">
      <xdr:nvCxnSpPr>
        <xdr:cNvPr id="314" name="直線コネクタ 313"/>
        <xdr:cNvCxnSpPr/>
      </xdr:nvCxnSpPr>
      <xdr:spPr>
        <a:xfrm flipV="1">
          <a:off x="14782800" y="5861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54610</xdr:rowOff>
    </xdr:from>
    <xdr:to>
      <xdr:col>21</xdr:col>
      <xdr:colOff>361950</xdr:colOff>
      <xdr:row>34</xdr:row>
      <xdr:rowOff>77470</xdr:rowOff>
    </xdr:to>
    <xdr:cxnSp macro="">
      <xdr:nvCxnSpPr>
        <xdr:cNvPr id="317" name="直線コネクタ 316"/>
        <xdr:cNvCxnSpPr/>
      </xdr:nvCxnSpPr>
      <xdr:spPr>
        <a:xfrm flipV="1">
          <a:off x="13893800" y="5883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77470</xdr:rowOff>
    </xdr:from>
    <xdr:to>
      <xdr:col>20</xdr:col>
      <xdr:colOff>158750</xdr:colOff>
      <xdr:row>34</xdr:row>
      <xdr:rowOff>85090</xdr:rowOff>
    </xdr:to>
    <xdr:cxnSp macro="">
      <xdr:nvCxnSpPr>
        <xdr:cNvPr id="320" name="直線コネクタ 319"/>
        <xdr:cNvCxnSpPr/>
      </xdr:nvCxnSpPr>
      <xdr:spPr>
        <a:xfrm flipV="1">
          <a:off x="13004800" y="5906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137160</xdr:rowOff>
    </xdr:from>
    <xdr:to>
      <xdr:col>24</xdr:col>
      <xdr:colOff>82550</xdr:colOff>
      <xdr:row>34</xdr:row>
      <xdr:rowOff>67310</xdr:rowOff>
    </xdr:to>
    <xdr:sp macro="" textlink="">
      <xdr:nvSpPr>
        <xdr:cNvPr id="330" name="円/楕円 329"/>
        <xdr:cNvSpPr/>
      </xdr:nvSpPr>
      <xdr:spPr>
        <a:xfrm>
          <a:off x="164592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153687</xdr:rowOff>
    </xdr:from>
    <xdr:ext cx="762000" cy="259045"/>
    <xdr:sp macro="" textlink="">
      <xdr:nvSpPr>
        <xdr:cNvPr id="331" name="補助費等該当値テキスト"/>
        <xdr:cNvSpPr txBox="1"/>
      </xdr:nvSpPr>
      <xdr:spPr>
        <a:xfrm>
          <a:off x="165989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152400</xdr:rowOff>
    </xdr:from>
    <xdr:to>
      <xdr:col>22</xdr:col>
      <xdr:colOff>615950</xdr:colOff>
      <xdr:row>34</xdr:row>
      <xdr:rowOff>82550</xdr:rowOff>
    </xdr:to>
    <xdr:sp macro="" textlink="">
      <xdr:nvSpPr>
        <xdr:cNvPr id="332" name="円/楕円 331"/>
        <xdr:cNvSpPr/>
      </xdr:nvSpPr>
      <xdr:spPr>
        <a:xfrm>
          <a:off x="15621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92727</xdr:rowOff>
    </xdr:from>
    <xdr:ext cx="736600" cy="259045"/>
    <xdr:sp macro="" textlink="">
      <xdr:nvSpPr>
        <xdr:cNvPr id="333" name="テキスト ボックス 332"/>
        <xdr:cNvSpPr txBox="1"/>
      </xdr:nvSpPr>
      <xdr:spPr>
        <a:xfrm>
          <a:off x="15290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xdr:rowOff>
    </xdr:from>
    <xdr:to>
      <xdr:col>21</xdr:col>
      <xdr:colOff>412750</xdr:colOff>
      <xdr:row>34</xdr:row>
      <xdr:rowOff>105410</xdr:rowOff>
    </xdr:to>
    <xdr:sp macro="" textlink="">
      <xdr:nvSpPr>
        <xdr:cNvPr id="334" name="円/楕円 333"/>
        <xdr:cNvSpPr/>
      </xdr:nvSpPr>
      <xdr:spPr>
        <a:xfrm>
          <a:off x="14732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115587</xdr:rowOff>
    </xdr:from>
    <xdr:ext cx="762000" cy="259045"/>
    <xdr:sp macro="" textlink="">
      <xdr:nvSpPr>
        <xdr:cNvPr id="335" name="テキスト ボックス 334"/>
        <xdr:cNvSpPr txBox="1"/>
      </xdr:nvSpPr>
      <xdr:spPr>
        <a:xfrm>
          <a:off x="14401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26670</xdr:rowOff>
    </xdr:from>
    <xdr:to>
      <xdr:col>20</xdr:col>
      <xdr:colOff>209550</xdr:colOff>
      <xdr:row>34</xdr:row>
      <xdr:rowOff>128270</xdr:rowOff>
    </xdr:to>
    <xdr:sp macro="" textlink="">
      <xdr:nvSpPr>
        <xdr:cNvPr id="336" name="円/楕円 335"/>
        <xdr:cNvSpPr/>
      </xdr:nvSpPr>
      <xdr:spPr>
        <a:xfrm>
          <a:off x="138430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138447</xdr:rowOff>
    </xdr:from>
    <xdr:ext cx="762000" cy="259045"/>
    <xdr:sp macro="" textlink="">
      <xdr:nvSpPr>
        <xdr:cNvPr id="337" name="テキスト ボックス 336"/>
        <xdr:cNvSpPr txBox="1"/>
      </xdr:nvSpPr>
      <xdr:spPr>
        <a:xfrm>
          <a:off x="13512800" y="562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34290</xdr:rowOff>
    </xdr:from>
    <xdr:to>
      <xdr:col>19</xdr:col>
      <xdr:colOff>6350</xdr:colOff>
      <xdr:row>34</xdr:row>
      <xdr:rowOff>135890</xdr:rowOff>
    </xdr:to>
    <xdr:sp macro="" textlink="">
      <xdr:nvSpPr>
        <xdr:cNvPr id="338" name="円/楕円 337"/>
        <xdr:cNvSpPr/>
      </xdr:nvSpPr>
      <xdr:spPr>
        <a:xfrm>
          <a:off x="129540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146067</xdr:rowOff>
    </xdr:from>
    <xdr:ext cx="762000" cy="259045"/>
    <xdr:sp macro="" textlink="">
      <xdr:nvSpPr>
        <xdr:cNvPr id="339" name="テキスト ボックス 338"/>
        <xdr:cNvSpPr txBox="1"/>
      </xdr:nvSpPr>
      <xdr:spPr>
        <a:xfrm>
          <a:off x="12623800" y="563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合併前後の起債の償還が終了したことなどから、減少傾向となっている。今後は義務教育施設の耐震化事業や図書館整備など大型投資事業の元金償還が増加する。交付税措置の少ない起債を抑制するとともに据置期間の短縮や償還方法を元金均等償還に変更するなどによる将来負担の軽減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130810</xdr:rowOff>
    </xdr:from>
    <xdr:to>
      <xdr:col>7</xdr:col>
      <xdr:colOff>15875</xdr:colOff>
      <xdr:row>74</xdr:row>
      <xdr:rowOff>142240</xdr:rowOff>
    </xdr:to>
    <xdr:cxnSp macro="">
      <xdr:nvCxnSpPr>
        <xdr:cNvPr id="371" name="直線コネクタ 370"/>
        <xdr:cNvCxnSpPr/>
      </xdr:nvCxnSpPr>
      <xdr:spPr>
        <a:xfrm flipV="1">
          <a:off x="3987800" y="128181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142240</xdr:rowOff>
    </xdr:from>
    <xdr:to>
      <xdr:col>5</xdr:col>
      <xdr:colOff>549275</xdr:colOff>
      <xdr:row>74</xdr:row>
      <xdr:rowOff>149860</xdr:rowOff>
    </xdr:to>
    <xdr:cxnSp macro="">
      <xdr:nvCxnSpPr>
        <xdr:cNvPr id="374" name="直線コネクタ 373"/>
        <xdr:cNvCxnSpPr/>
      </xdr:nvCxnSpPr>
      <xdr:spPr>
        <a:xfrm flipV="1">
          <a:off x="3098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146050</xdr:rowOff>
    </xdr:from>
    <xdr:to>
      <xdr:col>4</xdr:col>
      <xdr:colOff>346075</xdr:colOff>
      <xdr:row>74</xdr:row>
      <xdr:rowOff>149860</xdr:rowOff>
    </xdr:to>
    <xdr:cxnSp macro="">
      <xdr:nvCxnSpPr>
        <xdr:cNvPr id="377" name="直線コネクタ 376"/>
        <xdr:cNvCxnSpPr/>
      </xdr:nvCxnSpPr>
      <xdr:spPr>
        <a:xfrm>
          <a:off x="2209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146050</xdr:rowOff>
    </xdr:from>
    <xdr:to>
      <xdr:col>3</xdr:col>
      <xdr:colOff>142875</xdr:colOff>
      <xdr:row>74</xdr:row>
      <xdr:rowOff>153670</xdr:rowOff>
    </xdr:to>
    <xdr:cxnSp macro="">
      <xdr:nvCxnSpPr>
        <xdr:cNvPr id="380" name="直線コネクタ 379"/>
        <xdr:cNvCxnSpPr/>
      </xdr:nvCxnSpPr>
      <xdr:spPr>
        <a:xfrm flipV="1">
          <a:off x="1320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80010</xdr:rowOff>
    </xdr:from>
    <xdr:to>
      <xdr:col>7</xdr:col>
      <xdr:colOff>66675</xdr:colOff>
      <xdr:row>75</xdr:row>
      <xdr:rowOff>10160</xdr:rowOff>
    </xdr:to>
    <xdr:sp macro="" textlink="">
      <xdr:nvSpPr>
        <xdr:cNvPr id="390" name="円/楕円 389"/>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160037</xdr:rowOff>
    </xdr:from>
    <xdr:ext cx="762000" cy="259045"/>
    <xdr:sp macro="" textlink="">
      <xdr:nvSpPr>
        <xdr:cNvPr id="391" name="公債費該当値テキスト"/>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91440</xdr:rowOff>
    </xdr:from>
    <xdr:to>
      <xdr:col>5</xdr:col>
      <xdr:colOff>600075</xdr:colOff>
      <xdr:row>75</xdr:row>
      <xdr:rowOff>21590</xdr:rowOff>
    </xdr:to>
    <xdr:sp macro="" textlink="">
      <xdr:nvSpPr>
        <xdr:cNvPr id="392" name="円/楕円 391"/>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31767</xdr:rowOff>
    </xdr:from>
    <xdr:ext cx="736600" cy="259045"/>
    <xdr:sp macro="" textlink="">
      <xdr:nvSpPr>
        <xdr:cNvPr id="393" name="テキスト ボックス 392"/>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4" name="円/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95250</xdr:rowOff>
    </xdr:from>
    <xdr:to>
      <xdr:col>3</xdr:col>
      <xdr:colOff>193675</xdr:colOff>
      <xdr:row>75</xdr:row>
      <xdr:rowOff>25400</xdr:rowOff>
    </xdr:to>
    <xdr:sp macro="" textlink="">
      <xdr:nvSpPr>
        <xdr:cNvPr id="396" name="円/楕円 395"/>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35577</xdr:rowOff>
    </xdr:from>
    <xdr:ext cx="762000" cy="259045"/>
    <xdr:sp macro="" textlink="">
      <xdr:nvSpPr>
        <xdr:cNvPr id="397" name="テキスト ボックス 396"/>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102870</xdr:rowOff>
    </xdr:from>
    <xdr:to>
      <xdr:col>1</xdr:col>
      <xdr:colOff>676275</xdr:colOff>
      <xdr:row>75</xdr:row>
      <xdr:rowOff>33020</xdr:rowOff>
    </xdr:to>
    <xdr:sp macro="" textlink="">
      <xdr:nvSpPr>
        <xdr:cNvPr id="398" name="円/楕円 397"/>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43197</xdr:rowOff>
    </xdr:from>
    <xdr:ext cx="762000" cy="259045"/>
    <xdr:sp macro="" textlink="">
      <xdr:nvSpPr>
        <xdr:cNvPr id="399" name="テキスト ボックス 398"/>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の増加と一定の地方交付税額の確保により、経常収支比率は類似団体の平均よりも良好な状態にある。しかし、今後、合併自治体への交付税の優遇措置が段階的に削減され、一般財源減少による財政の硬直化が見込まれる。交付税の削減に備えるため策定した「瀬戸内市行政改革プラン」の取組みを中心に財政の健全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76</xdr:row>
      <xdr:rowOff>168911</xdr:rowOff>
    </xdr:to>
    <xdr:cxnSp macro="">
      <xdr:nvCxnSpPr>
        <xdr:cNvPr id="432" name="直線コネクタ 431"/>
        <xdr:cNvCxnSpPr/>
      </xdr:nvCxnSpPr>
      <xdr:spPr>
        <a:xfrm flipV="1">
          <a:off x="15671800" y="131838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50800</xdr:rowOff>
    </xdr:to>
    <xdr:cxnSp macro="">
      <xdr:nvCxnSpPr>
        <xdr:cNvPr id="435" name="直線コネクタ 434"/>
        <xdr:cNvCxnSpPr/>
      </xdr:nvCxnSpPr>
      <xdr:spPr>
        <a:xfrm flipV="1">
          <a:off x="14782800" y="13199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77</xdr:row>
      <xdr:rowOff>50800</xdr:rowOff>
    </xdr:to>
    <xdr:cxnSp macro="">
      <xdr:nvCxnSpPr>
        <xdr:cNvPr id="438" name="直線コネクタ 437"/>
        <xdr:cNvCxnSpPr/>
      </xdr:nvCxnSpPr>
      <xdr:spPr>
        <a:xfrm>
          <a:off x="13893800" y="131267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76</xdr:row>
      <xdr:rowOff>96520</xdr:rowOff>
    </xdr:to>
    <xdr:cxnSp macro="">
      <xdr:nvCxnSpPr>
        <xdr:cNvPr id="441" name="直線コネクタ 440"/>
        <xdr:cNvCxnSpPr/>
      </xdr:nvCxnSpPr>
      <xdr:spPr>
        <a:xfrm>
          <a:off x="13004800" y="12966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102870</xdr:rowOff>
    </xdr:from>
    <xdr:to>
      <xdr:col>24</xdr:col>
      <xdr:colOff>82550</xdr:colOff>
      <xdr:row>77</xdr:row>
      <xdr:rowOff>33020</xdr:rowOff>
    </xdr:to>
    <xdr:sp macro="" textlink="">
      <xdr:nvSpPr>
        <xdr:cNvPr id="451" name="円/楕円 450"/>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119397</xdr:rowOff>
    </xdr:from>
    <xdr:ext cx="762000" cy="259045"/>
    <xdr:sp macro="" textlink="">
      <xdr:nvSpPr>
        <xdr:cNvPr id="452"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118111</xdr:rowOff>
    </xdr:from>
    <xdr:to>
      <xdr:col>22</xdr:col>
      <xdr:colOff>615950</xdr:colOff>
      <xdr:row>77</xdr:row>
      <xdr:rowOff>48261</xdr:rowOff>
    </xdr:to>
    <xdr:sp macro="" textlink="">
      <xdr:nvSpPr>
        <xdr:cNvPr id="453" name="円/楕円 452"/>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58437</xdr:rowOff>
    </xdr:from>
    <xdr:ext cx="736600" cy="259045"/>
    <xdr:sp macro="" textlink="">
      <xdr:nvSpPr>
        <xdr:cNvPr id="454" name="テキスト ボックス 453"/>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0</xdr:rowOff>
    </xdr:from>
    <xdr:to>
      <xdr:col>21</xdr:col>
      <xdr:colOff>412750</xdr:colOff>
      <xdr:row>77</xdr:row>
      <xdr:rowOff>101600</xdr:rowOff>
    </xdr:to>
    <xdr:sp macro="" textlink="">
      <xdr:nvSpPr>
        <xdr:cNvPr id="455" name="円/楕円 454"/>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86377</xdr:rowOff>
    </xdr:from>
    <xdr:ext cx="762000" cy="259045"/>
    <xdr:sp macro="" textlink="">
      <xdr:nvSpPr>
        <xdr:cNvPr id="456" name="テキスト ボックス 455"/>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57" name="円/楕円 456"/>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157497</xdr:rowOff>
    </xdr:from>
    <xdr:ext cx="762000" cy="259045"/>
    <xdr:sp macro="" textlink="">
      <xdr:nvSpPr>
        <xdr:cNvPr id="458" name="テキスト ボックス 45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57150</xdr:rowOff>
    </xdr:from>
    <xdr:to>
      <xdr:col>19</xdr:col>
      <xdr:colOff>6350</xdr:colOff>
      <xdr:row>75</xdr:row>
      <xdr:rowOff>158750</xdr:rowOff>
    </xdr:to>
    <xdr:sp macro="" textlink="">
      <xdr:nvSpPr>
        <xdr:cNvPr id="459" name="円/楕円 458"/>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168927</xdr:rowOff>
    </xdr:from>
    <xdr:ext cx="762000" cy="259045"/>
    <xdr:sp macro="" textlink="">
      <xdr:nvSpPr>
        <xdr:cNvPr id="460" name="テキスト ボックス 459"/>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岡山県瀬戸内市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91173</xdr:rowOff>
    </xdr:from>
    <xdr:to>
      <xdr:col>4</xdr:col>
      <xdr:colOff>1117600</xdr:colOff>
      <xdr:row>18</xdr:row>
      <xdr:rowOff>104953</xdr:rowOff>
    </xdr:to>
    <xdr:cxnSp macro="">
      <xdr:nvCxnSpPr>
        <xdr:cNvPr id="50" name="直線コネクタ 49"/>
        <xdr:cNvCxnSpPr/>
      </xdr:nvCxnSpPr>
      <xdr:spPr bwMode="auto">
        <a:xfrm>
          <a:off x="5003800" y="3224898"/>
          <a:ext cx="647700" cy="1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78829</xdr:rowOff>
    </xdr:from>
    <xdr:to>
      <xdr:col>4</xdr:col>
      <xdr:colOff>469900</xdr:colOff>
      <xdr:row>18</xdr:row>
      <xdr:rowOff>91173</xdr:rowOff>
    </xdr:to>
    <xdr:cxnSp macro="">
      <xdr:nvCxnSpPr>
        <xdr:cNvPr id="53" name="直線コネクタ 52"/>
        <xdr:cNvCxnSpPr/>
      </xdr:nvCxnSpPr>
      <xdr:spPr bwMode="auto">
        <a:xfrm>
          <a:off x="4305300" y="3212554"/>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20447</xdr:rowOff>
    </xdr:from>
    <xdr:to>
      <xdr:col>3</xdr:col>
      <xdr:colOff>904875</xdr:colOff>
      <xdr:row>18</xdr:row>
      <xdr:rowOff>78829</xdr:rowOff>
    </xdr:to>
    <xdr:cxnSp macro="">
      <xdr:nvCxnSpPr>
        <xdr:cNvPr id="56" name="直線コネクタ 55"/>
        <xdr:cNvCxnSpPr/>
      </xdr:nvCxnSpPr>
      <xdr:spPr bwMode="auto">
        <a:xfrm>
          <a:off x="3606800" y="3154172"/>
          <a:ext cx="698500" cy="5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20447</xdr:rowOff>
    </xdr:from>
    <xdr:to>
      <xdr:col>3</xdr:col>
      <xdr:colOff>206375</xdr:colOff>
      <xdr:row>18</xdr:row>
      <xdr:rowOff>94615</xdr:rowOff>
    </xdr:to>
    <xdr:cxnSp macro="">
      <xdr:nvCxnSpPr>
        <xdr:cNvPr id="59" name="直線コネクタ 58"/>
        <xdr:cNvCxnSpPr/>
      </xdr:nvCxnSpPr>
      <xdr:spPr bwMode="auto">
        <a:xfrm flipV="1">
          <a:off x="2908300" y="3154172"/>
          <a:ext cx="698500" cy="7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54153</xdr:rowOff>
    </xdr:from>
    <xdr:to>
      <xdr:col>5</xdr:col>
      <xdr:colOff>34925</xdr:colOff>
      <xdr:row>18</xdr:row>
      <xdr:rowOff>155753</xdr:rowOff>
    </xdr:to>
    <xdr:sp macro="" textlink="">
      <xdr:nvSpPr>
        <xdr:cNvPr id="69" name="円/楕円 68"/>
        <xdr:cNvSpPr/>
      </xdr:nvSpPr>
      <xdr:spPr bwMode="auto">
        <a:xfrm>
          <a:off x="5600700" y="318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26230</xdr:rowOff>
    </xdr:from>
    <xdr:ext cx="762000" cy="259045"/>
    <xdr:sp macro="" textlink="">
      <xdr:nvSpPr>
        <xdr:cNvPr id="70" name="人口1人当たり決算額の推移該当値テキスト130"/>
        <xdr:cNvSpPr txBox="1"/>
      </xdr:nvSpPr>
      <xdr:spPr>
        <a:xfrm>
          <a:off x="5740400" y="31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40373</xdr:rowOff>
    </xdr:from>
    <xdr:to>
      <xdr:col>4</xdr:col>
      <xdr:colOff>520700</xdr:colOff>
      <xdr:row>18</xdr:row>
      <xdr:rowOff>141974</xdr:rowOff>
    </xdr:to>
    <xdr:sp macro="" textlink="">
      <xdr:nvSpPr>
        <xdr:cNvPr id="71" name="円/楕円 70"/>
        <xdr:cNvSpPr/>
      </xdr:nvSpPr>
      <xdr:spPr bwMode="auto">
        <a:xfrm>
          <a:off x="4953000" y="317409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126750</xdr:rowOff>
    </xdr:from>
    <xdr:ext cx="736600" cy="259045"/>
    <xdr:sp macro="" textlink="">
      <xdr:nvSpPr>
        <xdr:cNvPr id="72" name="テキスト ボックス 71"/>
        <xdr:cNvSpPr txBox="1"/>
      </xdr:nvSpPr>
      <xdr:spPr>
        <a:xfrm>
          <a:off x="4622800" y="326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28029</xdr:rowOff>
    </xdr:from>
    <xdr:to>
      <xdr:col>3</xdr:col>
      <xdr:colOff>955675</xdr:colOff>
      <xdr:row>18</xdr:row>
      <xdr:rowOff>129629</xdr:rowOff>
    </xdr:to>
    <xdr:sp macro="" textlink="">
      <xdr:nvSpPr>
        <xdr:cNvPr id="73" name="円/楕円 72"/>
        <xdr:cNvSpPr/>
      </xdr:nvSpPr>
      <xdr:spPr bwMode="auto">
        <a:xfrm>
          <a:off x="4254500" y="316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114406</xdr:rowOff>
    </xdr:from>
    <xdr:ext cx="762000" cy="259045"/>
    <xdr:sp macro="" textlink="">
      <xdr:nvSpPr>
        <xdr:cNvPr id="74" name="テキスト ボックス 73"/>
        <xdr:cNvSpPr txBox="1"/>
      </xdr:nvSpPr>
      <xdr:spPr>
        <a:xfrm>
          <a:off x="3924300" y="324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141097</xdr:rowOff>
    </xdr:from>
    <xdr:to>
      <xdr:col>3</xdr:col>
      <xdr:colOff>257175</xdr:colOff>
      <xdr:row>18</xdr:row>
      <xdr:rowOff>71247</xdr:rowOff>
    </xdr:to>
    <xdr:sp macro="" textlink="">
      <xdr:nvSpPr>
        <xdr:cNvPr id="75" name="円/楕円 74"/>
        <xdr:cNvSpPr/>
      </xdr:nvSpPr>
      <xdr:spPr bwMode="auto">
        <a:xfrm>
          <a:off x="3556000" y="310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56024</xdr:rowOff>
    </xdr:from>
    <xdr:ext cx="762000" cy="259045"/>
    <xdr:sp macro="" textlink="">
      <xdr:nvSpPr>
        <xdr:cNvPr id="76" name="テキスト ボックス 75"/>
        <xdr:cNvSpPr txBox="1"/>
      </xdr:nvSpPr>
      <xdr:spPr>
        <a:xfrm>
          <a:off x="3225800" y="318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91,640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43815</xdr:rowOff>
    </xdr:from>
    <xdr:to>
      <xdr:col>2</xdr:col>
      <xdr:colOff>692150</xdr:colOff>
      <xdr:row>18</xdr:row>
      <xdr:rowOff>145415</xdr:rowOff>
    </xdr:to>
    <xdr:sp macro="" textlink="">
      <xdr:nvSpPr>
        <xdr:cNvPr id="77" name="円/楕円 76"/>
        <xdr:cNvSpPr/>
      </xdr:nvSpPr>
      <xdr:spPr bwMode="auto">
        <a:xfrm>
          <a:off x="2857500" y="317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130192</xdr:rowOff>
    </xdr:from>
    <xdr:ext cx="762000" cy="259045"/>
    <xdr:sp macro="" textlink="">
      <xdr:nvSpPr>
        <xdr:cNvPr id="78" name="テキスト ボックス 77"/>
        <xdr:cNvSpPr txBox="1"/>
      </xdr:nvSpPr>
      <xdr:spPr>
        <a:xfrm>
          <a:off x="25273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308939</xdr:rowOff>
    </xdr:from>
    <xdr:to>
      <xdr:col>4</xdr:col>
      <xdr:colOff>1117600</xdr:colOff>
      <xdr:row>38</xdr:row>
      <xdr:rowOff>402</xdr:rowOff>
    </xdr:to>
    <xdr:cxnSp macro="">
      <xdr:nvCxnSpPr>
        <xdr:cNvPr id="112" name="直線コネクタ 111"/>
        <xdr:cNvCxnSpPr/>
      </xdr:nvCxnSpPr>
      <xdr:spPr bwMode="auto">
        <a:xfrm>
          <a:off x="5003800" y="7433639"/>
          <a:ext cx="647700" cy="3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308939</xdr:rowOff>
    </xdr:from>
    <xdr:to>
      <xdr:col>4</xdr:col>
      <xdr:colOff>469900</xdr:colOff>
      <xdr:row>37</xdr:row>
      <xdr:rowOff>310348</xdr:rowOff>
    </xdr:to>
    <xdr:cxnSp macro="">
      <xdr:nvCxnSpPr>
        <xdr:cNvPr id="115" name="直線コネクタ 114"/>
        <xdr:cNvCxnSpPr/>
      </xdr:nvCxnSpPr>
      <xdr:spPr bwMode="auto">
        <a:xfrm flipV="1">
          <a:off x="4305300" y="7433639"/>
          <a:ext cx="6985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299300</xdr:rowOff>
    </xdr:from>
    <xdr:to>
      <xdr:col>3</xdr:col>
      <xdr:colOff>904875</xdr:colOff>
      <xdr:row>37</xdr:row>
      <xdr:rowOff>310348</xdr:rowOff>
    </xdr:to>
    <xdr:cxnSp macro="">
      <xdr:nvCxnSpPr>
        <xdr:cNvPr id="118" name="直線コネクタ 117"/>
        <xdr:cNvCxnSpPr/>
      </xdr:nvCxnSpPr>
      <xdr:spPr bwMode="auto">
        <a:xfrm>
          <a:off x="3606800" y="7424000"/>
          <a:ext cx="698500" cy="1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292502</xdr:rowOff>
    </xdr:from>
    <xdr:to>
      <xdr:col>3</xdr:col>
      <xdr:colOff>206375</xdr:colOff>
      <xdr:row>37</xdr:row>
      <xdr:rowOff>299300</xdr:rowOff>
    </xdr:to>
    <xdr:cxnSp macro="">
      <xdr:nvCxnSpPr>
        <xdr:cNvPr id="121" name="直線コネクタ 120"/>
        <xdr:cNvCxnSpPr/>
      </xdr:nvCxnSpPr>
      <xdr:spPr bwMode="auto">
        <a:xfrm>
          <a:off x="2908300" y="7417202"/>
          <a:ext cx="698500" cy="6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292502</xdr:rowOff>
    </xdr:from>
    <xdr:to>
      <xdr:col>5</xdr:col>
      <xdr:colOff>34925</xdr:colOff>
      <xdr:row>38</xdr:row>
      <xdr:rowOff>51202</xdr:rowOff>
    </xdr:to>
    <xdr:sp macro="" textlink="">
      <xdr:nvSpPr>
        <xdr:cNvPr id="131" name="円/楕円 130"/>
        <xdr:cNvSpPr/>
      </xdr:nvSpPr>
      <xdr:spPr bwMode="auto">
        <a:xfrm>
          <a:off x="5600700" y="741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258139</xdr:rowOff>
    </xdr:from>
    <xdr:to>
      <xdr:col>4</xdr:col>
      <xdr:colOff>520700</xdr:colOff>
      <xdr:row>38</xdr:row>
      <xdr:rowOff>16839</xdr:rowOff>
    </xdr:to>
    <xdr:sp macro="" textlink="">
      <xdr:nvSpPr>
        <xdr:cNvPr id="133" name="円/楕円 132"/>
        <xdr:cNvSpPr/>
      </xdr:nvSpPr>
      <xdr:spPr bwMode="auto">
        <a:xfrm>
          <a:off x="4953000" y="738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27016</xdr:rowOff>
    </xdr:from>
    <xdr:ext cx="736600" cy="259045"/>
    <xdr:sp macro="" textlink="">
      <xdr:nvSpPr>
        <xdr:cNvPr id="134" name="テキスト ボックス 133"/>
        <xdr:cNvSpPr txBox="1"/>
      </xdr:nvSpPr>
      <xdr:spPr>
        <a:xfrm>
          <a:off x="4622800" y="715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259548</xdr:rowOff>
    </xdr:from>
    <xdr:to>
      <xdr:col>3</xdr:col>
      <xdr:colOff>955675</xdr:colOff>
      <xdr:row>38</xdr:row>
      <xdr:rowOff>18248</xdr:rowOff>
    </xdr:to>
    <xdr:sp macro="" textlink="">
      <xdr:nvSpPr>
        <xdr:cNvPr id="135" name="円/楕円 134"/>
        <xdr:cNvSpPr/>
      </xdr:nvSpPr>
      <xdr:spPr bwMode="auto">
        <a:xfrm>
          <a:off x="4254500" y="738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28425</xdr:rowOff>
    </xdr:from>
    <xdr:ext cx="762000" cy="259045"/>
    <xdr:sp macro="" textlink="">
      <xdr:nvSpPr>
        <xdr:cNvPr id="136" name="テキスト ボックス 135"/>
        <xdr:cNvSpPr txBox="1"/>
      </xdr:nvSpPr>
      <xdr:spPr>
        <a:xfrm>
          <a:off x="3924300" y="715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31,877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248500</xdr:rowOff>
    </xdr:from>
    <xdr:to>
      <xdr:col>3</xdr:col>
      <xdr:colOff>257175</xdr:colOff>
      <xdr:row>38</xdr:row>
      <xdr:rowOff>7200</xdr:rowOff>
    </xdr:to>
    <xdr:sp macro="" textlink="">
      <xdr:nvSpPr>
        <xdr:cNvPr id="137" name="円/楕円 136"/>
        <xdr:cNvSpPr/>
      </xdr:nvSpPr>
      <xdr:spPr bwMode="auto">
        <a:xfrm>
          <a:off x="3556000" y="737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17377</xdr:rowOff>
    </xdr:from>
    <xdr:ext cx="762000" cy="259045"/>
    <xdr:sp macro="" textlink="">
      <xdr:nvSpPr>
        <xdr:cNvPr id="138" name="テキスト ボックス 137"/>
        <xdr:cNvSpPr txBox="1"/>
      </xdr:nvSpPr>
      <xdr:spPr>
        <a:xfrm>
          <a:off x="3225800" y="71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34,777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241702</xdr:rowOff>
    </xdr:from>
    <xdr:to>
      <xdr:col>2</xdr:col>
      <xdr:colOff>692150</xdr:colOff>
      <xdr:row>38</xdr:row>
      <xdr:rowOff>402</xdr:rowOff>
    </xdr:to>
    <xdr:sp macro="" textlink="">
      <xdr:nvSpPr>
        <xdr:cNvPr id="139" name="円/楕円 138"/>
        <xdr:cNvSpPr/>
      </xdr:nvSpPr>
      <xdr:spPr bwMode="auto">
        <a:xfrm>
          <a:off x="2857500" y="736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10579</xdr:rowOff>
    </xdr:from>
    <xdr:ext cx="762000" cy="259045"/>
    <xdr:sp macro="" textlink="">
      <xdr:nvSpPr>
        <xdr:cNvPr id="140" name="テキスト ボックス 139"/>
        <xdr:cNvSpPr txBox="1"/>
      </xdr:nvSpPr>
      <xdr:spPr>
        <a:xfrm>
          <a:off x="2527300" y="713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市税収入等の増加により、財政調整基金残高、実質単年度収支ともに増加している。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今後も単年度の収入に応じた予算編成ができるよう財政運営の適正化に努める。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実質黒字での財政運営を継続している。しかし、下水道事業、農業集落排水事業、漁業集落排水事業及び企業団地造成事業は一般会計からの繰出金に依存している。普通会計だけでなく、特別会計、事業会計における事業の見直しや受益者負担の適正化を行い、市全体としての経営が健全なものとな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額のうち、国営土地改良事業に対する負担金が終了したこと、税収が増加したことなどから、実質公債費比率は年々減少し改善している。しかし、新病院建設、下水道整備、企業団時造成など公営企業債の元利償還金に対する繰入金が増加しており、今後の事業見直しによる起債額の抑制のほか、下水道事業償還金の平準化を行うなど今後の負担が急増しない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地方債の現在高、債務負担行為に基づく支出予定額が減少し、充当可能基金が増加しており将来負担比率は年々改善しているが、類似団体の平均値を若干上回っている。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合併自治体に対する地方交付税優遇措置の段階的削減による歳入減に加え、新火葬場整備などの大型投資事業や施設の老朽化対策などの歳出が見込まれる。行政改革プラン及び公共施設再編計画の実施により財政運営の適正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16628619</v>
      </c>
      <c r="BO4" s="379"/>
      <c r="BP4" s="379"/>
      <c r="BQ4" s="379"/>
      <c r="BR4" s="379"/>
      <c r="BS4" s="379"/>
      <c r="BT4" s="379"/>
      <c r="BU4" s="380"/>
      <c r="BV4" s="378">
        <v>16578360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8.1</v>
      </c>
      <c r="CU4" s="556"/>
      <c r="CV4" s="556"/>
      <c r="CW4" s="556"/>
      <c r="CX4" s="556"/>
      <c r="CY4" s="556"/>
      <c r="CZ4" s="556"/>
      <c r="DA4" s="557"/>
      <c r="DB4" s="555">
        <v>4.2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15639874</v>
      </c>
      <c r="BO5" s="384"/>
      <c r="BP5" s="384"/>
      <c r="BQ5" s="384"/>
      <c r="BR5" s="384"/>
      <c r="BS5" s="384"/>
      <c r="BT5" s="384"/>
      <c r="BU5" s="385"/>
      <c r="BV5" s="383">
        <v>15970709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83.9</v>
      </c>
      <c r="CU5" s="354"/>
      <c r="CV5" s="354"/>
      <c r="CW5" s="354"/>
      <c r="CX5" s="354"/>
      <c r="CY5" s="354"/>
      <c r="CZ5" s="354"/>
      <c r="DA5" s="355"/>
      <c r="DB5" s="353">
        <v>84.9</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988745</v>
      </c>
      <c r="BO6" s="384"/>
      <c r="BP6" s="384"/>
      <c r="BQ6" s="384"/>
      <c r="BR6" s="384"/>
      <c r="BS6" s="384"/>
      <c r="BT6" s="384"/>
      <c r="BU6" s="385"/>
      <c r="BV6" s="383">
        <v>607651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88.6</v>
      </c>
      <c r="CU6" s="530"/>
      <c r="CV6" s="530"/>
      <c r="CW6" s="530"/>
      <c r="CX6" s="530"/>
      <c r="CY6" s="530"/>
      <c r="CZ6" s="530"/>
      <c r="DA6" s="531"/>
      <c r="DB6" s="529">
        <v>89.8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103885</v>
      </c>
      <c r="BO7" s="384"/>
      <c r="BP7" s="384"/>
      <c r="BQ7" s="384"/>
      <c r="BR7" s="384"/>
      <c r="BS7" s="384"/>
      <c r="BT7" s="384"/>
      <c r="BU7" s="385"/>
      <c r="BV7" s="383">
        <v>145739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10919027</v>
      </c>
      <c r="CU7" s="384"/>
      <c r="CV7" s="384"/>
      <c r="CW7" s="384"/>
      <c r="CX7" s="384"/>
      <c r="CY7" s="384"/>
      <c r="CZ7" s="384"/>
      <c r="DA7" s="385"/>
      <c r="DB7" s="383">
        <v>10962062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884860</v>
      </c>
      <c r="BO8" s="384"/>
      <c r="BP8" s="384"/>
      <c r="BQ8" s="384"/>
      <c r="BR8" s="384"/>
      <c r="BS8" s="384"/>
      <c r="BT8" s="384"/>
      <c r="BU8" s="385"/>
      <c r="BV8" s="383">
        <v>461912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0.52</v>
      </c>
      <c r="CU8" s="493"/>
      <c r="CV8" s="493"/>
      <c r="CW8" s="493"/>
      <c r="CX8" s="493"/>
      <c r="CY8" s="493"/>
      <c r="CZ8" s="493"/>
      <c r="DA8" s="494"/>
      <c r="DB8" s="492">
        <v>0.51</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37852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422948</v>
      </c>
      <c r="BO9" s="384"/>
      <c r="BP9" s="384"/>
      <c r="BQ9" s="384"/>
      <c r="BR9" s="384"/>
      <c r="BS9" s="384"/>
      <c r="BT9" s="384"/>
      <c r="BU9" s="385"/>
      <c r="BV9" s="383">
        <v>89186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14.5</v>
      </c>
      <c r="CU9" s="354"/>
      <c r="CV9" s="354"/>
      <c r="CW9" s="354"/>
      <c r="CX9" s="354"/>
      <c r="CY9" s="354"/>
      <c r="CZ9" s="354"/>
      <c r="DA9" s="355"/>
      <c r="DB9" s="353">
        <v>15.1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39081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398494</v>
      </c>
      <c r="BO10" s="384"/>
      <c r="BP10" s="384"/>
      <c r="BQ10" s="384"/>
      <c r="BR10" s="384"/>
      <c r="BS10" s="384"/>
      <c r="BT10" s="384"/>
      <c r="BU10" s="385"/>
      <c r="BV10" s="383">
        <v>591428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300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38524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38118</v>
      </c>
      <c r="S13" s="485"/>
      <c r="T13" s="485"/>
      <c r="U13" s="485"/>
      <c r="V13" s="486"/>
      <c r="W13" s="472" t="s">
        <v>123</v>
      </c>
      <c r="X13" s="396"/>
      <c r="Y13" s="396"/>
      <c r="Z13" s="396"/>
      <c r="AA13" s="396"/>
      <c r="AB13" s="397"/>
      <c r="AC13" s="359">
        <v>1765</v>
      </c>
      <c r="AD13" s="360"/>
      <c r="AE13" s="360"/>
      <c r="AF13" s="360"/>
      <c r="AG13" s="361"/>
      <c r="AH13" s="359">
        <v>2483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821442</v>
      </c>
      <c r="BO13" s="384"/>
      <c r="BP13" s="384"/>
      <c r="BQ13" s="384"/>
      <c r="BR13" s="384"/>
      <c r="BS13" s="384"/>
      <c r="BT13" s="384"/>
      <c r="BU13" s="385"/>
      <c r="BV13" s="383">
        <v>680914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12.2</v>
      </c>
      <c r="CU13" s="354"/>
      <c r="CV13" s="354"/>
      <c r="CW13" s="354"/>
      <c r="CX13" s="354"/>
      <c r="CY13" s="354"/>
      <c r="CZ13" s="354"/>
      <c r="DA13" s="355"/>
      <c r="DB13" s="353">
        <v>13.7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38754</v>
      </c>
      <c r="S14" s="485"/>
      <c r="T14" s="485"/>
      <c r="U14" s="485"/>
      <c r="V14" s="486"/>
      <c r="W14" s="487"/>
      <c r="X14" s="399"/>
      <c r="Y14" s="399"/>
      <c r="Z14" s="399"/>
      <c r="AA14" s="399"/>
      <c r="AB14" s="400"/>
      <c r="AC14" s="477">
        <v>10.5</v>
      </c>
      <c r="AD14" s="478"/>
      <c r="AE14" s="478"/>
      <c r="AF14" s="478"/>
      <c r="AG14" s="479"/>
      <c r="AH14" s="477">
        <v>13.1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67.900000000000006</v>
      </c>
      <c r="CU14" s="456"/>
      <c r="CV14" s="456"/>
      <c r="CW14" s="456"/>
      <c r="CX14" s="456"/>
      <c r="CY14" s="456"/>
      <c r="CZ14" s="456"/>
      <c r="DA14" s="457"/>
      <c r="DB14" s="488">
        <v>80.599999999999994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38369</v>
      </c>
      <c r="S15" s="485"/>
      <c r="T15" s="485"/>
      <c r="U15" s="485"/>
      <c r="V15" s="486"/>
      <c r="W15" s="472" t="s">
        <v>130</v>
      </c>
      <c r="X15" s="396"/>
      <c r="Y15" s="396"/>
      <c r="Z15" s="396"/>
      <c r="AA15" s="396"/>
      <c r="AB15" s="397"/>
      <c r="AC15" s="359">
        <v>4936</v>
      </c>
      <c r="AD15" s="360"/>
      <c r="AE15" s="360"/>
      <c r="AF15" s="360"/>
      <c r="AG15" s="361"/>
      <c r="AH15" s="359">
        <v>5897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4099705</v>
      </c>
      <c r="BO15" s="379"/>
      <c r="BP15" s="379"/>
      <c r="BQ15" s="379"/>
      <c r="BR15" s="379"/>
      <c r="BS15" s="379"/>
      <c r="BT15" s="379"/>
      <c r="BU15" s="380"/>
      <c r="BV15" s="378">
        <v>3907726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29.5</v>
      </c>
      <c r="AD16" s="478"/>
      <c r="AE16" s="478"/>
      <c r="AF16" s="478"/>
      <c r="AG16" s="479"/>
      <c r="AH16" s="477">
        <v>31.2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7891824</v>
      </c>
      <c r="BO16" s="384"/>
      <c r="BP16" s="384"/>
      <c r="BQ16" s="384"/>
      <c r="BR16" s="384"/>
      <c r="BS16" s="384"/>
      <c r="BT16" s="384"/>
      <c r="BU16" s="385"/>
      <c r="BV16" s="383">
        <v>7695719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10055</v>
      </c>
      <c r="AD17" s="360"/>
      <c r="AE17" s="360"/>
      <c r="AF17" s="360"/>
      <c r="AG17" s="361"/>
      <c r="AH17" s="359">
        <v>10491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5251576</v>
      </c>
      <c r="BO17" s="384"/>
      <c r="BP17" s="384"/>
      <c r="BQ17" s="384"/>
      <c r="BR17" s="384"/>
      <c r="BS17" s="384"/>
      <c r="BT17" s="384"/>
      <c r="BU17" s="385"/>
      <c r="BV17" s="383">
        <v>5028513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125.45</v>
      </c>
      <c r="M18" s="448"/>
      <c r="N18" s="448"/>
      <c r="O18" s="448"/>
      <c r="P18" s="448"/>
      <c r="Q18" s="448"/>
      <c r="R18" s="449"/>
      <c r="S18" s="449"/>
      <c r="T18" s="449"/>
      <c r="U18" s="449"/>
      <c r="V18" s="450"/>
      <c r="W18" s="464"/>
      <c r="X18" s="465"/>
      <c r="Y18" s="465"/>
      <c r="Z18" s="465"/>
      <c r="AA18" s="465"/>
      <c r="AB18" s="473"/>
      <c r="AC18" s="347">
        <v>60</v>
      </c>
      <c r="AD18" s="348"/>
      <c r="AE18" s="348"/>
      <c r="AF18" s="348"/>
      <c r="AG18" s="451"/>
      <c r="AH18" s="347">
        <v>55.5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9381798</v>
      </c>
      <c r="BO18" s="384"/>
      <c r="BP18" s="384"/>
      <c r="BQ18" s="384"/>
      <c r="BR18" s="384"/>
      <c r="BS18" s="384"/>
      <c r="BT18" s="384"/>
      <c r="BU18" s="385"/>
      <c r="BV18" s="383">
        <v>9378503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302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12475858</v>
      </c>
      <c r="BO19" s="384"/>
      <c r="BP19" s="384"/>
      <c r="BQ19" s="384"/>
      <c r="BR19" s="384"/>
      <c r="BS19" s="384"/>
      <c r="BT19" s="384"/>
      <c r="BU19" s="385"/>
      <c r="BV19" s="383">
        <v>12280713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13343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15837162</v>
      </c>
      <c r="BO23" s="384"/>
      <c r="BP23" s="384"/>
      <c r="BQ23" s="384"/>
      <c r="BR23" s="384"/>
      <c r="BS23" s="384"/>
      <c r="BT23" s="384"/>
      <c r="BU23" s="385"/>
      <c r="BV23" s="383">
        <v>16288939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8800</v>
      </c>
      <c r="R24" s="360"/>
      <c r="S24" s="360"/>
      <c r="T24" s="360"/>
      <c r="U24" s="360"/>
      <c r="V24" s="361"/>
      <c r="W24" s="425"/>
      <c r="X24" s="416"/>
      <c r="Y24" s="417"/>
      <c r="Z24" s="356" t="s">
        <v>154</v>
      </c>
      <c r="AA24" s="357"/>
      <c r="AB24" s="357"/>
      <c r="AC24" s="357"/>
      <c r="AD24" s="357"/>
      <c r="AE24" s="357"/>
      <c r="AF24" s="357"/>
      <c r="AG24" s="358"/>
      <c r="AH24" s="359">
        <v>342</v>
      </c>
      <c r="AI24" s="360"/>
      <c r="AJ24" s="360"/>
      <c r="AK24" s="360"/>
      <c r="AL24" s="361"/>
      <c r="AM24" s="359">
        <v>1032840</v>
      </c>
      <c r="AN24" s="360"/>
      <c r="AO24" s="360"/>
      <c r="AP24" s="360"/>
      <c r="AQ24" s="360"/>
      <c r="AR24" s="361"/>
      <c r="AS24" s="359">
        <v>3020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13683760</v>
      </c>
      <c r="BO24" s="384"/>
      <c r="BP24" s="384"/>
      <c r="BQ24" s="384"/>
      <c r="BR24" s="384"/>
      <c r="BS24" s="384"/>
      <c r="BT24" s="384"/>
      <c r="BU24" s="385"/>
      <c r="BV24" s="383">
        <v>13783043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7200</v>
      </c>
      <c r="R25" s="360"/>
      <c r="S25" s="360"/>
      <c r="T25" s="360"/>
      <c r="U25" s="360"/>
      <c r="V25" s="361"/>
      <c r="W25" s="425"/>
      <c r="X25" s="416"/>
      <c r="Y25" s="417"/>
      <c r="Z25" s="356" t="s">
        <v>157</v>
      </c>
      <c r="AA25" s="357"/>
      <c r="AB25" s="357"/>
      <c r="AC25" s="357"/>
      <c r="AD25" s="357"/>
      <c r="AE25" s="357"/>
      <c r="AF25" s="357"/>
      <c r="AG25" s="358"/>
      <c r="AH25" s="359">
        <v>69</v>
      </c>
      <c r="AI25" s="360"/>
      <c r="AJ25" s="360"/>
      <c r="AK25" s="360"/>
      <c r="AL25" s="361"/>
      <c r="AM25" s="359">
        <v>203205</v>
      </c>
      <c r="AN25" s="360"/>
      <c r="AO25" s="360"/>
      <c r="AP25" s="360"/>
      <c r="AQ25" s="360"/>
      <c r="AR25" s="361"/>
      <c r="AS25" s="359">
        <v>2945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1003725</v>
      </c>
      <c r="BO25" s="379"/>
      <c r="BP25" s="379"/>
      <c r="BQ25" s="379"/>
      <c r="BR25" s="379"/>
      <c r="BS25" s="379"/>
      <c r="BT25" s="379"/>
      <c r="BU25" s="380"/>
      <c r="BV25" s="378">
        <v>566095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6400</v>
      </c>
      <c r="R26" s="360"/>
      <c r="S26" s="360"/>
      <c r="T26" s="360"/>
      <c r="U26" s="360"/>
      <c r="V26" s="361"/>
      <c r="W26" s="425"/>
      <c r="X26" s="416"/>
      <c r="Y26" s="417"/>
      <c r="Z26" s="356" t="s">
        <v>160</v>
      </c>
      <c r="AA26" s="438"/>
      <c r="AB26" s="438"/>
      <c r="AC26" s="438"/>
      <c r="AD26" s="438"/>
      <c r="AE26" s="438"/>
      <c r="AF26" s="438"/>
      <c r="AG26" s="439"/>
      <c r="AH26" s="359">
        <v>19</v>
      </c>
      <c r="AI26" s="360"/>
      <c r="AJ26" s="360"/>
      <c r="AK26" s="360"/>
      <c r="AL26" s="361"/>
      <c r="AM26" s="359">
        <v>55575</v>
      </c>
      <c r="AN26" s="360"/>
      <c r="AO26" s="360"/>
      <c r="AP26" s="360"/>
      <c r="AQ26" s="360"/>
      <c r="AR26" s="361"/>
      <c r="AS26" s="359">
        <v>2925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4500</v>
      </c>
      <c r="R27" s="360"/>
      <c r="S27" s="360"/>
      <c r="T27" s="360"/>
      <c r="U27" s="360"/>
      <c r="V27" s="361"/>
      <c r="W27" s="425"/>
      <c r="X27" s="416"/>
      <c r="Y27" s="417"/>
      <c r="Z27" s="356" t="s">
        <v>163</v>
      </c>
      <c r="AA27" s="357"/>
      <c r="AB27" s="357"/>
      <c r="AC27" s="357"/>
      <c r="AD27" s="357"/>
      <c r="AE27" s="357"/>
      <c r="AF27" s="357"/>
      <c r="AG27" s="358"/>
      <c r="AH27" s="359">
        <v>27</v>
      </c>
      <c r="AI27" s="360"/>
      <c r="AJ27" s="360"/>
      <c r="AK27" s="360"/>
      <c r="AL27" s="361"/>
      <c r="AM27" s="359">
        <v>82134</v>
      </c>
      <c r="AN27" s="360"/>
      <c r="AO27" s="360"/>
      <c r="AP27" s="360"/>
      <c r="AQ27" s="360"/>
      <c r="AR27" s="361"/>
      <c r="AS27" s="359">
        <v>3042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405996</v>
      </c>
      <c r="BO27" s="387"/>
      <c r="BP27" s="387"/>
      <c r="BQ27" s="387"/>
      <c r="BR27" s="387"/>
      <c r="BS27" s="387"/>
      <c r="BT27" s="387"/>
      <c r="BU27" s="388"/>
      <c r="BV27" s="386">
        <v>400818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3800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3889870</v>
      </c>
      <c r="BO28" s="379"/>
      <c r="BP28" s="379"/>
      <c r="BQ28" s="379"/>
      <c r="BR28" s="379"/>
      <c r="BS28" s="379"/>
      <c r="BT28" s="379"/>
      <c r="BU28" s="380"/>
      <c r="BV28" s="378">
        <v>3491376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3500</v>
      </c>
      <c r="R29" s="360"/>
      <c r="S29" s="360"/>
      <c r="T29" s="360"/>
      <c r="U29" s="360"/>
      <c r="V29" s="361"/>
      <c r="W29" s="426"/>
      <c r="X29" s="427"/>
      <c r="Y29" s="428"/>
      <c r="Z29" s="356" t="s">
        <v>170</v>
      </c>
      <c r="AA29" s="357"/>
      <c r="AB29" s="357"/>
      <c r="AC29" s="357"/>
      <c r="AD29" s="357"/>
      <c r="AE29" s="357"/>
      <c r="AF29" s="357"/>
      <c r="AG29" s="358"/>
      <c r="AH29" s="359">
        <v>369</v>
      </c>
      <c r="AI29" s="360"/>
      <c r="AJ29" s="360"/>
      <c r="AK29" s="360"/>
      <c r="AL29" s="361"/>
      <c r="AM29" s="359">
        <v>1114974</v>
      </c>
      <c r="AN29" s="360"/>
      <c r="AO29" s="360"/>
      <c r="AP29" s="360"/>
      <c r="AQ29" s="360"/>
      <c r="AR29" s="361"/>
      <c r="AS29" s="359">
        <v>3022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1168334</v>
      </c>
      <c r="BO29" s="384"/>
      <c r="BP29" s="384"/>
      <c r="BQ29" s="384"/>
      <c r="BR29" s="384"/>
      <c r="BS29" s="384"/>
      <c r="BT29" s="384"/>
      <c r="BU29" s="385"/>
      <c r="BV29" s="383">
        <v>1146098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94.4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3333007</v>
      </c>
      <c r="BO30" s="387"/>
      <c r="BP30" s="387"/>
      <c r="BQ30" s="387"/>
      <c r="BR30" s="387"/>
      <c r="BS30" s="387"/>
      <c r="BT30" s="387"/>
      <c r="BU30" s="388"/>
      <c r="BV30" s="386">
        <v>2809752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瀬戸内市国民健康保険特別会計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瀬戸内市水道事業会計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瀬戸内市下水道事業特別会計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岡山県市町村総合事務組合（一般会計）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(一社)瀬戸内市緑の村公社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瀬戸内市国民健康保険診療施設裳掛診療所特別会計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瀬戸内市病院事業会計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瀬戸内市農業集落排水事業特別会計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岡山県市町村総合事務組合（貸付金特別会計）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(公財)寒風陶芸の里</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瀬戸内市国民健康保険診療施設美和診療所特別会計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瀬戸内市漁業集落排水事業特別会計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岡山県市町村総合事務組合（脱退還付金特別会計）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(一財)瀬戸内市振興公社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瀬戸内市介護保険特別会計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IF('各会計、関係団体の財政状況及び健全化判断比率'!B38="","",'各会計、関係団体の財政状況及び健全化判断比率'!B38)</f>
        <v>瀬戸内市土地開発事業特別会計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岡山県市町村総合事務組合（交通災害共済特別会計）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(有)曙の里おく</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瀬戸内市後期高齢者医療特別会計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IF('各会計、関係団体の財政状況及び健全化判断比率'!B39="","",'各会計、関係団体の財政状況及び健全化判断比率'!B39)</f>
        <v>瀬戸内市企業団地造成事業特別会計</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岡山県市町村税整理組合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(一財)牛窓町水産協会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岡山県後期高齢者医療広域連合（一般会計）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岡山県後期高齢者医療広域連合（特別会計）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神崎衛生施設組合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旭東用排水組合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岡山県広域水道企業団</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4982956</v>
      </c>
      <c r="S5" s="639"/>
      <c r="T5" s="639"/>
      <c r="U5" s="639"/>
      <c r="V5" s="639"/>
      <c r="W5" s="639"/>
      <c r="X5" s="639"/>
      <c r="Y5" s="686"/>
      <c r="Z5" s="699">
        <v>30</v>
      </c>
      <c r="AA5" s="699"/>
      <c r="AB5" s="699"/>
      <c r="AC5" s="699"/>
      <c r="AD5" s="700">
        <v>4982956</v>
      </c>
      <c r="AE5" s="700"/>
      <c r="AF5" s="700"/>
      <c r="AG5" s="700"/>
      <c r="AH5" s="700"/>
      <c r="AI5" s="700"/>
      <c r="AJ5" s="700"/>
      <c r="AK5" s="700"/>
      <c r="AL5" s="687">
        <v>47.1</v>
      </c>
      <c r="AM5" s="656"/>
      <c r="AN5" s="656"/>
      <c r="AO5" s="688"/>
      <c r="AP5" s="673" t="s">
        <v>208</v>
      </c>
      <c r="AQ5" s="674"/>
      <c r="AR5" s="674"/>
      <c r="AS5" s="674"/>
      <c r="AT5" s="674"/>
      <c r="AU5" s="674"/>
      <c r="AV5" s="674"/>
      <c r="AW5" s="674"/>
      <c r="AX5" s="674"/>
      <c r="AY5" s="674"/>
      <c r="AZ5" s="674"/>
      <c r="BA5" s="674"/>
      <c r="BB5" s="674"/>
      <c r="BC5" s="674"/>
      <c r="BD5" s="674"/>
      <c r="BE5" s="674"/>
      <c r="BF5" s="675"/>
      <c r="BG5" s="588">
        <v>4980725</v>
      </c>
      <c r="BH5" s="589"/>
      <c r="BI5" s="589"/>
      <c r="BJ5" s="589"/>
      <c r="BK5" s="589"/>
      <c r="BL5" s="589"/>
      <c r="BM5" s="589"/>
      <c r="BN5" s="590"/>
      <c r="BO5" s="641">
        <v>100</v>
      </c>
      <c r="BP5" s="641"/>
      <c r="BQ5" s="641"/>
      <c r="BR5" s="641"/>
      <c r="BS5" s="642">
        <v>105020</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150951</v>
      </c>
      <c r="S6" s="589"/>
      <c r="T6" s="589"/>
      <c r="U6" s="589"/>
      <c r="V6" s="589"/>
      <c r="W6" s="589"/>
      <c r="X6" s="589"/>
      <c r="Y6" s="590"/>
      <c r="Z6" s="641">
        <v>0.9</v>
      </c>
      <c r="AA6" s="641"/>
      <c r="AB6" s="641"/>
      <c r="AC6" s="641"/>
      <c r="AD6" s="642">
        <v>150951</v>
      </c>
      <c r="AE6" s="642"/>
      <c r="AF6" s="642"/>
      <c r="AG6" s="642"/>
      <c r="AH6" s="642"/>
      <c r="AI6" s="642"/>
      <c r="AJ6" s="642"/>
      <c r="AK6" s="642"/>
      <c r="AL6" s="611">
        <v>1.4</v>
      </c>
      <c r="AM6" s="643"/>
      <c r="AN6" s="643"/>
      <c r="AO6" s="644"/>
      <c r="AP6" s="585" t="s">
        <v>213</v>
      </c>
      <c r="AQ6" s="586"/>
      <c r="AR6" s="586"/>
      <c r="AS6" s="586"/>
      <c r="AT6" s="586"/>
      <c r="AU6" s="586"/>
      <c r="AV6" s="586"/>
      <c r="AW6" s="586"/>
      <c r="AX6" s="586"/>
      <c r="AY6" s="586"/>
      <c r="AZ6" s="586"/>
      <c r="BA6" s="586"/>
      <c r="BB6" s="586"/>
      <c r="BC6" s="586"/>
      <c r="BD6" s="586"/>
      <c r="BE6" s="586"/>
      <c r="BF6" s="587"/>
      <c r="BG6" s="588">
        <v>4980725</v>
      </c>
      <c r="BH6" s="589"/>
      <c r="BI6" s="589"/>
      <c r="BJ6" s="589"/>
      <c r="BK6" s="589"/>
      <c r="BL6" s="589"/>
      <c r="BM6" s="589"/>
      <c r="BN6" s="590"/>
      <c r="BO6" s="641">
        <v>100</v>
      </c>
      <c r="BP6" s="641"/>
      <c r="BQ6" s="641"/>
      <c r="BR6" s="641"/>
      <c r="BS6" s="642">
        <v>105020</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201777</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201759</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10301</v>
      </c>
      <c r="S7" s="589"/>
      <c r="T7" s="589"/>
      <c r="U7" s="589"/>
      <c r="V7" s="589"/>
      <c r="W7" s="589"/>
      <c r="X7" s="589"/>
      <c r="Y7" s="590"/>
      <c r="Z7" s="641">
        <v>0.1</v>
      </c>
      <c r="AA7" s="641"/>
      <c r="AB7" s="641"/>
      <c r="AC7" s="641"/>
      <c r="AD7" s="642">
        <v>10301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2274031</v>
      </c>
      <c r="BH7" s="589"/>
      <c r="BI7" s="589"/>
      <c r="BJ7" s="589"/>
      <c r="BK7" s="589"/>
      <c r="BL7" s="589"/>
      <c r="BM7" s="589"/>
      <c r="BN7" s="590"/>
      <c r="BO7" s="641">
        <v>45.6</v>
      </c>
      <c r="BP7" s="641"/>
      <c r="BQ7" s="641"/>
      <c r="BR7" s="641"/>
      <c r="BS7" s="642">
        <v>105020</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2699522</v>
      </c>
      <c r="CS7" s="589"/>
      <c r="CT7" s="589"/>
      <c r="CU7" s="589"/>
      <c r="CV7" s="589"/>
      <c r="CW7" s="589"/>
      <c r="CX7" s="589"/>
      <c r="CY7" s="590"/>
      <c r="CZ7" s="641">
        <v>17.3</v>
      </c>
      <c r="DA7" s="641"/>
      <c r="DB7" s="641"/>
      <c r="DC7" s="641"/>
      <c r="DD7" s="594">
        <v>19665</v>
      </c>
      <c r="DE7" s="589"/>
      <c r="DF7" s="589"/>
      <c r="DG7" s="589"/>
      <c r="DH7" s="589"/>
      <c r="DI7" s="589"/>
      <c r="DJ7" s="589"/>
      <c r="DK7" s="589"/>
      <c r="DL7" s="589"/>
      <c r="DM7" s="589"/>
      <c r="DN7" s="589"/>
      <c r="DO7" s="589"/>
      <c r="DP7" s="590"/>
      <c r="DQ7" s="594">
        <v>2093039</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43223</v>
      </c>
      <c r="S8" s="589"/>
      <c r="T8" s="589"/>
      <c r="U8" s="589"/>
      <c r="V8" s="589"/>
      <c r="W8" s="589"/>
      <c r="X8" s="589"/>
      <c r="Y8" s="590"/>
      <c r="Z8" s="641">
        <v>0.3</v>
      </c>
      <c r="AA8" s="641"/>
      <c r="AB8" s="641"/>
      <c r="AC8" s="641"/>
      <c r="AD8" s="642">
        <v>43223</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66736</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4702024</v>
      </c>
      <c r="CS8" s="589"/>
      <c r="CT8" s="589"/>
      <c r="CU8" s="589"/>
      <c r="CV8" s="589"/>
      <c r="CW8" s="589"/>
      <c r="CX8" s="589"/>
      <c r="CY8" s="590"/>
      <c r="CZ8" s="641">
        <v>30.1</v>
      </c>
      <c r="DA8" s="641"/>
      <c r="DB8" s="641"/>
      <c r="DC8" s="641"/>
      <c r="DD8" s="594">
        <v>49326</v>
      </c>
      <c r="DE8" s="589"/>
      <c r="DF8" s="589"/>
      <c r="DG8" s="589"/>
      <c r="DH8" s="589"/>
      <c r="DI8" s="589"/>
      <c r="DJ8" s="589"/>
      <c r="DK8" s="589"/>
      <c r="DL8" s="589"/>
      <c r="DM8" s="589"/>
      <c r="DN8" s="589"/>
      <c r="DO8" s="589"/>
      <c r="DP8" s="590"/>
      <c r="DQ8" s="594">
        <v>2549496</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22944</v>
      </c>
      <c r="S9" s="589"/>
      <c r="T9" s="589"/>
      <c r="U9" s="589"/>
      <c r="V9" s="589"/>
      <c r="W9" s="589"/>
      <c r="X9" s="589"/>
      <c r="Y9" s="590"/>
      <c r="Z9" s="641">
        <v>0.1</v>
      </c>
      <c r="AA9" s="641"/>
      <c r="AB9" s="641"/>
      <c r="AC9" s="641"/>
      <c r="AD9" s="642">
        <v>22944</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1479616</v>
      </c>
      <c r="BH9" s="589"/>
      <c r="BI9" s="589"/>
      <c r="BJ9" s="589"/>
      <c r="BK9" s="589"/>
      <c r="BL9" s="589"/>
      <c r="BM9" s="589"/>
      <c r="BN9" s="590"/>
      <c r="BO9" s="641">
        <v>29.7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1413718</v>
      </c>
      <c r="CS9" s="589"/>
      <c r="CT9" s="589"/>
      <c r="CU9" s="589"/>
      <c r="CV9" s="589"/>
      <c r="CW9" s="589"/>
      <c r="CX9" s="589"/>
      <c r="CY9" s="590"/>
      <c r="CZ9" s="641">
        <v>9</v>
      </c>
      <c r="DA9" s="641"/>
      <c r="DB9" s="641"/>
      <c r="DC9" s="641"/>
      <c r="DD9" s="594">
        <v>58980</v>
      </c>
      <c r="DE9" s="589"/>
      <c r="DF9" s="589"/>
      <c r="DG9" s="589"/>
      <c r="DH9" s="589"/>
      <c r="DI9" s="589"/>
      <c r="DJ9" s="589"/>
      <c r="DK9" s="589"/>
      <c r="DL9" s="589"/>
      <c r="DM9" s="589"/>
      <c r="DN9" s="589"/>
      <c r="DO9" s="589"/>
      <c r="DP9" s="590"/>
      <c r="DQ9" s="594">
        <v>1091098</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404181</v>
      </c>
      <c r="S10" s="589"/>
      <c r="T10" s="589"/>
      <c r="U10" s="589"/>
      <c r="V10" s="589"/>
      <c r="W10" s="589"/>
      <c r="X10" s="589"/>
      <c r="Y10" s="590"/>
      <c r="Z10" s="641">
        <v>2.4</v>
      </c>
      <c r="AA10" s="641"/>
      <c r="AB10" s="641"/>
      <c r="AC10" s="641"/>
      <c r="AD10" s="642">
        <v>404181</v>
      </c>
      <c r="AE10" s="642"/>
      <c r="AF10" s="642"/>
      <c r="AG10" s="642"/>
      <c r="AH10" s="642"/>
      <c r="AI10" s="642"/>
      <c r="AJ10" s="642"/>
      <c r="AK10" s="642"/>
      <c r="AL10" s="611">
        <v>3.8</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84429</v>
      </c>
      <c r="BH10" s="589"/>
      <c r="BI10" s="589"/>
      <c r="BJ10" s="589"/>
      <c r="BK10" s="589"/>
      <c r="BL10" s="589"/>
      <c r="BM10" s="589"/>
      <c r="BN10" s="590"/>
      <c r="BO10" s="641">
        <v>1.7</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21717</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187</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5773</v>
      </c>
      <c r="S11" s="589"/>
      <c r="T11" s="589"/>
      <c r="U11" s="589"/>
      <c r="V11" s="589"/>
      <c r="W11" s="589"/>
      <c r="X11" s="589"/>
      <c r="Y11" s="590"/>
      <c r="Z11" s="641">
        <v>0</v>
      </c>
      <c r="AA11" s="641"/>
      <c r="AB11" s="641"/>
      <c r="AC11" s="641"/>
      <c r="AD11" s="642">
        <v>5773</v>
      </c>
      <c r="AE11" s="642"/>
      <c r="AF11" s="642"/>
      <c r="AG11" s="642"/>
      <c r="AH11" s="642"/>
      <c r="AI11" s="642"/>
      <c r="AJ11" s="642"/>
      <c r="AK11" s="642"/>
      <c r="AL11" s="611">
        <v>0.1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643250</v>
      </c>
      <c r="BH11" s="589"/>
      <c r="BI11" s="589"/>
      <c r="BJ11" s="589"/>
      <c r="BK11" s="589"/>
      <c r="BL11" s="589"/>
      <c r="BM11" s="589"/>
      <c r="BN11" s="590"/>
      <c r="BO11" s="641">
        <v>12.9</v>
      </c>
      <c r="BP11" s="641"/>
      <c r="BQ11" s="641"/>
      <c r="BR11" s="641"/>
      <c r="BS11" s="594">
        <v>105020</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665809</v>
      </c>
      <c r="CS11" s="589"/>
      <c r="CT11" s="589"/>
      <c r="CU11" s="589"/>
      <c r="CV11" s="589"/>
      <c r="CW11" s="589"/>
      <c r="CX11" s="589"/>
      <c r="CY11" s="590"/>
      <c r="CZ11" s="641">
        <v>4.3</v>
      </c>
      <c r="DA11" s="641"/>
      <c r="DB11" s="641"/>
      <c r="DC11" s="641"/>
      <c r="DD11" s="594">
        <v>88790</v>
      </c>
      <c r="DE11" s="589"/>
      <c r="DF11" s="589"/>
      <c r="DG11" s="589"/>
      <c r="DH11" s="589"/>
      <c r="DI11" s="589"/>
      <c r="DJ11" s="589"/>
      <c r="DK11" s="589"/>
      <c r="DL11" s="589"/>
      <c r="DM11" s="589"/>
      <c r="DN11" s="589"/>
      <c r="DO11" s="589"/>
      <c r="DP11" s="590"/>
      <c r="DQ11" s="594">
        <v>541017</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2359759</v>
      </c>
      <c r="BH12" s="589"/>
      <c r="BI12" s="589"/>
      <c r="BJ12" s="589"/>
      <c r="BK12" s="589"/>
      <c r="BL12" s="589"/>
      <c r="BM12" s="589"/>
      <c r="BN12" s="590"/>
      <c r="BO12" s="641">
        <v>47.4</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280255</v>
      </c>
      <c r="CS12" s="589"/>
      <c r="CT12" s="589"/>
      <c r="CU12" s="589"/>
      <c r="CV12" s="589"/>
      <c r="CW12" s="589"/>
      <c r="CX12" s="589"/>
      <c r="CY12" s="590"/>
      <c r="CZ12" s="641">
        <v>1.8</v>
      </c>
      <c r="DA12" s="641"/>
      <c r="DB12" s="641"/>
      <c r="DC12" s="641"/>
      <c r="DD12" s="594">
        <v>4856</v>
      </c>
      <c r="DE12" s="589"/>
      <c r="DF12" s="589"/>
      <c r="DG12" s="589"/>
      <c r="DH12" s="589"/>
      <c r="DI12" s="589"/>
      <c r="DJ12" s="589"/>
      <c r="DK12" s="589"/>
      <c r="DL12" s="589"/>
      <c r="DM12" s="589"/>
      <c r="DN12" s="589"/>
      <c r="DO12" s="589"/>
      <c r="DP12" s="590"/>
      <c r="DQ12" s="594">
        <v>278484</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15949</v>
      </c>
      <c r="S13" s="589"/>
      <c r="T13" s="589"/>
      <c r="U13" s="589"/>
      <c r="V13" s="589"/>
      <c r="W13" s="589"/>
      <c r="X13" s="589"/>
      <c r="Y13" s="590"/>
      <c r="Z13" s="641">
        <v>0.1</v>
      </c>
      <c r="AA13" s="641"/>
      <c r="AB13" s="641"/>
      <c r="AC13" s="641"/>
      <c r="AD13" s="642">
        <v>15949</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2355643</v>
      </c>
      <c r="BH13" s="589"/>
      <c r="BI13" s="589"/>
      <c r="BJ13" s="589"/>
      <c r="BK13" s="589"/>
      <c r="BL13" s="589"/>
      <c r="BM13" s="589"/>
      <c r="BN13" s="590"/>
      <c r="BO13" s="641">
        <v>47.3</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1231126</v>
      </c>
      <c r="CS13" s="589"/>
      <c r="CT13" s="589"/>
      <c r="CU13" s="589"/>
      <c r="CV13" s="589"/>
      <c r="CW13" s="589"/>
      <c r="CX13" s="589"/>
      <c r="CY13" s="590"/>
      <c r="CZ13" s="641">
        <v>7.9</v>
      </c>
      <c r="DA13" s="641"/>
      <c r="DB13" s="641"/>
      <c r="DC13" s="641"/>
      <c r="DD13" s="594">
        <v>423598</v>
      </c>
      <c r="DE13" s="589"/>
      <c r="DF13" s="589"/>
      <c r="DG13" s="589"/>
      <c r="DH13" s="589"/>
      <c r="DI13" s="589"/>
      <c r="DJ13" s="589"/>
      <c r="DK13" s="589"/>
      <c r="DL13" s="589"/>
      <c r="DM13" s="589"/>
      <c r="DN13" s="589"/>
      <c r="DO13" s="589"/>
      <c r="DP13" s="590"/>
      <c r="DQ13" s="594">
        <v>1008654</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105006</v>
      </c>
      <c r="BH14" s="589"/>
      <c r="BI14" s="589"/>
      <c r="BJ14" s="589"/>
      <c r="BK14" s="589"/>
      <c r="BL14" s="589"/>
      <c r="BM14" s="589"/>
      <c r="BN14" s="590"/>
      <c r="BO14" s="641">
        <v>2.1</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655257</v>
      </c>
      <c r="CS14" s="589"/>
      <c r="CT14" s="589"/>
      <c r="CU14" s="589"/>
      <c r="CV14" s="589"/>
      <c r="CW14" s="589"/>
      <c r="CX14" s="589"/>
      <c r="CY14" s="590"/>
      <c r="CZ14" s="641">
        <v>4.2</v>
      </c>
      <c r="DA14" s="641"/>
      <c r="DB14" s="641"/>
      <c r="DC14" s="641"/>
      <c r="DD14" s="594">
        <v>21105</v>
      </c>
      <c r="DE14" s="589"/>
      <c r="DF14" s="589"/>
      <c r="DG14" s="589"/>
      <c r="DH14" s="589"/>
      <c r="DI14" s="589"/>
      <c r="DJ14" s="589"/>
      <c r="DK14" s="589"/>
      <c r="DL14" s="589"/>
      <c r="DM14" s="589"/>
      <c r="DN14" s="589"/>
      <c r="DO14" s="589"/>
      <c r="DP14" s="590"/>
      <c r="DQ14" s="594">
        <v>618704</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21909</v>
      </c>
      <c r="S15" s="589"/>
      <c r="T15" s="589"/>
      <c r="U15" s="589"/>
      <c r="V15" s="589"/>
      <c r="W15" s="589"/>
      <c r="X15" s="589"/>
      <c r="Y15" s="590"/>
      <c r="Z15" s="641">
        <v>0.1</v>
      </c>
      <c r="AA15" s="641"/>
      <c r="AB15" s="641"/>
      <c r="AC15" s="641"/>
      <c r="AD15" s="642">
        <v>21909</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241929</v>
      </c>
      <c r="BH15" s="589"/>
      <c r="BI15" s="589"/>
      <c r="BJ15" s="589"/>
      <c r="BK15" s="589"/>
      <c r="BL15" s="589"/>
      <c r="BM15" s="589"/>
      <c r="BN15" s="590"/>
      <c r="BO15" s="641">
        <v>4.9000000000000004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1875825</v>
      </c>
      <c r="CS15" s="589"/>
      <c r="CT15" s="589"/>
      <c r="CU15" s="589"/>
      <c r="CV15" s="589"/>
      <c r="CW15" s="589"/>
      <c r="CX15" s="589"/>
      <c r="CY15" s="590"/>
      <c r="CZ15" s="641">
        <v>12</v>
      </c>
      <c r="DA15" s="641"/>
      <c r="DB15" s="641"/>
      <c r="DC15" s="641"/>
      <c r="DD15" s="594">
        <v>458160</v>
      </c>
      <c r="DE15" s="589"/>
      <c r="DF15" s="589"/>
      <c r="DG15" s="589"/>
      <c r="DH15" s="589"/>
      <c r="DI15" s="589"/>
      <c r="DJ15" s="589"/>
      <c r="DK15" s="589"/>
      <c r="DL15" s="589"/>
      <c r="DM15" s="589"/>
      <c r="DN15" s="589"/>
      <c r="DO15" s="589"/>
      <c r="DP15" s="590"/>
      <c r="DQ15" s="594">
        <v>1267138</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5540065</v>
      </c>
      <c r="S16" s="589"/>
      <c r="T16" s="589"/>
      <c r="U16" s="589"/>
      <c r="V16" s="589"/>
      <c r="W16" s="589"/>
      <c r="X16" s="589"/>
      <c r="Y16" s="590"/>
      <c r="Z16" s="641">
        <v>33.299999999999997</v>
      </c>
      <c r="AA16" s="641"/>
      <c r="AB16" s="641"/>
      <c r="AC16" s="641"/>
      <c r="AD16" s="642">
        <v>4912300</v>
      </c>
      <c r="AE16" s="642"/>
      <c r="AF16" s="642"/>
      <c r="AG16" s="642"/>
      <c r="AH16" s="642"/>
      <c r="AI16" s="642"/>
      <c r="AJ16" s="642"/>
      <c r="AK16" s="642"/>
      <c r="AL16" s="611">
        <v>46.4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63764</v>
      </c>
      <c r="CS16" s="589"/>
      <c r="CT16" s="589"/>
      <c r="CU16" s="589"/>
      <c r="CV16" s="589"/>
      <c r="CW16" s="589"/>
      <c r="CX16" s="589"/>
      <c r="CY16" s="590"/>
      <c r="CZ16" s="641">
        <v>0.4</v>
      </c>
      <c r="DA16" s="641"/>
      <c r="DB16" s="641"/>
      <c r="DC16" s="641"/>
      <c r="DD16" s="594" t="s">
        <v>221</v>
      </c>
      <c r="DE16" s="589"/>
      <c r="DF16" s="589"/>
      <c r="DG16" s="589"/>
      <c r="DH16" s="589"/>
      <c r="DI16" s="589"/>
      <c r="DJ16" s="589"/>
      <c r="DK16" s="589"/>
      <c r="DL16" s="589"/>
      <c r="DM16" s="589"/>
      <c r="DN16" s="589"/>
      <c r="DO16" s="589"/>
      <c r="DP16" s="590"/>
      <c r="DQ16" s="594">
        <v>26154</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4912300</v>
      </c>
      <c r="S17" s="589"/>
      <c r="T17" s="589"/>
      <c r="U17" s="589"/>
      <c r="V17" s="589"/>
      <c r="W17" s="589"/>
      <c r="X17" s="589"/>
      <c r="Y17" s="590"/>
      <c r="Z17" s="641">
        <v>29.5</v>
      </c>
      <c r="AA17" s="641"/>
      <c r="AB17" s="641"/>
      <c r="AC17" s="641"/>
      <c r="AD17" s="642">
        <v>4912300</v>
      </c>
      <c r="AE17" s="642"/>
      <c r="AF17" s="642"/>
      <c r="AG17" s="642"/>
      <c r="AH17" s="642"/>
      <c r="AI17" s="642"/>
      <c r="AJ17" s="642"/>
      <c r="AK17" s="642"/>
      <c r="AL17" s="611">
        <v>46.4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1829080</v>
      </c>
      <c r="CS17" s="589"/>
      <c r="CT17" s="589"/>
      <c r="CU17" s="589"/>
      <c r="CV17" s="589"/>
      <c r="CW17" s="589"/>
      <c r="CX17" s="589"/>
      <c r="CY17" s="590"/>
      <c r="CZ17" s="641">
        <v>11.7</v>
      </c>
      <c r="DA17" s="641"/>
      <c r="DB17" s="641"/>
      <c r="DC17" s="641"/>
      <c r="DD17" s="594" t="s">
        <v>221</v>
      </c>
      <c r="DE17" s="589"/>
      <c r="DF17" s="589"/>
      <c r="DG17" s="589"/>
      <c r="DH17" s="589"/>
      <c r="DI17" s="589"/>
      <c r="DJ17" s="589"/>
      <c r="DK17" s="589"/>
      <c r="DL17" s="589"/>
      <c r="DM17" s="589"/>
      <c r="DN17" s="589"/>
      <c r="DO17" s="589"/>
      <c r="DP17" s="590"/>
      <c r="DQ17" s="594">
        <v>1811837</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627764</v>
      </c>
      <c r="S18" s="589"/>
      <c r="T18" s="589"/>
      <c r="U18" s="589"/>
      <c r="V18" s="589"/>
      <c r="W18" s="589"/>
      <c r="X18" s="589"/>
      <c r="Y18" s="590"/>
      <c r="Z18" s="641">
        <v>3.8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2231</v>
      </c>
      <c r="BH19" s="589"/>
      <c r="BI19" s="589"/>
      <c r="BJ19" s="589"/>
      <c r="BK19" s="589"/>
      <c r="BL19" s="589"/>
      <c r="BM19" s="589"/>
      <c r="BN19" s="590"/>
      <c r="BO19" s="641">
        <v>0</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11198252</v>
      </c>
      <c r="S20" s="589"/>
      <c r="T20" s="589"/>
      <c r="U20" s="589"/>
      <c r="V20" s="589"/>
      <c r="W20" s="589"/>
      <c r="X20" s="589"/>
      <c r="Y20" s="590"/>
      <c r="Z20" s="641">
        <v>67.3</v>
      </c>
      <c r="AA20" s="641"/>
      <c r="AB20" s="641"/>
      <c r="AC20" s="641"/>
      <c r="AD20" s="642">
        <v>10570487</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2231</v>
      </c>
      <c r="BH20" s="589"/>
      <c r="BI20" s="589"/>
      <c r="BJ20" s="589"/>
      <c r="BK20" s="589"/>
      <c r="BL20" s="589"/>
      <c r="BM20" s="589"/>
      <c r="BN20" s="590"/>
      <c r="BO20" s="641">
        <v>0</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15639874</v>
      </c>
      <c r="CS20" s="589"/>
      <c r="CT20" s="589"/>
      <c r="CU20" s="589"/>
      <c r="CV20" s="589"/>
      <c r="CW20" s="589"/>
      <c r="CX20" s="589"/>
      <c r="CY20" s="590"/>
      <c r="CZ20" s="641">
        <v>100</v>
      </c>
      <c r="DA20" s="641"/>
      <c r="DB20" s="641"/>
      <c r="DC20" s="641"/>
      <c r="DD20" s="594">
        <v>1124480</v>
      </c>
      <c r="DE20" s="589"/>
      <c r="DF20" s="589"/>
      <c r="DG20" s="589"/>
      <c r="DH20" s="589"/>
      <c r="DI20" s="589"/>
      <c r="DJ20" s="589"/>
      <c r="DK20" s="589"/>
      <c r="DL20" s="589"/>
      <c r="DM20" s="589"/>
      <c r="DN20" s="589"/>
      <c r="DO20" s="589"/>
      <c r="DP20" s="590"/>
      <c r="DQ20" s="594">
        <v>11487567</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3805</v>
      </c>
      <c r="S21" s="589"/>
      <c r="T21" s="589"/>
      <c r="U21" s="589"/>
      <c r="V21" s="589"/>
      <c r="W21" s="589"/>
      <c r="X21" s="589"/>
      <c r="Y21" s="590"/>
      <c r="Z21" s="641">
        <v>0</v>
      </c>
      <c r="AA21" s="641"/>
      <c r="AB21" s="641"/>
      <c r="AC21" s="641"/>
      <c r="AD21" s="642">
        <v>3805</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2231</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99169</v>
      </c>
      <c r="S22" s="589"/>
      <c r="T22" s="589"/>
      <c r="U22" s="589"/>
      <c r="V22" s="589"/>
      <c r="W22" s="589"/>
      <c r="X22" s="589"/>
      <c r="Y22" s="590"/>
      <c r="Z22" s="641">
        <v>0.6</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237232</v>
      </c>
      <c r="S23" s="589"/>
      <c r="T23" s="589"/>
      <c r="U23" s="589"/>
      <c r="V23" s="589"/>
      <c r="W23" s="589"/>
      <c r="X23" s="589"/>
      <c r="Y23" s="590"/>
      <c r="Z23" s="641">
        <v>1.4</v>
      </c>
      <c r="AA23" s="641"/>
      <c r="AB23" s="641"/>
      <c r="AC23" s="641"/>
      <c r="AD23" s="642">
        <v>7641</v>
      </c>
      <c r="AE23" s="642"/>
      <c r="AF23" s="642"/>
      <c r="AG23" s="642"/>
      <c r="AH23" s="642"/>
      <c r="AI23" s="642"/>
      <c r="AJ23" s="642"/>
      <c r="AK23" s="642"/>
      <c r="AL23" s="611">
        <v>0.1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84466</v>
      </c>
      <c r="S24" s="589"/>
      <c r="T24" s="589"/>
      <c r="U24" s="589"/>
      <c r="V24" s="589"/>
      <c r="W24" s="589"/>
      <c r="X24" s="589"/>
      <c r="Y24" s="590"/>
      <c r="Z24" s="641">
        <v>0.5</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7263222</v>
      </c>
      <c r="CS24" s="639"/>
      <c r="CT24" s="639"/>
      <c r="CU24" s="639"/>
      <c r="CV24" s="639"/>
      <c r="CW24" s="639"/>
      <c r="CX24" s="639"/>
      <c r="CY24" s="686"/>
      <c r="CZ24" s="690">
        <v>46.4</v>
      </c>
      <c r="DA24" s="691"/>
      <c r="DB24" s="691"/>
      <c r="DC24" s="692"/>
      <c r="DD24" s="685">
        <v>5382667</v>
      </c>
      <c r="DE24" s="639"/>
      <c r="DF24" s="639"/>
      <c r="DG24" s="639"/>
      <c r="DH24" s="639"/>
      <c r="DI24" s="639"/>
      <c r="DJ24" s="639"/>
      <c r="DK24" s="686"/>
      <c r="DL24" s="685">
        <v>5333212</v>
      </c>
      <c r="DM24" s="639"/>
      <c r="DN24" s="639"/>
      <c r="DO24" s="639"/>
      <c r="DP24" s="639"/>
      <c r="DQ24" s="639"/>
      <c r="DR24" s="639"/>
      <c r="DS24" s="639"/>
      <c r="DT24" s="639"/>
      <c r="DU24" s="639"/>
      <c r="DV24" s="686"/>
      <c r="DW24" s="687">
        <v>47.7</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1442303</v>
      </c>
      <c r="S25" s="589"/>
      <c r="T25" s="589"/>
      <c r="U25" s="589"/>
      <c r="V25" s="589"/>
      <c r="W25" s="589"/>
      <c r="X25" s="589"/>
      <c r="Y25" s="590"/>
      <c r="Z25" s="641">
        <v>8.6999999999999993</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2950282</v>
      </c>
      <c r="CS25" s="607"/>
      <c r="CT25" s="607"/>
      <c r="CU25" s="607"/>
      <c r="CV25" s="607"/>
      <c r="CW25" s="607"/>
      <c r="CX25" s="607"/>
      <c r="CY25" s="608"/>
      <c r="CZ25" s="591">
        <v>18.899999999999999</v>
      </c>
      <c r="DA25" s="609"/>
      <c r="DB25" s="609"/>
      <c r="DC25" s="610"/>
      <c r="DD25" s="594">
        <v>2718997</v>
      </c>
      <c r="DE25" s="607"/>
      <c r="DF25" s="607"/>
      <c r="DG25" s="607"/>
      <c r="DH25" s="607"/>
      <c r="DI25" s="607"/>
      <c r="DJ25" s="607"/>
      <c r="DK25" s="608"/>
      <c r="DL25" s="594">
        <v>2669642</v>
      </c>
      <c r="DM25" s="607"/>
      <c r="DN25" s="607"/>
      <c r="DO25" s="607"/>
      <c r="DP25" s="607"/>
      <c r="DQ25" s="607"/>
      <c r="DR25" s="607"/>
      <c r="DS25" s="607"/>
      <c r="DT25" s="607"/>
      <c r="DU25" s="607"/>
      <c r="DV25" s="608"/>
      <c r="DW25" s="611">
        <v>23.9</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1915836</v>
      </c>
      <c r="CS26" s="589"/>
      <c r="CT26" s="589"/>
      <c r="CU26" s="589"/>
      <c r="CV26" s="589"/>
      <c r="CW26" s="589"/>
      <c r="CX26" s="589"/>
      <c r="CY26" s="590"/>
      <c r="CZ26" s="591">
        <v>12.2</v>
      </c>
      <c r="DA26" s="609"/>
      <c r="DB26" s="609"/>
      <c r="DC26" s="610"/>
      <c r="DD26" s="594">
        <v>1704600</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889505</v>
      </c>
      <c r="S27" s="589"/>
      <c r="T27" s="589"/>
      <c r="U27" s="589"/>
      <c r="V27" s="589"/>
      <c r="W27" s="589"/>
      <c r="X27" s="589"/>
      <c r="Y27" s="590"/>
      <c r="Z27" s="641">
        <v>5.3</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4982956</v>
      </c>
      <c r="BH27" s="589"/>
      <c r="BI27" s="589"/>
      <c r="BJ27" s="589"/>
      <c r="BK27" s="589"/>
      <c r="BL27" s="589"/>
      <c r="BM27" s="589"/>
      <c r="BN27" s="590"/>
      <c r="BO27" s="641">
        <v>100</v>
      </c>
      <c r="BP27" s="641"/>
      <c r="BQ27" s="641"/>
      <c r="BR27" s="641"/>
      <c r="BS27" s="594">
        <v>105020</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2483860</v>
      </c>
      <c r="CS27" s="607"/>
      <c r="CT27" s="607"/>
      <c r="CU27" s="607"/>
      <c r="CV27" s="607"/>
      <c r="CW27" s="607"/>
      <c r="CX27" s="607"/>
      <c r="CY27" s="608"/>
      <c r="CZ27" s="591">
        <v>15.9</v>
      </c>
      <c r="DA27" s="609"/>
      <c r="DB27" s="609"/>
      <c r="DC27" s="610"/>
      <c r="DD27" s="594">
        <v>851833</v>
      </c>
      <c r="DE27" s="607"/>
      <c r="DF27" s="607"/>
      <c r="DG27" s="607"/>
      <c r="DH27" s="607"/>
      <c r="DI27" s="607"/>
      <c r="DJ27" s="607"/>
      <c r="DK27" s="608"/>
      <c r="DL27" s="594">
        <v>851733</v>
      </c>
      <c r="DM27" s="607"/>
      <c r="DN27" s="607"/>
      <c r="DO27" s="607"/>
      <c r="DP27" s="607"/>
      <c r="DQ27" s="607"/>
      <c r="DR27" s="607"/>
      <c r="DS27" s="607"/>
      <c r="DT27" s="607"/>
      <c r="DU27" s="607"/>
      <c r="DV27" s="608"/>
      <c r="DW27" s="611">
        <v>7.6</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322751</v>
      </c>
      <c r="S28" s="589"/>
      <c r="T28" s="589"/>
      <c r="U28" s="589"/>
      <c r="V28" s="589"/>
      <c r="W28" s="589"/>
      <c r="X28" s="589"/>
      <c r="Y28" s="590"/>
      <c r="Z28" s="641">
        <v>1.9</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1829080</v>
      </c>
      <c r="CS28" s="589"/>
      <c r="CT28" s="589"/>
      <c r="CU28" s="589"/>
      <c r="CV28" s="589"/>
      <c r="CW28" s="589"/>
      <c r="CX28" s="589"/>
      <c r="CY28" s="590"/>
      <c r="CZ28" s="591">
        <v>11.7</v>
      </c>
      <c r="DA28" s="609"/>
      <c r="DB28" s="609"/>
      <c r="DC28" s="610"/>
      <c r="DD28" s="594">
        <v>1811837</v>
      </c>
      <c r="DE28" s="589"/>
      <c r="DF28" s="589"/>
      <c r="DG28" s="589"/>
      <c r="DH28" s="589"/>
      <c r="DI28" s="589"/>
      <c r="DJ28" s="589"/>
      <c r="DK28" s="590"/>
      <c r="DL28" s="594">
        <v>1811837</v>
      </c>
      <c r="DM28" s="589"/>
      <c r="DN28" s="589"/>
      <c r="DO28" s="589"/>
      <c r="DP28" s="589"/>
      <c r="DQ28" s="589"/>
      <c r="DR28" s="589"/>
      <c r="DS28" s="589"/>
      <c r="DT28" s="589"/>
      <c r="DU28" s="589"/>
      <c r="DV28" s="590"/>
      <c r="DW28" s="611">
        <v>16.2</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18055</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1829080</v>
      </c>
      <c r="CS29" s="607"/>
      <c r="CT29" s="607"/>
      <c r="CU29" s="607"/>
      <c r="CV29" s="607"/>
      <c r="CW29" s="607"/>
      <c r="CX29" s="607"/>
      <c r="CY29" s="608"/>
      <c r="CZ29" s="591">
        <v>11.7</v>
      </c>
      <c r="DA29" s="609"/>
      <c r="DB29" s="609"/>
      <c r="DC29" s="610"/>
      <c r="DD29" s="594">
        <v>1811837</v>
      </c>
      <c r="DE29" s="607"/>
      <c r="DF29" s="607"/>
      <c r="DG29" s="607"/>
      <c r="DH29" s="607"/>
      <c r="DI29" s="607"/>
      <c r="DJ29" s="607"/>
      <c r="DK29" s="608"/>
      <c r="DL29" s="594">
        <v>1811837</v>
      </c>
      <c r="DM29" s="607"/>
      <c r="DN29" s="607"/>
      <c r="DO29" s="607"/>
      <c r="DP29" s="607"/>
      <c r="DQ29" s="607"/>
      <c r="DR29" s="607"/>
      <c r="DS29" s="607"/>
      <c r="DT29" s="607"/>
      <c r="DU29" s="607"/>
      <c r="DV29" s="608"/>
      <c r="DW29" s="611">
        <v>16.2</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347457</v>
      </c>
      <c r="S30" s="589"/>
      <c r="T30" s="589"/>
      <c r="U30" s="589"/>
      <c r="V30" s="589"/>
      <c r="W30" s="589"/>
      <c r="X30" s="589"/>
      <c r="Y30" s="590"/>
      <c r="Z30" s="641">
        <v>2.1</v>
      </c>
      <c r="AA30" s="641"/>
      <c r="AB30" s="641"/>
      <c r="AC30" s="641"/>
      <c r="AD30" s="642" t="s">
        <v>221</v>
      </c>
      <c r="AE30" s="642"/>
      <c r="AF30" s="642"/>
      <c r="AG30" s="642"/>
      <c r="AH30" s="642"/>
      <c r="AI30" s="642"/>
      <c r="AJ30" s="642"/>
      <c r="AK30" s="642"/>
      <c r="AL30" s="611" t="s">
        <v>221</v>
      </c>
      <c r="AM30" s="643"/>
      <c r="AN30" s="643"/>
      <c r="AO30" s="644"/>
      <c r="AP30" s="664" t="s">
        <v>291</v>
      </c>
      <c r="AQ30" s="665"/>
      <c r="AR30" s="665"/>
      <c r="AS30" s="665"/>
      <c r="AT30" s="670" t="s">
        <v>292</v>
      </c>
      <c r="AU30" s="182"/>
      <c r="AV30" s="182"/>
      <c r="AW30" s="182"/>
      <c r="AX30" s="673" t="s">
        <v>170</v>
      </c>
      <c r="AY30" s="674"/>
      <c r="AZ30" s="674"/>
      <c r="BA30" s="674"/>
      <c r="BB30" s="674"/>
      <c r="BC30" s="674"/>
      <c r="BD30" s="674"/>
      <c r="BE30" s="674"/>
      <c r="BF30" s="675"/>
      <c r="BG30" s="654">
        <v>99</v>
      </c>
      <c r="BH30" s="655"/>
      <c r="BI30" s="655"/>
      <c r="BJ30" s="655"/>
      <c r="BK30" s="655"/>
      <c r="BL30" s="655"/>
      <c r="BM30" s="656">
        <v>94.7</v>
      </c>
      <c r="BN30" s="655"/>
      <c r="BO30" s="655"/>
      <c r="BP30" s="655"/>
      <c r="BQ30" s="657"/>
      <c r="BR30" s="654">
        <v>98.6</v>
      </c>
      <c r="BS30" s="655"/>
      <c r="BT30" s="655"/>
      <c r="BU30" s="655"/>
      <c r="BV30" s="655"/>
      <c r="BW30" s="655"/>
      <c r="BX30" s="656">
        <v>93</v>
      </c>
      <c r="BY30" s="655"/>
      <c r="BZ30" s="655"/>
      <c r="CA30" s="655"/>
      <c r="CB30" s="657"/>
      <c r="CD30" s="660"/>
      <c r="CE30" s="661"/>
      <c r="CF30" s="625" t="s">
        <v>293</v>
      </c>
      <c r="CG30" s="622"/>
      <c r="CH30" s="622"/>
      <c r="CI30" s="622"/>
      <c r="CJ30" s="622"/>
      <c r="CK30" s="622"/>
      <c r="CL30" s="622"/>
      <c r="CM30" s="622"/>
      <c r="CN30" s="622"/>
      <c r="CO30" s="622"/>
      <c r="CP30" s="622"/>
      <c r="CQ30" s="623"/>
      <c r="CR30" s="588">
        <v>1626477</v>
      </c>
      <c r="CS30" s="589"/>
      <c r="CT30" s="589"/>
      <c r="CU30" s="589"/>
      <c r="CV30" s="589"/>
      <c r="CW30" s="589"/>
      <c r="CX30" s="589"/>
      <c r="CY30" s="590"/>
      <c r="CZ30" s="591">
        <v>10.4</v>
      </c>
      <c r="DA30" s="609"/>
      <c r="DB30" s="609"/>
      <c r="DC30" s="610"/>
      <c r="DD30" s="594">
        <v>1612185</v>
      </c>
      <c r="DE30" s="589"/>
      <c r="DF30" s="589"/>
      <c r="DG30" s="589"/>
      <c r="DH30" s="589"/>
      <c r="DI30" s="589"/>
      <c r="DJ30" s="589"/>
      <c r="DK30" s="590"/>
      <c r="DL30" s="594">
        <v>1612185</v>
      </c>
      <c r="DM30" s="589"/>
      <c r="DN30" s="589"/>
      <c r="DO30" s="589"/>
      <c r="DP30" s="589"/>
      <c r="DQ30" s="589"/>
      <c r="DR30" s="589"/>
      <c r="DS30" s="589"/>
      <c r="DT30" s="589"/>
      <c r="DU30" s="589"/>
      <c r="DV30" s="590"/>
      <c r="DW30" s="611">
        <v>14.4</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607651</v>
      </c>
      <c r="S31" s="589"/>
      <c r="T31" s="589"/>
      <c r="U31" s="589"/>
      <c r="V31" s="589"/>
      <c r="W31" s="589"/>
      <c r="X31" s="589"/>
      <c r="Y31" s="590"/>
      <c r="Z31" s="641">
        <v>3.7</v>
      </c>
      <c r="AA31" s="641"/>
      <c r="AB31" s="641"/>
      <c r="AC31" s="641"/>
      <c r="AD31" s="642" t="s">
        <v>221</v>
      </c>
      <c r="AE31" s="642"/>
      <c r="AF31" s="642"/>
      <c r="AG31" s="642"/>
      <c r="AH31" s="642"/>
      <c r="AI31" s="642"/>
      <c r="AJ31" s="642"/>
      <c r="AK31" s="642"/>
      <c r="AL31" s="611" t="s">
        <v>221</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99.3</v>
      </c>
      <c r="BH31" s="607"/>
      <c r="BI31" s="607"/>
      <c r="BJ31" s="607"/>
      <c r="BK31" s="607"/>
      <c r="BL31" s="607"/>
      <c r="BM31" s="643">
        <v>97</v>
      </c>
      <c r="BN31" s="653"/>
      <c r="BO31" s="653"/>
      <c r="BP31" s="653"/>
      <c r="BQ31" s="617"/>
      <c r="BR31" s="652">
        <v>98.8</v>
      </c>
      <c r="BS31" s="607"/>
      <c r="BT31" s="607"/>
      <c r="BU31" s="607"/>
      <c r="BV31" s="607"/>
      <c r="BW31" s="607"/>
      <c r="BX31" s="643">
        <v>95.3</v>
      </c>
      <c r="BY31" s="653"/>
      <c r="BZ31" s="653"/>
      <c r="CA31" s="653"/>
      <c r="CB31" s="617"/>
      <c r="CD31" s="660"/>
      <c r="CE31" s="661"/>
      <c r="CF31" s="625" t="s">
        <v>297</v>
      </c>
      <c r="CG31" s="622"/>
      <c r="CH31" s="622"/>
      <c r="CI31" s="622"/>
      <c r="CJ31" s="622"/>
      <c r="CK31" s="622"/>
      <c r="CL31" s="622"/>
      <c r="CM31" s="622"/>
      <c r="CN31" s="622"/>
      <c r="CO31" s="622"/>
      <c r="CP31" s="622"/>
      <c r="CQ31" s="623"/>
      <c r="CR31" s="588">
        <v>202603</v>
      </c>
      <c r="CS31" s="607"/>
      <c r="CT31" s="607"/>
      <c r="CU31" s="607"/>
      <c r="CV31" s="607"/>
      <c r="CW31" s="607"/>
      <c r="CX31" s="607"/>
      <c r="CY31" s="608"/>
      <c r="CZ31" s="591">
        <v>1.3</v>
      </c>
      <c r="DA31" s="609"/>
      <c r="DB31" s="609"/>
      <c r="DC31" s="610"/>
      <c r="DD31" s="594">
        <v>199652</v>
      </c>
      <c r="DE31" s="607"/>
      <c r="DF31" s="607"/>
      <c r="DG31" s="607"/>
      <c r="DH31" s="607"/>
      <c r="DI31" s="607"/>
      <c r="DJ31" s="607"/>
      <c r="DK31" s="608"/>
      <c r="DL31" s="594">
        <v>199652</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203273</v>
      </c>
      <c r="S32" s="589"/>
      <c r="T32" s="589"/>
      <c r="U32" s="589"/>
      <c r="V32" s="589"/>
      <c r="W32" s="589"/>
      <c r="X32" s="589"/>
      <c r="Y32" s="590"/>
      <c r="Z32" s="641">
        <v>1.2</v>
      </c>
      <c r="AA32" s="641"/>
      <c r="AB32" s="641"/>
      <c r="AC32" s="641"/>
      <c r="AD32" s="642">
        <v>1203</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98.5</v>
      </c>
      <c r="BH32" s="573"/>
      <c r="BI32" s="573"/>
      <c r="BJ32" s="573"/>
      <c r="BK32" s="573"/>
      <c r="BL32" s="573"/>
      <c r="BM32" s="636">
        <v>92.1</v>
      </c>
      <c r="BN32" s="573"/>
      <c r="BO32" s="573"/>
      <c r="BP32" s="573"/>
      <c r="BQ32" s="630"/>
      <c r="BR32" s="651">
        <v>98.2</v>
      </c>
      <c r="BS32" s="573"/>
      <c r="BT32" s="573"/>
      <c r="BU32" s="573"/>
      <c r="BV32" s="573"/>
      <c r="BW32" s="573"/>
      <c r="BX32" s="636">
        <v>90.3</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1174700</v>
      </c>
      <c r="S33" s="589"/>
      <c r="T33" s="589"/>
      <c r="U33" s="589"/>
      <c r="V33" s="589"/>
      <c r="W33" s="589"/>
      <c r="X33" s="589"/>
      <c r="Y33" s="590"/>
      <c r="Z33" s="641">
        <v>7.1</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7188408</v>
      </c>
      <c r="CS33" s="607"/>
      <c r="CT33" s="607"/>
      <c r="CU33" s="607"/>
      <c r="CV33" s="607"/>
      <c r="CW33" s="607"/>
      <c r="CX33" s="607"/>
      <c r="CY33" s="608"/>
      <c r="CZ33" s="591">
        <v>46</v>
      </c>
      <c r="DA33" s="609"/>
      <c r="DB33" s="609"/>
      <c r="DC33" s="610"/>
      <c r="DD33" s="594">
        <v>5629518</v>
      </c>
      <c r="DE33" s="607"/>
      <c r="DF33" s="607"/>
      <c r="DG33" s="607"/>
      <c r="DH33" s="607"/>
      <c r="DI33" s="607"/>
      <c r="DJ33" s="607"/>
      <c r="DK33" s="608"/>
      <c r="DL33" s="594">
        <v>4048586</v>
      </c>
      <c r="DM33" s="607"/>
      <c r="DN33" s="607"/>
      <c r="DO33" s="607"/>
      <c r="DP33" s="607"/>
      <c r="DQ33" s="607"/>
      <c r="DR33" s="607"/>
      <c r="DS33" s="607"/>
      <c r="DT33" s="607"/>
      <c r="DU33" s="607"/>
      <c r="DV33" s="608"/>
      <c r="DW33" s="611">
        <v>36.200000000000003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2332509</v>
      </c>
      <c r="CS34" s="589"/>
      <c r="CT34" s="589"/>
      <c r="CU34" s="589"/>
      <c r="CV34" s="589"/>
      <c r="CW34" s="589"/>
      <c r="CX34" s="589"/>
      <c r="CY34" s="590"/>
      <c r="CZ34" s="591">
        <v>14.9</v>
      </c>
      <c r="DA34" s="609"/>
      <c r="DB34" s="609"/>
      <c r="DC34" s="610"/>
      <c r="DD34" s="594">
        <v>1688825</v>
      </c>
      <c r="DE34" s="589"/>
      <c r="DF34" s="589"/>
      <c r="DG34" s="589"/>
      <c r="DH34" s="589"/>
      <c r="DI34" s="589"/>
      <c r="DJ34" s="589"/>
      <c r="DK34" s="590"/>
      <c r="DL34" s="594">
        <v>1477149</v>
      </c>
      <c r="DM34" s="589"/>
      <c r="DN34" s="589"/>
      <c r="DO34" s="589"/>
      <c r="DP34" s="589"/>
      <c r="DQ34" s="589"/>
      <c r="DR34" s="589"/>
      <c r="DS34" s="589"/>
      <c r="DT34" s="589"/>
      <c r="DU34" s="589"/>
      <c r="DV34" s="590"/>
      <c r="DW34" s="611">
        <v>13.2</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600000</v>
      </c>
      <c r="S35" s="589"/>
      <c r="T35" s="589"/>
      <c r="U35" s="589"/>
      <c r="V35" s="589"/>
      <c r="W35" s="589"/>
      <c r="X35" s="589"/>
      <c r="Y35" s="590"/>
      <c r="Z35" s="641">
        <v>3.6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2842895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43005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111669</v>
      </c>
      <c r="CS35" s="607"/>
      <c r="CT35" s="607"/>
      <c r="CU35" s="607"/>
      <c r="CV35" s="607"/>
      <c r="CW35" s="607"/>
      <c r="CX35" s="607"/>
      <c r="CY35" s="608"/>
      <c r="CZ35" s="591">
        <v>0.7</v>
      </c>
      <c r="DA35" s="609"/>
      <c r="DB35" s="609"/>
      <c r="DC35" s="610"/>
      <c r="DD35" s="594">
        <v>73903</v>
      </c>
      <c r="DE35" s="607"/>
      <c r="DF35" s="607"/>
      <c r="DG35" s="607"/>
      <c r="DH35" s="607"/>
      <c r="DI35" s="607"/>
      <c r="DJ35" s="607"/>
      <c r="DK35" s="608"/>
      <c r="DL35" s="594">
        <v>71775</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16628619</v>
      </c>
      <c r="S36" s="629"/>
      <c r="T36" s="629"/>
      <c r="U36" s="629"/>
      <c r="V36" s="629"/>
      <c r="W36" s="629"/>
      <c r="X36" s="629"/>
      <c r="Y36" s="632"/>
      <c r="Z36" s="633">
        <v>100</v>
      </c>
      <c r="AA36" s="633"/>
      <c r="AB36" s="633"/>
      <c r="AC36" s="633"/>
      <c r="AD36" s="634">
        <v>10583136</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867430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18732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779785</v>
      </c>
      <c r="CS36" s="589"/>
      <c r="CT36" s="589"/>
      <c r="CU36" s="589"/>
      <c r="CV36" s="589"/>
      <c r="CW36" s="589"/>
      <c r="CX36" s="589"/>
      <c r="CY36" s="590"/>
      <c r="CZ36" s="591">
        <v>5</v>
      </c>
      <c r="DA36" s="609"/>
      <c r="DB36" s="609"/>
      <c r="DC36" s="610"/>
      <c r="DD36" s="594">
        <v>666737</v>
      </c>
      <c r="DE36" s="589"/>
      <c r="DF36" s="589"/>
      <c r="DG36" s="589"/>
      <c r="DH36" s="589"/>
      <c r="DI36" s="589"/>
      <c r="DJ36" s="589"/>
      <c r="DK36" s="590"/>
      <c r="DL36" s="594">
        <v>567046</v>
      </c>
      <c r="DM36" s="589"/>
      <c r="DN36" s="589"/>
      <c r="DO36" s="589"/>
      <c r="DP36" s="589"/>
      <c r="DQ36" s="589"/>
      <c r="DR36" s="589"/>
      <c r="DS36" s="589"/>
      <c r="DT36" s="589"/>
      <c r="DU36" s="589"/>
      <c r="DV36" s="590"/>
      <c r="DW36" s="611">
        <v>5.0999999999999996</v>
      </c>
      <c r="DX36" s="612"/>
      <c r="DY36" s="612"/>
      <c r="DZ36" s="612"/>
      <c r="EA36" s="612"/>
      <c r="EB36" s="612"/>
      <c r="EC36" s="613"/>
    </row>
    <row r="37" spans="2:133" ht="11.25" customHeight="1">
      <c r="AQ37" s="614" t="s">
        <v>315</v>
      </c>
      <c r="AR37" s="615"/>
      <c r="AS37" s="615"/>
      <c r="AT37" s="615"/>
      <c r="AU37" s="615"/>
      <c r="AV37" s="615"/>
      <c r="AW37" s="615"/>
      <c r="AX37" s="615"/>
      <c r="AY37" s="616"/>
      <c r="AZ37" s="588">
        <v>185901</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5838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109052</v>
      </c>
      <c r="CS37" s="607"/>
      <c r="CT37" s="607"/>
      <c r="CU37" s="607"/>
      <c r="CV37" s="607"/>
      <c r="CW37" s="607"/>
      <c r="CX37" s="607"/>
      <c r="CY37" s="608"/>
      <c r="CZ37" s="591">
        <v>0.7</v>
      </c>
      <c r="DA37" s="609"/>
      <c r="DB37" s="609"/>
      <c r="DC37" s="610"/>
      <c r="DD37" s="594">
        <v>108345</v>
      </c>
      <c r="DE37" s="607"/>
      <c r="DF37" s="607"/>
      <c r="DG37" s="607"/>
      <c r="DH37" s="607"/>
      <c r="DI37" s="607"/>
      <c r="DJ37" s="607"/>
      <c r="DK37" s="608"/>
      <c r="DL37" s="594">
        <v>108345</v>
      </c>
      <c r="DM37" s="607"/>
      <c r="DN37" s="607"/>
      <c r="DO37" s="607"/>
      <c r="DP37" s="607"/>
      <c r="DQ37" s="607"/>
      <c r="DR37" s="607"/>
      <c r="DS37" s="607"/>
      <c r="DT37" s="607"/>
      <c r="DU37" s="607"/>
      <c r="DV37" s="608"/>
      <c r="DW37" s="611">
        <v>1</v>
      </c>
      <c r="DX37" s="612"/>
      <c r="DY37" s="612"/>
      <c r="DZ37" s="612"/>
      <c r="EA37" s="612"/>
      <c r="EB37" s="612"/>
      <c r="EC37" s="613"/>
    </row>
    <row r="38" spans="2:133" ht="11.25" customHeight="1">
      <c r="AQ38" s="614" t="s">
        <v>318</v>
      </c>
      <c r="AR38" s="615"/>
      <c r="AS38" s="615"/>
      <c r="AT38" s="615"/>
      <c r="AU38" s="615"/>
      <c r="AV38" s="615"/>
      <c r="AW38" s="615"/>
      <c r="AX38" s="615"/>
      <c r="AY38" s="616"/>
      <c r="AZ38" s="588">
        <v>185380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9862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2471614</v>
      </c>
      <c r="CS38" s="589"/>
      <c r="CT38" s="589"/>
      <c r="CU38" s="589"/>
      <c r="CV38" s="589"/>
      <c r="CW38" s="589"/>
      <c r="CX38" s="589"/>
      <c r="CY38" s="590"/>
      <c r="CZ38" s="591">
        <v>15.8</v>
      </c>
      <c r="DA38" s="609"/>
      <c r="DB38" s="609"/>
      <c r="DC38" s="610"/>
      <c r="DD38" s="594">
        <v>2266498</v>
      </c>
      <c r="DE38" s="589"/>
      <c r="DF38" s="589"/>
      <c r="DG38" s="589"/>
      <c r="DH38" s="589"/>
      <c r="DI38" s="589"/>
      <c r="DJ38" s="589"/>
      <c r="DK38" s="590"/>
      <c r="DL38" s="594">
        <v>1932609</v>
      </c>
      <c r="DM38" s="589"/>
      <c r="DN38" s="589"/>
      <c r="DO38" s="589"/>
      <c r="DP38" s="589"/>
      <c r="DQ38" s="589"/>
      <c r="DR38" s="589"/>
      <c r="DS38" s="589"/>
      <c r="DT38" s="589"/>
      <c r="DU38" s="589"/>
      <c r="DV38" s="590"/>
      <c r="DW38" s="611">
        <v>17.3</v>
      </c>
      <c r="DX38" s="612"/>
      <c r="DY38" s="612"/>
      <c r="DZ38" s="612"/>
      <c r="EA38" s="612"/>
      <c r="EB38" s="612"/>
      <c r="EC38" s="613"/>
    </row>
    <row r="39" spans="2:133" ht="11.25" customHeight="1">
      <c r="AQ39" s="614" t="s">
        <v>321</v>
      </c>
      <c r="AR39" s="615"/>
      <c r="AS39" s="615"/>
      <c r="AT39" s="615"/>
      <c r="AU39" s="615"/>
      <c r="AV39" s="615"/>
      <c r="AW39" s="615"/>
      <c r="AX39" s="615"/>
      <c r="AY39" s="616"/>
      <c r="AZ39" s="588">
        <v>177827</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99</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1243422</v>
      </c>
      <c r="CS39" s="607"/>
      <c r="CT39" s="607"/>
      <c r="CU39" s="607"/>
      <c r="CV39" s="607"/>
      <c r="CW39" s="607"/>
      <c r="CX39" s="607"/>
      <c r="CY39" s="608"/>
      <c r="CZ39" s="591">
        <v>8</v>
      </c>
      <c r="DA39" s="609"/>
      <c r="DB39" s="609"/>
      <c r="DC39" s="610"/>
      <c r="DD39" s="594">
        <v>890428</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245923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88</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249409</v>
      </c>
      <c r="CS40" s="589"/>
      <c r="CT40" s="589"/>
      <c r="CU40" s="589"/>
      <c r="CV40" s="589"/>
      <c r="CW40" s="589"/>
      <c r="CX40" s="589"/>
      <c r="CY40" s="590"/>
      <c r="CZ40" s="591">
        <v>1.6</v>
      </c>
      <c r="DA40" s="609"/>
      <c r="DB40" s="609"/>
      <c r="DC40" s="610"/>
      <c r="DD40" s="594">
        <v>43127</v>
      </c>
      <c r="DE40" s="589"/>
      <c r="DF40" s="589"/>
      <c r="DG40" s="589"/>
      <c r="DH40" s="589"/>
      <c r="DI40" s="589"/>
      <c r="DJ40" s="589"/>
      <c r="DK40" s="590"/>
      <c r="DL40" s="594">
        <v>7</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1180434</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316</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1188244</v>
      </c>
      <c r="CS42" s="589"/>
      <c r="CT42" s="589"/>
      <c r="CU42" s="589"/>
      <c r="CV42" s="589"/>
      <c r="CW42" s="589"/>
      <c r="CX42" s="589"/>
      <c r="CY42" s="590"/>
      <c r="CZ42" s="591">
        <v>7.6</v>
      </c>
      <c r="DA42" s="592"/>
      <c r="DB42" s="592"/>
      <c r="DC42" s="593"/>
      <c r="DD42" s="594">
        <v>475382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17673</v>
      </c>
      <c r="CS43" s="607"/>
      <c r="CT43" s="607"/>
      <c r="CU43" s="607"/>
      <c r="CV43" s="607"/>
      <c r="CW43" s="607"/>
      <c r="CX43" s="607"/>
      <c r="CY43" s="608"/>
      <c r="CZ43" s="591">
        <v>0.1</v>
      </c>
      <c r="DA43" s="609"/>
      <c r="DB43" s="609"/>
      <c r="DC43" s="610"/>
      <c r="DD43" s="594">
        <v>17173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1124480</v>
      </c>
      <c r="CS44" s="589"/>
      <c r="CT44" s="589"/>
      <c r="CU44" s="589"/>
      <c r="CV44" s="589"/>
      <c r="CW44" s="589"/>
      <c r="CX44" s="589"/>
      <c r="CY44" s="590"/>
      <c r="CZ44" s="591">
        <v>7.2</v>
      </c>
      <c r="DA44" s="592"/>
      <c r="DB44" s="592"/>
      <c r="DC44" s="593"/>
      <c r="DD44" s="594">
        <v>449228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276481</v>
      </c>
      <c r="CS45" s="607"/>
      <c r="CT45" s="607"/>
      <c r="CU45" s="607"/>
      <c r="CV45" s="607"/>
      <c r="CW45" s="607"/>
      <c r="CX45" s="607"/>
      <c r="CY45" s="608"/>
      <c r="CZ45" s="591">
        <v>1.8</v>
      </c>
      <c r="DA45" s="609"/>
      <c r="DB45" s="609"/>
      <c r="DC45" s="610"/>
      <c r="DD45" s="594">
        <v>41954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797553</v>
      </c>
      <c r="CS46" s="589"/>
      <c r="CT46" s="589"/>
      <c r="CU46" s="589"/>
      <c r="CV46" s="589"/>
      <c r="CW46" s="589"/>
      <c r="CX46" s="589"/>
      <c r="CY46" s="590"/>
      <c r="CZ46" s="591">
        <v>5.0999999999999996</v>
      </c>
      <c r="DA46" s="592"/>
      <c r="DB46" s="592"/>
      <c r="DC46" s="593"/>
      <c r="DD46" s="594">
        <v>369828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63764</v>
      </c>
      <c r="CS47" s="607"/>
      <c r="CT47" s="607"/>
      <c r="CU47" s="607"/>
      <c r="CV47" s="607"/>
      <c r="CW47" s="607"/>
      <c r="CX47" s="607"/>
      <c r="CY47" s="608"/>
      <c r="CZ47" s="591">
        <v>0.4</v>
      </c>
      <c r="DA47" s="609"/>
      <c r="DB47" s="609"/>
      <c r="DC47" s="610"/>
      <c r="DD47" s="594">
        <v>26154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15639874</v>
      </c>
      <c r="CS49" s="573"/>
      <c r="CT49" s="573"/>
      <c r="CU49" s="573"/>
      <c r="CV49" s="573"/>
      <c r="CW49" s="573"/>
      <c r="CX49" s="573"/>
      <c r="CY49" s="574"/>
      <c r="CZ49" s="575">
        <v>100</v>
      </c>
      <c r="DA49" s="576"/>
      <c r="DB49" s="576"/>
      <c r="DC49" s="577"/>
      <c r="DD49" s="578">
        <v>11487567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1" sqref="B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16670</v>
      </c>
      <c r="R7" s="1101"/>
      <c r="S7" s="1101"/>
      <c r="T7" s="1101"/>
      <c r="U7" s="1101"/>
      <c r="V7" s="1101">
        <v>15682</v>
      </c>
      <c r="W7" s="1101"/>
      <c r="X7" s="1101"/>
      <c r="Y7" s="1101"/>
      <c r="Z7" s="1101"/>
      <c r="AA7" s="1101">
        <v>989</v>
      </c>
      <c r="AB7" s="1101"/>
      <c r="AC7" s="1101"/>
      <c r="AD7" s="1101"/>
      <c r="AE7" s="1102"/>
      <c r="AF7" s="1103">
        <v>885</v>
      </c>
      <c r="AG7" s="1104"/>
      <c r="AH7" s="1104"/>
      <c r="AI7" s="1104"/>
      <c r="AJ7" s="1105"/>
      <c r="AK7" s="1087">
        <v>347</v>
      </c>
      <c r="AL7" s="1088"/>
      <c r="AM7" s="1088"/>
      <c r="AN7" s="1088"/>
      <c r="AO7" s="1088"/>
      <c r="AP7" s="1088">
        <v>15837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-3</v>
      </c>
      <c r="CI7" s="1085"/>
      <c r="CJ7" s="1085"/>
      <c r="CK7" s="1085"/>
      <c r="CL7" s="1086"/>
      <c r="CM7" s="1084">
        <v>13</v>
      </c>
      <c r="CN7" s="1085"/>
      <c r="CO7" s="1085"/>
      <c r="CP7" s="1085"/>
      <c r="CQ7" s="1086"/>
      <c r="CR7" s="1084">
        <v>5</v>
      </c>
      <c r="CS7" s="1085"/>
      <c r="CT7" s="1085"/>
      <c r="CU7" s="1085"/>
      <c r="CV7" s="1086"/>
      <c r="CW7" s="1084">
        <v>12</v>
      </c>
      <c r="CX7" s="1085"/>
      <c r="CY7" s="1085"/>
      <c r="CZ7" s="1085"/>
      <c r="DA7" s="1086"/>
      <c r="DB7" s="1084" t="s">
        <v>551</v>
      </c>
      <c r="DC7" s="1085"/>
      <c r="DD7" s="1085"/>
      <c r="DE7" s="1085"/>
      <c r="DF7" s="1086"/>
      <c r="DG7" s="1084" t="s">
        <v>551</v>
      </c>
      <c r="DH7" s="1085"/>
      <c r="DI7" s="1085"/>
      <c r="DJ7" s="1085"/>
      <c r="DK7" s="1086"/>
      <c r="DL7" s="1084" t="s">
        <v>551</v>
      </c>
      <c r="DM7" s="1085"/>
      <c r="DN7" s="1085"/>
      <c r="DO7" s="1085"/>
      <c r="DP7" s="1086"/>
      <c r="DQ7" s="1084" t="s">
        <v>551</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1</v>
      </c>
      <c r="CI8" s="986"/>
      <c r="CJ8" s="986"/>
      <c r="CK8" s="986"/>
      <c r="CL8" s="987"/>
      <c r="CM8" s="985">
        <v>35</v>
      </c>
      <c r="CN8" s="986"/>
      <c r="CO8" s="986"/>
      <c r="CP8" s="986"/>
      <c r="CQ8" s="987"/>
      <c r="CR8" s="985">
        <v>25</v>
      </c>
      <c r="CS8" s="986"/>
      <c r="CT8" s="986"/>
      <c r="CU8" s="986"/>
      <c r="CV8" s="987"/>
      <c r="CW8" s="985" t="s">
        <v>551</v>
      </c>
      <c r="CX8" s="986"/>
      <c r="CY8" s="986"/>
      <c r="CZ8" s="986"/>
      <c r="DA8" s="987"/>
      <c r="DB8" s="985" t="s">
        <v>551</v>
      </c>
      <c r="DC8" s="986"/>
      <c r="DD8" s="986"/>
      <c r="DE8" s="986"/>
      <c r="DF8" s="987"/>
      <c r="DG8" s="985" t="s">
        <v>551</v>
      </c>
      <c r="DH8" s="986"/>
      <c r="DI8" s="986"/>
      <c r="DJ8" s="986"/>
      <c r="DK8" s="987"/>
      <c r="DL8" s="985" t="s">
        <v>551</v>
      </c>
      <c r="DM8" s="986"/>
      <c r="DN8" s="986"/>
      <c r="DO8" s="986"/>
      <c r="DP8" s="987"/>
      <c r="DQ8" s="985" t="s">
        <v>551</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549</v>
      </c>
      <c r="BT9" s="1011"/>
      <c r="BU9" s="1011"/>
      <c r="BV9" s="1011"/>
      <c r="BW9" s="1011"/>
      <c r="BX9" s="1011"/>
      <c r="BY9" s="1011"/>
      <c r="BZ9" s="1011"/>
      <c r="CA9" s="1011"/>
      <c r="CB9" s="1011"/>
      <c r="CC9" s="1011"/>
      <c r="CD9" s="1011"/>
      <c r="CE9" s="1011"/>
      <c r="CF9" s="1011"/>
      <c r="CG9" s="1012"/>
      <c r="CH9" s="985">
        <v>-2</v>
      </c>
      <c r="CI9" s="986"/>
      <c r="CJ9" s="986"/>
      <c r="CK9" s="986"/>
      <c r="CL9" s="987"/>
      <c r="CM9" s="985">
        <v>127</v>
      </c>
      <c r="CN9" s="986"/>
      <c r="CO9" s="986"/>
      <c r="CP9" s="986"/>
      <c r="CQ9" s="987"/>
      <c r="CR9" s="985">
        <v>70</v>
      </c>
      <c r="CS9" s="986"/>
      <c r="CT9" s="986"/>
      <c r="CU9" s="986"/>
      <c r="CV9" s="987"/>
      <c r="CW9" s="985">
        <v>10</v>
      </c>
      <c r="CX9" s="986"/>
      <c r="CY9" s="986"/>
      <c r="CZ9" s="986"/>
      <c r="DA9" s="987"/>
      <c r="DB9" s="985" t="s">
        <v>552</v>
      </c>
      <c r="DC9" s="986"/>
      <c r="DD9" s="986"/>
      <c r="DE9" s="986"/>
      <c r="DF9" s="987"/>
      <c r="DG9" s="985" t="s">
        <v>551</v>
      </c>
      <c r="DH9" s="986"/>
      <c r="DI9" s="986"/>
      <c r="DJ9" s="986"/>
      <c r="DK9" s="987"/>
      <c r="DL9" s="985" t="s">
        <v>551</v>
      </c>
      <c r="DM9" s="986"/>
      <c r="DN9" s="986"/>
      <c r="DO9" s="986"/>
      <c r="DP9" s="987"/>
      <c r="DQ9" s="985" t="s">
        <v>551</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544</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8</v>
      </c>
      <c r="CN10" s="986"/>
      <c r="CO10" s="986"/>
      <c r="CP10" s="986"/>
      <c r="CQ10" s="987"/>
      <c r="CR10" s="985">
        <v>2</v>
      </c>
      <c r="CS10" s="986"/>
      <c r="CT10" s="986"/>
      <c r="CU10" s="986"/>
      <c r="CV10" s="987"/>
      <c r="CW10" s="985" t="s">
        <v>551</v>
      </c>
      <c r="CX10" s="986"/>
      <c r="CY10" s="986"/>
      <c r="CZ10" s="986"/>
      <c r="DA10" s="987"/>
      <c r="DB10" s="985" t="s">
        <v>551</v>
      </c>
      <c r="DC10" s="986"/>
      <c r="DD10" s="986"/>
      <c r="DE10" s="986"/>
      <c r="DF10" s="987"/>
      <c r="DG10" s="985" t="s">
        <v>551</v>
      </c>
      <c r="DH10" s="986"/>
      <c r="DI10" s="986"/>
      <c r="DJ10" s="986"/>
      <c r="DK10" s="987"/>
      <c r="DL10" s="985" t="s">
        <v>551</v>
      </c>
      <c r="DM10" s="986"/>
      <c r="DN10" s="986"/>
      <c r="DO10" s="986"/>
      <c r="DP10" s="987"/>
      <c r="DQ10" s="985" t="s">
        <v>551</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550</v>
      </c>
      <c r="BT11" s="1011"/>
      <c r="BU11" s="1011"/>
      <c r="BV11" s="1011"/>
      <c r="BW11" s="1011"/>
      <c r="BX11" s="1011"/>
      <c r="BY11" s="1011"/>
      <c r="BZ11" s="1011"/>
      <c r="CA11" s="1011"/>
      <c r="CB11" s="1011"/>
      <c r="CC11" s="1011"/>
      <c r="CD11" s="1011"/>
      <c r="CE11" s="1011"/>
      <c r="CF11" s="1011"/>
      <c r="CG11" s="1012"/>
      <c r="CH11" s="985">
        <v>-1</v>
      </c>
      <c r="CI11" s="986"/>
      <c r="CJ11" s="986"/>
      <c r="CK11" s="986"/>
      <c r="CL11" s="987"/>
      <c r="CM11" s="985">
        <v>166</v>
      </c>
      <c r="CN11" s="986"/>
      <c r="CO11" s="986"/>
      <c r="CP11" s="986"/>
      <c r="CQ11" s="987"/>
      <c r="CR11" s="985">
        <v>63</v>
      </c>
      <c r="CS11" s="986"/>
      <c r="CT11" s="986"/>
      <c r="CU11" s="986"/>
      <c r="CV11" s="987"/>
      <c r="CW11" s="985" t="s">
        <v>551</v>
      </c>
      <c r="CX11" s="986"/>
      <c r="CY11" s="986"/>
      <c r="CZ11" s="986"/>
      <c r="DA11" s="987"/>
      <c r="DB11" s="985" t="s">
        <v>551</v>
      </c>
      <c r="DC11" s="986"/>
      <c r="DD11" s="986"/>
      <c r="DE11" s="986"/>
      <c r="DF11" s="987"/>
      <c r="DG11" s="985" t="s">
        <v>551</v>
      </c>
      <c r="DH11" s="986"/>
      <c r="DI11" s="986"/>
      <c r="DJ11" s="986"/>
      <c r="DK11" s="987"/>
      <c r="DL11" s="985" t="s">
        <v>551</v>
      </c>
      <c r="DM11" s="986"/>
      <c r="DN11" s="986"/>
      <c r="DO11" s="986"/>
      <c r="DP11" s="987"/>
      <c r="DQ11" s="985" t="s">
        <v>551</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16629</v>
      </c>
      <c r="R23" s="1065"/>
      <c r="S23" s="1065"/>
      <c r="T23" s="1065"/>
      <c r="U23" s="1065"/>
      <c r="V23" s="1065">
        <v>15640</v>
      </c>
      <c r="W23" s="1065"/>
      <c r="X23" s="1065"/>
      <c r="Y23" s="1065"/>
      <c r="Z23" s="1065"/>
      <c r="AA23" s="1065">
        <v>989</v>
      </c>
      <c r="AB23" s="1065"/>
      <c r="AC23" s="1065"/>
      <c r="AD23" s="1065"/>
      <c r="AE23" s="1066"/>
      <c r="AF23" s="1067">
        <v>885</v>
      </c>
      <c r="AG23" s="1065"/>
      <c r="AH23" s="1065"/>
      <c r="AI23" s="1065"/>
      <c r="AJ23" s="1068"/>
      <c r="AK23" s="1069"/>
      <c r="AL23" s="1070"/>
      <c r="AM23" s="1070"/>
      <c r="AN23" s="1070"/>
      <c r="AO23" s="1070"/>
      <c r="AP23" s="1065">
        <v>15837</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4519</v>
      </c>
      <c r="R28" s="1050"/>
      <c r="S28" s="1050"/>
      <c r="T28" s="1050"/>
      <c r="U28" s="1050"/>
      <c r="V28" s="1050">
        <v>4476</v>
      </c>
      <c r="W28" s="1050"/>
      <c r="X28" s="1050"/>
      <c r="Y28" s="1050"/>
      <c r="Z28" s="1050"/>
      <c r="AA28" s="1050">
        <v>43</v>
      </c>
      <c r="AB28" s="1050"/>
      <c r="AC28" s="1050"/>
      <c r="AD28" s="1050"/>
      <c r="AE28" s="1051"/>
      <c r="AF28" s="1052">
        <v>43</v>
      </c>
      <c r="AG28" s="1050"/>
      <c r="AH28" s="1050"/>
      <c r="AI28" s="1050"/>
      <c r="AJ28" s="1053"/>
      <c r="AK28" s="1054">
        <v>235</v>
      </c>
      <c r="AL28" s="1042"/>
      <c r="AM28" s="1042"/>
      <c r="AN28" s="1042"/>
      <c r="AO28" s="1042"/>
      <c r="AP28" s="1042" t="s">
        <v>545</v>
      </c>
      <c r="AQ28" s="1042"/>
      <c r="AR28" s="1042"/>
      <c r="AS28" s="1042"/>
      <c r="AT28" s="1042"/>
      <c r="AU28" s="1042" t="s">
        <v>546</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379</v>
      </c>
      <c r="C29" s="1028"/>
      <c r="D29" s="1028"/>
      <c r="E29" s="1028"/>
      <c r="F29" s="1028"/>
      <c r="G29" s="1028"/>
      <c r="H29" s="1028"/>
      <c r="I29" s="1028"/>
      <c r="J29" s="1028"/>
      <c r="K29" s="1028"/>
      <c r="L29" s="1028"/>
      <c r="M29" s="1028"/>
      <c r="N29" s="1028"/>
      <c r="O29" s="1028"/>
      <c r="P29" s="1029"/>
      <c r="Q29" s="1039">
        <v>29</v>
      </c>
      <c r="R29" s="1040"/>
      <c r="S29" s="1040"/>
      <c r="T29" s="1040"/>
      <c r="U29" s="1040"/>
      <c r="V29" s="1040">
        <v>28</v>
      </c>
      <c r="W29" s="1040"/>
      <c r="X29" s="1040"/>
      <c r="Y29" s="1040"/>
      <c r="Z29" s="1040"/>
      <c r="AA29" s="1040">
        <v>0</v>
      </c>
      <c r="AB29" s="1040"/>
      <c r="AC29" s="1040"/>
      <c r="AD29" s="1040"/>
      <c r="AE29" s="1041"/>
      <c r="AF29" s="1033">
        <v>0</v>
      </c>
      <c r="AG29" s="1034"/>
      <c r="AH29" s="1034"/>
      <c r="AI29" s="1034"/>
      <c r="AJ29" s="1035"/>
      <c r="AK29" s="976">
        <v>7</v>
      </c>
      <c r="AL29" s="967"/>
      <c r="AM29" s="967"/>
      <c r="AN29" s="967"/>
      <c r="AO29" s="967"/>
      <c r="AP29" s="967">
        <v>32</v>
      </c>
      <c r="AQ29" s="967"/>
      <c r="AR29" s="967"/>
      <c r="AS29" s="967"/>
      <c r="AT29" s="967"/>
      <c r="AU29" s="967">
        <v>10</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380</v>
      </c>
      <c r="C30" s="1028"/>
      <c r="D30" s="1028"/>
      <c r="E30" s="1028"/>
      <c r="F30" s="1028"/>
      <c r="G30" s="1028"/>
      <c r="H30" s="1028"/>
      <c r="I30" s="1028"/>
      <c r="J30" s="1028"/>
      <c r="K30" s="1028"/>
      <c r="L30" s="1028"/>
      <c r="M30" s="1028"/>
      <c r="N30" s="1028"/>
      <c r="O30" s="1028"/>
      <c r="P30" s="1029"/>
      <c r="Q30" s="1039">
        <v>16</v>
      </c>
      <c r="R30" s="1040"/>
      <c r="S30" s="1040"/>
      <c r="T30" s="1040"/>
      <c r="U30" s="1040"/>
      <c r="V30" s="1040">
        <v>16</v>
      </c>
      <c r="W30" s="1040"/>
      <c r="X30" s="1040"/>
      <c r="Y30" s="1040"/>
      <c r="Z30" s="1040"/>
      <c r="AA30" s="1040">
        <v>0</v>
      </c>
      <c r="AB30" s="1040"/>
      <c r="AC30" s="1040"/>
      <c r="AD30" s="1040"/>
      <c r="AE30" s="1041"/>
      <c r="AF30" s="1033">
        <v>0</v>
      </c>
      <c r="AG30" s="1034"/>
      <c r="AH30" s="1034"/>
      <c r="AI30" s="1034"/>
      <c r="AJ30" s="1035"/>
      <c r="AK30" s="976">
        <v>4</v>
      </c>
      <c r="AL30" s="967"/>
      <c r="AM30" s="967"/>
      <c r="AN30" s="967"/>
      <c r="AO30" s="967"/>
      <c r="AP30" s="967" t="s">
        <v>551</v>
      </c>
      <c r="AQ30" s="967"/>
      <c r="AR30" s="967"/>
      <c r="AS30" s="967"/>
      <c r="AT30" s="967"/>
      <c r="AU30" s="967" t="s">
        <v>551</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381</v>
      </c>
      <c r="C31" s="1028"/>
      <c r="D31" s="1028"/>
      <c r="E31" s="1028"/>
      <c r="F31" s="1028"/>
      <c r="G31" s="1028"/>
      <c r="H31" s="1028"/>
      <c r="I31" s="1028"/>
      <c r="J31" s="1028"/>
      <c r="K31" s="1028"/>
      <c r="L31" s="1028"/>
      <c r="M31" s="1028"/>
      <c r="N31" s="1028"/>
      <c r="O31" s="1028"/>
      <c r="P31" s="1029"/>
      <c r="Q31" s="1039">
        <v>3878</v>
      </c>
      <c r="R31" s="1040"/>
      <c r="S31" s="1040"/>
      <c r="T31" s="1040"/>
      <c r="U31" s="1040"/>
      <c r="V31" s="1040">
        <v>3841</v>
      </c>
      <c r="W31" s="1040"/>
      <c r="X31" s="1040"/>
      <c r="Y31" s="1040"/>
      <c r="Z31" s="1040"/>
      <c r="AA31" s="1040">
        <v>37</v>
      </c>
      <c r="AB31" s="1040"/>
      <c r="AC31" s="1040"/>
      <c r="AD31" s="1040"/>
      <c r="AE31" s="1041"/>
      <c r="AF31" s="1033">
        <v>37</v>
      </c>
      <c r="AG31" s="1034"/>
      <c r="AH31" s="1034"/>
      <c r="AI31" s="1034"/>
      <c r="AJ31" s="1035"/>
      <c r="AK31" s="976">
        <v>561</v>
      </c>
      <c r="AL31" s="967"/>
      <c r="AM31" s="967"/>
      <c r="AN31" s="967"/>
      <c r="AO31" s="967"/>
      <c r="AP31" s="967" t="s">
        <v>551</v>
      </c>
      <c r="AQ31" s="967"/>
      <c r="AR31" s="967"/>
      <c r="AS31" s="967"/>
      <c r="AT31" s="967"/>
      <c r="AU31" s="967" t="s">
        <v>551</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382</v>
      </c>
      <c r="C32" s="1028"/>
      <c r="D32" s="1028"/>
      <c r="E32" s="1028"/>
      <c r="F32" s="1028"/>
      <c r="G32" s="1028"/>
      <c r="H32" s="1028"/>
      <c r="I32" s="1028"/>
      <c r="J32" s="1028"/>
      <c r="K32" s="1028"/>
      <c r="L32" s="1028"/>
      <c r="M32" s="1028"/>
      <c r="N32" s="1028"/>
      <c r="O32" s="1028"/>
      <c r="P32" s="1029"/>
      <c r="Q32" s="1039">
        <v>483</v>
      </c>
      <c r="R32" s="1040"/>
      <c r="S32" s="1040"/>
      <c r="T32" s="1040"/>
      <c r="U32" s="1040"/>
      <c r="V32" s="1040">
        <v>464</v>
      </c>
      <c r="W32" s="1040"/>
      <c r="X32" s="1040"/>
      <c r="Y32" s="1040"/>
      <c r="Z32" s="1040"/>
      <c r="AA32" s="1040">
        <v>18</v>
      </c>
      <c r="AB32" s="1040"/>
      <c r="AC32" s="1040"/>
      <c r="AD32" s="1040"/>
      <c r="AE32" s="1041"/>
      <c r="AF32" s="1033">
        <v>18</v>
      </c>
      <c r="AG32" s="1034"/>
      <c r="AH32" s="1034"/>
      <c r="AI32" s="1034"/>
      <c r="AJ32" s="1035"/>
      <c r="AK32" s="976">
        <v>154</v>
      </c>
      <c r="AL32" s="967"/>
      <c r="AM32" s="967"/>
      <c r="AN32" s="967"/>
      <c r="AO32" s="967"/>
      <c r="AP32" s="967" t="s">
        <v>551</v>
      </c>
      <c r="AQ32" s="967"/>
      <c r="AR32" s="967"/>
      <c r="AS32" s="967"/>
      <c r="AT32" s="967"/>
      <c r="AU32" s="967" t="s">
        <v>551</v>
      </c>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383</v>
      </c>
      <c r="C33" s="1028"/>
      <c r="D33" s="1028"/>
      <c r="E33" s="1028"/>
      <c r="F33" s="1028"/>
      <c r="G33" s="1028"/>
      <c r="H33" s="1028"/>
      <c r="I33" s="1028"/>
      <c r="J33" s="1028"/>
      <c r="K33" s="1028"/>
      <c r="L33" s="1028"/>
      <c r="M33" s="1028"/>
      <c r="N33" s="1028"/>
      <c r="O33" s="1028"/>
      <c r="P33" s="1029"/>
      <c r="Q33" s="1039">
        <v>961</v>
      </c>
      <c r="R33" s="1040"/>
      <c r="S33" s="1040"/>
      <c r="T33" s="1040"/>
      <c r="U33" s="1040"/>
      <c r="V33" s="1040">
        <v>850</v>
      </c>
      <c r="W33" s="1040"/>
      <c r="X33" s="1040"/>
      <c r="Y33" s="1040"/>
      <c r="Z33" s="1040"/>
      <c r="AA33" s="1040">
        <v>111</v>
      </c>
      <c r="AB33" s="1040"/>
      <c r="AC33" s="1040"/>
      <c r="AD33" s="1040"/>
      <c r="AE33" s="1041"/>
      <c r="AF33" s="1033">
        <v>782</v>
      </c>
      <c r="AG33" s="1034"/>
      <c r="AH33" s="1034"/>
      <c r="AI33" s="1034"/>
      <c r="AJ33" s="1035"/>
      <c r="AK33" s="976">
        <v>183</v>
      </c>
      <c r="AL33" s="967"/>
      <c r="AM33" s="967"/>
      <c r="AN33" s="967"/>
      <c r="AO33" s="967"/>
      <c r="AP33" s="967">
        <v>1694</v>
      </c>
      <c r="AQ33" s="967"/>
      <c r="AR33" s="967"/>
      <c r="AS33" s="967"/>
      <c r="AT33" s="967"/>
      <c r="AU33" s="967">
        <v>261</v>
      </c>
      <c r="AV33" s="967"/>
      <c r="AW33" s="967"/>
      <c r="AX33" s="967"/>
      <c r="AY33" s="967"/>
      <c r="AZ33" s="1038" t="s">
        <v>546</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385</v>
      </c>
      <c r="C34" s="1028"/>
      <c r="D34" s="1028"/>
      <c r="E34" s="1028"/>
      <c r="F34" s="1028"/>
      <c r="G34" s="1028"/>
      <c r="H34" s="1028"/>
      <c r="I34" s="1028"/>
      <c r="J34" s="1028"/>
      <c r="K34" s="1028"/>
      <c r="L34" s="1028"/>
      <c r="M34" s="1028"/>
      <c r="N34" s="1028"/>
      <c r="O34" s="1028"/>
      <c r="P34" s="1029"/>
      <c r="Q34" s="1039">
        <v>1189</v>
      </c>
      <c r="R34" s="1040"/>
      <c r="S34" s="1040"/>
      <c r="T34" s="1040"/>
      <c r="U34" s="1040"/>
      <c r="V34" s="1040">
        <v>1441</v>
      </c>
      <c r="W34" s="1040"/>
      <c r="X34" s="1040"/>
      <c r="Y34" s="1040"/>
      <c r="Z34" s="1040"/>
      <c r="AA34" s="1040">
        <v>-252</v>
      </c>
      <c r="AB34" s="1040"/>
      <c r="AC34" s="1040"/>
      <c r="AD34" s="1040"/>
      <c r="AE34" s="1041"/>
      <c r="AF34" s="1033">
        <v>772</v>
      </c>
      <c r="AG34" s="1034"/>
      <c r="AH34" s="1034"/>
      <c r="AI34" s="1034"/>
      <c r="AJ34" s="1035"/>
      <c r="AK34" s="976">
        <v>186</v>
      </c>
      <c r="AL34" s="967"/>
      <c r="AM34" s="967"/>
      <c r="AN34" s="967"/>
      <c r="AO34" s="967"/>
      <c r="AP34" s="967">
        <v>429</v>
      </c>
      <c r="AQ34" s="967"/>
      <c r="AR34" s="967"/>
      <c r="AS34" s="967"/>
      <c r="AT34" s="967"/>
      <c r="AU34" s="967">
        <v>257</v>
      </c>
      <c r="AV34" s="967"/>
      <c r="AW34" s="967"/>
      <c r="AX34" s="967"/>
      <c r="AY34" s="967"/>
      <c r="AZ34" s="1038" t="s">
        <v>546</v>
      </c>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386</v>
      </c>
      <c r="C35" s="1028"/>
      <c r="D35" s="1028"/>
      <c r="E35" s="1028"/>
      <c r="F35" s="1028"/>
      <c r="G35" s="1028"/>
      <c r="H35" s="1028"/>
      <c r="I35" s="1028"/>
      <c r="J35" s="1028"/>
      <c r="K35" s="1028"/>
      <c r="L35" s="1028"/>
      <c r="M35" s="1028"/>
      <c r="N35" s="1028"/>
      <c r="O35" s="1028"/>
      <c r="P35" s="1029"/>
      <c r="Q35" s="1039">
        <v>1713</v>
      </c>
      <c r="R35" s="1040"/>
      <c r="S35" s="1040"/>
      <c r="T35" s="1040"/>
      <c r="U35" s="1040"/>
      <c r="V35" s="1040">
        <v>1678</v>
      </c>
      <c r="W35" s="1040"/>
      <c r="X35" s="1040"/>
      <c r="Y35" s="1040"/>
      <c r="Z35" s="1040"/>
      <c r="AA35" s="1040">
        <v>35</v>
      </c>
      <c r="AB35" s="1040"/>
      <c r="AC35" s="1040"/>
      <c r="AD35" s="1040"/>
      <c r="AE35" s="1041"/>
      <c r="AF35" s="1033">
        <v>1</v>
      </c>
      <c r="AG35" s="1034"/>
      <c r="AH35" s="1034"/>
      <c r="AI35" s="1034"/>
      <c r="AJ35" s="1035"/>
      <c r="AK35" s="976">
        <v>666</v>
      </c>
      <c r="AL35" s="967"/>
      <c r="AM35" s="967"/>
      <c r="AN35" s="967"/>
      <c r="AO35" s="967"/>
      <c r="AP35" s="967">
        <v>10877</v>
      </c>
      <c r="AQ35" s="967"/>
      <c r="AR35" s="967"/>
      <c r="AS35" s="967"/>
      <c r="AT35" s="967"/>
      <c r="AU35" s="967">
        <v>10877</v>
      </c>
      <c r="AV35" s="967"/>
      <c r="AW35" s="967"/>
      <c r="AX35" s="967"/>
      <c r="AY35" s="967"/>
      <c r="AZ35" s="1038" t="s">
        <v>546</v>
      </c>
      <c r="BA35" s="1038"/>
      <c r="BB35" s="1038"/>
      <c r="BC35" s="1038"/>
      <c r="BD35" s="1038"/>
      <c r="BE35" s="1022" t="s">
        <v>387</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388</v>
      </c>
      <c r="C36" s="1028"/>
      <c r="D36" s="1028"/>
      <c r="E36" s="1028"/>
      <c r="F36" s="1028"/>
      <c r="G36" s="1028"/>
      <c r="H36" s="1028"/>
      <c r="I36" s="1028"/>
      <c r="J36" s="1028"/>
      <c r="K36" s="1028"/>
      <c r="L36" s="1028"/>
      <c r="M36" s="1028"/>
      <c r="N36" s="1028"/>
      <c r="O36" s="1028"/>
      <c r="P36" s="1029"/>
      <c r="Q36" s="1039">
        <v>268</v>
      </c>
      <c r="R36" s="1040"/>
      <c r="S36" s="1040"/>
      <c r="T36" s="1040"/>
      <c r="U36" s="1040"/>
      <c r="V36" s="1040">
        <v>268</v>
      </c>
      <c r="W36" s="1040"/>
      <c r="X36" s="1040"/>
      <c r="Y36" s="1040"/>
      <c r="Z36" s="1040"/>
      <c r="AA36" s="1040">
        <v>1</v>
      </c>
      <c r="AB36" s="1040"/>
      <c r="AC36" s="1040"/>
      <c r="AD36" s="1040"/>
      <c r="AE36" s="1041"/>
      <c r="AF36" s="1033">
        <v>1</v>
      </c>
      <c r="AG36" s="1034"/>
      <c r="AH36" s="1034"/>
      <c r="AI36" s="1034"/>
      <c r="AJ36" s="1035"/>
      <c r="AK36" s="976">
        <v>219</v>
      </c>
      <c r="AL36" s="967"/>
      <c r="AM36" s="967"/>
      <c r="AN36" s="967"/>
      <c r="AO36" s="967"/>
      <c r="AP36" s="967">
        <v>2772</v>
      </c>
      <c r="AQ36" s="967"/>
      <c r="AR36" s="967"/>
      <c r="AS36" s="967"/>
      <c r="AT36" s="967"/>
      <c r="AU36" s="967">
        <v>2772</v>
      </c>
      <c r="AV36" s="967"/>
      <c r="AW36" s="967"/>
      <c r="AX36" s="967"/>
      <c r="AY36" s="967"/>
      <c r="AZ36" s="1038" t="s">
        <v>546</v>
      </c>
      <c r="BA36" s="1038"/>
      <c r="BB36" s="1038"/>
      <c r="BC36" s="1038"/>
      <c r="BD36" s="1038"/>
      <c r="BE36" s="1022" t="s">
        <v>387</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389</v>
      </c>
      <c r="C37" s="1028"/>
      <c r="D37" s="1028"/>
      <c r="E37" s="1028"/>
      <c r="F37" s="1028"/>
      <c r="G37" s="1028"/>
      <c r="H37" s="1028"/>
      <c r="I37" s="1028"/>
      <c r="J37" s="1028"/>
      <c r="K37" s="1028"/>
      <c r="L37" s="1028"/>
      <c r="M37" s="1028"/>
      <c r="N37" s="1028"/>
      <c r="O37" s="1028"/>
      <c r="P37" s="1029"/>
      <c r="Q37" s="1039">
        <v>28</v>
      </c>
      <c r="R37" s="1040"/>
      <c r="S37" s="1040"/>
      <c r="T37" s="1040"/>
      <c r="U37" s="1040"/>
      <c r="V37" s="1040">
        <v>28</v>
      </c>
      <c r="W37" s="1040"/>
      <c r="X37" s="1040"/>
      <c r="Y37" s="1040"/>
      <c r="Z37" s="1040"/>
      <c r="AA37" s="1040">
        <v>1</v>
      </c>
      <c r="AB37" s="1040"/>
      <c r="AC37" s="1040"/>
      <c r="AD37" s="1040"/>
      <c r="AE37" s="1041"/>
      <c r="AF37" s="1033">
        <v>1</v>
      </c>
      <c r="AG37" s="1034"/>
      <c r="AH37" s="1034"/>
      <c r="AI37" s="1034"/>
      <c r="AJ37" s="1035"/>
      <c r="AK37" s="976">
        <v>19</v>
      </c>
      <c r="AL37" s="967"/>
      <c r="AM37" s="967"/>
      <c r="AN37" s="967"/>
      <c r="AO37" s="967"/>
      <c r="AP37" s="967">
        <v>123</v>
      </c>
      <c r="AQ37" s="967"/>
      <c r="AR37" s="967"/>
      <c r="AS37" s="967"/>
      <c r="AT37" s="967"/>
      <c r="AU37" s="967">
        <v>123</v>
      </c>
      <c r="AV37" s="967"/>
      <c r="AW37" s="967"/>
      <c r="AX37" s="967"/>
      <c r="AY37" s="967"/>
      <c r="AZ37" s="1038" t="s">
        <v>546</v>
      </c>
      <c r="BA37" s="1038"/>
      <c r="BB37" s="1038"/>
      <c r="BC37" s="1038"/>
      <c r="BD37" s="1038"/>
      <c r="BE37" s="1022" t="s">
        <v>387</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390</v>
      </c>
      <c r="C38" s="1028"/>
      <c r="D38" s="1028"/>
      <c r="E38" s="1028"/>
      <c r="F38" s="1028"/>
      <c r="G38" s="1028"/>
      <c r="H38" s="1028"/>
      <c r="I38" s="1028"/>
      <c r="J38" s="1028"/>
      <c r="K38" s="1028"/>
      <c r="L38" s="1028"/>
      <c r="M38" s="1028"/>
      <c r="N38" s="1028"/>
      <c r="O38" s="1028"/>
      <c r="P38" s="1029"/>
      <c r="Q38" s="1039">
        <v>175</v>
      </c>
      <c r="R38" s="1040"/>
      <c r="S38" s="1040"/>
      <c r="T38" s="1040"/>
      <c r="U38" s="1040"/>
      <c r="V38" s="1040">
        <v>69</v>
      </c>
      <c r="W38" s="1040"/>
      <c r="X38" s="1040"/>
      <c r="Y38" s="1040"/>
      <c r="Z38" s="1040"/>
      <c r="AA38" s="1040">
        <v>106</v>
      </c>
      <c r="AB38" s="1040"/>
      <c r="AC38" s="1040"/>
      <c r="AD38" s="1040"/>
      <c r="AE38" s="1041"/>
      <c r="AF38" s="1033">
        <v>20</v>
      </c>
      <c r="AG38" s="1034"/>
      <c r="AH38" s="1034"/>
      <c r="AI38" s="1034"/>
      <c r="AJ38" s="1035"/>
      <c r="AK38" s="976" t="s">
        <v>546</v>
      </c>
      <c r="AL38" s="967"/>
      <c r="AM38" s="967"/>
      <c r="AN38" s="967"/>
      <c r="AO38" s="967"/>
      <c r="AP38" s="967">
        <v>62</v>
      </c>
      <c r="AQ38" s="967"/>
      <c r="AR38" s="967"/>
      <c r="AS38" s="967"/>
      <c r="AT38" s="967"/>
      <c r="AU38" s="967" t="s">
        <v>551</v>
      </c>
      <c r="AV38" s="967"/>
      <c r="AW38" s="967"/>
      <c r="AX38" s="967"/>
      <c r="AY38" s="967"/>
      <c r="AZ38" s="1038" t="s">
        <v>546</v>
      </c>
      <c r="BA38" s="1038"/>
      <c r="BB38" s="1038"/>
      <c r="BC38" s="1038"/>
      <c r="BD38" s="1038"/>
      <c r="BE38" s="1022" t="s">
        <v>387</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t="s">
        <v>391</v>
      </c>
      <c r="C39" s="1028"/>
      <c r="D39" s="1028"/>
      <c r="E39" s="1028"/>
      <c r="F39" s="1028"/>
      <c r="G39" s="1028"/>
      <c r="H39" s="1028"/>
      <c r="I39" s="1028"/>
      <c r="J39" s="1028"/>
      <c r="K39" s="1028"/>
      <c r="L39" s="1028"/>
      <c r="M39" s="1028"/>
      <c r="N39" s="1028"/>
      <c r="O39" s="1028"/>
      <c r="P39" s="1029"/>
      <c r="Q39" s="1039">
        <v>481</v>
      </c>
      <c r="R39" s="1040"/>
      <c r="S39" s="1040"/>
      <c r="T39" s="1040"/>
      <c r="U39" s="1040"/>
      <c r="V39" s="1040">
        <v>356</v>
      </c>
      <c r="W39" s="1040"/>
      <c r="X39" s="1040"/>
      <c r="Y39" s="1040"/>
      <c r="Z39" s="1040"/>
      <c r="AA39" s="1040">
        <v>125</v>
      </c>
      <c r="AB39" s="1040"/>
      <c r="AC39" s="1040"/>
      <c r="AD39" s="1040"/>
      <c r="AE39" s="1041"/>
      <c r="AF39" s="1033" t="s">
        <v>111</v>
      </c>
      <c r="AG39" s="1034"/>
      <c r="AH39" s="1034"/>
      <c r="AI39" s="1034"/>
      <c r="AJ39" s="1035"/>
      <c r="AK39" s="976">
        <v>178</v>
      </c>
      <c r="AL39" s="967"/>
      <c r="AM39" s="967"/>
      <c r="AN39" s="967"/>
      <c r="AO39" s="967"/>
      <c r="AP39" s="967">
        <v>944</v>
      </c>
      <c r="AQ39" s="967"/>
      <c r="AR39" s="967"/>
      <c r="AS39" s="967"/>
      <c r="AT39" s="967"/>
      <c r="AU39" s="967">
        <v>820</v>
      </c>
      <c r="AV39" s="967"/>
      <c r="AW39" s="967"/>
      <c r="AX39" s="967"/>
      <c r="AY39" s="967"/>
      <c r="AZ39" s="1038" t="s">
        <v>546</v>
      </c>
      <c r="BA39" s="1038"/>
      <c r="BB39" s="1038"/>
      <c r="BC39" s="1038"/>
      <c r="BD39" s="1038"/>
      <c r="BE39" s="1022" t="s">
        <v>387</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1675</v>
      </c>
      <c r="AG63" s="955"/>
      <c r="AH63" s="955"/>
      <c r="AI63" s="955"/>
      <c r="AJ63" s="1020"/>
      <c r="AK63" s="1021"/>
      <c r="AL63" s="959"/>
      <c r="AM63" s="959"/>
      <c r="AN63" s="959"/>
      <c r="AO63" s="959"/>
      <c r="AP63" s="955">
        <v>16934</v>
      </c>
      <c r="AQ63" s="955"/>
      <c r="AR63" s="955"/>
      <c r="AS63" s="955"/>
      <c r="AT63" s="955"/>
      <c r="AU63" s="955">
        <v>15120</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396</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8652</v>
      </c>
      <c r="R68" s="978"/>
      <c r="S68" s="978"/>
      <c r="T68" s="978"/>
      <c r="U68" s="978"/>
      <c r="V68" s="978">
        <v>7933</v>
      </c>
      <c r="W68" s="978"/>
      <c r="X68" s="978"/>
      <c r="Y68" s="978"/>
      <c r="Z68" s="978"/>
      <c r="AA68" s="978">
        <v>718</v>
      </c>
      <c r="AB68" s="978"/>
      <c r="AC68" s="978"/>
      <c r="AD68" s="978"/>
      <c r="AE68" s="978"/>
      <c r="AF68" s="978">
        <v>718</v>
      </c>
      <c r="AG68" s="978"/>
      <c r="AH68" s="978"/>
      <c r="AI68" s="978"/>
      <c r="AJ68" s="978"/>
      <c r="AK68" s="978">
        <v>652</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948</v>
      </c>
      <c r="R69" s="967"/>
      <c r="S69" s="967"/>
      <c r="T69" s="967"/>
      <c r="U69" s="967"/>
      <c r="V69" s="967">
        <v>751</v>
      </c>
      <c r="W69" s="967"/>
      <c r="X69" s="967"/>
      <c r="Y69" s="967"/>
      <c r="Z69" s="967"/>
      <c r="AA69" s="967">
        <v>197</v>
      </c>
      <c r="AB69" s="967"/>
      <c r="AC69" s="967"/>
      <c r="AD69" s="967"/>
      <c r="AE69" s="967"/>
      <c r="AF69" s="967">
        <v>197</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57</v>
      </c>
      <c r="R70" s="967"/>
      <c r="S70" s="967"/>
      <c r="T70" s="967"/>
      <c r="U70" s="967"/>
      <c r="V70" s="967">
        <v>54</v>
      </c>
      <c r="W70" s="967"/>
      <c r="X70" s="967"/>
      <c r="Y70" s="967"/>
      <c r="Z70" s="967"/>
      <c r="AA70" s="967">
        <v>3</v>
      </c>
      <c r="AB70" s="967"/>
      <c r="AC70" s="967"/>
      <c r="AD70" s="967"/>
      <c r="AE70" s="967"/>
      <c r="AF70" s="967">
        <v>3</v>
      </c>
      <c r="AG70" s="967"/>
      <c r="AH70" s="967"/>
      <c r="AI70" s="967"/>
      <c r="AJ70" s="967"/>
      <c r="AK70" s="967">
        <v>56</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6</v>
      </c>
      <c r="R71" s="967"/>
      <c r="S71" s="967"/>
      <c r="T71" s="967"/>
      <c r="U71" s="967"/>
      <c r="V71" s="967">
        <v>3</v>
      </c>
      <c r="W71" s="967"/>
      <c r="X71" s="967"/>
      <c r="Y71" s="967"/>
      <c r="Z71" s="967"/>
      <c r="AA71" s="967">
        <v>3</v>
      </c>
      <c r="AB71" s="967"/>
      <c r="AC71" s="967"/>
      <c r="AD71" s="967"/>
      <c r="AE71" s="967"/>
      <c r="AF71" s="967">
        <v>3</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97</v>
      </c>
      <c r="R72" s="967"/>
      <c r="S72" s="967"/>
      <c r="T72" s="967"/>
      <c r="U72" s="967"/>
      <c r="V72" s="967">
        <v>92</v>
      </c>
      <c r="W72" s="967"/>
      <c r="X72" s="967"/>
      <c r="Y72" s="967"/>
      <c r="Z72" s="967"/>
      <c r="AA72" s="967">
        <v>5</v>
      </c>
      <c r="AB72" s="967"/>
      <c r="AC72" s="967"/>
      <c r="AD72" s="967"/>
      <c r="AE72" s="967"/>
      <c r="AF72" s="967">
        <v>5</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61</v>
      </c>
      <c r="R73" s="967"/>
      <c r="S73" s="967"/>
      <c r="T73" s="967"/>
      <c r="U73" s="967"/>
      <c r="V73" s="967">
        <v>60</v>
      </c>
      <c r="W73" s="967"/>
      <c r="X73" s="967"/>
      <c r="Y73" s="967"/>
      <c r="Z73" s="967"/>
      <c r="AA73" s="967">
        <v>2</v>
      </c>
      <c r="AB73" s="967"/>
      <c r="AC73" s="967"/>
      <c r="AD73" s="967"/>
      <c r="AE73" s="967"/>
      <c r="AF73" s="967">
        <v>2</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257828</v>
      </c>
      <c r="R74" s="967"/>
      <c r="S74" s="967"/>
      <c r="T74" s="967"/>
      <c r="U74" s="967"/>
      <c r="V74" s="967">
        <v>257733</v>
      </c>
      <c r="W74" s="967"/>
      <c r="X74" s="967"/>
      <c r="Y74" s="967"/>
      <c r="Z74" s="967"/>
      <c r="AA74" s="967">
        <v>95</v>
      </c>
      <c r="AB74" s="967"/>
      <c r="AC74" s="967"/>
      <c r="AD74" s="967"/>
      <c r="AE74" s="967"/>
      <c r="AF74" s="967">
        <v>95</v>
      </c>
      <c r="AG74" s="967"/>
      <c r="AH74" s="967"/>
      <c r="AI74" s="967"/>
      <c r="AJ74" s="967"/>
      <c r="AK74" s="967">
        <v>9107</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316</v>
      </c>
      <c r="R75" s="975"/>
      <c r="S75" s="975"/>
      <c r="T75" s="975"/>
      <c r="U75" s="976"/>
      <c r="V75" s="977">
        <v>301</v>
      </c>
      <c r="W75" s="975"/>
      <c r="X75" s="975"/>
      <c r="Y75" s="975"/>
      <c r="Z75" s="976"/>
      <c r="AA75" s="977">
        <v>15</v>
      </c>
      <c r="AB75" s="975"/>
      <c r="AC75" s="975"/>
      <c r="AD75" s="975"/>
      <c r="AE75" s="976"/>
      <c r="AF75" s="977">
        <v>15</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542</v>
      </c>
      <c r="C76" s="971"/>
      <c r="D76" s="971"/>
      <c r="E76" s="971"/>
      <c r="F76" s="971"/>
      <c r="G76" s="971"/>
      <c r="H76" s="971"/>
      <c r="I76" s="971"/>
      <c r="J76" s="971"/>
      <c r="K76" s="971"/>
      <c r="L76" s="971"/>
      <c r="M76" s="971"/>
      <c r="N76" s="971"/>
      <c r="O76" s="971"/>
      <c r="P76" s="972"/>
      <c r="Q76" s="974">
        <v>45</v>
      </c>
      <c r="R76" s="975"/>
      <c r="S76" s="975"/>
      <c r="T76" s="975"/>
      <c r="U76" s="976"/>
      <c r="V76" s="977">
        <v>40</v>
      </c>
      <c r="W76" s="975"/>
      <c r="X76" s="975"/>
      <c r="Y76" s="975"/>
      <c r="Z76" s="976"/>
      <c r="AA76" s="977">
        <v>5</v>
      </c>
      <c r="AB76" s="975"/>
      <c r="AC76" s="975"/>
      <c r="AD76" s="975"/>
      <c r="AE76" s="976"/>
      <c r="AF76" s="977">
        <v>5</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543</v>
      </c>
      <c r="C77" s="971"/>
      <c r="D77" s="971"/>
      <c r="E77" s="971"/>
      <c r="F77" s="971"/>
      <c r="G77" s="971"/>
      <c r="H77" s="971"/>
      <c r="I77" s="971"/>
      <c r="J77" s="971"/>
      <c r="K77" s="971"/>
      <c r="L77" s="971"/>
      <c r="M77" s="971"/>
      <c r="N77" s="971"/>
      <c r="O77" s="971"/>
      <c r="P77" s="972"/>
      <c r="Q77" s="974">
        <v>6709</v>
      </c>
      <c r="R77" s="975"/>
      <c r="S77" s="975"/>
      <c r="T77" s="975"/>
      <c r="U77" s="976"/>
      <c r="V77" s="977">
        <v>7724</v>
      </c>
      <c r="W77" s="975"/>
      <c r="X77" s="975"/>
      <c r="Y77" s="975"/>
      <c r="Z77" s="976"/>
      <c r="AA77" s="977">
        <v>-1015</v>
      </c>
      <c r="AB77" s="975"/>
      <c r="AC77" s="975"/>
      <c r="AD77" s="975"/>
      <c r="AE77" s="976"/>
      <c r="AF77" s="977">
        <v>391</v>
      </c>
      <c r="AG77" s="975"/>
      <c r="AH77" s="975"/>
      <c r="AI77" s="975"/>
      <c r="AJ77" s="976"/>
      <c r="AK77" s="977">
        <v>0</v>
      </c>
      <c r="AL77" s="975"/>
      <c r="AM77" s="975"/>
      <c r="AN77" s="975"/>
      <c r="AO77" s="976"/>
      <c r="AP77" s="977">
        <v>35147</v>
      </c>
      <c r="AQ77" s="975"/>
      <c r="AR77" s="975"/>
      <c r="AS77" s="975"/>
      <c r="AT77" s="976"/>
      <c r="AU77" s="977">
        <v>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1435</v>
      </c>
      <c r="AG88" s="955"/>
      <c r="AH88" s="955"/>
      <c r="AI88" s="955"/>
      <c r="AJ88" s="955"/>
      <c r="AK88" s="959"/>
      <c r="AL88" s="959"/>
      <c r="AM88" s="959"/>
      <c r="AN88" s="959"/>
      <c r="AO88" s="959"/>
      <c r="AP88" s="955">
        <v>35147</v>
      </c>
      <c r="AQ88" s="955"/>
      <c r="AR88" s="955"/>
      <c r="AS88" s="955"/>
      <c r="AT88" s="955"/>
      <c r="AU88" s="955">
        <v>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164</v>
      </c>
      <c r="CS102" s="947"/>
      <c r="CT102" s="947"/>
      <c r="CU102" s="947"/>
      <c r="CV102" s="948"/>
      <c r="CW102" s="946">
        <v>22</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287</v>
      </c>
      <c r="AG109" s="888"/>
      <c r="AH109" s="888"/>
      <c r="AI109" s="888"/>
      <c r="AJ109" s="889"/>
      <c r="AK109" s="890" t="s">
        <v>286</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287</v>
      </c>
      <c r="BW109" s="888"/>
      <c r="BX109" s="888"/>
      <c r="BY109" s="888"/>
      <c r="BZ109" s="889"/>
      <c r="CA109" s="890" t="s">
        <v>286</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287</v>
      </c>
      <c r="DM109" s="888"/>
      <c r="DN109" s="888"/>
      <c r="DO109" s="888"/>
      <c r="DP109" s="889"/>
      <c r="DQ109" s="890" t="s">
        <v>286</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1851895</v>
      </c>
      <c r="AB110" s="873"/>
      <c r="AC110" s="873"/>
      <c r="AD110" s="873"/>
      <c r="AE110" s="874"/>
      <c r="AF110" s="875">
        <v>1867367</v>
      </c>
      <c r="AG110" s="873"/>
      <c r="AH110" s="873"/>
      <c r="AI110" s="873"/>
      <c r="AJ110" s="874"/>
      <c r="AK110" s="875">
        <v>1829080</v>
      </c>
      <c r="AL110" s="873"/>
      <c r="AM110" s="873"/>
      <c r="AN110" s="873"/>
      <c r="AO110" s="874"/>
      <c r="AP110" s="876">
        <v>20.100000000000001</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16140279</v>
      </c>
      <c r="BR110" s="800"/>
      <c r="BS110" s="800"/>
      <c r="BT110" s="800"/>
      <c r="BU110" s="800"/>
      <c r="BV110" s="800">
        <v>16288939</v>
      </c>
      <c r="BW110" s="800"/>
      <c r="BX110" s="800"/>
      <c r="BY110" s="800"/>
      <c r="BZ110" s="800"/>
      <c r="CA110" s="800">
        <v>15837162</v>
      </c>
      <c r="CB110" s="800"/>
      <c r="CC110" s="800"/>
      <c r="CD110" s="800"/>
      <c r="CE110" s="800"/>
      <c r="CF110" s="861">
        <v>173.7</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670539</v>
      </c>
      <c r="BR111" s="771"/>
      <c r="BS111" s="771"/>
      <c r="BT111" s="771"/>
      <c r="BU111" s="771"/>
      <c r="BV111" s="771">
        <v>388424</v>
      </c>
      <c r="BW111" s="771"/>
      <c r="BX111" s="771"/>
      <c r="BY111" s="771"/>
      <c r="BZ111" s="771"/>
      <c r="CA111" s="771">
        <v>317004</v>
      </c>
      <c r="CB111" s="771"/>
      <c r="CC111" s="771"/>
      <c r="CD111" s="771"/>
      <c r="CE111" s="771"/>
      <c r="CF111" s="848">
        <v>3.5</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v>6667</v>
      </c>
      <c r="AG112" s="784"/>
      <c r="AH112" s="784"/>
      <c r="AI112" s="784"/>
      <c r="AJ112" s="785"/>
      <c r="AK112" s="786">
        <v>6667</v>
      </c>
      <c r="AL112" s="784"/>
      <c r="AM112" s="784"/>
      <c r="AN112" s="784"/>
      <c r="AO112" s="785"/>
      <c r="AP112" s="754">
        <v>0.1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13689772</v>
      </c>
      <c r="BR112" s="771"/>
      <c r="BS112" s="771"/>
      <c r="BT112" s="771"/>
      <c r="BU112" s="771"/>
      <c r="BV112" s="771">
        <v>14804722</v>
      </c>
      <c r="BW112" s="771"/>
      <c r="BX112" s="771"/>
      <c r="BY112" s="771"/>
      <c r="BZ112" s="771"/>
      <c r="CA112" s="771">
        <v>15119563</v>
      </c>
      <c r="CB112" s="771"/>
      <c r="CC112" s="771"/>
      <c r="CD112" s="771"/>
      <c r="CE112" s="771"/>
      <c r="CF112" s="848">
        <v>165.9</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179565</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572915</v>
      </c>
      <c r="AB113" s="909"/>
      <c r="AC113" s="909"/>
      <c r="AD113" s="909"/>
      <c r="AE113" s="910"/>
      <c r="AF113" s="911">
        <v>657763</v>
      </c>
      <c r="AG113" s="909"/>
      <c r="AH113" s="909"/>
      <c r="AI113" s="909"/>
      <c r="AJ113" s="910"/>
      <c r="AK113" s="911">
        <v>817809</v>
      </c>
      <c r="AL113" s="909"/>
      <c r="AM113" s="909"/>
      <c r="AN113" s="909"/>
      <c r="AO113" s="910"/>
      <c r="AP113" s="912">
        <v>9</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13277</v>
      </c>
      <c r="BR113" s="771"/>
      <c r="BS113" s="771"/>
      <c r="BT113" s="771"/>
      <c r="BU113" s="771"/>
      <c r="BV113" s="771">
        <v>11020</v>
      </c>
      <c r="BW113" s="771"/>
      <c r="BX113" s="771"/>
      <c r="BY113" s="771"/>
      <c r="BZ113" s="771"/>
      <c r="CA113" s="771">
        <v>8752</v>
      </c>
      <c r="CB113" s="771"/>
      <c r="CC113" s="771"/>
      <c r="CD113" s="771"/>
      <c r="CE113" s="771"/>
      <c r="CF113" s="848">
        <v>0.1</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4586</v>
      </c>
      <c r="AB114" s="784"/>
      <c r="AC114" s="784"/>
      <c r="AD114" s="784"/>
      <c r="AE114" s="785"/>
      <c r="AF114" s="786">
        <v>4584</v>
      </c>
      <c r="AG114" s="784"/>
      <c r="AH114" s="784"/>
      <c r="AI114" s="784"/>
      <c r="AJ114" s="785"/>
      <c r="AK114" s="786">
        <v>4586</v>
      </c>
      <c r="AL114" s="784"/>
      <c r="AM114" s="784"/>
      <c r="AN114" s="784"/>
      <c r="AO114" s="785"/>
      <c r="AP114" s="754">
        <v>0.1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2163420</v>
      </c>
      <c r="BR114" s="771"/>
      <c r="BS114" s="771"/>
      <c r="BT114" s="771"/>
      <c r="BU114" s="771"/>
      <c r="BV114" s="771">
        <v>1940727</v>
      </c>
      <c r="BW114" s="771"/>
      <c r="BX114" s="771"/>
      <c r="BY114" s="771"/>
      <c r="BZ114" s="771"/>
      <c r="CA114" s="771">
        <v>1803928</v>
      </c>
      <c r="CB114" s="771"/>
      <c r="CC114" s="771"/>
      <c r="CD114" s="771"/>
      <c r="CE114" s="771"/>
      <c r="CF114" s="848">
        <v>19.8</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426048</v>
      </c>
      <c r="AB115" s="909"/>
      <c r="AC115" s="909"/>
      <c r="AD115" s="909"/>
      <c r="AE115" s="910"/>
      <c r="AF115" s="911">
        <v>407308</v>
      </c>
      <c r="AG115" s="909"/>
      <c r="AH115" s="909"/>
      <c r="AI115" s="909"/>
      <c r="AJ115" s="910"/>
      <c r="AK115" s="911">
        <v>57734</v>
      </c>
      <c r="AL115" s="909"/>
      <c r="AM115" s="909"/>
      <c r="AN115" s="909"/>
      <c r="AO115" s="910"/>
      <c r="AP115" s="912">
        <v>0.6</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2855453</v>
      </c>
      <c r="AB117" s="895"/>
      <c r="AC117" s="895"/>
      <c r="AD117" s="895"/>
      <c r="AE117" s="896"/>
      <c r="AF117" s="898">
        <v>2943689</v>
      </c>
      <c r="AG117" s="895"/>
      <c r="AH117" s="895"/>
      <c r="AI117" s="895"/>
      <c r="AJ117" s="896"/>
      <c r="AK117" s="898">
        <v>2715876</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287</v>
      </c>
      <c r="AG118" s="888"/>
      <c r="AH118" s="888"/>
      <c r="AI118" s="888"/>
      <c r="AJ118" s="889"/>
      <c r="AK118" s="890" t="s">
        <v>286</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32677287</v>
      </c>
      <c r="BR118" s="858"/>
      <c r="BS118" s="858"/>
      <c r="BT118" s="858"/>
      <c r="BU118" s="858"/>
      <c r="BV118" s="858">
        <v>33433832</v>
      </c>
      <c r="BW118" s="858"/>
      <c r="BX118" s="858"/>
      <c r="BY118" s="858"/>
      <c r="BZ118" s="858"/>
      <c r="CA118" s="858">
        <v>33086409</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5608052</v>
      </c>
      <c r="BR119" s="800"/>
      <c r="BS119" s="800"/>
      <c r="BT119" s="800"/>
      <c r="BU119" s="800"/>
      <c r="BV119" s="800">
        <v>6523885</v>
      </c>
      <c r="BW119" s="800"/>
      <c r="BX119" s="800"/>
      <c r="BY119" s="800"/>
      <c r="BZ119" s="800"/>
      <c r="CA119" s="800">
        <v>7459568</v>
      </c>
      <c r="CB119" s="800"/>
      <c r="CC119" s="800"/>
      <c r="CD119" s="800"/>
      <c r="CE119" s="800"/>
      <c r="CF119" s="861">
        <v>81.8</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490974</v>
      </c>
      <c r="DH119" s="717"/>
      <c r="DI119" s="717"/>
      <c r="DJ119" s="717"/>
      <c r="DK119" s="718"/>
      <c r="DL119" s="719">
        <v>388424</v>
      </c>
      <c r="DM119" s="717"/>
      <c r="DN119" s="717"/>
      <c r="DO119" s="717"/>
      <c r="DP119" s="718"/>
      <c r="DQ119" s="719">
        <v>317004</v>
      </c>
      <c r="DR119" s="717"/>
      <c r="DS119" s="717"/>
      <c r="DT119" s="717"/>
      <c r="DU119" s="718"/>
      <c r="DV119" s="807">
        <v>3.5</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295080</v>
      </c>
      <c r="BR120" s="771"/>
      <c r="BS120" s="771"/>
      <c r="BT120" s="771"/>
      <c r="BU120" s="771"/>
      <c r="BV120" s="771">
        <v>293840</v>
      </c>
      <c r="BW120" s="771"/>
      <c r="BX120" s="771"/>
      <c r="BY120" s="771"/>
      <c r="BZ120" s="771"/>
      <c r="CA120" s="771">
        <v>282430</v>
      </c>
      <c r="CB120" s="771"/>
      <c r="CC120" s="771"/>
      <c r="CD120" s="771"/>
      <c r="CE120" s="771"/>
      <c r="CF120" s="848">
        <v>3.1</v>
      </c>
      <c r="CG120" s="849"/>
      <c r="CH120" s="849"/>
      <c r="CI120" s="849"/>
      <c r="CJ120" s="849"/>
      <c r="CK120" s="850" t="s">
        <v>441</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10722632</v>
      </c>
      <c r="DH120" s="800"/>
      <c r="DI120" s="800"/>
      <c r="DJ120" s="800"/>
      <c r="DK120" s="800"/>
      <c r="DL120" s="800">
        <v>10757980</v>
      </c>
      <c r="DM120" s="800"/>
      <c r="DN120" s="800"/>
      <c r="DO120" s="800"/>
      <c r="DP120" s="800"/>
      <c r="DQ120" s="800">
        <v>10877205</v>
      </c>
      <c r="DR120" s="800"/>
      <c r="DS120" s="800"/>
      <c r="DT120" s="800"/>
      <c r="DU120" s="800"/>
      <c r="DV120" s="801">
        <v>119.3</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320578</v>
      </c>
      <c r="AB121" s="784"/>
      <c r="AC121" s="784"/>
      <c r="AD121" s="784"/>
      <c r="AE121" s="785"/>
      <c r="AF121" s="786">
        <v>325132</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18856829</v>
      </c>
      <c r="BR121" s="858"/>
      <c r="BS121" s="858"/>
      <c r="BT121" s="858"/>
      <c r="BU121" s="858"/>
      <c r="BV121" s="858">
        <v>19131072</v>
      </c>
      <c r="BW121" s="858"/>
      <c r="BX121" s="858"/>
      <c r="BY121" s="858"/>
      <c r="BZ121" s="858"/>
      <c r="CA121" s="858">
        <v>19149769</v>
      </c>
      <c r="CB121" s="858"/>
      <c r="CC121" s="858"/>
      <c r="CD121" s="858"/>
      <c r="CE121" s="858"/>
      <c r="CF121" s="859">
        <v>210.1</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2365891</v>
      </c>
      <c r="DH121" s="771"/>
      <c r="DI121" s="771"/>
      <c r="DJ121" s="771"/>
      <c r="DK121" s="771"/>
      <c r="DL121" s="771">
        <v>2863668</v>
      </c>
      <c r="DM121" s="771"/>
      <c r="DN121" s="771"/>
      <c r="DO121" s="771"/>
      <c r="DP121" s="771"/>
      <c r="DQ121" s="771">
        <v>2772081</v>
      </c>
      <c r="DR121" s="771"/>
      <c r="DS121" s="771"/>
      <c r="DT121" s="771"/>
      <c r="DU121" s="771"/>
      <c r="DV121" s="823">
        <v>30.4</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444</v>
      </c>
      <c r="BP122" s="838"/>
      <c r="BQ122" s="839">
        <v>24759961</v>
      </c>
      <c r="BR122" s="840"/>
      <c r="BS122" s="840"/>
      <c r="BT122" s="840"/>
      <c r="BU122" s="840"/>
      <c r="BV122" s="840">
        <v>25948797</v>
      </c>
      <c r="BW122" s="840"/>
      <c r="BX122" s="840"/>
      <c r="BY122" s="840"/>
      <c r="BZ122" s="840"/>
      <c r="CA122" s="840">
        <v>26891767</v>
      </c>
      <c r="CB122" s="840"/>
      <c r="CC122" s="840"/>
      <c r="CD122" s="840"/>
      <c r="CE122" s="840"/>
      <c r="CF122" s="743"/>
      <c r="CG122" s="744"/>
      <c r="CH122" s="744"/>
      <c r="CI122" s="744"/>
      <c r="CJ122" s="841"/>
      <c r="CK122" s="851"/>
      <c r="CL122" s="812"/>
      <c r="CM122" s="812"/>
      <c r="CN122" s="812"/>
      <c r="CO122" s="813"/>
      <c r="CP122" s="828" t="s">
        <v>391</v>
      </c>
      <c r="CQ122" s="829"/>
      <c r="CR122" s="829"/>
      <c r="CS122" s="829"/>
      <c r="CT122" s="829"/>
      <c r="CU122" s="829"/>
      <c r="CV122" s="829"/>
      <c r="CW122" s="829"/>
      <c r="CX122" s="829"/>
      <c r="CY122" s="829"/>
      <c r="CZ122" s="829"/>
      <c r="DA122" s="829"/>
      <c r="DB122" s="829"/>
      <c r="DC122" s="829"/>
      <c r="DD122" s="829"/>
      <c r="DE122" s="829"/>
      <c r="DF122" s="830"/>
      <c r="DG122" s="770">
        <v>258040</v>
      </c>
      <c r="DH122" s="771"/>
      <c r="DI122" s="771"/>
      <c r="DJ122" s="771"/>
      <c r="DK122" s="771"/>
      <c r="DL122" s="771">
        <v>705919</v>
      </c>
      <c r="DM122" s="771"/>
      <c r="DN122" s="771"/>
      <c r="DO122" s="771"/>
      <c r="DP122" s="771"/>
      <c r="DQ122" s="771">
        <v>819612</v>
      </c>
      <c r="DR122" s="771"/>
      <c r="DS122" s="771"/>
      <c r="DT122" s="771"/>
      <c r="DU122" s="771"/>
      <c r="DV122" s="823">
        <v>9</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86.3</v>
      </c>
      <c r="BR123" s="832"/>
      <c r="BS123" s="832"/>
      <c r="BT123" s="832"/>
      <c r="BU123" s="832"/>
      <c r="BV123" s="832">
        <v>80.599999999999994</v>
      </c>
      <c r="BW123" s="832"/>
      <c r="BX123" s="832"/>
      <c r="BY123" s="832"/>
      <c r="BZ123" s="832"/>
      <c r="CA123" s="832">
        <v>67.900000000000006</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60440</v>
      </c>
      <c r="DH123" s="784"/>
      <c r="DI123" s="784"/>
      <c r="DJ123" s="784"/>
      <c r="DK123" s="785"/>
      <c r="DL123" s="786">
        <v>147264</v>
      </c>
      <c r="DM123" s="784"/>
      <c r="DN123" s="784"/>
      <c r="DO123" s="784"/>
      <c r="DP123" s="785"/>
      <c r="DQ123" s="786">
        <v>260896</v>
      </c>
      <c r="DR123" s="784"/>
      <c r="DS123" s="784"/>
      <c r="DT123" s="784"/>
      <c r="DU123" s="785"/>
      <c r="DV123" s="754">
        <v>2.9</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268486</v>
      </c>
      <c r="DH124" s="717"/>
      <c r="DI124" s="717"/>
      <c r="DJ124" s="717"/>
      <c r="DK124" s="718"/>
      <c r="DL124" s="719">
        <v>318155</v>
      </c>
      <c r="DM124" s="717"/>
      <c r="DN124" s="717"/>
      <c r="DO124" s="717"/>
      <c r="DP124" s="718"/>
      <c r="DQ124" s="719">
        <v>380250</v>
      </c>
      <c r="DR124" s="717"/>
      <c r="DS124" s="717"/>
      <c r="DT124" s="717"/>
      <c r="DU124" s="718"/>
      <c r="DV124" s="807">
        <v>4.2</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105470</v>
      </c>
      <c r="AB127" s="784"/>
      <c r="AC127" s="784"/>
      <c r="AD127" s="784"/>
      <c r="AE127" s="785"/>
      <c r="AF127" s="786">
        <v>82176</v>
      </c>
      <c r="AG127" s="784"/>
      <c r="AH127" s="784"/>
      <c r="AI127" s="784"/>
      <c r="AJ127" s="785"/>
      <c r="AK127" s="786">
        <v>57734</v>
      </c>
      <c r="AL127" s="784"/>
      <c r="AM127" s="784"/>
      <c r="AN127" s="784"/>
      <c r="AO127" s="785"/>
      <c r="AP127" s="754">
        <v>0.6</v>
      </c>
      <c r="AQ127" s="755"/>
      <c r="AR127" s="755"/>
      <c r="AS127" s="755"/>
      <c r="AT127" s="756"/>
      <c r="AU127" s="233"/>
      <c r="AV127" s="233"/>
      <c r="AW127" s="233"/>
      <c r="AX127" s="757" t="s">
        <v>455</v>
      </c>
      <c r="AY127" s="758"/>
      <c r="AZ127" s="758"/>
      <c r="BA127" s="758"/>
      <c r="BB127" s="758"/>
      <c r="BC127" s="758"/>
      <c r="BD127" s="758"/>
      <c r="BE127" s="759"/>
      <c r="BF127" s="760" t="s">
        <v>111</v>
      </c>
      <c r="BG127" s="761"/>
      <c r="BH127" s="761"/>
      <c r="BI127" s="761"/>
      <c r="BJ127" s="761"/>
      <c r="BK127" s="761"/>
      <c r="BL127" s="762"/>
      <c r="BM127" s="760">
        <v>13.19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16947</v>
      </c>
      <c r="AB128" s="724"/>
      <c r="AC128" s="724"/>
      <c r="AD128" s="724"/>
      <c r="AE128" s="725"/>
      <c r="AF128" s="726">
        <v>17296</v>
      </c>
      <c r="AG128" s="724"/>
      <c r="AH128" s="724"/>
      <c r="AI128" s="724"/>
      <c r="AJ128" s="725"/>
      <c r="AK128" s="726">
        <v>17243</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111</v>
      </c>
      <c r="BG128" s="791"/>
      <c r="BH128" s="791"/>
      <c r="BI128" s="791"/>
      <c r="BJ128" s="791"/>
      <c r="BK128" s="791"/>
      <c r="BL128" s="792"/>
      <c r="BM128" s="790">
        <v>18.190000000000001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10762138</v>
      </c>
      <c r="AB129" s="784"/>
      <c r="AC129" s="784"/>
      <c r="AD129" s="784"/>
      <c r="AE129" s="785"/>
      <c r="AF129" s="786">
        <v>10962062</v>
      </c>
      <c r="AG129" s="784"/>
      <c r="AH129" s="784"/>
      <c r="AI129" s="784"/>
      <c r="AJ129" s="785"/>
      <c r="AK129" s="786">
        <v>10919027</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12.2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1596515</v>
      </c>
      <c r="AB130" s="784"/>
      <c r="AC130" s="784"/>
      <c r="AD130" s="784"/>
      <c r="AE130" s="785"/>
      <c r="AF130" s="786">
        <v>1676678</v>
      </c>
      <c r="AG130" s="784"/>
      <c r="AH130" s="784"/>
      <c r="AI130" s="784"/>
      <c r="AJ130" s="785"/>
      <c r="AK130" s="786">
        <v>1803810</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67.900000000000006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9165623</v>
      </c>
      <c r="AB131" s="717"/>
      <c r="AC131" s="717"/>
      <c r="AD131" s="717"/>
      <c r="AE131" s="718"/>
      <c r="AF131" s="719">
        <v>9285384</v>
      </c>
      <c r="AG131" s="717"/>
      <c r="AH131" s="717"/>
      <c r="AI131" s="717"/>
      <c r="AJ131" s="718"/>
      <c r="AK131" s="719">
        <v>9115217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13.55053552</v>
      </c>
      <c r="AB132" s="740"/>
      <c r="AC132" s="740"/>
      <c r="AD132" s="740"/>
      <c r="AE132" s="741"/>
      <c r="AF132" s="742">
        <v>13.45894796</v>
      </c>
      <c r="AG132" s="740"/>
      <c r="AH132" s="740"/>
      <c r="AI132" s="740"/>
      <c r="AJ132" s="741"/>
      <c r="AK132" s="742">
        <v>9.8168041420000005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14.3</v>
      </c>
      <c r="AB133" s="749"/>
      <c r="AC133" s="749"/>
      <c r="AD133" s="749"/>
      <c r="AE133" s="750"/>
      <c r="AF133" s="748">
        <v>13.7</v>
      </c>
      <c r="AG133" s="749"/>
      <c r="AH133" s="749"/>
      <c r="AI133" s="749"/>
      <c r="AJ133" s="750"/>
      <c r="AK133" s="748">
        <v>12.2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2" sqref="A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2950282</v>
      </c>
      <c r="L9" s="264">
        <v>76583</v>
      </c>
      <c r="M9" s="265">
        <v>84248</v>
      </c>
      <c r="N9" s="266">
        <v>-9.1</v>
      </c>
    </row>
    <row r="10" spans="1:16">
      <c r="A10" s="248"/>
      <c r="B10" s="244"/>
      <c r="C10" s="244"/>
      <c r="D10" s="244"/>
      <c r="E10" s="244"/>
      <c r="F10" s="244"/>
      <c r="G10" s="1133" t="s">
        <v>477</v>
      </c>
      <c r="H10" s="1134"/>
      <c r="I10" s="1134"/>
      <c r="J10" s="1135"/>
      <c r="K10" s="267">
        <v>361191</v>
      </c>
      <c r="L10" s="268">
        <v>9376</v>
      </c>
      <c r="M10" s="269">
        <v>7169</v>
      </c>
      <c r="N10" s="270">
        <v>30.8</v>
      </c>
    </row>
    <row r="11" spans="1:16" ht="13.5" customHeight="1">
      <c r="A11" s="248"/>
      <c r="B11" s="244"/>
      <c r="C11" s="244"/>
      <c r="D11" s="244"/>
      <c r="E11" s="244"/>
      <c r="F11" s="244"/>
      <c r="G11" s="1133" t="s">
        <v>478</v>
      </c>
      <c r="H11" s="1134"/>
      <c r="I11" s="1134"/>
      <c r="J11" s="1135"/>
      <c r="K11" s="267">
        <v>25056</v>
      </c>
      <c r="L11" s="268">
        <v>650</v>
      </c>
      <c r="M11" s="269">
        <v>9152</v>
      </c>
      <c r="N11" s="270">
        <v>-92.9</v>
      </c>
    </row>
    <row r="12" spans="1:16" ht="13.5" customHeight="1">
      <c r="A12" s="248"/>
      <c r="B12" s="244"/>
      <c r="C12" s="244"/>
      <c r="D12" s="244"/>
      <c r="E12" s="244"/>
      <c r="F12" s="244"/>
      <c r="G12" s="1133" t="s">
        <v>479</v>
      </c>
      <c r="H12" s="1134"/>
      <c r="I12" s="1134"/>
      <c r="J12" s="1135"/>
      <c r="K12" s="267">
        <v>72211</v>
      </c>
      <c r="L12" s="268">
        <v>1874</v>
      </c>
      <c r="M12" s="269">
        <v>893</v>
      </c>
      <c r="N12" s="270">
        <v>109.9</v>
      </c>
    </row>
    <row r="13" spans="1:16" ht="13.5" customHeight="1">
      <c r="A13" s="248"/>
      <c r="B13" s="244"/>
      <c r="C13" s="244"/>
      <c r="D13" s="244"/>
      <c r="E13" s="244"/>
      <c r="F13" s="244"/>
      <c r="G13" s="1133" t="s">
        <v>480</v>
      </c>
      <c r="H13" s="1134"/>
      <c r="I13" s="1134"/>
      <c r="J13" s="1135"/>
      <c r="K13" s="267" t="s">
        <v>481</v>
      </c>
      <c r="L13" s="268" t="s">
        <v>481</v>
      </c>
      <c r="M13" s="269">
        <v>3</v>
      </c>
      <c r="N13" s="270" t="s">
        <v>481</v>
      </c>
    </row>
    <row r="14" spans="1:16" ht="13.5" customHeight="1">
      <c r="A14" s="248"/>
      <c r="B14" s="244"/>
      <c r="C14" s="244"/>
      <c r="D14" s="244"/>
      <c r="E14" s="244"/>
      <c r="F14" s="244"/>
      <c r="G14" s="1133" t="s">
        <v>482</v>
      </c>
      <c r="H14" s="1134"/>
      <c r="I14" s="1134"/>
      <c r="J14" s="1135"/>
      <c r="K14" s="267">
        <v>143709</v>
      </c>
      <c r="L14" s="268">
        <v>3730</v>
      </c>
      <c r="M14" s="269">
        <v>3652</v>
      </c>
      <c r="N14" s="270">
        <v>2.1</v>
      </c>
    </row>
    <row r="15" spans="1:16" ht="13.5" customHeight="1">
      <c r="A15" s="248"/>
      <c r="B15" s="244"/>
      <c r="C15" s="244"/>
      <c r="D15" s="244"/>
      <c r="E15" s="244"/>
      <c r="F15" s="244"/>
      <c r="G15" s="1133" t="s">
        <v>483</v>
      </c>
      <c r="H15" s="1134"/>
      <c r="I15" s="1134"/>
      <c r="J15" s="1135"/>
      <c r="K15" s="267">
        <v>17673</v>
      </c>
      <c r="L15" s="268">
        <v>459</v>
      </c>
      <c r="M15" s="269">
        <v>2134</v>
      </c>
      <c r="N15" s="270">
        <v>-78.5</v>
      </c>
    </row>
    <row r="16" spans="1:16">
      <c r="A16" s="248"/>
      <c r="B16" s="244"/>
      <c r="C16" s="244"/>
      <c r="D16" s="244"/>
      <c r="E16" s="244"/>
      <c r="F16" s="244"/>
      <c r="G16" s="1136" t="s">
        <v>484</v>
      </c>
      <c r="H16" s="1137"/>
      <c r="I16" s="1137"/>
      <c r="J16" s="1138"/>
      <c r="K16" s="268">
        <v>-296137</v>
      </c>
      <c r="L16" s="268">
        <v>-7687</v>
      </c>
      <c r="M16" s="269">
        <v>-9248</v>
      </c>
      <c r="N16" s="270">
        <v>-16.899999999999999</v>
      </c>
    </row>
    <row r="17" spans="1:16">
      <c r="A17" s="248"/>
      <c r="B17" s="244"/>
      <c r="C17" s="244"/>
      <c r="D17" s="244"/>
      <c r="E17" s="244"/>
      <c r="F17" s="244"/>
      <c r="G17" s="1136" t="s">
        <v>170</v>
      </c>
      <c r="H17" s="1137"/>
      <c r="I17" s="1137"/>
      <c r="J17" s="1138"/>
      <c r="K17" s="268">
        <v>3273985</v>
      </c>
      <c r="L17" s="268">
        <v>84986</v>
      </c>
      <c r="M17" s="269">
        <v>98003</v>
      </c>
      <c r="N17" s="270">
        <v>-13.3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9.58</v>
      </c>
      <c r="L21" s="281">
        <v>9.39</v>
      </c>
      <c r="M21" s="282">
        <v>0.19</v>
      </c>
      <c r="N21" s="249"/>
      <c r="O21" s="283"/>
      <c r="P21" s="279"/>
    </row>
    <row r="22" spans="1:16" s="284" customFormat="1">
      <c r="A22" s="279"/>
      <c r="B22" s="249"/>
      <c r="C22" s="249"/>
      <c r="D22" s="249"/>
      <c r="E22" s="249"/>
      <c r="F22" s="249"/>
      <c r="G22" s="1130" t="s">
        <v>490</v>
      </c>
      <c r="H22" s="1131"/>
      <c r="I22" s="1131"/>
      <c r="J22" s="1132"/>
      <c r="K22" s="285">
        <v>94.4</v>
      </c>
      <c r="L22" s="286">
        <v>97</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1829080</v>
      </c>
      <c r="L32" s="294">
        <v>47479</v>
      </c>
      <c r="M32" s="295">
        <v>64926</v>
      </c>
      <c r="N32" s="296">
        <v>-26.9</v>
      </c>
    </row>
    <row r="33" spans="1:16" ht="13.5" customHeight="1">
      <c r="A33" s="248"/>
      <c r="B33" s="244"/>
      <c r="C33" s="244"/>
      <c r="D33" s="244"/>
      <c r="E33" s="244"/>
      <c r="F33" s="244"/>
      <c r="G33" s="1121" t="s">
        <v>494</v>
      </c>
      <c r="H33" s="1122"/>
      <c r="I33" s="1122"/>
      <c r="J33" s="1123"/>
      <c r="K33" s="294" t="s">
        <v>481</v>
      </c>
      <c r="L33" s="294" t="s">
        <v>481</v>
      </c>
      <c r="M33" s="295" t="s">
        <v>481</v>
      </c>
      <c r="N33" s="296" t="s">
        <v>481</v>
      </c>
    </row>
    <row r="34" spans="1:16" ht="27" customHeight="1">
      <c r="A34" s="248"/>
      <c r="B34" s="244"/>
      <c r="C34" s="244"/>
      <c r="D34" s="244"/>
      <c r="E34" s="244"/>
      <c r="F34" s="244"/>
      <c r="G34" s="1121" t="s">
        <v>495</v>
      </c>
      <c r="H34" s="1122"/>
      <c r="I34" s="1122"/>
      <c r="J34" s="1123"/>
      <c r="K34" s="294">
        <v>6667</v>
      </c>
      <c r="L34" s="294">
        <v>173</v>
      </c>
      <c r="M34" s="295">
        <v>24</v>
      </c>
      <c r="N34" s="296">
        <v>620.79999999999995</v>
      </c>
    </row>
    <row r="35" spans="1:16" ht="27" customHeight="1">
      <c r="A35" s="248"/>
      <c r="B35" s="244"/>
      <c r="C35" s="244"/>
      <c r="D35" s="244"/>
      <c r="E35" s="244"/>
      <c r="F35" s="244"/>
      <c r="G35" s="1121" t="s">
        <v>496</v>
      </c>
      <c r="H35" s="1122"/>
      <c r="I35" s="1122"/>
      <c r="J35" s="1123"/>
      <c r="K35" s="294">
        <v>817809</v>
      </c>
      <c r="L35" s="294">
        <v>21229</v>
      </c>
      <c r="M35" s="295">
        <v>18007</v>
      </c>
      <c r="N35" s="296">
        <v>17.899999999999999</v>
      </c>
    </row>
    <row r="36" spans="1:16" ht="27" customHeight="1">
      <c r="A36" s="248"/>
      <c r="B36" s="244"/>
      <c r="C36" s="244"/>
      <c r="D36" s="244"/>
      <c r="E36" s="244"/>
      <c r="F36" s="244"/>
      <c r="G36" s="1121" t="s">
        <v>497</v>
      </c>
      <c r="H36" s="1122"/>
      <c r="I36" s="1122"/>
      <c r="J36" s="1123"/>
      <c r="K36" s="294">
        <v>4586</v>
      </c>
      <c r="L36" s="294">
        <v>119</v>
      </c>
      <c r="M36" s="295">
        <v>3275</v>
      </c>
      <c r="N36" s="296">
        <v>-96.4</v>
      </c>
    </row>
    <row r="37" spans="1:16" ht="13.5" customHeight="1">
      <c r="A37" s="248"/>
      <c r="B37" s="244"/>
      <c r="C37" s="244"/>
      <c r="D37" s="244"/>
      <c r="E37" s="244"/>
      <c r="F37" s="244"/>
      <c r="G37" s="1121" t="s">
        <v>498</v>
      </c>
      <c r="H37" s="1122"/>
      <c r="I37" s="1122"/>
      <c r="J37" s="1123"/>
      <c r="K37" s="294">
        <v>57734</v>
      </c>
      <c r="L37" s="294">
        <v>1499</v>
      </c>
      <c r="M37" s="295">
        <v>1233</v>
      </c>
      <c r="N37" s="296">
        <v>21.6</v>
      </c>
    </row>
    <row r="38" spans="1:16" ht="27" customHeight="1">
      <c r="A38" s="248"/>
      <c r="B38" s="244"/>
      <c r="C38" s="244"/>
      <c r="D38" s="244"/>
      <c r="E38" s="244"/>
      <c r="F38" s="244"/>
      <c r="G38" s="1124" t="s">
        <v>499</v>
      </c>
      <c r="H38" s="1125"/>
      <c r="I38" s="1125"/>
      <c r="J38" s="1126"/>
      <c r="K38" s="297" t="s">
        <v>481</v>
      </c>
      <c r="L38" s="297" t="s">
        <v>481</v>
      </c>
      <c r="M38" s="298">
        <v>9</v>
      </c>
      <c r="N38" s="299" t="s">
        <v>481</v>
      </c>
      <c r="O38" s="293"/>
    </row>
    <row r="39" spans="1:16">
      <c r="A39" s="248"/>
      <c r="B39" s="244"/>
      <c r="C39" s="244"/>
      <c r="D39" s="244"/>
      <c r="E39" s="244"/>
      <c r="F39" s="244"/>
      <c r="G39" s="1124" t="s">
        <v>500</v>
      </c>
      <c r="H39" s="1125"/>
      <c r="I39" s="1125"/>
      <c r="J39" s="1126"/>
      <c r="K39" s="300">
        <v>-17243</v>
      </c>
      <c r="L39" s="300">
        <v>-448</v>
      </c>
      <c r="M39" s="301">
        <v>-4280</v>
      </c>
      <c r="N39" s="302">
        <v>-89.5</v>
      </c>
      <c r="O39" s="293"/>
    </row>
    <row r="40" spans="1:16" ht="27" customHeight="1">
      <c r="A40" s="248"/>
      <c r="B40" s="244"/>
      <c r="C40" s="244"/>
      <c r="D40" s="244"/>
      <c r="E40" s="244"/>
      <c r="F40" s="244"/>
      <c r="G40" s="1121" t="s">
        <v>501</v>
      </c>
      <c r="H40" s="1122"/>
      <c r="I40" s="1122"/>
      <c r="J40" s="1123"/>
      <c r="K40" s="300">
        <v>-1803810</v>
      </c>
      <c r="L40" s="300">
        <v>-46823</v>
      </c>
      <c r="M40" s="301">
        <v>-56807</v>
      </c>
      <c r="N40" s="302">
        <v>-17.600000000000001</v>
      </c>
      <c r="O40" s="293"/>
    </row>
    <row r="41" spans="1:16">
      <c r="A41" s="248"/>
      <c r="B41" s="244"/>
      <c r="C41" s="244"/>
      <c r="D41" s="244"/>
      <c r="E41" s="244"/>
      <c r="F41" s="244"/>
      <c r="G41" s="1127" t="s">
        <v>281</v>
      </c>
      <c r="H41" s="1128"/>
      <c r="I41" s="1128"/>
      <c r="J41" s="1129"/>
      <c r="K41" s="294">
        <v>894823</v>
      </c>
      <c r="L41" s="300">
        <v>23228</v>
      </c>
      <c r="M41" s="301">
        <v>26387</v>
      </c>
      <c r="N41" s="302">
        <v>-12</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2342880</v>
      </c>
      <c r="J51" s="320">
        <v>60125</v>
      </c>
      <c r="K51" s="321">
        <v>11.7</v>
      </c>
      <c r="L51" s="322">
        <v>78670</v>
      </c>
      <c r="M51" s="323">
        <v>3.1</v>
      </c>
      <c r="N51" s="324">
        <v>8.6</v>
      </c>
    </row>
    <row r="52" spans="1:14">
      <c r="A52" s="248"/>
      <c r="B52" s="244"/>
      <c r="C52" s="244"/>
      <c r="D52" s="244"/>
      <c r="E52" s="244"/>
      <c r="F52" s="244"/>
      <c r="G52" s="325"/>
      <c r="H52" s="326" t="s">
        <v>512</v>
      </c>
      <c r="I52" s="327">
        <v>1095292</v>
      </c>
      <c r="J52" s="328">
        <v>28108</v>
      </c>
      <c r="K52" s="329">
        <v>-6.9</v>
      </c>
      <c r="L52" s="330">
        <v>38094</v>
      </c>
      <c r="M52" s="331">
        <v>-7.3</v>
      </c>
      <c r="N52" s="332">
        <v>0.4</v>
      </c>
    </row>
    <row r="53" spans="1:14">
      <c r="A53" s="248"/>
      <c r="B53" s="244"/>
      <c r="C53" s="244"/>
      <c r="D53" s="244"/>
      <c r="E53" s="244"/>
      <c r="F53" s="244"/>
      <c r="G53" s="310" t="s">
        <v>513</v>
      </c>
      <c r="H53" s="311"/>
      <c r="I53" s="319">
        <v>1405340</v>
      </c>
      <c r="J53" s="320">
        <v>36163</v>
      </c>
      <c r="K53" s="321">
        <v>-39.9</v>
      </c>
      <c r="L53" s="322">
        <v>67201</v>
      </c>
      <c r="M53" s="323">
        <v>-14.6</v>
      </c>
      <c r="N53" s="324">
        <v>-25.3</v>
      </c>
    </row>
    <row r="54" spans="1:14">
      <c r="A54" s="248"/>
      <c r="B54" s="244"/>
      <c r="C54" s="244"/>
      <c r="D54" s="244"/>
      <c r="E54" s="244"/>
      <c r="F54" s="244"/>
      <c r="G54" s="325"/>
      <c r="H54" s="326" t="s">
        <v>512</v>
      </c>
      <c r="I54" s="327">
        <v>980673</v>
      </c>
      <c r="J54" s="328">
        <v>25235</v>
      </c>
      <c r="K54" s="329">
        <v>-10.199999999999999</v>
      </c>
      <c r="L54" s="330">
        <v>35210</v>
      </c>
      <c r="M54" s="331">
        <v>-7.6</v>
      </c>
      <c r="N54" s="332">
        <v>-2.6</v>
      </c>
    </row>
    <row r="55" spans="1:14">
      <c r="A55" s="248"/>
      <c r="B55" s="244"/>
      <c r="C55" s="244"/>
      <c r="D55" s="244"/>
      <c r="E55" s="244"/>
      <c r="F55" s="244"/>
      <c r="G55" s="310" t="s">
        <v>514</v>
      </c>
      <c r="H55" s="311"/>
      <c r="I55" s="319">
        <v>1708276</v>
      </c>
      <c r="J55" s="320">
        <v>43845</v>
      </c>
      <c r="K55" s="321">
        <v>21.2</v>
      </c>
      <c r="L55" s="322">
        <v>75709</v>
      </c>
      <c r="M55" s="323">
        <v>12.7</v>
      </c>
      <c r="N55" s="324">
        <v>8.5</v>
      </c>
    </row>
    <row r="56" spans="1:14">
      <c r="A56" s="248"/>
      <c r="B56" s="244"/>
      <c r="C56" s="244"/>
      <c r="D56" s="244"/>
      <c r="E56" s="244"/>
      <c r="F56" s="244"/>
      <c r="G56" s="325"/>
      <c r="H56" s="326" t="s">
        <v>512</v>
      </c>
      <c r="I56" s="327">
        <v>1296145</v>
      </c>
      <c r="J56" s="328">
        <v>33267</v>
      </c>
      <c r="K56" s="329">
        <v>31.8</v>
      </c>
      <c r="L56" s="330">
        <v>35212</v>
      </c>
      <c r="M56" s="331">
        <v>0</v>
      </c>
      <c r="N56" s="332">
        <v>31.8</v>
      </c>
    </row>
    <row r="57" spans="1:14">
      <c r="A57" s="248"/>
      <c r="B57" s="244"/>
      <c r="C57" s="244"/>
      <c r="D57" s="244"/>
      <c r="E57" s="244"/>
      <c r="F57" s="244"/>
      <c r="G57" s="310" t="s">
        <v>515</v>
      </c>
      <c r="H57" s="311"/>
      <c r="I57" s="319">
        <v>1967720</v>
      </c>
      <c r="J57" s="320">
        <v>50775</v>
      </c>
      <c r="K57" s="321">
        <v>15.8</v>
      </c>
      <c r="L57" s="322">
        <v>90961</v>
      </c>
      <c r="M57" s="323">
        <v>20.100000000000001</v>
      </c>
      <c r="N57" s="324">
        <v>-4.3</v>
      </c>
    </row>
    <row r="58" spans="1:14">
      <c r="A58" s="248"/>
      <c r="B58" s="244"/>
      <c r="C58" s="244"/>
      <c r="D58" s="244"/>
      <c r="E58" s="244"/>
      <c r="F58" s="244"/>
      <c r="G58" s="325"/>
      <c r="H58" s="326" t="s">
        <v>512</v>
      </c>
      <c r="I58" s="327">
        <v>1209585</v>
      </c>
      <c r="J58" s="328">
        <v>31212</v>
      </c>
      <c r="K58" s="329">
        <v>-6.2</v>
      </c>
      <c r="L58" s="330">
        <v>37720</v>
      </c>
      <c r="M58" s="331">
        <v>7.1</v>
      </c>
      <c r="N58" s="332">
        <v>-13.3</v>
      </c>
    </row>
    <row r="59" spans="1:14">
      <c r="A59" s="248"/>
      <c r="B59" s="244"/>
      <c r="C59" s="244"/>
      <c r="D59" s="244"/>
      <c r="E59" s="244"/>
      <c r="F59" s="244"/>
      <c r="G59" s="310" t="s">
        <v>516</v>
      </c>
      <c r="H59" s="311"/>
      <c r="I59" s="319">
        <v>1124480</v>
      </c>
      <c r="J59" s="320">
        <v>29189</v>
      </c>
      <c r="K59" s="321">
        <v>-42.5</v>
      </c>
      <c r="L59" s="322">
        <v>106614</v>
      </c>
      <c r="M59" s="323">
        <v>17.2</v>
      </c>
      <c r="N59" s="324">
        <v>-59.7</v>
      </c>
    </row>
    <row r="60" spans="1:14">
      <c r="A60" s="248"/>
      <c r="B60" s="244"/>
      <c r="C60" s="244"/>
      <c r="D60" s="244"/>
      <c r="E60" s="244"/>
      <c r="F60" s="244"/>
      <c r="G60" s="325"/>
      <c r="H60" s="326" t="s">
        <v>512</v>
      </c>
      <c r="I60" s="333">
        <v>797553</v>
      </c>
      <c r="J60" s="328">
        <v>20703</v>
      </c>
      <c r="K60" s="329">
        <v>-33.700000000000003</v>
      </c>
      <c r="L60" s="330">
        <v>45545</v>
      </c>
      <c r="M60" s="331">
        <v>20.7</v>
      </c>
      <c r="N60" s="332">
        <v>-54.4</v>
      </c>
    </row>
    <row r="61" spans="1:14">
      <c r="A61" s="248"/>
      <c r="B61" s="244"/>
      <c r="C61" s="244"/>
      <c r="D61" s="244"/>
      <c r="E61" s="244"/>
      <c r="F61" s="244"/>
      <c r="G61" s="310" t="s">
        <v>517</v>
      </c>
      <c r="H61" s="334"/>
      <c r="I61" s="335">
        <v>1709739</v>
      </c>
      <c r="J61" s="336">
        <v>44019</v>
      </c>
      <c r="K61" s="337">
        <v>-6.7</v>
      </c>
      <c r="L61" s="338">
        <v>83831</v>
      </c>
      <c r="M61" s="339">
        <v>7.7</v>
      </c>
      <c r="N61" s="324">
        <v>-14.4</v>
      </c>
    </row>
    <row r="62" spans="1:14">
      <c r="A62" s="248"/>
      <c r="B62" s="244"/>
      <c r="C62" s="244"/>
      <c r="D62" s="244"/>
      <c r="E62" s="244"/>
      <c r="F62" s="244"/>
      <c r="G62" s="325"/>
      <c r="H62" s="326" t="s">
        <v>512</v>
      </c>
      <c r="I62" s="327">
        <v>1075850</v>
      </c>
      <c r="J62" s="328">
        <v>27705</v>
      </c>
      <c r="K62" s="329">
        <v>-5</v>
      </c>
      <c r="L62" s="330">
        <v>38356</v>
      </c>
      <c r="M62" s="331">
        <v>2.6</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H2" sqref="H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22.96</v>
      </c>
      <c r="G47" s="12">
        <v>24.43</v>
      </c>
      <c r="H47" s="12">
        <v>26.95</v>
      </c>
      <c r="I47" s="12">
        <v>31.85</v>
      </c>
      <c r="J47" s="13">
        <v>35.619999999999997</v>
      </c>
    </row>
    <row r="48" spans="2:10" ht="57.75" customHeight="1">
      <c r="B48" s="14"/>
      <c r="C48" s="1141" t="s">
        <v>4</v>
      </c>
      <c r="D48" s="1141"/>
      <c r="E48" s="1142"/>
      <c r="F48" s="15">
        <v>3.38</v>
      </c>
      <c r="G48" s="16">
        <v>4.26</v>
      </c>
      <c r="H48" s="16">
        <v>3.46</v>
      </c>
      <c r="I48" s="16">
        <v>4.21</v>
      </c>
      <c r="J48" s="17">
        <v>8.1</v>
      </c>
    </row>
    <row r="49" spans="2:10" ht="57.75" customHeight="1" thickBot="1">
      <c r="B49" s="18"/>
      <c r="C49" s="1143" t="s">
        <v>5</v>
      </c>
      <c r="D49" s="1143"/>
      <c r="E49" s="1144"/>
      <c r="F49" s="19">
        <v>8.59</v>
      </c>
      <c r="G49" s="20">
        <v>2.68</v>
      </c>
      <c r="H49" s="20">
        <v>1.35</v>
      </c>
      <c r="I49" s="20">
        <v>6.21</v>
      </c>
      <c r="J49" s="21">
        <v>7.52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A12" sqref="A1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v>3.37</v>
      </c>
      <c r="G34" s="33">
        <v>4.25</v>
      </c>
      <c r="H34" s="33">
        <v>3.46</v>
      </c>
      <c r="I34" s="33">
        <v>4.21</v>
      </c>
      <c r="J34" s="34">
        <v>8.1</v>
      </c>
      <c r="K34" s="22"/>
      <c r="L34" s="22"/>
      <c r="M34" s="22"/>
      <c r="N34" s="22"/>
      <c r="O34" s="22"/>
      <c r="P34" s="22"/>
    </row>
    <row r="35" spans="1:16" ht="39" customHeight="1">
      <c r="A35" s="22"/>
      <c r="B35" s="35"/>
      <c r="C35" s="1145" t="s">
        <v>525</v>
      </c>
      <c r="D35" s="1146"/>
      <c r="E35" s="1147"/>
      <c r="F35" s="36">
        <v>4.49</v>
      </c>
      <c r="G35" s="37">
        <v>5.21</v>
      </c>
      <c r="H35" s="37">
        <v>5.44</v>
      </c>
      <c r="I35" s="37">
        <v>7.18</v>
      </c>
      <c r="J35" s="38">
        <v>7.16</v>
      </c>
      <c r="K35" s="22"/>
      <c r="L35" s="22"/>
      <c r="M35" s="22"/>
      <c r="N35" s="22"/>
      <c r="O35" s="22"/>
      <c r="P35" s="22"/>
    </row>
    <row r="36" spans="1:16" ht="39" customHeight="1">
      <c r="A36" s="22"/>
      <c r="B36" s="35"/>
      <c r="C36" s="1145" t="s">
        <v>526</v>
      </c>
      <c r="D36" s="1146"/>
      <c r="E36" s="1147"/>
      <c r="F36" s="36">
        <v>6.85</v>
      </c>
      <c r="G36" s="37">
        <v>6.65</v>
      </c>
      <c r="H36" s="37">
        <v>7.49</v>
      </c>
      <c r="I36" s="37">
        <v>6.85</v>
      </c>
      <c r="J36" s="38">
        <v>7.07</v>
      </c>
      <c r="K36" s="22"/>
      <c r="L36" s="22"/>
      <c r="M36" s="22"/>
      <c r="N36" s="22"/>
      <c r="O36" s="22"/>
      <c r="P36" s="22"/>
    </row>
    <row r="37" spans="1:16" ht="39" customHeight="1">
      <c r="A37" s="22"/>
      <c r="B37" s="35"/>
      <c r="C37" s="1145" t="s">
        <v>527</v>
      </c>
      <c r="D37" s="1146"/>
      <c r="E37" s="1147"/>
      <c r="F37" s="36">
        <v>1.25</v>
      </c>
      <c r="G37" s="37">
        <v>0.45</v>
      </c>
      <c r="H37" s="37">
        <v>0.76</v>
      </c>
      <c r="I37" s="37">
        <v>0.27</v>
      </c>
      <c r="J37" s="38">
        <v>0.39</v>
      </c>
      <c r="K37" s="22"/>
      <c r="L37" s="22"/>
      <c r="M37" s="22"/>
      <c r="N37" s="22"/>
      <c r="O37" s="22"/>
      <c r="P37" s="22"/>
    </row>
    <row r="38" spans="1:16" ht="39" customHeight="1">
      <c r="A38" s="22"/>
      <c r="B38" s="35"/>
      <c r="C38" s="1145" t="s">
        <v>528</v>
      </c>
      <c r="D38" s="1146"/>
      <c r="E38" s="1147"/>
      <c r="F38" s="36">
        <v>0.06</v>
      </c>
      <c r="G38" s="37">
        <v>0.27</v>
      </c>
      <c r="H38" s="37">
        <v>0.13</v>
      </c>
      <c r="I38" s="37">
        <v>0.87</v>
      </c>
      <c r="J38" s="38">
        <v>0.33</v>
      </c>
      <c r="K38" s="22"/>
      <c r="L38" s="22"/>
      <c r="M38" s="22"/>
      <c r="N38" s="22"/>
      <c r="O38" s="22"/>
      <c r="P38" s="22"/>
    </row>
    <row r="39" spans="1:16" ht="39" customHeight="1">
      <c r="A39" s="22"/>
      <c r="B39" s="35"/>
      <c r="C39" s="1145" t="s">
        <v>529</v>
      </c>
      <c r="D39" s="1146"/>
      <c r="E39" s="1147"/>
      <c r="F39" s="36">
        <v>0.11</v>
      </c>
      <c r="G39" s="37">
        <v>0</v>
      </c>
      <c r="H39" s="37">
        <v>0</v>
      </c>
      <c r="I39" s="37">
        <v>0.27</v>
      </c>
      <c r="J39" s="38">
        <v>0.18</v>
      </c>
      <c r="K39" s="22"/>
      <c r="L39" s="22"/>
      <c r="M39" s="22"/>
      <c r="N39" s="22"/>
      <c r="O39" s="22"/>
      <c r="P39" s="22"/>
    </row>
    <row r="40" spans="1:16" ht="39" customHeight="1">
      <c r="A40" s="22"/>
      <c r="B40" s="35"/>
      <c r="C40" s="1145" t="s">
        <v>530</v>
      </c>
      <c r="D40" s="1146"/>
      <c r="E40" s="1147"/>
      <c r="F40" s="36">
        <v>0</v>
      </c>
      <c r="G40" s="37">
        <v>0</v>
      </c>
      <c r="H40" s="37">
        <v>0</v>
      </c>
      <c r="I40" s="37">
        <v>0.02</v>
      </c>
      <c r="J40" s="38">
        <v>0.16</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533</v>
      </c>
      <c r="D43" s="1149"/>
      <c r="E43" s="1150"/>
      <c r="F43" s="41">
        <v>0.01</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1965</v>
      </c>
      <c r="L45" s="60">
        <v>1913</v>
      </c>
      <c r="M45" s="60">
        <v>1852</v>
      </c>
      <c r="N45" s="60">
        <v>1867</v>
      </c>
      <c r="O45" s="61">
        <v>1829</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v>7</v>
      </c>
      <c r="O47" s="65">
        <v>7</v>
      </c>
      <c r="P47" s="48"/>
      <c r="Q47" s="48"/>
      <c r="R47" s="48"/>
      <c r="S47" s="48"/>
      <c r="T47" s="48"/>
      <c r="U47" s="48"/>
    </row>
    <row r="48" spans="1:21" ht="30.75" customHeight="1">
      <c r="A48" s="48"/>
      <c r="B48" s="1163"/>
      <c r="C48" s="1164"/>
      <c r="D48" s="62"/>
      <c r="E48" s="1155" t="s">
        <v>15</v>
      </c>
      <c r="F48" s="1155"/>
      <c r="G48" s="1155"/>
      <c r="H48" s="1155"/>
      <c r="I48" s="1155"/>
      <c r="J48" s="1156"/>
      <c r="K48" s="63">
        <v>354</v>
      </c>
      <c r="L48" s="64">
        <v>494</v>
      </c>
      <c r="M48" s="64">
        <v>573</v>
      </c>
      <c r="N48" s="64">
        <v>658</v>
      </c>
      <c r="O48" s="65">
        <v>818</v>
      </c>
      <c r="P48" s="48"/>
      <c r="Q48" s="48"/>
      <c r="R48" s="48"/>
      <c r="S48" s="48"/>
      <c r="T48" s="48"/>
      <c r="U48" s="48"/>
    </row>
    <row r="49" spans="1:21" ht="30.75" customHeight="1">
      <c r="A49" s="48"/>
      <c r="B49" s="1163"/>
      <c r="C49" s="1164"/>
      <c r="D49" s="62"/>
      <c r="E49" s="1155" t="s">
        <v>16</v>
      </c>
      <c r="F49" s="1155"/>
      <c r="G49" s="1155"/>
      <c r="H49" s="1155"/>
      <c r="I49" s="1155"/>
      <c r="J49" s="1156"/>
      <c r="K49" s="63">
        <v>102</v>
      </c>
      <c r="L49" s="64">
        <v>69</v>
      </c>
      <c r="M49" s="64">
        <v>5</v>
      </c>
      <c r="N49" s="64">
        <v>5</v>
      </c>
      <c r="O49" s="65">
        <v>5</v>
      </c>
      <c r="P49" s="48"/>
      <c r="Q49" s="48"/>
      <c r="R49" s="48"/>
      <c r="S49" s="48"/>
      <c r="T49" s="48"/>
      <c r="U49" s="48"/>
    </row>
    <row r="50" spans="1:21" ht="30.75" customHeight="1">
      <c r="A50" s="48"/>
      <c r="B50" s="1163"/>
      <c r="C50" s="1164"/>
      <c r="D50" s="62"/>
      <c r="E50" s="1155" t="s">
        <v>17</v>
      </c>
      <c r="F50" s="1155"/>
      <c r="G50" s="1155"/>
      <c r="H50" s="1155"/>
      <c r="I50" s="1155"/>
      <c r="J50" s="1156"/>
      <c r="K50" s="63">
        <v>476</v>
      </c>
      <c r="L50" s="64">
        <v>466</v>
      </c>
      <c r="M50" s="64">
        <v>426</v>
      </c>
      <c r="N50" s="64">
        <v>407</v>
      </c>
      <c r="O50" s="65">
        <v>58</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v>0</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1471</v>
      </c>
      <c r="L52" s="64">
        <v>1591</v>
      </c>
      <c r="M52" s="64">
        <v>1613</v>
      </c>
      <c r="N52" s="64">
        <v>1694</v>
      </c>
      <c r="O52" s="65">
        <v>1821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1426</v>
      </c>
      <c r="L53" s="69">
        <v>1351</v>
      </c>
      <c r="M53" s="69">
        <v>1243</v>
      </c>
      <c r="N53" s="69">
        <v>1250</v>
      </c>
      <c r="O53" s="70">
        <v>896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J2" sqref="J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16459</v>
      </c>
      <c r="J41" s="83">
        <v>16008</v>
      </c>
      <c r="K41" s="83">
        <v>16140</v>
      </c>
      <c r="L41" s="83">
        <v>16289</v>
      </c>
      <c r="M41" s="84">
        <v>15837</v>
      </c>
    </row>
    <row r="42" spans="2:13" ht="27.75" customHeight="1">
      <c r="B42" s="1171"/>
      <c r="C42" s="1172"/>
      <c r="D42" s="85"/>
      <c r="E42" s="1175" t="s">
        <v>26</v>
      </c>
      <c r="F42" s="1175"/>
      <c r="G42" s="1175"/>
      <c r="H42" s="1176"/>
      <c r="I42" s="86">
        <v>1322</v>
      </c>
      <c r="J42" s="87">
        <v>977</v>
      </c>
      <c r="K42" s="87">
        <v>671</v>
      </c>
      <c r="L42" s="87">
        <v>388</v>
      </c>
      <c r="M42" s="88">
        <v>317</v>
      </c>
    </row>
    <row r="43" spans="2:13" ht="27.75" customHeight="1">
      <c r="B43" s="1171"/>
      <c r="C43" s="1172"/>
      <c r="D43" s="85"/>
      <c r="E43" s="1175" t="s">
        <v>27</v>
      </c>
      <c r="F43" s="1175"/>
      <c r="G43" s="1175"/>
      <c r="H43" s="1176"/>
      <c r="I43" s="86">
        <v>12516</v>
      </c>
      <c r="J43" s="87">
        <v>13174</v>
      </c>
      <c r="K43" s="87">
        <v>13690</v>
      </c>
      <c r="L43" s="87">
        <v>14805</v>
      </c>
      <c r="M43" s="88">
        <v>15120</v>
      </c>
    </row>
    <row r="44" spans="2:13" ht="27.75" customHeight="1">
      <c r="B44" s="1171"/>
      <c r="C44" s="1172"/>
      <c r="D44" s="85"/>
      <c r="E44" s="1175" t="s">
        <v>28</v>
      </c>
      <c r="F44" s="1175"/>
      <c r="G44" s="1175"/>
      <c r="H44" s="1176"/>
      <c r="I44" s="86">
        <v>81</v>
      </c>
      <c r="J44" s="87">
        <v>16</v>
      </c>
      <c r="K44" s="87">
        <v>13</v>
      </c>
      <c r="L44" s="87">
        <v>11</v>
      </c>
      <c r="M44" s="88">
        <v>9</v>
      </c>
    </row>
    <row r="45" spans="2:13" ht="27.75" customHeight="1">
      <c r="B45" s="1171"/>
      <c r="C45" s="1172"/>
      <c r="D45" s="85"/>
      <c r="E45" s="1175" t="s">
        <v>29</v>
      </c>
      <c r="F45" s="1175"/>
      <c r="G45" s="1175"/>
      <c r="H45" s="1176"/>
      <c r="I45" s="86">
        <v>2313</v>
      </c>
      <c r="J45" s="87">
        <v>2144</v>
      </c>
      <c r="K45" s="87">
        <v>2163</v>
      </c>
      <c r="L45" s="87">
        <v>1941</v>
      </c>
      <c r="M45" s="88">
        <v>1804</v>
      </c>
    </row>
    <row r="46" spans="2:13" ht="27.75" customHeight="1">
      <c r="B46" s="1171"/>
      <c r="C46" s="1172"/>
      <c r="D46" s="85"/>
      <c r="E46" s="1175" t="s">
        <v>30</v>
      </c>
      <c r="F46" s="1175"/>
      <c r="G46" s="1175"/>
      <c r="H46" s="1176"/>
      <c r="I46" s="86" t="s">
        <v>481</v>
      </c>
      <c r="J46" s="87" t="s">
        <v>481</v>
      </c>
      <c r="K46" s="87" t="s">
        <v>481</v>
      </c>
      <c r="L46" s="87" t="s">
        <v>481</v>
      </c>
      <c r="M46" s="88" t="s">
        <v>481</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4431</v>
      </c>
      <c r="J49" s="87">
        <v>5165</v>
      </c>
      <c r="K49" s="87">
        <v>5608</v>
      </c>
      <c r="L49" s="87">
        <v>6524</v>
      </c>
      <c r="M49" s="88">
        <v>7460</v>
      </c>
    </row>
    <row r="50" spans="2:13" ht="27.75" customHeight="1">
      <c r="B50" s="1171"/>
      <c r="C50" s="1172"/>
      <c r="D50" s="85"/>
      <c r="E50" s="1175" t="s">
        <v>35</v>
      </c>
      <c r="F50" s="1175"/>
      <c r="G50" s="1175"/>
      <c r="H50" s="1176"/>
      <c r="I50" s="86">
        <v>363</v>
      </c>
      <c r="J50" s="87">
        <v>319</v>
      </c>
      <c r="K50" s="87">
        <v>295</v>
      </c>
      <c r="L50" s="87">
        <v>294</v>
      </c>
      <c r="M50" s="88">
        <v>282</v>
      </c>
    </row>
    <row r="51" spans="2:13" ht="27.75" customHeight="1">
      <c r="B51" s="1173"/>
      <c r="C51" s="1174"/>
      <c r="D51" s="85"/>
      <c r="E51" s="1175" t="s">
        <v>36</v>
      </c>
      <c r="F51" s="1175"/>
      <c r="G51" s="1175"/>
      <c r="H51" s="1176"/>
      <c r="I51" s="86">
        <v>18465</v>
      </c>
      <c r="J51" s="87">
        <v>19377</v>
      </c>
      <c r="K51" s="87">
        <v>18857</v>
      </c>
      <c r="L51" s="87">
        <v>19131</v>
      </c>
      <c r="M51" s="88">
        <v>19150</v>
      </c>
    </row>
    <row r="52" spans="2:13" ht="27.75" customHeight="1" thickBot="1">
      <c r="B52" s="1177" t="s">
        <v>37</v>
      </c>
      <c r="C52" s="1178"/>
      <c r="D52" s="90"/>
      <c r="E52" s="1179" t="s">
        <v>38</v>
      </c>
      <c r="F52" s="1179"/>
      <c r="G52" s="1179"/>
      <c r="H52" s="1180"/>
      <c r="I52" s="91">
        <v>9433</v>
      </c>
      <c r="J52" s="92">
        <v>7458</v>
      </c>
      <c r="K52" s="92">
        <v>7917</v>
      </c>
      <c r="L52" s="92">
        <v>7485</v>
      </c>
      <c r="M52" s="93">
        <v>6195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60125</v>
      </c>
      <c r="E3" s="116"/>
      <c r="F3" s="117">
        <v>78670</v>
      </c>
      <c r="G3" s="118"/>
      <c r="H3" s="119"/>
    </row>
    <row r="4" spans="1:8">
      <c r="A4" s="120"/>
      <c r="B4" s="121"/>
      <c r="C4" s="122"/>
      <c r="D4" s="123">
        <v>28108</v>
      </c>
      <c r="E4" s="124"/>
      <c r="F4" s="125">
        <v>38094</v>
      </c>
      <c r="G4" s="126"/>
      <c r="H4" s="127"/>
    </row>
    <row r="5" spans="1:8">
      <c r="A5" s="108" t="s">
        <v>513</v>
      </c>
      <c r="B5" s="113"/>
      <c r="C5" s="114"/>
      <c r="D5" s="115">
        <v>36163</v>
      </c>
      <c r="E5" s="116"/>
      <c r="F5" s="117">
        <v>67201</v>
      </c>
      <c r="G5" s="118"/>
      <c r="H5" s="119"/>
    </row>
    <row r="6" spans="1:8">
      <c r="A6" s="120"/>
      <c r="B6" s="121"/>
      <c r="C6" s="122"/>
      <c r="D6" s="123">
        <v>25235</v>
      </c>
      <c r="E6" s="124"/>
      <c r="F6" s="125">
        <v>35210</v>
      </c>
      <c r="G6" s="126"/>
      <c r="H6" s="127"/>
    </row>
    <row r="7" spans="1:8">
      <c r="A7" s="108" t="s">
        <v>514</v>
      </c>
      <c r="B7" s="113"/>
      <c r="C7" s="114"/>
      <c r="D7" s="115">
        <v>43845</v>
      </c>
      <c r="E7" s="116"/>
      <c r="F7" s="117">
        <v>75709</v>
      </c>
      <c r="G7" s="118"/>
      <c r="H7" s="119"/>
    </row>
    <row r="8" spans="1:8">
      <c r="A8" s="120"/>
      <c r="B8" s="121"/>
      <c r="C8" s="122"/>
      <c r="D8" s="123">
        <v>33267</v>
      </c>
      <c r="E8" s="124"/>
      <c r="F8" s="125">
        <v>35212</v>
      </c>
      <c r="G8" s="126"/>
      <c r="H8" s="127"/>
    </row>
    <row r="9" spans="1:8">
      <c r="A9" s="108" t="s">
        <v>515</v>
      </c>
      <c r="B9" s="113"/>
      <c r="C9" s="114"/>
      <c r="D9" s="115">
        <v>50775</v>
      </c>
      <c r="E9" s="116"/>
      <c r="F9" s="117">
        <v>90961</v>
      </c>
      <c r="G9" s="118"/>
      <c r="H9" s="119"/>
    </row>
    <row r="10" spans="1:8">
      <c r="A10" s="120"/>
      <c r="B10" s="121"/>
      <c r="C10" s="122"/>
      <c r="D10" s="123">
        <v>31212</v>
      </c>
      <c r="E10" s="124"/>
      <c r="F10" s="125">
        <v>37720</v>
      </c>
      <c r="G10" s="126"/>
      <c r="H10" s="127"/>
    </row>
    <row r="11" spans="1:8">
      <c r="A11" s="108" t="s">
        <v>516</v>
      </c>
      <c r="B11" s="113"/>
      <c r="C11" s="114"/>
      <c r="D11" s="115">
        <v>29189</v>
      </c>
      <c r="E11" s="116"/>
      <c r="F11" s="117">
        <v>106614</v>
      </c>
      <c r="G11" s="118"/>
      <c r="H11" s="119"/>
    </row>
    <row r="12" spans="1:8">
      <c r="A12" s="120"/>
      <c r="B12" s="121"/>
      <c r="C12" s="128"/>
      <c r="D12" s="123">
        <v>20703</v>
      </c>
      <c r="E12" s="124"/>
      <c r="F12" s="125">
        <v>45545</v>
      </c>
      <c r="G12" s="126"/>
      <c r="H12" s="127"/>
    </row>
    <row r="13" spans="1:8">
      <c r="A13" s="108"/>
      <c r="B13" s="113"/>
      <c r="C13" s="129"/>
      <c r="D13" s="130">
        <v>44019</v>
      </c>
      <c r="E13" s="131"/>
      <c r="F13" s="132">
        <v>83831</v>
      </c>
      <c r="G13" s="133"/>
      <c r="H13" s="119"/>
    </row>
    <row r="14" spans="1:8">
      <c r="A14" s="120"/>
      <c r="B14" s="121"/>
      <c r="C14" s="122"/>
      <c r="D14" s="123">
        <v>27705</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3.38</v>
      </c>
      <c r="C19" s="134">
        <f>ROUND(VALUE(SUBSTITUTE(実質収支比率等に係る経年分析!G$48,"▲","-")),2)</f>
        <v>4.26</v>
      </c>
      <c r="D19" s="134">
        <f>ROUND(VALUE(SUBSTITUTE(実質収支比率等に係る経年分析!H$48,"▲","-")),2)</f>
        <v>3.46</v>
      </c>
      <c r="E19" s="134">
        <f>ROUND(VALUE(SUBSTITUTE(実質収支比率等に係る経年分析!I$48,"▲","-")),2)</f>
        <v>4.21</v>
      </c>
      <c r="F19" s="134">
        <f>ROUND(VALUE(SUBSTITUTE(実質収支比率等に係る経年分析!J$48,"▲","-")),2)</f>
        <v>8.1</v>
      </c>
    </row>
    <row r="20" spans="1:11">
      <c r="A20" s="134" t="s">
        <v>43</v>
      </c>
      <c r="B20" s="134">
        <f>ROUND(VALUE(SUBSTITUTE(実質収支比率等に係る経年分析!F$47,"▲","-")),2)</f>
        <v>22.96</v>
      </c>
      <c r="C20" s="134">
        <f>ROUND(VALUE(SUBSTITUTE(実質収支比率等に係る経年分析!G$47,"▲","-")),2)</f>
        <v>24.43</v>
      </c>
      <c r="D20" s="134">
        <f>ROUND(VALUE(SUBSTITUTE(実質収支比率等に係る経年分析!H$47,"▲","-")),2)</f>
        <v>26.95</v>
      </c>
      <c r="E20" s="134">
        <f>ROUND(VALUE(SUBSTITUTE(実質収支比率等に係る経年分析!I$47,"▲","-")),2)</f>
        <v>31.85</v>
      </c>
      <c r="F20" s="134">
        <f>ROUND(VALUE(SUBSTITUTE(実質収支比率等に係る経年分析!J$47,"▲","-")),2)</f>
        <v>35.619999999999997</v>
      </c>
    </row>
    <row r="21" spans="1:11">
      <c r="A21" s="134" t="s">
        <v>44</v>
      </c>
      <c r="B21" s="134">
        <f>IF(ISNUMBER(VALUE(SUBSTITUTE(実質収支比率等に係る経年分析!F$49,"▲","-"))),ROUND(VALUE(SUBSTITUTE(実質収支比率等に係る経年分析!F$49,"▲","-")),2),NA())</f>
        <v>8.59</v>
      </c>
      <c r="C21" s="134">
        <f>IF(ISNUMBER(VALUE(SUBSTITUTE(実質収支比率等に係る経年分析!G$49,"▲","-"))),ROUND(VALUE(SUBSTITUTE(実質収支比率等に係る経年分析!G$49,"▲","-")),2),NA())</f>
        <v>2.68</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6.21</v>
      </c>
      <c r="F21" s="134">
        <f>IF(ISNUMBER(VALUE(SUBSTITUTE(実質収支比率等に係る経年分析!J$49,"▲","-"))),ROUND(VALUE(SUBSTITUTE(実質収支比率等に係る経年分析!J$49,"▲","-")),2),NA())</f>
        <v>7.52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瀬戸内市下水道事業特別会計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瀬戸内市後期高齢者医療特別会計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瀬戸内市土地開発事業特別会計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瀬戸内市介護保険特別会計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瀬戸内市国民健康保険特別会計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c r="A34" s="135" t="str">
        <f>IF(連結実質赤字比率に係る赤字・黒字の構成分析!C$36="",NA(),連結実質赤字比率に係る赤字・黒字の構成分析!C$36)</f>
        <v>瀬戸内市病院事業会計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7.07</v>
      </c>
    </row>
    <row r="35" spans="1:16">
      <c r="A35" s="135" t="str">
        <f>IF(連結実質赤字比率に係る赤字・黒字の構成分析!C$35="",NA(),連結実質赤字比率に係る赤字・黒字の構成分析!C$35)</f>
        <v>瀬戸内市水道事業会計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1471</v>
      </c>
      <c r="E42" s="136"/>
      <c r="F42" s="136"/>
      <c r="G42" s="136">
        <f>'実質公債費比率（分子）の構造'!L$52</f>
        <v>1591</v>
      </c>
      <c r="H42" s="136"/>
      <c r="I42" s="136"/>
      <c r="J42" s="136">
        <f>'実質公債費比率（分子）の構造'!M$52</f>
        <v>1613</v>
      </c>
      <c r="K42" s="136"/>
      <c r="L42" s="136"/>
      <c r="M42" s="136">
        <f>'実質公債費比率（分子）の構造'!N$52</f>
        <v>1694</v>
      </c>
      <c r="N42" s="136"/>
      <c r="O42" s="136"/>
      <c r="P42" s="136">
        <f>'実質公債費比率（分子）の構造'!O$52</f>
        <v>1821</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476</v>
      </c>
      <c r="C44" s="136"/>
      <c r="D44" s="136"/>
      <c r="E44" s="136">
        <f>'実質公債費比率（分子）の構造'!L$50</f>
        <v>466</v>
      </c>
      <c r="F44" s="136"/>
      <c r="G44" s="136"/>
      <c r="H44" s="136">
        <f>'実質公債費比率（分子）の構造'!M$50</f>
        <v>426</v>
      </c>
      <c r="I44" s="136"/>
      <c r="J44" s="136"/>
      <c r="K44" s="136">
        <f>'実質公債費比率（分子）の構造'!N$50</f>
        <v>407</v>
      </c>
      <c r="L44" s="136"/>
      <c r="M44" s="136"/>
      <c r="N44" s="136">
        <f>'実質公債費比率（分子）の構造'!O$50</f>
        <v>58</v>
      </c>
      <c r="O44" s="136"/>
      <c r="P44" s="136"/>
    </row>
    <row r="45" spans="1:16">
      <c r="A45" s="136" t="s">
        <v>54</v>
      </c>
      <c r="B45" s="136">
        <f>'実質公債費比率（分子）の構造'!K$49</f>
        <v>102</v>
      </c>
      <c r="C45" s="136"/>
      <c r="D45" s="136"/>
      <c r="E45" s="136">
        <f>'実質公債費比率（分子）の構造'!L$49</f>
        <v>69</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c r="A46" s="136" t="s">
        <v>55</v>
      </c>
      <c r="B46" s="136">
        <f>'実質公債費比率（分子）の構造'!K$48</f>
        <v>354</v>
      </c>
      <c r="C46" s="136"/>
      <c r="D46" s="136"/>
      <c r="E46" s="136">
        <f>'実質公債費比率（分子）の構造'!L$48</f>
        <v>494</v>
      </c>
      <c r="F46" s="136"/>
      <c r="G46" s="136"/>
      <c r="H46" s="136">
        <f>'実質公債費比率（分子）の構造'!M$48</f>
        <v>573</v>
      </c>
      <c r="I46" s="136"/>
      <c r="J46" s="136"/>
      <c r="K46" s="136">
        <f>'実質公債費比率（分子）の構造'!N$48</f>
        <v>658</v>
      </c>
      <c r="L46" s="136"/>
      <c r="M46" s="136"/>
      <c r="N46" s="136">
        <f>'実質公債費比率（分子）の構造'!O$48</f>
        <v>818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f>'実質公債費比率（分子）の構造'!N$47</f>
        <v>7</v>
      </c>
      <c r="L47" s="136"/>
      <c r="M47" s="136"/>
      <c r="N47" s="136">
        <f>'実質公債費比率（分子）の構造'!O$47</f>
        <v>7</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1965</v>
      </c>
      <c r="C49" s="136"/>
      <c r="D49" s="136"/>
      <c r="E49" s="136">
        <f>'実質公債費比率（分子）の構造'!L$45</f>
        <v>1913</v>
      </c>
      <c r="F49" s="136"/>
      <c r="G49" s="136"/>
      <c r="H49" s="136">
        <f>'実質公債費比率（分子）の構造'!M$45</f>
        <v>1852</v>
      </c>
      <c r="I49" s="136"/>
      <c r="J49" s="136"/>
      <c r="K49" s="136">
        <f>'実質公債費比率（分子）の構造'!N$45</f>
        <v>1867</v>
      </c>
      <c r="L49" s="136"/>
      <c r="M49" s="136"/>
      <c r="N49" s="136">
        <f>'実質公債費比率（分子）の構造'!O$45</f>
        <v>1829</v>
      </c>
      <c r="O49" s="136"/>
      <c r="P49" s="136"/>
    </row>
    <row r="50" spans="1:16">
      <c r="A50" s="136" t="s">
        <v>58</v>
      </c>
      <c r="B50" s="136" t="e">
        <f>NA()</f>
        <v>#N/A</v>
      </c>
      <c r="C50" s="136">
        <f>IF(ISNUMBER('実質公債費比率（分子）の構造'!K$53),'実質公債費比率（分子）の構造'!K$53,NA())</f>
        <v>1426</v>
      </c>
      <c r="D50" s="136" t="e">
        <f>NA()</f>
        <v>#N/A</v>
      </c>
      <c r="E50" s="136" t="e">
        <f>NA()</f>
        <v>#N/A</v>
      </c>
      <c r="F50" s="136">
        <f>IF(ISNUMBER('実質公債費比率（分子）の構造'!L$53),'実質公債費比率（分子）の構造'!L$53,NA())</f>
        <v>1351</v>
      </c>
      <c r="G50" s="136" t="e">
        <f>NA()</f>
        <v>#N/A</v>
      </c>
      <c r="H50" s="136" t="e">
        <f>NA()</f>
        <v>#N/A</v>
      </c>
      <c r="I50" s="136">
        <f>IF(ISNUMBER('実質公債費比率（分子）の構造'!M$53),'実質公債費比率（分子）の構造'!M$53,NA())</f>
        <v>1243</v>
      </c>
      <c r="J50" s="136" t="e">
        <f>NA()</f>
        <v>#N/A</v>
      </c>
      <c r="K50" s="136" t="e">
        <f>NA()</f>
        <v>#N/A</v>
      </c>
      <c r="L50" s="136">
        <f>IF(ISNUMBER('実質公債費比率（分子）の構造'!N$53),'実質公債費比率（分子）の構造'!N$53,NA())</f>
        <v>1250</v>
      </c>
      <c r="M50" s="136" t="e">
        <f>NA()</f>
        <v>#N/A</v>
      </c>
      <c r="N50" s="136" t="e">
        <f>NA()</f>
        <v>#N/A</v>
      </c>
      <c r="O50" s="136">
        <f>IF(ISNUMBER('実質公債費比率（分子）の構造'!O$53),'実質公債費比率（分子）の構造'!O$53,NA())</f>
        <v>896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18465</v>
      </c>
      <c r="E56" s="135"/>
      <c r="F56" s="135"/>
      <c r="G56" s="135">
        <f>'将来負担比率（分子）の構造'!J$51</f>
        <v>19377</v>
      </c>
      <c r="H56" s="135"/>
      <c r="I56" s="135"/>
      <c r="J56" s="135">
        <f>'将来負担比率（分子）の構造'!K$51</f>
        <v>18857</v>
      </c>
      <c r="K56" s="135"/>
      <c r="L56" s="135"/>
      <c r="M56" s="135">
        <f>'将来負担比率（分子）の構造'!L$51</f>
        <v>19131</v>
      </c>
      <c r="N56" s="135"/>
      <c r="O56" s="135"/>
      <c r="P56" s="135">
        <f>'将来負担比率（分子）の構造'!M$51</f>
        <v>19150</v>
      </c>
    </row>
    <row r="57" spans="1:16">
      <c r="A57" s="135" t="s">
        <v>35</v>
      </c>
      <c r="B57" s="135"/>
      <c r="C57" s="135"/>
      <c r="D57" s="135">
        <f>'将来負担比率（分子）の構造'!I$50</f>
        <v>363</v>
      </c>
      <c r="E57" s="135"/>
      <c r="F57" s="135"/>
      <c r="G57" s="135">
        <f>'将来負担比率（分子）の構造'!J$50</f>
        <v>319</v>
      </c>
      <c r="H57" s="135"/>
      <c r="I57" s="135"/>
      <c r="J57" s="135">
        <f>'将来負担比率（分子）の構造'!K$50</f>
        <v>295</v>
      </c>
      <c r="K57" s="135"/>
      <c r="L57" s="135"/>
      <c r="M57" s="135">
        <f>'将来負担比率（分子）の構造'!L$50</f>
        <v>294</v>
      </c>
      <c r="N57" s="135"/>
      <c r="O57" s="135"/>
      <c r="P57" s="135">
        <f>'将来負担比率（分子）の構造'!M$50</f>
        <v>282</v>
      </c>
    </row>
    <row r="58" spans="1:16">
      <c r="A58" s="135" t="s">
        <v>34</v>
      </c>
      <c r="B58" s="135"/>
      <c r="C58" s="135"/>
      <c r="D58" s="135">
        <f>'将来負担比率（分子）の構造'!I$49</f>
        <v>4431</v>
      </c>
      <c r="E58" s="135"/>
      <c r="F58" s="135"/>
      <c r="G58" s="135">
        <f>'将来負担比率（分子）の構造'!J$49</f>
        <v>5165</v>
      </c>
      <c r="H58" s="135"/>
      <c r="I58" s="135"/>
      <c r="J58" s="135">
        <f>'将来負担比率（分子）の構造'!K$49</f>
        <v>5608</v>
      </c>
      <c r="K58" s="135"/>
      <c r="L58" s="135"/>
      <c r="M58" s="135">
        <f>'将来負担比率（分子）の構造'!L$49</f>
        <v>6524</v>
      </c>
      <c r="N58" s="135"/>
      <c r="O58" s="135"/>
      <c r="P58" s="135">
        <f>'将来負担比率（分子）の構造'!M$49</f>
        <v>7460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2313</v>
      </c>
      <c r="C62" s="135"/>
      <c r="D62" s="135"/>
      <c r="E62" s="135">
        <f>'将来負担比率（分子）の構造'!J$45</f>
        <v>2144</v>
      </c>
      <c r="F62" s="135"/>
      <c r="G62" s="135"/>
      <c r="H62" s="135">
        <f>'将来負担比率（分子）の構造'!K$45</f>
        <v>2163</v>
      </c>
      <c r="I62" s="135"/>
      <c r="J62" s="135"/>
      <c r="K62" s="135">
        <f>'将来負担比率（分子）の構造'!L$45</f>
        <v>1941</v>
      </c>
      <c r="L62" s="135"/>
      <c r="M62" s="135"/>
      <c r="N62" s="135">
        <f>'将来負担比率（分子）の構造'!M$45</f>
        <v>1804</v>
      </c>
      <c r="O62" s="135"/>
      <c r="P62" s="135"/>
    </row>
    <row r="63" spans="1:16">
      <c r="A63" s="135" t="s">
        <v>28</v>
      </c>
      <c r="B63" s="135">
        <f>'将来負担比率（分子）の構造'!I$44</f>
        <v>81</v>
      </c>
      <c r="C63" s="135"/>
      <c r="D63" s="135"/>
      <c r="E63" s="135">
        <f>'将来負担比率（分子）の構造'!J$44</f>
        <v>16</v>
      </c>
      <c r="F63" s="135"/>
      <c r="G63" s="135"/>
      <c r="H63" s="135">
        <f>'将来負担比率（分子）の構造'!K$44</f>
        <v>13</v>
      </c>
      <c r="I63" s="135"/>
      <c r="J63" s="135"/>
      <c r="K63" s="135">
        <f>'将来負担比率（分子）の構造'!L$44</f>
        <v>11</v>
      </c>
      <c r="L63" s="135"/>
      <c r="M63" s="135"/>
      <c r="N63" s="135">
        <f>'将来負担比率（分子）の構造'!M$44</f>
        <v>9</v>
      </c>
      <c r="O63" s="135"/>
      <c r="P63" s="135"/>
    </row>
    <row r="64" spans="1:16">
      <c r="A64" s="135" t="s">
        <v>27</v>
      </c>
      <c r="B64" s="135">
        <f>'将来負担比率（分子）の構造'!I$43</f>
        <v>12516</v>
      </c>
      <c r="C64" s="135"/>
      <c r="D64" s="135"/>
      <c r="E64" s="135">
        <f>'将来負担比率（分子）の構造'!J$43</f>
        <v>13174</v>
      </c>
      <c r="F64" s="135"/>
      <c r="G64" s="135"/>
      <c r="H64" s="135">
        <f>'将来負担比率（分子）の構造'!K$43</f>
        <v>13690</v>
      </c>
      <c r="I64" s="135"/>
      <c r="J64" s="135"/>
      <c r="K64" s="135">
        <f>'将来負担比率（分子）の構造'!L$43</f>
        <v>14805</v>
      </c>
      <c r="L64" s="135"/>
      <c r="M64" s="135"/>
      <c r="N64" s="135">
        <f>'将来負担比率（分子）の構造'!M$43</f>
        <v>15120</v>
      </c>
      <c r="O64" s="135"/>
      <c r="P64" s="135"/>
    </row>
    <row r="65" spans="1:16">
      <c r="A65" s="135" t="s">
        <v>26</v>
      </c>
      <c r="B65" s="135">
        <f>'将来負担比率（分子）の構造'!I$42</f>
        <v>1322</v>
      </c>
      <c r="C65" s="135"/>
      <c r="D65" s="135"/>
      <c r="E65" s="135">
        <f>'将来負担比率（分子）の構造'!J$42</f>
        <v>977</v>
      </c>
      <c r="F65" s="135"/>
      <c r="G65" s="135"/>
      <c r="H65" s="135">
        <f>'将来負担比率（分子）の構造'!K$42</f>
        <v>671</v>
      </c>
      <c r="I65" s="135"/>
      <c r="J65" s="135"/>
      <c r="K65" s="135">
        <f>'将来負担比率（分子）の構造'!L$42</f>
        <v>388</v>
      </c>
      <c r="L65" s="135"/>
      <c r="M65" s="135"/>
      <c r="N65" s="135">
        <f>'将来負担比率（分子）の構造'!M$42</f>
        <v>317</v>
      </c>
      <c r="O65" s="135"/>
      <c r="P65" s="135"/>
    </row>
    <row r="66" spans="1:16">
      <c r="A66" s="135" t="s">
        <v>25</v>
      </c>
      <c r="B66" s="135">
        <f>'将来負担比率（分子）の構造'!I$41</f>
        <v>16459</v>
      </c>
      <c r="C66" s="135"/>
      <c r="D66" s="135"/>
      <c r="E66" s="135">
        <f>'将来負担比率（分子）の構造'!J$41</f>
        <v>16008</v>
      </c>
      <c r="F66" s="135"/>
      <c r="G66" s="135"/>
      <c r="H66" s="135">
        <f>'将来負担比率（分子）の構造'!K$41</f>
        <v>16140</v>
      </c>
      <c r="I66" s="135"/>
      <c r="J66" s="135"/>
      <c r="K66" s="135">
        <f>'将来負担比率（分子）の構造'!L$41</f>
        <v>16289</v>
      </c>
      <c r="L66" s="135"/>
      <c r="M66" s="135"/>
      <c r="N66" s="135">
        <f>'将来負担比率（分子）の構造'!M$41</f>
        <v>15837</v>
      </c>
      <c r="O66" s="135"/>
      <c r="P66" s="135"/>
    </row>
    <row r="67" spans="1:16">
      <c r="A67" s="135" t="s">
        <v>62</v>
      </c>
      <c r="B67" s="135" t="e">
        <f>NA()</f>
        <v>#N/A</v>
      </c>
      <c r="C67" s="135">
        <f>IF(ISNUMBER('将来負担比率（分子）の構造'!I$52), IF('将来負担比率（分子）の構造'!I$52 &lt; 0, 0, '将来負担比率（分子）の構造'!I$52), NA())</f>
        <v>9433</v>
      </c>
      <c r="D67" s="135" t="e">
        <f>NA()</f>
        <v>#N/A</v>
      </c>
      <c r="E67" s="135" t="e">
        <f>NA()</f>
        <v>#N/A</v>
      </c>
      <c r="F67" s="135">
        <f>IF(ISNUMBER('将来負担比率（分子）の構造'!J$52), IF('将来負担比率（分子）の構造'!J$52 &lt; 0, 0, '将来負担比率（分子）の構造'!J$52), NA())</f>
        <v>7458</v>
      </c>
      <c r="G67" s="135" t="e">
        <f>NA()</f>
        <v>#N/A</v>
      </c>
      <c r="H67" s="135" t="e">
        <f>NA()</f>
        <v>#N/A</v>
      </c>
      <c r="I67" s="135">
        <f>IF(ISNUMBER('将来負担比率（分子）の構造'!K$52), IF('将来負担比率（分子）の構造'!K$52 &lt; 0, 0, '将来負担比率（分子）の構造'!K$52), NA())</f>
        <v>7917</v>
      </c>
      <c r="J67" s="135" t="e">
        <f>NA()</f>
        <v>#N/A</v>
      </c>
      <c r="K67" s="135" t="e">
        <f>NA()</f>
        <v>#N/A</v>
      </c>
      <c r="L67" s="135">
        <f>IF(ISNUMBER('将来負担比率（分子）の構造'!L$52), IF('将来負担比率（分子）の構造'!L$52 &lt; 0, 0, '将来負担比率（分子）の構造'!L$52), NA())</f>
        <v>7485</v>
      </c>
      <c r="M67" s="135" t="e">
        <f>NA()</f>
        <v>#N/A</v>
      </c>
      <c r="N67" s="135" t="e">
        <f>NA()</f>
        <v>#N/A</v>
      </c>
      <c r="O67" s="135">
        <f>IF(ISNUMBER('将来負担比率（分子）の構造'!M$52), IF('将来負担比率（分子）の構造'!M$52 &lt; 0, 0, '将来負担比率（分子）の構造'!M$52), NA())</f>
        <v>6195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2016-04-21T07:34:43Z</cp:lastPrinted>
  <dcterms:created xsi:type="dcterms:W3CDTF">2016-02-15T01:59:23Z</dcterms:created>
  <dcterms:modified xsi:type="dcterms:W3CDTF">2016-05-02T01:54:15Z</dcterms:modified>
</cp:coreProperties>
</file>