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6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AM34" i="9" l="1"/>
  <c r="AM35" i="9" l="1"/>
  <c r="AM36" i="9" s="1"/>
  <c r="BE34" i="9" l="1"/>
  <c r="BE35"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<sst xmlns="http://schemas.openxmlformats.org/spreadsheetml/2006/main" count="1010" uniqueCount="554">
  <si>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</si>
  <si>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</si>
  <si>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</si>
  <si>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</si>
  <si>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</si>
  <si>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</si>
  <si>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</si>
  <si>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</si>
  <si>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</si>
  <si>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</si>
  <si>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</si>
  <si>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</si>
  <si>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</si>
  <si>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</si>
  <si>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</si>
  <si>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</si>
  <si>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</si>
  <si>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</si>
  <si>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</si>
  <si>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</si>
  <si>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</si>
  <si>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</si>
  <si>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</si>
  <si>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</si>
  <si>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</si>
  <si>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</si>
  <si>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</si>
  <si>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</si>
  <si>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</si>
  <si>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</si>
  <si>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</si>
  <si>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</si>
  <si>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</si>
  <si>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</si>
  <si>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</si>
  <si>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</si>
  <si>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</si>
  <si>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</si>
  <si>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</si>
  <si>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</si>
  <si>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</si>
  <si>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</si>
  <si>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</si>
  <si>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</si>
  <si>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</si>
  <si>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</si>
  <si>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</si>
  <si>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</si>
  <si>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</si>
  <si>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</si>
  <si>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</si>
  <si>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</si>
  <si>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</si>
  <si>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</si>
  <si>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</si>
  <si>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</si>
  <si>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</si>
  <si>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</si>
  <si>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</si>
  <si>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</si>
  <si>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</si>
  <si>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</si>
  <si>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</si>
  <si>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</si>
  <si>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</si>
  <si>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</si>
  <si>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</si>
  <si>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</si>
  <si>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</si>
  <si>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</si>
  <si>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</si>
  <si>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</si>
  <si>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</si>
  <si>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</si>
  <si>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</si>
  <si>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</si>
  <si>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</si>
  <si>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</si>
  <si>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</si>
  <si>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</si>
  <si>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</si>
  <si>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</si>
  <si>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</si>
  <si>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</si>
  <si>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</si>
  <si>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</si>
  <si>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</si>
  <si>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</si>
  <si>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</si>
  <si>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</si>
  <si>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</si>
  <si>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</si>
  <si>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</si>
  <si>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</si>
  <si>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</si>
  <si>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</si>
  <si>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</si>
  <si>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</si>
  <si>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</si>
  <si>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</si>
  <si>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</si>
  <si>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</si>
  <si>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</si>
  <si>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</si>
  <si>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</si>
  <si>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</si>
  <si>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</si>
  <si>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</si>
  <si>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</si>
  <si>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</si>
  <si>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</si>
  <si>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</si>
  <si>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</si>
  <si>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</si>
  <si>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</si>
  <si>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</si>
  <si>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</si>
  <si>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</si>
  <si>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</si>
  <si>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</si>
  <si>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</si>
  <si>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</si>
  <si>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</si>
  <si>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</si>
  <si>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</si>
  <si>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</si>
  <si>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</si>
  <si>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</si>
  <si>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</si>
  <si>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</si>
  <si>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</si>
  <si>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</si>
  <si>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</si>
  <si>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</si>
  <si>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</si>
  <si>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</si>
  <si>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</si>
  <si>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</si>
  <si>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</si>
  <si>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</si>
  <si>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</si>
  <si>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</si>
  <si>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</si>
  <si>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</si>
  <si>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</si>
  <si>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</si>
  <si>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</si>
  <si>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</si>
  <si>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</si>
  <si>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</si>
  <si>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</si>
  <si>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</si>
  <si>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</si>
  <si>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</si>
  <si>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</si>
  <si>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</si>
  <si>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</si>
  <si>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</si>
  <si>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</si>
  <si>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</si>
  <si>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</si>
  <si>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</si>
  <si>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</si>
  <si>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</si>
  <si>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</si>
  <si>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</si>
  <si>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</si>
  <si>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</si>
  <si>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</si>
  <si>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</si>
  <si>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</si>
  <si>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</si>
  <si>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</si>
  <si>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</si>
  <si>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</si>
  <si>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</si>
  <si>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</si>
  <si>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</si>
  <si>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</si>
  <si>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</si>
  <si>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</si>
  <si>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</si>
  <si>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</si>
  <si>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</si>
  <si>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</si>
  <si>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</si>
  <si>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</si>
  <si>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</si>
  <si>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</si>
  <si>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</si>
  <si>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</si>
  <si>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</si>
  <si>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</si>
  <si>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</si>
  <si>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</si>
  <si>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岡山県井原市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</si>
  <si>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</si>
  <si>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</si>
  <si>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</si>
  <si>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</si>
  <si>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</si>
  <si>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</si>
  <si>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</si>
  <si>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</si>
  <si>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</si>
  <si>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</si>
  <si>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</si>
  <si>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</si>
  <si>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</si>
  <si>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</si>
  <si>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</si>
  <si>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</si>
  <si>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</si>
  <si>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</si>
  <si>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</si>
  <si>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</si>
  <si>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</si>
  <si>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</si>
  <si>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</si>
  <si>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</si>
  <si>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</si>
  <si>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</si>
  <si>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</si>
  <si>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</si>
  <si>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</si>
  <si>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</si>
  <si>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</si>
  <si>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</si>
  <si>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</si>
  <si>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</si>
  <si>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</si>
  <si>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</si>
  <si>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</si>
  <si>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</si>
  <si>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</si>
  <si>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</si>
  <si>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</si>
  <si>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</si>
  <si>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</si>
  <si>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</si>
  <si>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</si>
  <si>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</si>
  <si>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</si>
  <si>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</si>
  <si>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</si>
  <si>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</si>
  <si>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</si>
  <si>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</si>
  <si>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</si>
  <si>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</si>
  <si>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</si>
  <si>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</si>
  <si>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</si>
  <si>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</si>
  <si>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</si>
  <si>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</si>
  <si>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</si>
  <si>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</si>
  <si>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</si>
  <si>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</si>
  <si>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</si>
  <si>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</si>
  <si>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</si>
  <si>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</si>
  <si>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</si>
  <si>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</si>
  <si>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</si>
  <si>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</si>
  <si>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</si>
  <si>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</si>
  <si>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</si>
  <si>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</si>
  <si>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</si>
  <si>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</si>
  <si>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</si>
  <si>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</si>
  <si>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</si>
  <si>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</si>
  <si>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</si>
  <si>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</si>
  <si>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</si>
  <si>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</si>
  <si>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</si>
  <si>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</si>
  <si>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</si>
  <si>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</si>
  <si>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</si>
  <si>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</si>
  <si>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</si>
  <si>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</si>
  <si>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</si>
  <si>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</si>
  <si>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</si>
  <si>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</si>
  <si>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</si>
  <si>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</si>
  <si>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</si>
  <si>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</si>
  <si>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</si>
  <si>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</si>
  <si>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</si>
  <si>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</si>
  <si>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</si>
  <si>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</si>
  <si>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</si>
  <si>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</si>
  <si>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</si>
  <si>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</si>
  <si>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</si>
  <si>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</si>
  <si>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</si>
  <si>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</si>
  <si>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</si>
  <si>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</si>
  <si>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</si>
  <si>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</si>
  <si>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</si>
  <si>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</si>
  <si>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</si>
  <si>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</si>
  <si>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</si>
  <si>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</si>
  <si>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</si>
  <si>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</si>
  <si>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</si>
  <si>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</si>
  <si>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</si>
  <si>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</si>
  <si>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</si>
  <si>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</si>
  <si>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</si>
  <si>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</si>
  <si>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</si>
  <si>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</si>
  <si>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</si>
  <si>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</si>
  <si>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</si>
  <si>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</si>
  <si>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</si>
  <si>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</si>
  <si>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</si>
  <si>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</si>
  <si>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</si>
  <si>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</si>
  <si>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岡山県井原市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</si>
  <si>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</si>
  <si>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</si>
  <si>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</si>
  <si>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</si>
  <si>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</si>
  <si>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</si>
  <si>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</si>
  <si>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</si>
  <si>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</si>
  <si>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</si>
  <si>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</si>
  <si>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</si>
  <si>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</si>
  <si>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</si>
  <si>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</si>
  <si>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</si>
  <si>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</si>
  <si>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</si>
  <si>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</si>
  <si>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</si>
  <si>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井原市住宅新築資金等貸付事業特別会計</t>
    <phoneticPr fontId="5"/>
  </si>
  <si>
    <t>井原市芳井住宅団地開発事業特別会計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</si>
  <si>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</si>
  <si>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</si>
  <si>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</si>
  <si>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</si>
  <si>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</si>
  <si>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</si>
  <si>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</si>
  <si>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</si>
  <si>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</si>
  <si>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</si>
  <si>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</si>
  <si>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</si>
  <si>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</si>
  <si>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</si>
  <si>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</si>
  <si>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</si>
  <si>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</si>
  <si>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井原市水道事業会計</t>
    <phoneticPr fontId="5"/>
  </si>
  <si>
    <t>法適用企業</t>
    <phoneticPr fontId="5"/>
  </si>
  <si>
    <t>井原市病院事業会計</t>
    <phoneticPr fontId="5"/>
  </si>
  <si>
    <t>井原市工業用水道事業会計</t>
    <phoneticPr fontId="5"/>
  </si>
  <si>
    <t>井原市簡易水道事業特別会計</t>
    <phoneticPr fontId="5"/>
  </si>
  <si>
    <t>法非適用企業</t>
    <phoneticPr fontId="5"/>
  </si>
  <si>
    <t>井原市公共下水道事業特別会計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</si>
  <si>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</si>
  <si>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</si>
  <si>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</si>
  <si>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</si>
  <si>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</si>
  <si>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</si>
  <si>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</si>
  <si>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</si>
  <si>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</si>
  <si>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</si>
  <si>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</si>
  <si>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</si>
  <si>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</si>
  <si>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</si>
  <si>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</si>
  <si>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</si>
  <si>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</si>
  <si>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</si>
  <si>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</si>
  <si>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</si>
  <si>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</si>
  <si>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</si>
  <si>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</si>
  <si>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</si>
  <si>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</si>
  <si>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</si>
  <si>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</si>
  <si>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</si>
  <si>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</si>
  <si>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</si>
  <si>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</si>
  <si>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</si>
  <si>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</si>
  <si>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</si>
  <si>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</si>
  <si>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</si>
  <si>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</si>
  <si>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</si>
  <si>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</si>
  <si>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</si>
  <si>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</si>
  <si>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</si>
  <si>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</si>
  <si>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</si>
  <si>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</si>
  <si>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</si>
  <si>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</si>
  <si>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</si>
  <si>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</si>
  <si>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</si>
  <si>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</si>
  <si>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</si>
  <si>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</si>
  <si>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</si>
  <si>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</si>
  <si>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</si>
  <si>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</si>
  <si>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</si>
  <si>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</si>
  <si>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</si>
  <si>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</si>
  <si>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</si>
  <si>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</si>
  <si>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</si>
  <si>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</si>
  <si>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</si>
  <si>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</si>
  <si>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</si>
  <si>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</si>
  <si>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</si>
  <si>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</si>
  <si>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</si>
  <si>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</si>
  <si>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</si>
  <si>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</si>
  <si>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</si>
  <si>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</si>
  <si>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</si>
  <si>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</si>
  <si>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</si>
  <si>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</si>
  <si>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</si>
  <si>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</si>
  <si>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</si>
  <si>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</si>
  <si>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</si>
  <si>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</si>
  <si>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</si>
  <si>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</si>
  <si>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</si>
  <si>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</si>
  <si>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</si>
  <si>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</si>
  <si>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</si>
  <si>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</si>
  <si>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</si>
  <si>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</si>
  <si>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</si>
  <si>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</si>
  <si>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</si>
  <si>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</si>
  <si>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</si>
  <si>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</si>
  <si>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</si>
  <si>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</si>
  <si>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</si>
  <si>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</si>
  <si>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</si>
  <si>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</si>
  <si>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</si>
  <si>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</si>
  <si>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</si>
  <si>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</si>
  <si>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</si>
  <si>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</si>
  <si>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</si>
  <si>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</si>
  <si>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</si>
  <si>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</si>
  <si>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</si>
  <si>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</si>
  <si>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</si>
  <si>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</si>
  <si>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</si>
  <si>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</si>
  <si>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</si>
  <si>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</si>
  <si>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</si>
  <si>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</si>
  <si>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</si>
  <si>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</si>
  <si>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</si>
  <si>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0.65</t>
  </si>
  <si>
    <t>▲ 7.83</t>
  </si>
  <si>
    <t>▲ 0.35</t>
  </si>
  <si>
    <t>▲ 2.35</t>
  </si>
  <si>
    <t>井原市病院事業会計</t>
  </si>
  <si>
    <t>井原市水道事業会計</t>
  </si>
  <si>
    <t>一般会計</t>
  </si>
  <si>
    <t>井原市工業用水道事業会計</t>
  </si>
  <si>
    <t>井原市国民健康保険事業特別会計</t>
  </si>
  <si>
    <t>井原市簡易水道事業特別会計</t>
  </si>
  <si>
    <t>井原市介護保険事業特別会計</t>
  </si>
  <si>
    <t>井原市住宅新築資金等貸付事業特別会計</t>
  </si>
  <si>
    <t>その他会計（赤字）</t>
  </si>
  <si>
    <t>その他会計（黒字）</t>
  </si>
  <si>
    <t>井原市土地開発公社</t>
    <rPh sb="0" eb="3">
      <t>イバラシ</t>
    </rPh>
    <rPh sb="3" eb="5">
      <t>トチ</t>
    </rPh>
    <rPh sb="5" eb="7">
      <t>カイハツ</t>
    </rPh>
    <rPh sb="7" eb="9">
      <t>コウシャ</t>
    </rPh>
    <phoneticPr fontId="2"/>
  </si>
  <si>
    <t>井原鉄道株式会社</t>
    <rPh sb="0" eb="2">
      <t>イバラ</t>
    </rPh>
    <rPh sb="2" eb="4">
      <t>テツドウ</t>
    </rPh>
    <rPh sb="4" eb="8">
      <t>カブシキガイシャ</t>
    </rPh>
    <phoneticPr fontId="2"/>
  </si>
  <si>
    <t>井原地区消防組合</t>
    <rPh sb="0" eb="2">
      <t>イバラ</t>
    </rPh>
    <rPh sb="2" eb="4">
      <t>チク</t>
    </rPh>
    <rPh sb="4" eb="6">
      <t>ショウボウ</t>
    </rPh>
    <rPh sb="6" eb="8">
      <t>クミアイ</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</si>
  <si>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</si>
  <si>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</si>
  <si>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</si>
  <si>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</si>
  <si>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</si>
  <si>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</si>
  <si>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</si>
  <si>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</si>
  <si>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</si>
  <si>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t>
    <phoneticPr fontId="2"/>
  </si>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</sst>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58189</c:v>
                </c:pt>
                <c:pt idx="1">
                  <c:v>75784</c:v>
                </c:pt>
                <c:pt idx="2">
                  <c:v>49268</c:v>
                </c:pt>
                <c:pt idx="3">
                  <c:v>52369</c:v>
                </c:pt>
                <c:pt idx="4">
                  <c:v>64967</c:v>
                </c:pt>
              </c:numCache>
            </c:numRef>
          </c:val>
          <c:smooth val="0"/>
        </c:ser>
        <c:dLbls>
          <c:showLegendKey val="0"/>
          <c:showVal val="0"/>
          <c:showCatName val="0"/>
          <c:showSerName val="0"/>
          <c:showPercent val="0"/>
          <c:showBubbleSize val="0"/>
        </c:dLbls>
        <c:marker val="1"/>
        <c:smooth val="0"/>
        <c:axId val="117985664"/>
        <c:axId val="117987584"/>
      </c:lineChart>
      <c:catAx>
        <c:axId val="117985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87584"/>
        <c:crosses val="autoZero"/>
        <c:auto val="1"/>
        <c:lblAlgn val="ctr"/>
        <c:lblOffset val="100"/>
        <c:tickLblSkip val="1"/>
        <c:tickMarkSkip val="1"/>
        <c:noMultiLvlLbl val="0"/>
      </c:catAx>
      <c:valAx>
        <c:axId val="117987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85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13.78</c:v>
                </c:pt>
                <c:pt idx="1">
                  <c:v>13.2</c:v>
                </c:pt>
                <c:pt idx="2">
                  <c:v>5.1100000000000003</c:v>
                </c:pt>
                <c:pt idx="3">
                  <c:v>4.66</c:v>
                </c:pt>
                <c:pt idx="4">
                  <c:v>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51.35</c:v>
                </c:pt>
                <c:pt idx="1">
                  <c:v>52.33</c:v>
                </c:pt>
                <c:pt idx="2">
                  <c:v>52.39</c:v>
                </c:pt>
                <c:pt idx="3">
                  <c:v>52.53</c:v>
                </c:pt>
                <c:pt idx="4">
                  <c:v>53</c:v>
                </c:pt>
              </c:numCache>
            </c:numRef>
          </c:val>
        </c:ser>
        <c:dLbls>
          <c:showLegendKey val="0"/>
          <c:showVal val="0"/>
          <c:showCatName val="0"/>
          <c:showSerName val="0"/>
          <c:showPercent val="0"/>
          <c:showBubbleSize val="0"/>
        </c:dLbls>
        <c:gapWidth val="250"/>
        <c:overlap val="100"/>
        <c:axId val="118290688"/>
        <c:axId val="1183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10.76</c:v>
                </c:pt>
                <c:pt idx="1">
                  <c:v>-0.65</c:v>
                </c:pt>
                <c:pt idx="2">
                  <c:v>-7.83</c:v>
                </c:pt>
                <c:pt idx="3">
                  <c:v>-0.35</c:v>
                </c:pt>
                <c:pt idx="4">
                  <c:v>-2.35</c:v>
                </c:pt>
              </c:numCache>
            </c:numRef>
          </c:val>
          <c:smooth val="0"/>
        </c:ser>
        <c:dLbls>
          <c:showLegendKey val="0"/>
          <c:showVal val="0"/>
          <c:showCatName val="0"/>
          <c:showSerName val="0"/>
          <c:showPercent val="0"/>
          <c:showBubbleSize val="0"/>
        </c:dLbls>
        <c:marker val="1"/>
        <c:smooth val="0"/>
        <c:axId val="118290688"/>
        <c:axId val="118370688"/>
      </c:lineChart>
      <c:catAx>
        <c:axId val="11829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70688"/>
        <c:crosses val="autoZero"/>
        <c:auto val="1"/>
        <c:lblAlgn val="ctr"/>
        <c:lblOffset val="100"/>
        <c:tickLblSkip val="1"/>
        <c:tickMarkSkip val="1"/>
        <c:noMultiLvlLbl val="0"/>
      </c:catAx>
      <c:valAx>
        <c:axId val="1183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9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0.55000000000000004</c:v>
                </c:pt>
                <c:pt idx="2">
                  <c:v>#N/A</c:v>
                </c:pt>
                <c:pt idx="3">
                  <c:v>0.88</c:v>
                </c:pt>
                <c:pt idx="4">
                  <c:v>#N/A</c:v>
                </c:pt>
                <c:pt idx="5">
                  <c:v>1.07</c:v>
                </c:pt>
                <c:pt idx="6">
                  <c:v>#N/A</c:v>
                </c:pt>
                <c:pt idx="7">
                  <c:v>0.99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井原市住宅新築資金等貸付事業特別会計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井原市介護保険事業特別会計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0.18</c:v>
                </c:pt>
                <c:pt idx="4">
                  <c:v>#N/A</c:v>
                </c:pt>
                <c:pt idx="5">
                  <c:v>0.57999999999999996</c:v>
                </c:pt>
                <c:pt idx="6">
                  <c:v>#N/A</c:v>
                </c:pt>
                <c:pt idx="7">
                  <c:v>0.21</c:v>
                </c:pt>
                <c:pt idx="8">
                  <c:v>#N/A</c:v>
                </c:pt>
                <c:pt idx="9">
                  <c:v>0.03</c:v>
                </c:pt>
              </c:numCache>
            </c:numRef>
          </c:val>
        </c:ser>
        <c:ser>
          <c:idx val="4"/>
          <c:order val="4"/>
          <c:tx>
            <c:strRef>
              <c:f>データシート!$A$31</c:f>
              <c:strCache>
                <c:ptCount val="1"/>
                <c:pt idx="0">
                  <c:v>井原市簡易水道事業特別会計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0.34</c:v>
                </c:pt>
                <c:pt idx="4">
                  <c:v>#N/A</c:v>
                </c:pt>
                <c:pt idx="5">
                  <c:v>0.21</c:v>
                </c:pt>
                <c:pt idx="6">
                  <c:v>#N/A</c:v>
                </c:pt>
                <c:pt idx="7">
                  <c:v>0.2</c:v>
                </c:pt>
                <c:pt idx="8">
                  <c:v>#N/A</c:v>
                </c:pt>
                <c:pt idx="9">
                  <c:v>0.22</c:v>
                </c:pt>
              </c:numCache>
            </c:numRef>
          </c:val>
        </c:ser>
        <c:ser>
          <c:idx val="5"/>
          <c:order val="5"/>
          <c:tx>
            <c:strRef>
              <c:f>データシート!$A$32</c:f>
              <c:strCache>
                <c:ptCount val="1"/>
                <c:pt idx="0">
                  <c:v>井原市国民健康保険事業特別会計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1</c:v>
                </c:pt>
                <c:pt idx="4">
                  <c:v>#N/A</c:v>
                </c:pt>
                <c:pt idx="5">
                  <c:v>0.59</c:v>
                </c:pt>
                <c:pt idx="6">
                  <c:v>#N/A</c:v>
                </c:pt>
                <c:pt idx="7">
                  <c:v>0.69</c:v>
                </c:pt>
                <c:pt idx="8">
                  <c:v>#N/A</c:v>
                </c:pt>
                <c:pt idx="9">
                  <c:v>0.44</c:v>
                </c:pt>
              </c:numCache>
            </c:numRef>
          </c:val>
        </c:ser>
        <c:ser>
          <c:idx val="6"/>
          <c:order val="6"/>
          <c:tx>
            <c:strRef>
              <c:f>データシート!$A$33</c:f>
              <c:strCache>
                <c:ptCount val="1"/>
                <c:pt idx="0">
                  <c:v>井原市工業用水道事業会計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0.4</c:v>
                </c:pt>
                <c:pt idx="4">
                  <c:v>#N/A</c:v>
                </c:pt>
                <c:pt idx="5">
                  <c:v>0.47</c:v>
                </c:pt>
                <c:pt idx="6">
                  <c:v>#N/A</c:v>
                </c:pt>
                <c:pt idx="7">
                  <c:v>0.51</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13.22</c:v>
                </c:pt>
                <c:pt idx="2">
                  <c:v>#N/A</c:v>
                </c:pt>
                <c:pt idx="3">
                  <c:v>12.31</c:v>
                </c:pt>
                <c:pt idx="4">
                  <c:v>#N/A</c:v>
                </c:pt>
                <c:pt idx="5">
                  <c:v>4.03</c:v>
                </c:pt>
                <c:pt idx="6">
                  <c:v>#N/A</c:v>
                </c:pt>
                <c:pt idx="7">
                  <c:v>3.65</c:v>
                </c:pt>
                <c:pt idx="8">
                  <c:v>#N/A</c:v>
                </c:pt>
                <c:pt idx="9">
                  <c:v>2.2000000000000002</c:v>
                </c:pt>
              </c:numCache>
            </c:numRef>
          </c:val>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3.72</c:v>
                </c:pt>
                <c:pt idx="2">
                  <c:v>#N/A</c:v>
                </c:pt>
                <c:pt idx="3">
                  <c:v>4.8099999999999996</c:v>
                </c:pt>
                <c:pt idx="4">
                  <c:v>#N/A</c:v>
                </c:pt>
                <c:pt idx="5">
                  <c:v>5.54</c:v>
                </c:pt>
                <c:pt idx="6">
                  <c:v>#N/A</c:v>
                </c:pt>
                <c:pt idx="7">
                  <c:v>6.47</c:v>
                </c:pt>
                <c:pt idx="8">
                  <c:v>#N/A</c:v>
                </c:pt>
                <c:pt idx="9">
                  <c:v>7.18</c:v>
                </c:pt>
              </c:numCache>
            </c:numRef>
          </c:val>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6.39</c:v>
                </c:pt>
                <c:pt idx="2">
                  <c:v>#N/A</c:v>
                </c:pt>
                <c:pt idx="3">
                  <c:v>7.51</c:v>
                </c:pt>
                <c:pt idx="4">
                  <c:v>#N/A</c:v>
                </c:pt>
                <c:pt idx="5">
                  <c:v>8.66</c:v>
                </c:pt>
                <c:pt idx="6">
                  <c:v>#N/A</c:v>
                </c:pt>
                <c:pt idx="7">
                  <c:v>8.84</c:v>
                </c:pt>
                <c:pt idx="8">
                  <c:v>#N/A</c:v>
                </c:pt>
                <c:pt idx="9">
                  <c:v>8.89</c:v>
                </c:pt>
              </c:numCache>
            </c:numRef>
          </c:val>
        </c:ser>
        <c:dLbls>
          <c:showLegendKey val="0"/>
          <c:showVal val="0"/>
          <c:showCatName val="0"/>
          <c:showSerName val="0"/>
          <c:showPercent val="0"/>
          <c:showBubbleSize val="0"/>
        </c:dLbls>
        <c:gapWidth val="150"/>
        <c:overlap val="100"/>
        <c:axId val="118788480"/>
        <c:axId val="118790016"/>
      </c:barChart>
      <c:catAx>
        <c:axId val="1187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90016"/>
        <c:crosses val="autoZero"/>
        <c:auto val="1"/>
        <c:lblAlgn val="ctr"/>
        <c:lblOffset val="100"/>
        <c:tickLblSkip val="1"/>
        <c:tickMarkSkip val="1"/>
        <c:noMultiLvlLbl val="0"/>
      </c:catAx>
      <c:valAx>
        <c:axId val="11879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8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2455</c:v>
                </c:pt>
                <c:pt idx="5">
                  <c:v>2505</c:v>
                </c:pt>
                <c:pt idx="8">
                  <c:v>2535</c:v>
                </c:pt>
                <c:pt idx="11">
                  <c:v>2579</c:v>
                </c:pt>
                <c:pt idx="14">
                  <c:v>2681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c:v>
                </c:pt>
                <c:pt idx="3">
                  <c:v>110</c:v>
                </c:pt>
                <c:pt idx="6">
                  <c:v>106</c:v>
                </c:pt>
                <c:pt idx="9">
                  <c:v>88</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66</c:v>
                </c:pt>
                <c:pt idx="6">
                  <c:v>66</c:v>
                </c:pt>
                <c:pt idx="9">
                  <c:v>62</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1345</c:v>
                </c:pt>
                <c:pt idx="3">
                  <c:v>1392</c:v>
                </c:pt>
                <c:pt idx="6">
                  <c:v>1425</c:v>
                </c:pt>
                <c:pt idx="9">
                  <c:v>1439</c:v>
                </c:pt>
                <c:pt idx="12">
                  <c:v>1439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2290</c:v>
                </c:pt>
                <c:pt idx="3">
                  <c:v>2313</c:v>
                </c:pt>
                <c:pt idx="6">
                  <c:v>2309</c:v>
                </c:pt>
                <c:pt idx="9">
                  <c:v>2288</c:v>
                </c:pt>
                <c:pt idx="12">
                  <c:v>2384</c:v>
                </c:pt>
              </c:numCache>
            </c:numRef>
          </c:val>
        </c:ser>
        <c:dLbls>
          <c:showLegendKey val="0"/>
          <c:showVal val="0"/>
          <c:showCatName val="0"/>
          <c:showSerName val="0"/>
          <c:showPercent val="0"/>
          <c:showBubbleSize val="0"/>
        </c:dLbls>
        <c:gapWidth val="100"/>
        <c:overlap val="100"/>
        <c:axId val="118448128"/>
        <c:axId val="11845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1354</c:v>
                </c:pt>
                <c:pt idx="2">
                  <c:v>#N/A</c:v>
                </c:pt>
                <c:pt idx="3">
                  <c:v>#N/A</c:v>
                </c:pt>
                <c:pt idx="4">
                  <c:v>1376</c:v>
                </c:pt>
                <c:pt idx="5">
                  <c:v>#N/A</c:v>
                </c:pt>
                <c:pt idx="6">
                  <c:v>#N/A</c:v>
                </c:pt>
                <c:pt idx="7">
                  <c:v>1371</c:v>
                </c:pt>
                <c:pt idx="8">
                  <c:v>#N/A</c:v>
                </c:pt>
                <c:pt idx="9">
                  <c:v>#N/A</c:v>
                </c:pt>
                <c:pt idx="10">
                  <c:v>1298</c:v>
                </c:pt>
                <c:pt idx="11">
                  <c:v>#N/A</c:v>
                </c:pt>
                <c:pt idx="12">
                  <c:v>#N/A</c:v>
                </c:pt>
                <c:pt idx="13">
                  <c:v>1266</c:v>
                </c:pt>
                <c:pt idx="14">
                  <c:v>#N/A</c:v>
                </c:pt>
              </c:numCache>
            </c:numRef>
          </c:val>
          <c:smooth val="0"/>
        </c:ser>
        <c:dLbls>
          <c:showLegendKey val="0"/>
          <c:showVal val="0"/>
          <c:showCatName val="0"/>
          <c:showSerName val="0"/>
          <c:showPercent val="0"/>
          <c:showBubbleSize val="0"/>
        </c:dLbls>
        <c:marker val="1"/>
        <c:smooth val="0"/>
        <c:axId val="118448128"/>
        <c:axId val="118450048"/>
      </c:lineChart>
      <c:catAx>
        <c:axId val="1184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50048"/>
        <c:crosses val="autoZero"/>
        <c:auto val="1"/>
        <c:lblAlgn val="ctr"/>
        <c:lblOffset val="100"/>
        <c:tickLblSkip val="1"/>
        <c:tickMarkSkip val="1"/>
        <c:noMultiLvlLbl val="0"/>
      </c:catAx>
      <c:valAx>
        <c:axId val="1184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4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24047</c:v>
                </c:pt>
                <c:pt idx="5">
                  <c:v>24399</c:v>
                </c:pt>
                <c:pt idx="8">
                  <c:v>24321</c:v>
                </c:pt>
                <c:pt idx="11">
                  <c:v>24356</c:v>
                </c:pt>
                <c:pt idx="14">
                  <c:v>24522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2404</c:v>
                </c:pt>
                <c:pt idx="5">
                  <c:v>2501</c:v>
                </c:pt>
                <c:pt idx="8">
                  <c:v>2400</c:v>
                </c:pt>
                <c:pt idx="11">
                  <c:v>2212</c:v>
                </c:pt>
                <c:pt idx="14">
                  <c:v>1994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13044</c:v>
                </c:pt>
                <c:pt idx="5">
                  <c:v>13936</c:v>
                </c:pt>
                <c:pt idx="8">
                  <c:v>15412</c:v>
                </c:pt>
                <c:pt idx="11">
                  <c:v>16068</c:v>
                </c:pt>
                <c:pt idx="14">
                  <c:v>16191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0</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4166</c:v>
                </c:pt>
                <c:pt idx="3">
                  <c:v>4067</c:v>
                </c:pt>
                <c:pt idx="6">
                  <c:v>3862</c:v>
                </c:pt>
                <c:pt idx="9">
                  <c:v>3756</c:v>
                </c:pt>
                <c:pt idx="12">
                  <c:v>3370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858</c:v>
                </c:pt>
                <c:pt idx="3">
                  <c:v>836</c:v>
                </c:pt>
                <c:pt idx="6">
                  <c:v>686</c:v>
                </c:pt>
                <c:pt idx="9">
                  <c:v>738</c:v>
                </c:pt>
                <c:pt idx="12">
                  <c:v>692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18220</c:v>
                </c:pt>
                <c:pt idx="3">
                  <c:v>18306</c:v>
                </c:pt>
                <c:pt idx="6">
                  <c:v>18087</c:v>
                </c:pt>
                <c:pt idx="9">
                  <c:v>17908</c:v>
                </c:pt>
                <c:pt idx="12">
                  <c:v>17662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555</c:v>
                </c:pt>
                <c:pt idx="3">
                  <c:v>442</c:v>
                </c:pt>
                <c:pt idx="6">
                  <c:v>334</c:v>
                </c:pt>
                <c:pt idx="9">
                  <c:v>261</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19321</c:v>
                </c:pt>
                <c:pt idx="3">
                  <c:v>19506</c:v>
                </c:pt>
                <c:pt idx="6">
                  <c:v>19129</c:v>
                </c:pt>
                <c:pt idx="9">
                  <c:v>18968</c:v>
                </c:pt>
                <c:pt idx="12">
                  <c:v>19077</c:v>
                </c:pt>
              </c:numCache>
            </c:numRef>
          </c:val>
        </c:ser>
        <c:dLbls>
          <c:showLegendKey val="0"/>
          <c:showVal val="0"/>
          <c:showCatName val="0"/>
          <c:showSerName val="0"/>
          <c:showPercent val="0"/>
          <c:showBubbleSize val="0"/>
        </c:dLbls>
        <c:gapWidth val="100"/>
        <c:overlap val="100"/>
        <c:axId val="118308224"/>
        <c:axId val="11831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3627</c:v>
                </c:pt>
                <c:pt idx="2">
                  <c:v>#N/A</c:v>
                </c:pt>
                <c:pt idx="3">
                  <c:v>#N/A</c:v>
                </c:pt>
                <c:pt idx="4">
                  <c:v>2321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308224"/>
        <c:axId val="118310400"/>
      </c:lineChart>
      <c:catAx>
        <c:axId val="1183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10400"/>
        <c:crosses val="autoZero"/>
        <c:auto val="1"/>
        <c:lblAlgn val="ctr"/>
        <c:lblOffset val="100"/>
        <c:tickLblSkip val="1"/>
        <c:tickMarkSkip val="1"/>
        <c:noMultiLvlLbl val="0"/>
      </c:catAx>
      <c:valAx>
        <c:axId val="11831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0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42,787
42,334
243.54
20,863,737
20,343,254
292,902
13,129,047
19,077,059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年度から同数値で推移しており、類似団体・全国平均ともに下回っている状況が続いている。平成</a:t>
          </a:r>
          <a:r>
            <a:rPr kumimoji="1" lang="en-US" altLang="ja-JP" sz="1300">
              <a:latin typeface="ＭＳ Ｐゴシック"/>
            </a:rPr>
            <a:t>26</a:t>
          </a:r>
          <a:r>
            <a:rPr kumimoji="1" lang="ja-JP" altLang="en-US" sz="1300">
              <a:latin typeface="ＭＳ Ｐゴシック"/>
            </a:rPr>
            <a:t>年度は経済雇用政策により固定資産税の家屋、償却資産は増額となったが、厳しい社会情勢のもと市民税が減額、土地価格の下落や評価替えにより固定資産税の土地も減額となり、依然として地方交付税などの依存財源に頼るところが大きい財政状況である。今後も歳出の徹底的な見直しを実施するとともに、企業誘致、産業振興、定住促進対策等による市税の増収及び収納向上（集中改革プラン目標値：</a:t>
          </a:r>
          <a:r>
            <a:rPr kumimoji="1" lang="en-US" altLang="ja-JP" sz="1300">
              <a:latin typeface="ＭＳ Ｐゴシック"/>
            </a:rPr>
            <a:t>98.6</a:t>
          </a:r>
          <a:r>
            <a:rPr kumimoji="1" lang="ja-JP" altLang="en-US" sz="1300">
              <a:latin typeface="ＭＳ Ｐゴシック"/>
            </a:rPr>
            <a:t>％）を図り、歳入確保に努める。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6" name="直線コネクタ 75"/>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4" name="円/楕円 93"/>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5" name="テキスト ボックス 9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年度は前年度と比較して</a:t>
          </a:r>
          <a:r>
            <a:rPr kumimoji="1" lang="en-US" altLang="ja-JP" sz="1300">
              <a:latin typeface="ＭＳ Ｐゴシック"/>
            </a:rPr>
            <a:t>2.3</a:t>
          </a:r>
          <a:r>
            <a:rPr kumimoji="1" lang="ja-JP" altLang="en-US" sz="1300">
              <a:latin typeface="ＭＳ Ｐゴシック"/>
            </a:rPr>
            <a:t>％悪化しており、類似団体平均を依然として上回る状況が続いている。歳入面では配当割交付金、諸収入が増額となった半面、普通交付税、臨時財政対策債が減額となり経常一般財源等は前年度決算より減額となった。</a:t>
          </a:r>
          <a:endParaRPr kumimoji="1" lang="en-US" altLang="ja-JP" sz="1300">
            <a:latin typeface="ＭＳ Ｐゴシック"/>
          </a:endParaRPr>
        </a:p>
        <a:p>
          <a:r>
            <a:rPr kumimoji="1" lang="ja-JP" altLang="en-US" sz="1300">
              <a:latin typeface="ＭＳ Ｐゴシック"/>
            </a:rPr>
            <a:t>歳出面では、補助費等の節減を図ったものの、人件費、扶助費、物件費、維持補修費が増額となった。今後も市税収納率向上に努め、自主財源の確保を図るとともに「集中改革プラン」に即した行財政改革に取組み、経常経費の節減を図り、経常収支比率の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96203</xdr:rowOff>
    </xdr:to>
    <xdr:cxnSp macro="">
      <xdr:nvCxnSpPr>
        <xdr:cNvPr id="126" name="直線コネクタ 125"/>
        <xdr:cNvCxnSpPr/>
      </xdr:nvCxnSpPr>
      <xdr:spPr>
        <a:xfrm>
          <a:off x="4114800" y="1075880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63</xdr:row>
      <xdr:rowOff>102235</xdr:rowOff>
    </xdr:to>
    <xdr:cxnSp macro="">
      <xdr:nvCxnSpPr>
        <xdr:cNvPr id="129" name="直線コネクタ 128"/>
        <xdr:cNvCxnSpPr/>
      </xdr:nvCxnSpPr>
      <xdr:spPr>
        <a:xfrm flipV="1">
          <a:off x="3225800" y="107588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102235</xdr:rowOff>
    </xdr:to>
    <xdr:cxnSp macro="">
      <xdr:nvCxnSpPr>
        <xdr:cNvPr id="132" name="直線コネクタ 131"/>
        <xdr:cNvCxnSpPr/>
      </xdr:nvCxnSpPr>
      <xdr:spPr>
        <a:xfrm>
          <a:off x="2336800" y="1074674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161607</xdr:rowOff>
    </xdr:from>
    <xdr:to>
      <xdr:col>3</xdr:col>
      <xdr:colOff>279400</xdr:colOff>
      <xdr:row>62</xdr:row>
      <xdr:rowOff>116840</xdr:rowOff>
    </xdr:to>
    <xdr:cxnSp macro="">
      <xdr:nvCxnSpPr>
        <xdr:cNvPr id="135" name="直線コネクタ 134"/>
        <xdr:cNvCxnSpPr/>
      </xdr:nvCxnSpPr>
      <xdr:spPr>
        <a:xfrm>
          <a:off x="1447800" y="1062005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45403</xdr:rowOff>
    </xdr:from>
    <xdr:to>
      <xdr:col>7</xdr:col>
      <xdr:colOff>203200</xdr:colOff>
      <xdr:row>63</xdr:row>
      <xdr:rowOff>147003</xdr:rowOff>
    </xdr:to>
    <xdr:sp macro="" textlink="">
      <xdr:nvSpPr>
        <xdr:cNvPr id="145" name="円/楕円 144"/>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17480</xdr:rowOff>
    </xdr:from>
    <xdr:ext cx="762000" cy="259045"/>
    <xdr:sp macro="" textlink="">
      <xdr:nvSpPr>
        <xdr:cNvPr id="146"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47" name="円/楕円 146"/>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48" name="テキスト ボックス 147"/>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49" name="円/楕円 148"/>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50" name="テキスト ボックス 149"/>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1" name="円/楕円 150"/>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2" name="テキスト ボックス 151"/>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110807</xdr:rowOff>
    </xdr:from>
    <xdr:to>
      <xdr:col>2</xdr:col>
      <xdr:colOff>127000</xdr:colOff>
      <xdr:row>62</xdr:row>
      <xdr:rowOff>40957</xdr:rowOff>
    </xdr:to>
    <xdr:sp macro="" textlink="">
      <xdr:nvSpPr>
        <xdr:cNvPr id="153" name="円/楕円 152"/>
        <xdr:cNvSpPr/>
      </xdr:nvSpPr>
      <xdr:spPr>
        <a:xfrm>
          <a:off x="1397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25734</xdr:rowOff>
    </xdr:from>
    <xdr:ext cx="762000" cy="259045"/>
    <xdr:sp macro="" textlink="">
      <xdr:nvSpPr>
        <xdr:cNvPr id="154" name="テキスト ボックス 153"/>
        <xdr:cNvSpPr txBox="1"/>
      </xdr:nvSpPr>
      <xdr:spPr>
        <a:xfrm>
          <a:off x="1066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8,016</a:t>
          </a:r>
          <a:r>
            <a:rPr kumimoji="1" lang="ja-JP" altLang="en-US" sz="1300">
              <a:latin typeface="ＭＳ Ｐゴシック"/>
            </a:rPr>
            <a:t>円増加している。類似団体平均を下回っているが、一部事務組合の人件費・物件費に充てる負担金や公営企業会計の人件費・物件費に充てる操出金を反映した場合、人口</a:t>
          </a:r>
          <a:r>
            <a:rPr kumimoji="1" lang="en-US" altLang="ja-JP" sz="1300">
              <a:latin typeface="ＭＳ Ｐゴシック"/>
            </a:rPr>
            <a:t>1</a:t>
          </a:r>
          <a:r>
            <a:rPr kumimoji="1" lang="ja-JP" altLang="en-US" sz="1300">
              <a:latin typeface="ＭＳ Ｐゴシック"/>
            </a:rPr>
            <a:t>人当たりの金額はさらに増加することになる。これらの負担金・操出金を含め、今後も「集中改革プラン」に即した人件費・物件費の適正な水準維持に努める。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131403</xdr:rowOff>
    </xdr:from>
    <xdr:to>
      <xdr:col>7</xdr:col>
      <xdr:colOff>152400</xdr:colOff>
      <xdr:row>80</xdr:row>
      <xdr:rowOff>163640</xdr:rowOff>
    </xdr:to>
    <xdr:cxnSp macro="">
      <xdr:nvCxnSpPr>
        <xdr:cNvPr id="189" name="直線コネクタ 188"/>
        <xdr:cNvCxnSpPr/>
      </xdr:nvCxnSpPr>
      <xdr:spPr>
        <a:xfrm>
          <a:off x="4114800" y="13847403"/>
          <a:ext cx="8382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131403</xdr:rowOff>
    </xdr:from>
    <xdr:to>
      <xdr:col>6</xdr:col>
      <xdr:colOff>0</xdr:colOff>
      <xdr:row>80</xdr:row>
      <xdr:rowOff>147244</xdr:rowOff>
    </xdr:to>
    <xdr:cxnSp macro="">
      <xdr:nvCxnSpPr>
        <xdr:cNvPr id="192" name="直線コネクタ 191"/>
        <xdr:cNvCxnSpPr/>
      </xdr:nvCxnSpPr>
      <xdr:spPr>
        <a:xfrm flipV="1">
          <a:off x="3225800" y="13847403"/>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147244</xdr:rowOff>
    </xdr:from>
    <xdr:to>
      <xdr:col>4</xdr:col>
      <xdr:colOff>482600</xdr:colOff>
      <xdr:row>80</xdr:row>
      <xdr:rowOff>156434</xdr:rowOff>
    </xdr:to>
    <xdr:cxnSp macro="">
      <xdr:nvCxnSpPr>
        <xdr:cNvPr id="195" name="直線コネクタ 194"/>
        <xdr:cNvCxnSpPr/>
      </xdr:nvCxnSpPr>
      <xdr:spPr>
        <a:xfrm flipV="1">
          <a:off x="2336800" y="1386324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145692</xdr:rowOff>
    </xdr:from>
    <xdr:to>
      <xdr:col>3</xdr:col>
      <xdr:colOff>279400</xdr:colOff>
      <xdr:row>80</xdr:row>
      <xdr:rowOff>156434</xdr:rowOff>
    </xdr:to>
    <xdr:cxnSp macro="">
      <xdr:nvCxnSpPr>
        <xdr:cNvPr id="198" name="直線コネクタ 197"/>
        <xdr:cNvCxnSpPr/>
      </xdr:nvCxnSpPr>
      <xdr:spPr>
        <a:xfrm>
          <a:off x="1447800" y="13861692"/>
          <a:ext cx="8890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112840</xdr:rowOff>
    </xdr:from>
    <xdr:to>
      <xdr:col>7</xdr:col>
      <xdr:colOff>203200</xdr:colOff>
      <xdr:row>81</xdr:row>
      <xdr:rowOff>42990</xdr:rowOff>
    </xdr:to>
    <xdr:sp macro="" textlink="">
      <xdr:nvSpPr>
        <xdr:cNvPr id="208" name="円/楕円 207"/>
        <xdr:cNvSpPr/>
      </xdr:nvSpPr>
      <xdr:spPr>
        <a:xfrm>
          <a:off x="4902200" y="138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34117</xdr:rowOff>
    </xdr:from>
    <xdr:ext cx="762000" cy="259045"/>
    <xdr:sp macro="" textlink="">
      <xdr:nvSpPr>
        <xdr:cNvPr id="209" name="人件費・物件費等の状況該当値テキスト"/>
        <xdr:cNvSpPr txBox="1"/>
      </xdr:nvSpPr>
      <xdr:spPr>
        <a:xfrm>
          <a:off x="5041900" y="137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119,637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80603</xdr:rowOff>
    </xdr:from>
    <xdr:to>
      <xdr:col>6</xdr:col>
      <xdr:colOff>50800</xdr:colOff>
      <xdr:row>81</xdr:row>
      <xdr:rowOff>10753</xdr:rowOff>
    </xdr:to>
    <xdr:sp macro="" textlink="">
      <xdr:nvSpPr>
        <xdr:cNvPr id="210" name="円/楕円 209"/>
        <xdr:cNvSpPr/>
      </xdr:nvSpPr>
      <xdr:spPr>
        <a:xfrm>
          <a:off x="4064000" y="137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20930</xdr:rowOff>
    </xdr:from>
    <xdr:ext cx="736600" cy="259045"/>
    <xdr:sp macro="" textlink="">
      <xdr:nvSpPr>
        <xdr:cNvPr id="211" name="テキスト ボックス 210"/>
        <xdr:cNvSpPr txBox="1"/>
      </xdr:nvSpPr>
      <xdr:spPr>
        <a:xfrm>
          <a:off x="3733800" y="135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96444</xdr:rowOff>
    </xdr:from>
    <xdr:to>
      <xdr:col>4</xdr:col>
      <xdr:colOff>533400</xdr:colOff>
      <xdr:row>81</xdr:row>
      <xdr:rowOff>26594</xdr:rowOff>
    </xdr:to>
    <xdr:sp macro="" textlink="">
      <xdr:nvSpPr>
        <xdr:cNvPr id="212" name="円/楕円 211"/>
        <xdr:cNvSpPr/>
      </xdr:nvSpPr>
      <xdr:spPr>
        <a:xfrm>
          <a:off x="3175000" y="138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36771</xdr:rowOff>
    </xdr:from>
    <xdr:ext cx="762000" cy="259045"/>
    <xdr:sp macro="" textlink="">
      <xdr:nvSpPr>
        <xdr:cNvPr id="213" name="テキスト ボックス 212"/>
        <xdr:cNvSpPr txBox="1"/>
      </xdr:nvSpPr>
      <xdr:spPr>
        <a:xfrm>
          <a:off x="2844800" y="135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105634</xdr:rowOff>
    </xdr:from>
    <xdr:to>
      <xdr:col>3</xdr:col>
      <xdr:colOff>330200</xdr:colOff>
      <xdr:row>81</xdr:row>
      <xdr:rowOff>35784</xdr:rowOff>
    </xdr:to>
    <xdr:sp macro="" textlink="">
      <xdr:nvSpPr>
        <xdr:cNvPr id="214" name="円/楕円 213"/>
        <xdr:cNvSpPr/>
      </xdr:nvSpPr>
      <xdr:spPr>
        <a:xfrm>
          <a:off x="2286000" y="138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45961</xdr:rowOff>
    </xdr:from>
    <xdr:ext cx="762000" cy="259045"/>
    <xdr:sp macro="" textlink="">
      <xdr:nvSpPr>
        <xdr:cNvPr id="215" name="テキスト ボックス 214"/>
        <xdr:cNvSpPr txBox="1"/>
      </xdr:nvSpPr>
      <xdr:spPr>
        <a:xfrm>
          <a:off x="1955800" y="135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94892</xdr:rowOff>
    </xdr:from>
    <xdr:to>
      <xdr:col>2</xdr:col>
      <xdr:colOff>127000</xdr:colOff>
      <xdr:row>81</xdr:row>
      <xdr:rowOff>25042</xdr:rowOff>
    </xdr:to>
    <xdr:sp macro="" textlink="">
      <xdr:nvSpPr>
        <xdr:cNvPr id="216" name="円/楕円 215"/>
        <xdr:cNvSpPr/>
      </xdr:nvSpPr>
      <xdr:spPr>
        <a:xfrm>
          <a:off x="1397000" y="13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35219</xdr:rowOff>
    </xdr:from>
    <xdr:ext cx="762000" cy="259045"/>
    <xdr:sp macro="" textlink="">
      <xdr:nvSpPr>
        <xdr:cNvPr id="217" name="テキスト ボックス 216"/>
        <xdr:cNvSpPr txBox="1"/>
      </xdr:nvSpPr>
      <xdr:spPr>
        <a:xfrm>
          <a:off x="1066800" y="135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年度の職員給与については、</a:t>
          </a:r>
          <a:r>
            <a:rPr kumimoji="1" lang="en-US" altLang="ja-JP" sz="1300">
              <a:latin typeface="ＭＳ Ｐゴシック"/>
            </a:rPr>
            <a:t>100</a:t>
          </a:r>
          <a:r>
            <a:rPr kumimoji="1" lang="ja-JP" altLang="en-US" sz="1300">
              <a:latin typeface="ＭＳ Ｐゴシック"/>
            </a:rPr>
            <a:t>％を下回っているが類似団体・全国平均を上回っている状況である。今後も国や他の地方公共団体との比較・検討を行い、財政状況や地域の実情等にも配慮しながら適正化を努めるとともに、職員の士気を高め、資質向上を図るためにも、現行の年功的要素が強い昇任・昇給制度から能力・成績に応じた制度への転換を図り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1" name="直線コネクタ 250"/>
        <xdr:cNvCxnSpPr/>
      </xdr:nvCxnSpPr>
      <xdr:spPr>
        <a:xfrm>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88</xdr:row>
      <xdr:rowOff>80434</xdr:rowOff>
    </xdr:to>
    <xdr:cxnSp macro="">
      <xdr:nvCxnSpPr>
        <xdr:cNvPr id="254" name="直線コネクタ 253"/>
        <xdr:cNvCxnSpPr/>
      </xdr:nvCxnSpPr>
      <xdr:spPr>
        <a:xfrm flipV="1">
          <a:off x="15290800" y="145165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96520</xdr:rowOff>
    </xdr:to>
    <xdr:cxnSp macro="">
      <xdr:nvCxnSpPr>
        <xdr:cNvPr id="257" name="直線コネクタ 256"/>
        <xdr:cNvCxnSpPr/>
      </xdr:nvCxnSpPr>
      <xdr:spPr>
        <a:xfrm flipV="1">
          <a:off x="14401800" y="151680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88</xdr:row>
      <xdr:rowOff>96520</xdr:rowOff>
    </xdr:to>
    <xdr:cxnSp macro="">
      <xdr:nvCxnSpPr>
        <xdr:cNvPr id="260" name="直線コネクタ 259"/>
        <xdr:cNvCxnSpPr/>
      </xdr:nvCxnSpPr>
      <xdr:spPr>
        <a:xfrm>
          <a:off x="13512800" y="1450043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0" name="円/楕円 269"/>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1"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2" name="円/楕円 271"/>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3" name="テキスト ボックス 272"/>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4" name="円/楕円 27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75" name="テキスト ボックス 27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6" name="円/楕円 275"/>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7" name="テキスト ボックス 276"/>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78" name="円/楕円 277"/>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79" name="テキスト ボックス 278"/>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類似団体を下回っているが、今後も住民サービスを低下させることなく、「集中改革プラン」に即した適切な人員配置・適正な定員管理に努める。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141525</xdr:rowOff>
    </xdr:from>
    <xdr:to>
      <xdr:col>24</xdr:col>
      <xdr:colOff>558800</xdr:colOff>
      <xdr:row>60</xdr:row>
      <xdr:rowOff>159623</xdr:rowOff>
    </xdr:to>
    <xdr:cxnSp macro="">
      <xdr:nvCxnSpPr>
        <xdr:cNvPr id="318" name="直線コネクタ 317"/>
        <xdr:cNvCxnSpPr/>
      </xdr:nvCxnSpPr>
      <xdr:spPr>
        <a:xfrm>
          <a:off x="16179800" y="1042852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132477</xdr:rowOff>
    </xdr:from>
    <xdr:to>
      <xdr:col>23</xdr:col>
      <xdr:colOff>406400</xdr:colOff>
      <xdr:row>60</xdr:row>
      <xdr:rowOff>141525</xdr:rowOff>
    </xdr:to>
    <xdr:cxnSp macro="">
      <xdr:nvCxnSpPr>
        <xdr:cNvPr id="321" name="直線コネクタ 320"/>
        <xdr:cNvCxnSpPr/>
      </xdr:nvCxnSpPr>
      <xdr:spPr>
        <a:xfrm>
          <a:off x="15290800" y="10419477"/>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132477</xdr:rowOff>
    </xdr:from>
    <xdr:to>
      <xdr:col>22</xdr:col>
      <xdr:colOff>203200</xdr:colOff>
      <xdr:row>60</xdr:row>
      <xdr:rowOff>150575</xdr:rowOff>
    </xdr:to>
    <xdr:cxnSp macro="">
      <xdr:nvCxnSpPr>
        <xdr:cNvPr id="324" name="直線コネクタ 323"/>
        <xdr:cNvCxnSpPr/>
      </xdr:nvCxnSpPr>
      <xdr:spPr>
        <a:xfrm flipV="1">
          <a:off x="14401800" y="104194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144542</xdr:rowOff>
    </xdr:from>
    <xdr:to>
      <xdr:col>21</xdr:col>
      <xdr:colOff>0</xdr:colOff>
      <xdr:row>60</xdr:row>
      <xdr:rowOff>150575</xdr:rowOff>
    </xdr:to>
    <xdr:cxnSp macro="">
      <xdr:nvCxnSpPr>
        <xdr:cNvPr id="327" name="直線コネクタ 326"/>
        <xdr:cNvCxnSpPr/>
      </xdr:nvCxnSpPr>
      <xdr:spPr>
        <a:xfrm>
          <a:off x="13512800" y="1043154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108823</xdr:rowOff>
    </xdr:from>
    <xdr:to>
      <xdr:col>24</xdr:col>
      <xdr:colOff>609600</xdr:colOff>
      <xdr:row>61</xdr:row>
      <xdr:rowOff>38973</xdr:rowOff>
    </xdr:to>
    <xdr:sp macro="" textlink="">
      <xdr:nvSpPr>
        <xdr:cNvPr id="337" name="円/楕円 336"/>
        <xdr:cNvSpPr/>
      </xdr:nvSpPr>
      <xdr:spPr>
        <a:xfrm>
          <a:off x="16967200" y="103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125350</xdr:rowOff>
    </xdr:from>
    <xdr:ext cx="762000" cy="259045"/>
    <xdr:sp macro="" textlink="">
      <xdr:nvSpPr>
        <xdr:cNvPr id="338" name="定員管理の状況該当値テキスト"/>
        <xdr:cNvSpPr txBox="1"/>
      </xdr:nvSpPr>
      <xdr:spPr>
        <a:xfrm>
          <a:off x="17106900" y="1024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90725</xdr:rowOff>
    </xdr:from>
    <xdr:to>
      <xdr:col>23</xdr:col>
      <xdr:colOff>457200</xdr:colOff>
      <xdr:row>61</xdr:row>
      <xdr:rowOff>20875</xdr:rowOff>
    </xdr:to>
    <xdr:sp macro="" textlink="">
      <xdr:nvSpPr>
        <xdr:cNvPr id="339" name="円/楕円 338"/>
        <xdr:cNvSpPr/>
      </xdr:nvSpPr>
      <xdr:spPr>
        <a:xfrm>
          <a:off x="16129000" y="103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31052</xdr:rowOff>
    </xdr:from>
    <xdr:ext cx="736600" cy="259045"/>
    <xdr:sp macro="" textlink="">
      <xdr:nvSpPr>
        <xdr:cNvPr id="340" name="テキスト ボックス 339"/>
        <xdr:cNvSpPr txBox="1"/>
      </xdr:nvSpPr>
      <xdr:spPr>
        <a:xfrm>
          <a:off x="15798800" y="1014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81677</xdr:rowOff>
    </xdr:from>
    <xdr:to>
      <xdr:col>22</xdr:col>
      <xdr:colOff>254000</xdr:colOff>
      <xdr:row>61</xdr:row>
      <xdr:rowOff>11827</xdr:rowOff>
    </xdr:to>
    <xdr:sp macro="" textlink="">
      <xdr:nvSpPr>
        <xdr:cNvPr id="341" name="円/楕円 340"/>
        <xdr:cNvSpPr/>
      </xdr:nvSpPr>
      <xdr:spPr>
        <a:xfrm>
          <a:off x="15240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22004</xdr:rowOff>
    </xdr:from>
    <xdr:ext cx="762000" cy="259045"/>
    <xdr:sp macro="" textlink="">
      <xdr:nvSpPr>
        <xdr:cNvPr id="342" name="テキスト ボックス 341"/>
        <xdr:cNvSpPr txBox="1"/>
      </xdr:nvSpPr>
      <xdr:spPr>
        <a:xfrm>
          <a:off x="14909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99775</xdr:rowOff>
    </xdr:from>
    <xdr:to>
      <xdr:col>21</xdr:col>
      <xdr:colOff>50800</xdr:colOff>
      <xdr:row>61</xdr:row>
      <xdr:rowOff>29925</xdr:rowOff>
    </xdr:to>
    <xdr:sp macro="" textlink="">
      <xdr:nvSpPr>
        <xdr:cNvPr id="343" name="円/楕円 342"/>
        <xdr:cNvSpPr/>
      </xdr:nvSpPr>
      <xdr:spPr>
        <a:xfrm>
          <a:off x="14351000" y="10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40102</xdr:rowOff>
    </xdr:from>
    <xdr:ext cx="762000" cy="259045"/>
    <xdr:sp macro="" textlink="">
      <xdr:nvSpPr>
        <xdr:cNvPr id="344" name="テキスト ボックス 343"/>
        <xdr:cNvSpPr txBox="1"/>
      </xdr:nvSpPr>
      <xdr:spPr>
        <a:xfrm>
          <a:off x="14020800" y="101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93742</xdr:rowOff>
    </xdr:from>
    <xdr:to>
      <xdr:col>19</xdr:col>
      <xdr:colOff>533400</xdr:colOff>
      <xdr:row>61</xdr:row>
      <xdr:rowOff>23892</xdr:rowOff>
    </xdr:to>
    <xdr:sp macro="" textlink="">
      <xdr:nvSpPr>
        <xdr:cNvPr id="345" name="円/楕円 344"/>
        <xdr:cNvSpPr/>
      </xdr:nvSpPr>
      <xdr:spPr>
        <a:xfrm>
          <a:off x="13462000" y="103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34069</xdr:rowOff>
    </xdr:from>
    <xdr:ext cx="762000" cy="259045"/>
    <xdr:sp macro="" textlink="">
      <xdr:nvSpPr>
        <xdr:cNvPr id="346" name="テキスト ボックス 345"/>
        <xdr:cNvSpPr txBox="1"/>
      </xdr:nvSpPr>
      <xdr:spPr>
        <a:xfrm>
          <a:off x="13131800" y="101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前年度と比べると</a:t>
          </a:r>
          <a:r>
            <a:rPr kumimoji="1" lang="en-US" altLang="ja-JP" sz="1300">
              <a:latin typeface="ＭＳ Ｐゴシック"/>
            </a:rPr>
            <a:t>0.2</a:t>
          </a:r>
          <a:r>
            <a:rPr kumimoji="1" lang="ja-JP" altLang="en-US" sz="1300">
              <a:latin typeface="ＭＳ Ｐゴシック"/>
            </a:rPr>
            <a:t>ポイント改善しているが類似団体を下回っている状況である。合併特例債の元金償還開始等による公債費の増加や下水道・簡易水道・病院事業会計への公債費財源操出金の増加による数値の上昇が予想されるため、起債の抑制・選定を重点的に行い、適正な水準維持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140546</xdr:rowOff>
    </xdr:to>
    <xdr:cxnSp macro="">
      <xdr:nvCxnSpPr>
        <xdr:cNvPr id="380" name="直線コネクタ 379"/>
        <xdr:cNvCxnSpPr/>
      </xdr:nvCxnSpPr>
      <xdr:spPr>
        <a:xfrm flipV="1">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41</xdr:row>
      <xdr:rowOff>148590</xdr:rowOff>
    </xdr:to>
    <xdr:cxnSp macro="">
      <xdr:nvCxnSpPr>
        <xdr:cNvPr id="383" name="直線コネクタ 382"/>
        <xdr:cNvCxnSpPr/>
      </xdr:nvCxnSpPr>
      <xdr:spPr>
        <a:xfrm flipV="1">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41</xdr:row>
      <xdr:rowOff>148590</xdr:rowOff>
    </xdr:to>
    <xdr:cxnSp macro="">
      <xdr:nvCxnSpPr>
        <xdr:cNvPr id="386" name="直線コネクタ 385"/>
        <xdr:cNvCxnSpPr/>
      </xdr:nvCxnSpPr>
      <xdr:spPr>
        <a:xfrm>
          <a:off x="14401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1270</xdr:rowOff>
    </xdr:to>
    <xdr:cxnSp macro="">
      <xdr:nvCxnSpPr>
        <xdr:cNvPr id="389" name="直線コネクタ 388"/>
        <xdr:cNvCxnSpPr/>
      </xdr:nvCxnSpPr>
      <xdr:spPr>
        <a:xfrm flipV="1">
          <a:off x="13512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3" name="テキスト ボックス 39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9" name="円/楕円 398"/>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0"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1" name="円/楕円 400"/>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2" name="テキスト ボックス 401"/>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3" name="円/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5" name="円/楕円 404"/>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406" name="テキスト ボックス 40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7" name="円/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8" name="テキスト ボックス 40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a:t>
          </a:r>
          <a:r>
            <a:rPr kumimoji="1" lang="en-US" altLang="ja-JP" sz="1300">
              <a:latin typeface="ＭＳ Ｐゴシック"/>
            </a:rPr>
            <a:t>0.0</a:t>
          </a:r>
          <a:r>
            <a:rPr kumimoji="1" lang="ja-JP" altLang="en-US" sz="1300">
              <a:latin typeface="ＭＳ Ｐゴシック"/>
            </a:rPr>
            <a:t>％を下回っている。主な要因としては、従来からの起債抑制策、交付税算入率の高い有利な起債借入の推進、基金への積立による充当可能基金の増額等があげられる。今後も徹底した起債の抑制・選定を重点的に行い、公債費等の義務的経費を削減し、後世への負担を少しでも軽減するよう、行政改革に努め、財政の健全化を図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140885</xdr:rowOff>
    </xdr:from>
    <xdr:to>
      <xdr:col>21</xdr:col>
      <xdr:colOff>0</xdr:colOff>
      <xdr:row>15</xdr:row>
      <xdr:rowOff>59521</xdr:rowOff>
    </xdr:to>
    <xdr:cxnSp macro="">
      <xdr:nvCxnSpPr>
        <xdr:cNvPr id="442" name="直線コネクタ 441"/>
        <xdr:cNvCxnSpPr/>
      </xdr:nvCxnSpPr>
      <xdr:spPr>
        <a:xfrm flipV="1">
          <a:off x="13512800" y="2541185"/>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5" name="フローチャート : 判断 444"/>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6" name="テキスト ボックス 445"/>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7" name="フローチャート : 判断 446"/>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8" name="テキスト ボックス 447"/>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49" name="フローチャート : 判断 448"/>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0" name="テキスト ボックス 449"/>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1" name="フローチャート : 判断 450"/>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2" name="テキスト ボックス 451"/>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90085</xdr:rowOff>
    </xdr:from>
    <xdr:to>
      <xdr:col>21</xdr:col>
      <xdr:colOff>50800</xdr:colOff>
      <xdr:row>15</xdr:row>
      <xdr:rowOff>20235</xdr:rowOff>
    </xdr:to>
    <xdr:sp macro="" textlink="">
      <xdr:nvSpPr>
        <xdr:cNvPr id="458" name="円/楕円 457"/>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30412</xdr:rowOff>
    </xdr:from>
    <xdr:ext cx="762000" cy="259045"/>
    <xdr:sp macro="" textlink="">
      <xdr:nvSpPr>
        <xdr:cNvPr id="459" name="テキスト ボックス 458"/>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8721</xdr:rowOff>
    </xdr:from>
    <xdr:to>
      <xdr:col>19</xdr:col>
      <xdr:colOff>533400</xdr:colOff>
      <xdr:row>15</xdr:row>
      <xdr:rowOff>110321</xdr:rowOff>
    </xdr:to>
    <xdr:sp macro="" textlink="">
      <xdr:nvSpPr>
        <xdr:cNvPr id="460" name="円/楕円 459"/>
        <xdr:cNvSpPr/>
      </xdr:nvSpPr>
      <xdr:spPr>
        <a:xfrm>
          <a:off x="13462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120498</xdr:rowOff>
    </xdr:from>
    <xdr:ext cx="762000" cy="259045"/>
    <xdr:sp macro="" textlink="">
      <xdr:nvSpPr>
        <xdr:cNvPr id="461" name="テキスト ボックス 460"/>
        <xdr:cNvSpPr txBox="1"/>
      </xdr:nvSpPr>
      <xdr:spPr>
        <a:xfrm>
          <a:off x="13131800" y="234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42,787
42,334
243.54
20,863,737
20,343,254
292,902
13,129,047
19,077,059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類似団体・全国平均と比較して低い水準で推移しているが、平成</a:t>
          </a:r>
          <a:r>
            <a:rPr kumimoji="1" lang="en-US" altLang="ja-JP" sz="1300">
              <a:latin typeface="ＭＳ Ｐゴシック"/>
            </a:rPr>
            <a:t>26</a:t>
          </a:r>
          <a:r>
            <a:rPr kumimoji="1" lang="ja-JP" altLang="en-US" sz="1300">
              <a:latin typeface="ＭＳ Ｐゴシック"/>
            </a:rPr>
            <a:t>年度においては国家公務員の給与減額措置に準じ、市長、職員等の給料を減額していた措置が終了したこと、及び人事院勧告に準じ給与改定を行ったため人件費が増額となった。</a:t>
          </a:r>
          <a:endParaRPr kumimoji="1" lang="en-US" altLang="ja-JP" sz="1300">
            <a:latin typeface="ＭＳ Ｐゴシック"/>
          </a:endParaRPr>
        </a:p>
        <a:p>
          <a:r>
            <a:rPr kumimoji="1" lang="ja-JP" altLang="en-US" sz="1300">
              <a:latin typeface="ＭＳ Ｐゴシック"/>
            </a:rPr>
            <a:t>今後も「集中改革プラン」に基づき中長期的な視野にたった職員採用計画による定員管理を引き続き実施し、人件費の抑制に努める。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137886</xdr:rowOff>
    </xdr:from>
    <xdr:to>
      <xdr:col>7</xdr:col>
      <xdr:colOff>15875</xdr:colOff>
      <xdr:row>35</xdr:row>
      <xdr:rowOff>75293</xdr:rowOff>
    </xdr:to>
    <xdr:cxnSp macro="">
      <xdr:nvCxnSpPr>
        <xdr:cNvPr id="66" name="直線コネクタ 65"/>
        <xdr:cNvCxnSpPr/>
      </xdr:nvCxnSpPr>
      <xdr:spPr>
        <a:xfrm>
          <a:off x="3987800" y="5967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137886</xdr:rowOff>
    </xdr:from>
    <xdr:to>
      <xdr:col>5</xdr:col>
      <xdr:colOff>549275</xdr:colOff>
      <xdr:row>35</xdr:row>
      <xdr:rowOff>151493</xdr:rowOff>
    </xdr:to>
    <xdr:cxnSp macro="">
      <xdr:nvCxnSpPr>
        <xdr:cNvPr id="69" name="直線コネクタ 68"/>
        <xdr:cNvCxnSpPr/>
      </xdr:nvCxnSpPr>
      <xdr:spPr>
        <a:xfrm flipV="1">
          <a:off x="3098800" y="59671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1814</xdr:rowOff>
    </xdr:to>
    <xdr:cxnSp macro="">
      <xdr:nvCxnSpPr>
        <xdr:cNvPr id="72" name="直線コネクタ 71"/>
        <xdr:cNvCxnSpPr/>
      </xdr:nvCxnSpPr>
      <xdr:spPr>
        <a:xfrm flipV="1">
          <a:off x="2209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64407</xdr:rowOff>
    </xdr:from>
    <xdr:to>
      <xdr:col>3</xdr:col>
      <xdr:colOff>142875</xdr:colOff>
      <xdr:row>36</xdr:row>
      <xdr:rowOff>1814</xdr:rowOff>
    </xdr:to>
    <xdr:cxnSp macro="">
      <xdr:nvCxnSpPr>
        <xdr:cNvPr id="75" name="直線コネクタ 74"/>
        <xdr:cNvCxnSpPr/>
      </xdr:nvCxnSpPr>
      <xdr:spPr>
        <a:xfrm>
          <a:off x="1320800" y="606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5" name="円/楕円 84"/>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6"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87086</xdr:rowOff>
    </xdr:from>
    <xdr:to>
      <xdr:col>5</xdr:col>
      <xdr:colOff>600075</xdr:colOff>
      <xdr:row>35</xdr:row>
      <xdr:rowOff>17236</xdr:rowOff>
    </xdr:to>
    <xdr:sp macro="" textlink="">
      <xdr:nvSpPr>
        <xdr:cNvPr id="87" name="円/楕円 86"/>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27413</xdr:rowOff>
    </xdr:from>
    <xdr:ext cx="736600" cy="259045"/>
    <xdr:sp macro="" textlink="">
      <xdr:nvSpPr>
        <xdr:cNvPr id="88" name="テキスト ボックス 87"/>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89" name="円/楕円 88"/>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0" name="テキスト ボックス 89"/>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122464</xdr:rowOff>
    </xdr:from>
    <xdr:to>
      <xdr:col>3</xdr:col>
      <xdr:colOff>193675</xdr:colOff>
      <xdr:row>36</xdr:row>
      <xdr:rowOff>52614</xdr:rowOff>
    </xdr:to>
    <xdr:sp macro="" textlink="">
      <xdr:nvSpPr>
        <xdr:cNvPr id="91" name="円/楕円 90"/>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92" name="テキスト ボックス 91"/>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13607</xdr:rowOff>
    </xdr:from>
    <xdr:to>
      <xdr:col>1</xdr:col>
      <xdr:colOff>676275</xdr:colOff>
      <xdr:row>35</xdr:row>
      <xdr:rowOff>115207</xdr:rowOff>
    </xdr:to>
    <xdr:sp macro="" textlink="">
      <xdr:nvSpPr>
        <xdr:cNvPr id="93" name="円/楕円 92"/>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125384</xdr:rowOff>
    </xdr:from>
    <xdr:ext cx="762000" cy="259045"/>
    <xdr:sp macro="" textlink="">
      <xdr:nvSpPr>
        <xdr:cNvPr id="94" name="テキスト ボックス 93"/>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物件費については類似団体平均より高い水準で推移している。平成</a:t>
          </a:r>
          <a:r>
            <a:rPr kumimoji="1" lang="en-US" altLang="ja-JP" sz="1300">
              <a:latin typeface="ＭＳ Ｐゴシック"/>
            </a:rPr>
            <a:t>25</a:t>
          </a:r>
          <a:r>
            <a:rPr kumimoji="1" lang="ja-JP" altLang="en-US" sz="1300">
              <a:latin typeface="ＭＳ Ｐゴシック"/>
            </a:rPr>
            <a:t>年度と比較して増加している要因は、委託料の増加である。行政事務全般の見直しと施設管理委託の検討・見直しを行い、経費の節減に努める。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124279</xdr:rowOff>
    </xdr:to>
    <xdr:cxnSp macro="">
      <xdr:nvCxnSpPr>
        <xdr:cNvPr id="129" name="直線コネクタ 128"/>
        <xdr:cNvCxnSpPr/>
      </xdr:nvCxnSpPr>
      <xdr:spPr>
        <a:xfrm>
          <a:off x="15671800" y="3006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17</xdr:row>
      <xdr:rowOff>91621</xdr:rowOff>
    </xdr:to>
    <xdr:cxnSp macro="">
      <xdr:nvCxnSpPr>
        <xdr:cNvPr id="132" name="直線コネクタ 131"/>
        <xdr:cNvCxnSpPr/>
      </xdr:nvCxnSpPr>
      <xdr:spPr>
        <a:xfrm>
          <a:off x="14782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80736</xdr:rowOff>
    </xdr:to>
    <xdr:cxnSp macro="">
      <xdr:nvCxnSpPr>
        <xdr:cNvPr id="135" name="直線コネクタ 134"/>
        <xdr:cNvCxnSpPr/>
      </xdr:nvCxnSpPr>
      <xdr:spPr>
        <a:xfrm>
          <a:off x="13893800" y="2897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16</xdr:row>
      <xdr:rowOff>154214</xdr:rowOff>
    </xdr:to>
    <xdr:cxnSp macro="">
      <xdr:nvCxnSpPr>
        <xdr:cNvPr id="138" name="直線コネクタ 137"/>
        <xdr:cNvCxnSpPr/>
      </xdr:nvCxnSpPr>
      <xdr:spPr>
        <a:xfrm>
          <a:off x="13004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2" name="円/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3" name="テキスト ボックス 152"/>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6" name="円/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年度は前年度と比較して</a:t>
          </a:r>
          <a:r>
            <a:rPr kumimoji="1" lang="en-US" altLang="ja-JP" sz="1300">
              <a:latin typeface="ＭＳ Ｐゴシック"/>
            </a:rPr>
            <a:t>0.6</a:t>
          </a:r>
          <a:r>
            <a:rPr kumimoji="1" lang="ja-JP" altLang="en-US" sz="1300">
              <a:latin typeface="ＭＳ Ｐゴシック"/>
            </a:rPr>
            <a:t>ポイント減少し類似団体平均よりも低い水準となっているものの、全国平均を上回る高齢化（</a:t>
          </a:r>
          <a:r>
            <a:rPr kumimoji="1" lang="en-US" altLang="ja-JP" sz="1300">
              <a:latin typeface="ＭＳ Ｐゴシック"/>
            </a:rPr>
            <a:t>H27.3</a:t>
          </a:r>
          <a:r>
            <a:rPr kumimoji="1" lang="ja-JP" altLang="en-US" sz="1300">
              <a:latin typeface="ＭＳ Ｐゴシック"/>
            </a:rPr>
            <a:t>末現在</a:t>
          </a:r>
          <a:r>
            <a:rPr kumimoji="1" lang="en-US" altLang="ja-JP" sz="1300">
              <a:latin typeface="ＭＳ Ｐゴシック"/>
            </a:rPr>
            <a:t>33.9</a:t>
          </a:r>
          <a:r>
            <a:rPr kumimoji="1" lang="ja-JP" altLang="en-US" sz="1300">
              <a:latin typeface="ＭＳ Ｐゴシック"/>
            </a:rPr>
            <a:t>％）が進行する本市において、扶助費は社会保障費の増加等により、今後大幅な増加が見込まれる。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12700</xdr:rowOff>
    </xdr:to>
    <xdr:cxnSp macro="">
      <xdr:nvCxnSpPr>
        <xdr:cNvPr id="192" name="直線コネクタ 191"/>
        <xdr:cNvCxnSpPr/>
      </xdr:nvCxnSpPr>
      <xdr:spPr>
        <a:xfrm flipV="1">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12700</xdr:rowOff>
    </xdr:to>
    <xdr:cxnSp macro="">
      <xdr:nvCxnSpPr>
        <xdr:cNvPr id="195" name="直線コネクタ 194"/>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8" name="直線コネクタ 197"/>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86178</xdr:rowOff>
    </xdr:to>
    <xdr:cxnSp macro="">
      <xdr:nvCxnSpPr>
        <xdr:cNvPr id="201" name="直線コネクタ 200"/>
        <xdr:cNvCxnSpPr/>
      </xdr:nvCxnSpPr>
      <xdr:spPr>
        <a:xfrm>
          <a:off x="1320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1" name="円/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3" name="円/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0" name="テキスト ボックス 219"/>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より高い水準にあるのは操出金の増加が主な原因である。今後も医療費の増大に伴う国民健康保険事業・後期高齢者医療事業に対する操出や、公営企業債の元利償還金に対する操出が増加する見込みであるため、引き続き経費の節減に取り組み、一般会計の負担を減らす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39370</xdr:rowOff>
    </xdr:from>
    <xdr:to>
      <xdr:col>24</xdr:col>
      <xdr:colOff>31750</xdr:colOff>
      <xdr:row>59</xdr:row>
      <xdr:rowOff>146050</xdr:rowOff>
    </xdr:to>
    <xdr:cxnSp macro="">
      <xdr:nvCxnSpPr>
        <xdr:cNvPr id="253" name="直線コネクタ 252"/>
        <xdr:cNvCxnSpPr/>
      </xdr:nvCxnSpPr>
      <xdr:spPr>
        <a:xfrm>
          <a:off x="15671800" y="1015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39370</xdr:rowOff>
    </xdr:from>
    <xdr:to>
      <xdr:col>22</xdr:col>
      <xdr:colOff>565150</xdr:colOff>
      <xdr:row>59</xdr:row>
      <xdr:rowOff>123190</xdr:rowOff>
    </xdr:to>
    <xdr:cxnSp macro="">
      <xdr:nvCxnSpPr>
        <xdr:cNvPr id="256" name="直線コネクタ 255"/>
        <xdr:cNvCxnSpPr/>
      </xdr:nvCxnSpPr>
      <xdr:spPr>
        <a:xfrm flipV="1">
          <a:off x="14782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123190</xdr:rowOff>
    </xdr:to>
    <xdr:cxnSp macro="">
      <xdr:nvCxnSpPr>
        <xdr:cNvPr id="259" name="直線コネクタ 258"/>
        <xdr:cNvCxnSpPr/>
      </xdr:nvCxnSpPr>
      <xdr:spPr>
        <a:xfrm>
          <a:off x="13893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77470</xdr:rowOff>
    </xdr:to>
    <xdr:cxnSp macro="">
      <xdr:nvCxnSpPr>
        <xdr:cNvPr id="262" name="直線コネクタ 261"/>
        <xdr:cNvCxnSpPr/>
      </xdr:nvCxnSpPr>
      <xdr:spPr>
        <a:xfrm>
          <a:off x="13004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72" name="円/楕円 271"/>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73"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74" name="円/楕円 273"/>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75" name="テキスト ボックス 274"/>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76" name="円/楕円 275"/>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77" name="テキスト ボックス 276"/>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8" name="円/楕円 277"/>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9" name="テキスト ボックス 278"/>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80" name="円/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ではごみ処理業務や消防業務を一部事務組合で行っているため、それらに対する負担金があること、また病院事業に対する補助金などがあることから、類似団体平均より高い状態が続いている。今後についても一部事務組合への負担金や病院事業への補助金が継続するため、全国平均・類似団体平均より高い水準で推移するとみられ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149860</xdr:rowOff>
    </xdr:to>
    <xdr:cxnSp macro="">
      <xdr:nvCxnSpPr>
        <xdr:cNvPr id="314" name="直線コネクタ 313"/>
        <xdr:cNvCxnSpPr/>
      </xdr:nvCxnSpPr>
      <xdr:spPr>
        <a:xfrm flipV="1">
          <a:off x="15671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149860</xdr:rowOff>
    </xdr:to>
    <xdr:cxnSp macro="">
      <xdr:nvCxnSpPr>
        <xdr:cNvPr id="317" name="直線コネクタ 316"/>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66040</xdr:rowOff>
    </xdr:from>
    <xdr:to>
      <xdr:col>21</xdr:col>
      <xdr:colOff>361950</xdr:colOff>
      <xdr:row>36</xdr:row>
      <xdr:rowOff>149860</xdr:rowOff>
    </xdr:to>
    <xdr:cxnSp macro="">
      <xdr:nvCxnSpPr>
        <xdr:cNvPr id="320" name="直線コネクタ 319"/>
        <xdr:cNvCxnSpPr/>
      </xdr:nvCxnSpPr>
      <xdr:spPr>
        <a:xfrm>
          <a:off x="13893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36</xdr:row>
      <xdr:rowOff>127000</xdr:rowOff>
    </xdr:to>
    <xdr:cxnSp macro="">
      <xdr:nvCxnSpPr>
        <xdr:cNvPr id="323" name="直線コネクタ 322"/>
        <xdr:cNvCxnSpPr/>
      </xdr:nvCxnSpPr>
      <xdr:spPr>
        <a:xfrm flipV="1">
          <a:off x="13004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33" name="円/楕円 332"/>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17797</xdr:rowOff>
    </xdr:from>
    <xdr:ext cx="762000" cy="259045"/>
    <xdr:sp macro="" textlink="">
      <xdr:nvSpPr>
        <xdr:cNvPr id="334"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5" name="円/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7" name="円/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xdr:rowOff>
    </xdr:from>
    <xdr:to>
      <xdr:col>20</xdr:col>
      <xdr:colOff>209550</xdr:colOff>
      <xdr:row>36</xdr:row>
      <xdr:rowOff>116840</xdr:rowOff>
    </xdr:to>
    <xdr:sp macro="" textlink="">
      <xdr:nvSpPr>
        <xdr:cNvPr id="339" name="円/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40" name="テキスト ボックス 33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1" name="円/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42" name="テキスト ボックス 34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公債費は類似団体・全国平均より低い水準で推移しているが、合併後実施してきた大規模事業に伴い借り入れた合併特例債、臨時財政対策債の償還額の増加により、前年度と比較して</a:t>
          </a:r>
          <a:r>
            <a:rPr kumimoji="1" lang="en-US" altLang="ja-JP" sz="1300">
              <a:latin typeface="ＭＳ Ｐゴシック"/>
            </a:rPr>
            <a:t>0.9</a:t>
          </a:r>
          <a:r>
            <a:rPr kumimoji="1" lang="ja-JP" altLang="en-US" sz="1300">
              <a:latin typeface="ＭＳ Ｐゴシック"/>
            </a:rPr>
            <a:t>ポイント上昇している。今後も公共施設整備の優先度を精査し、地方債の発行を抑制していく必要がある。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21844</xdr:rowOff>
    </xdr:to>
    <xdr:cxnSp macro="">
      <xdr:nvCxnSpPr>
        <xdr:cNvPr id="372" name="直線コネクタ 371"/>
        <xdr:cNvCxnSpPr/>
      </xdr:nvCxnSpPr>
      <xdr:spPr>
        <a:xfrm>
          <a:off x="3987800" y="13353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165863</xdr:rowOff>
    </xdr:to>
    <xdr:cxnSp macro="">
      <xdr:nvCxnSpPr>
        <xdr:cNvPr id="375" name="直線コネクタ 374"/>
        <xdr:cNvCxnSpPr/>
      </xdr:nvCxnSpPr>
      <xdr:spPr>
        <a:xfrm flipV="1">
          <a:off x="3098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77</xdr:row>
      <xdr:rowOff>165863</xdr:rowOff>
    </xdr:to>
    <xdr:cxnSp macro="">
      <xdr:nvCxnSpPr>
        <xdr:cNvPr id="378" name="直線コネクタ 377"/>
        <xdr:cNvCxnSpPr/>
      </xdr:nvCxnSpPr>
      <xdr:spPr>
        <a:xfrm>
          <a:off x="2209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156718</xdr:rowOff>
    </xdr:to>
    <xdr:cxnSp macro="">
      <xdr:nvCxnSpPr>
        <xdr:cNvPr id="381" name="直線コネクタ 380"/>
        <xdr:cNvCxnSpPr/>
      </xdr:nvCxnSpPr>
      <xdr:spPr>
        <a:xfrm>
          <a:off x="1320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91" name="円/楕円 390"/>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159021</xdr:rowOff>
    </xdr:from>
    <xdr:ext cx="762000" cy="259045"/>
    <xdr:sp macro="" textlink="">
      <xdr:nvSpPr>
        <xdr:cNvPr id="392"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93" name="円/楕円 392"/>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94" name="テキスト ボックス 393"/>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5" name="円/楕円 394"/>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96" name="テキスト ボックス 395"/>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7" name="円/楕円 396"/>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8" name="テキスト ボックス 397"/>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9" name="円/楕円 39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400" name="テキスト ボックス 39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より高い水準で推移している。合併後実施してきた大規模事業に伴い借り入れた合併特例債の元金償還開始により、今後の数年間は公債費における経常収支比率の増加も見込まれる。今後も公共施設整備の優先度を精査し、地方債の発行を抑制していくことで公債費以外に充てる財源の確保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50800</xdr:rowOff>
    </xdr:to>
    <xdr:cxnSp macro="">
      <xdr:nvCxnSpPr>
        <xdr:cNvPr id="433" name="直線コネクタ 432"/>
        <xdr:cNvCxnSpPr/>
      </xdr:nvCxnSpPr>
      <xdr:spPr>
        <a:xfrm>
          <a:off x="15671800" y="13370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77470</xdr:rowOff>
    </xdr:to>
    <xdr:cxnSp macro="">
      <xdr:nvCxnSpPr>
        <xdr:cNvPr id="436" name="直線コネクタ 435"/>
        <xdr:cNvCxnSpPr/>
      </xdr:nvCxnSpPr>
      <xdr:spPr>
        <a:xfrm flipV="1">
          <a:off x="14782800" y="13370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77470</xdr:rowOff>
    </xdr:to>
    <xdr:cxnSp macro="">
      <xdr:nvCxnSpPr>
        <xdr:cNvPr id="439" name="直線コネクタ 438"/>
        <xdr:cNvCxnSpPr/>
      </xdr:nvCxnSpPr>
      <xdr:spPr>
        <a:xfrm>
          <a:off x="13893800" y="13359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157480</xdr:rowOff>
    </xdr:to>
    <xdr:cxnSp macro="">
      <xdr:nvCxnSpPr>
        <xdr:cNvPr id="442" name="直線コネクタ 441"/>
        <xdr:cNvCxnSpPr/>
      </xdr:nvCxnSpPr>
      <xdr:spPr>
        <a:xfrm>
          <a:off x="13004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2" name="円/楕円 451"/>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3"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4" name="円/楕円 453"/>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5" name="テキスト ボックス 454"/>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56" name="円/楕円 455"/>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57" name="テキスト ボックス 456"/>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58" name="円/楕円 457"/>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59" name="テキスト ボックス 458"/>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60" name="円/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岡山県井原市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24578</xdr:rowOff>
    </xdr:from>
    <xdr:to>
      <xdr:col>4</xdr:col>
      <xdr:colOff>1117600</xdr:colOff>
      <xdr:row>17</xdr:row>
      <xdr:rowOff>112117</xdr:rowOff>
    </xdr:to>
    <xdr:cxnSp macro="">
      <xdr:nvCxnSpPr>
        <xdr:cNvPr id="54" name="直線コネクタ 53"/>
        <xdr:cNvCxnSpPr/>
      </xdr:nvCxnSpPr>
      <xdr:spPr bwMode="auto">
        <a:xfrm flipV="1">
          <a:off x="5003800" y="2986853"/>
          <a:ext cx="647700" cy="87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64554</xdr:rowOff>
    </xdr:from>
    <xdr:to>
      <xdr:col>4</xdr:col>
      <xdr:colOff>469900</xdr:colOff>
      <xdr:row>17</xdr:row>
      <xdr:rowOff>112117</xdr:rowOff>
    </xdr:to>
    <xdr:cxnSp macro="">
      <xdr:nvCxnSpPr>
        <xdr:cNvPr id="57" name="直線コネクタ 56"/>
        <xdr:cNvCxnSpPr/>
      </xdr:nvCxnSpPr>
      <xdr:spPr bwMode="auto">
        <a:xfrm>
          <a:off x="4305300" y="3026829"/>
          <a:ext cx="698500" cy="4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44194</xdr:rowOff>
    </xdr:from>
    <xdr:to>
      <xdr:col>3</xdr:col>
      <xdr:colOff>904875</xdr:colOff>
      <xdr:row>17</xdr:row>
      <xdr:rowOff>64554</xdr:rowOff>
    </xdr:to>
    <xdr:cxnSp macro="">
      <xdr:nvCxnSpPr>
        <xdr:cNvPr id="60" name="直線コネクタ 59"/>
        <xdr:cNvCxnSpPr/>
      </xdr:nvCxnSpPr>
      <xdr:spPr bwMode="auto">
        <a:xfrm>
          <a:off x="3606800" y="3006469"/>
          <a:ext cx="698500" cy="20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44194</xdr:rowOff>
    </xdr:from>
    <xdr:to>
      <xdr:col>3</xdr:col>
      <xdr:colOff>206375</xdr:colOff>
      <xdr:row>17</xdr:row>
      <xdr:rowOff>83142</xdr:rowOff>
    </xdr:to>
    <xdr:cxnSp macro="">
      <xdr:nvCxnSpPr>
        <xdr:cNvPr id="63" name="直線コネクタ 62"/>
        <xdr:cNvCxnSpPr/>
      </xdr:nvCxnSpPr>
      <xdr:spPr bwMode="auto">
        <a:xfrm flipV="1">
          <a:off x="2908300" y="3006469"/>
          <a:ext cx="698500" cy="3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145228</xdr:rowOff>
    </xdr:from>
    <xdr:to>
      <xdr:col>5</xdr:col>
      <xdr:colOff>34925</xdr:colOff>
      <xdr:row>17</xdr:row>
      <xdr:rowOff>75378</xdr:rowOff>
    </xdr:to>
    <xdr:sp macro="" textlink="">
      <xdr:nvSpPr>
        <xdr:cNvPr id="73" name="円/楕円 72"/>
        <xdr:cNvSpPr/>
      </xdr:nvSpPr>
      <xdr:spPr bwMode="auto">
        <a:xfrm>
          <a:off x="5600700" y="293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117305</xdr:rowOff>
    </xdr:from>
    <xdr:ext cx="762000" cy="259045"/>
    <xdr:sp macro="" textlink="">
      <xdr:nvSpPr>
        <xdr:cNvPr id="74" name="人口1人当たり決算額の推移該当値テキスト130"/>
        <xdr:cNvSpPr txBox="1"/>
      </xdr:nvSpPr>
      <xdr:spPr>
        <a:xfrm>
          <a:off x="5740400" y="290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61317</xdr:rowOff>
    </xdr:from>
    <xdr:to>
      <xdr:col>4</xdr:col>
      <xdr:colOff>520700</xdr:colOff>
      <xdr:row>17</xdr:row>
      <xdr:rowOff>162917</xdr:rowOff>
    </xdr:to>
    <xdr:sp macro="" textlink="">
      <xdr:nvSpPr>
        <xdr:cNvPr id="75" name="円/楕円 74"/>
        <xdr:cNvSpPr/>
      </xdr:nvSpPr>
      <xdr:spPr bwMode="auto">
        <a:xfrm>
          <a:off x="4953000" y="302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147694</xdr:rowOff>
    </xdr:from>
    <xdr:ext cx="736600" cy="259045"/>
    <xdr:sp macro="" textlink="">
      <xdr:nvSpPr>
        <xdr:cNvPr id="76" name="テキスト ボックス 75"/>
        <xdr:cNvSpPr txBox="1"/>
      </xdr:nvSpPr>
      <xdr:spPr>
        <a:xfrm>
          <a:off x="4622800" y="31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13754</xdr:rowOff>
    </xdr:from>
    <xdr:to>
      <xdr:col>3</xdr:col>
      <xdr:colOff>955675</xdr:colOff>
      <xdr:row>17</xdr:row>
      <xdr:rowOff>115354</xdr:rowOff>
    </xdr:to>
    <xdr:sp macro="" textlink="">
      <xdr:nvSpPr>
        <xdr:cNvPr id="77" name="円/楕円 76"/>
        <xdr:cNvSpPr/>
      </xdr:nvSpPr>
      <xdr:spPr bwMode="auto">
        <a:xfrm>
          <a:off x="42545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100131</xdr:rowOff>
    </xdr:from>
    <xdr:ext cx="762000" cy="259045"/>
    <xdr:sp macro="" textlink="">
      <xdr:nvSpPr>
        <xdr:cNvPr id="78" name="テキスト ボックス 77"/>
        <xdr:cNvSpPr txBox="1"/>
      </xdr:nvSpPr>
      <xdr:spPr>
        <a:xfrm>
          <a:off x="3924300" y="306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164844</xdr:rowOff>
    </xdr:from>
    <xdr:to>
      <xdr:col>3</xdr:col>
      <xdr:colOff>257175</xdr:colOff>
      <xdr:row>17</xdr:row>
      <xdr:rowOff>94994</xdr:rowOff>
    </xdr:to>
    <xdr:sp macro="" textlink="">
      <xdr:nvSpPr>
        <xdr:cNvPr id="79" name="円/楕円 78"/>
        <xdr:cNvSpPr/>
      </xdr:nvSpPr>
      <xdr:spPr bwMode="auto">
        <a:xfrm>
          <a:off x="3556000" y="295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79771</xdr:rowOff>
    </xdr:from>
    <xdr:ext cx="762000" cy="259045"/>
    <xdr:sp macro="" textlink="">
      <xdr:nvSpPr>
        <xdr:cNvPr id="80" name="テキスト ボックス 79"/>
        <xdr:cNvSpPr txBox="1"/>
      </xdr:nvSpPr>
      <xdr:spPr>
        <a:xfrm>
          <a:off x="3225800" y="304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32342</xdr:rowOff>
    </xdr:from>
    <xdr:to>
      <xdr:col>2</xdr:col>
      <xdr:colOff>692150</xdr:colOff>
      <xdr:row>17</xdr:row>
      <xdr:rowOff>133942</xdr:rowOff>
    </xdr:to>
    <xdr:sp macro="" textlink="">
      <xdr:nvSpPr>
        <xdr:cNvPr id="81" name="円/楕円 80"/>
        <xdr:cNvSpPr/>
      </xdr:nvSpPr>
      <xdr:spPr bwMode="auto">
        <a:xfrm>
          <a:off x="2857500" y="299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118719</xdr:rowOff>
    </xdr:from>
    <xdr:ext cx="762000" cy="259045"/>
    <xdr:sp macro="" textlink="">
      <xdr:nvSpPr>
        <xdr:cNvPr id="82" name="テキスト ボックス 81"/>
        <xdr:cNvSpPr txBox="1"/>
      </xdr:nvSpPr>
      <xdr:spPr>
        <a:xfrm>
          <a:off x="2527300" y="308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24424</xdr:rowOff>
    </xdr:from>
    <xdr:to>
      <xdr:col>4</xdr:col>
      <xdr:colOff>1117600</xdr:colOff>
      <xdr:row>35</xdr:row>
      <xdr:rowOff>35299</xdr:rowOff>
    </xdr:to>
    <xdr:cxnSp macro="">
      <xdr:nvCxnSpPr>
        <xdr:cNvPr id="118" name="直線コネクタ 117"/>
        <xdr:cNvCxnSpPr/>
      </xdr:nvCxnSpPr>
      <xdr:spPr bwMode="auto">
        <a:xfrm>
          <a:off x="5003800" y="6634774"/>
          <a:ext cx="6477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324608</xdr:rowOff>
    </xdr:from>
    <xdr:to>
      <xdr:col>4</xdr:col>
      <xdr:colOff>469900</xdr:colOff>
      <xdr:row>35</xdr:row>
      <xdr:rowOff>24424</xdr:rowOff>
    </xdr:to>
    <xdr:cxnSp macro="">
      <xdr:nvCxnSpPr>
        <xdr:cNvPr id="121" name="直線コネクタ 120"/>
        <xdr:cNvCxnSpPr/>
      </xdr:nvCxnSpPr>
      <xdr:spPr bwMode="auto">
        <a:xfrm>
          <a:off x="4305300" y="6592058"/>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322028</xdr:rowOff>
    </xdr:from>
    <xdr:to>
      <xdr:col>3</xdr:col>
      <xdr:colOff>904875</xdr:colOff>
      <xdr:row>34</xdr:row>
      <xdr:rowOff>324608</xdr:rowOff>
    </xdr:to>
    <xdr:cxnSp macro="">
      <xdr:nvCxnSpPr>
        <xdr:cNvPr id="124" name="直線コネクタ 123"/>
        <xdr:cNvCxnSpPr/>
      </xdr:nvCxnSpPr>
      <xdr:spPr bwMode="auto">
        <a:xfrm>
          <a:off x="3606800" y="6589478"/>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322028</xdr:rowOff>
    </xdr:from>
    <xdr:to>
      <xdr:col>3</xdr:col>
      <xdr:colOff>206375</xdr:colOff>
      <xdr:row>35</xdr:row>
      <xdr:rowOff>4731</xdr:rowOff>
    </xdr:to>
    <xdr:cxnSp macro="">
      <xdr:nvCxnSpPr>
        <xdr:cNvPr id="127" name="直線コネクタ 126"/>
        <xdr:cNvCxnSpPr/>
      </xdr:nvCxnSpPr>
      <xdr:spPr bwMode="auto">
        <a:xfrm flipV="1">
          <a:off x="2908300" y="6589478"/>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327399</xdr:rowOff>
    </xdr:from>
    <xdr:to>
      <xdr:col>5</xdr:col>
      <xdr:colOff>34925</xdr:colOff>
      <xdr:row>35</xdr:row>
      <xdr:rowOff>86099</xdr:rowOff>
    </xdr:to>
    <xdr:sp macro="" textlink="">
      <xdr:nvSpPr>
        <xdr:cNvPr id="137" name="円/楕円 136"/>
        <xdr:cNvSpPr/>
      </xdr:nvSpPr>
      <xdr:spPr bwMode="auto">
        <a:xfrm>
          <a:off x="5600700" y="65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172476</xdr:rowOff>
    </xdr:from>
    <xdr:ext cx="762000" cy="259045"/>
    <xdr:sp macro="" textlink="">
      <xdr:nvSpPr>
        <xdr:cNvPr id="138" name="人口1人当たり決算額の推移該当値テキスト445"/>
        <xdr:cNvSpPr txBox="1"/>
      </xdr:nvSpPr>
      <xdr:spPr>
        <a:xfrm>
          <a:off x="5740400" y="643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316524</xdr:rowOff>
    </xdr:from>
    <xdr:to>
      <xdr:col>4</xdr:col>
      <xdr:colOff>520700</xdr:colOff>
      <xdr:row>35</xdr:row>
      <xdr:rowOff>75224</xdr:rowOff>
    </xdr:to>
    <xdr:sp macro="" textlink="">
      <xdr:nvSpPr>
        <xdr:cNvPr id="139" name="円/楕円 138"/>
        <xdr:cNvSpPr/>
      </xdr:nvSpPr>
      <xdr:spPr bwMode="auto">
        <a:xfrm>
          <a:off x="4953000" y="658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85401</xdr:rowOff>
    </xdr:from>
    <xdr:ext cx="736600" cy="259045"/>
    <xdr:sp macro="" textlink="">
      <xdr:nvSpPr>
        <xdr:cNvPr id="140" name="テキスト ボックス 139"/>
        <xdr:cNvSpPr txBox="1"/>
      </xdr:nvSpPr>
      <xdr:spPr>
        <a:xfrm>
          <a:off x="4622800" y="635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273808</xdr:rowOff>
    </xdr:from>
    <xdr:to>
      <xdr:col>3</xdr:col>
      <xdr:colOff>955675</xdr:colOff>
      <xdr:row>35</xdr:row>
      <xdr:rowOff>32508</xdr:rowOff>
    </xdr:to>
    <xdr:sp macro="" textlink="">
      <xdr:nvSpPr>
        <xdr:cNvPr id="141" name="円/楕円 140"/>
        <xdr:cNvSpPr/>
      </xdr:nvSpPr>
      <xdr:spPr bwMode="auto">
        <a:xfrm>
          <a:off x="4254500" y="654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42685</xdr:rowOff>
    </xdr:from>
    <xdr:ext cx="762000" cy="259045"/>
    <xdr:sp macro="" textlink="">
      <xdr:nvSpPr>
        <xdr:cNvPr id="142" name="テキスト ボックス 141"/>
        <xdr:cNvSpPr txBox="1"/>
      </xdr:nvSpPr>
      <xdr:spPr>
        <a:xfrm>
          <a:off x="3924300" y="63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271228</xdr:rowOff>
    </xdr:from>
    <xdr:to>
      <xdr:col>3</xdr:col>
      <xdr:colOff>257175</xdr:colOff>
      <xdr:row>35</xdr:row>
      <xdr:rowOff>29928</xdr:rowOff>
    </xdr:to>
    <xdr:sp macro="" textlink="">
      <xdr:nvSpPr>
        <xdr:cNvPr id="143" name="円/楕円 142"/>
        <xdr:cNvSpPr/>
      </xdr:nvSpPr>
      <xdr:spPr bwMode="auto">
        <a:xfrm>
          <a:off x="3556000" y="653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14705</xdr:rowOff>
    </xdr:from>
    <xdr:ext cx="762000" cy="259045"/>
    <xdr:sp macro="" textlink="">
      <xdr:nvSpPr>
        <xdr:cNvPr id="144" name="テキスト ボックス 143"/>
        <xdr:cNvSpPr txBox="1"/>
      </xdr:nvSpPr>
      <xdr:spPr>
        <a:xfrm>
          <a:off x="3225800" y="66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296831</xdr:rowOff>
    </xdr:from>
    <xdr:to>
      <xdr:col>2</xdr:col>
      <xdr:colOff>692150</xdr:colOff>
      <xdr:row>35</xdr:row>
      <xdr:rowOff>55531</xdr:rowOff>
    </xdr:to>
    <xdr:sp macro="" textlink="">
      <xdr:nvSpPr>
        <xdr:cNvPr id="145" name="円/楕円 144"/>
        <xdr:cNvSpPr/>
      </xdr:nvSpPr>
      <xdr:spPr bwMode="auto">
        <a:xfrm>
          <a:off x="2857500" y="656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40308</xdr:rowOff>
    </xdr:from>
    <xdr:ext cx="762000" cy="259045"/>
    <xdr:sp macro="" textlink="">
      <xdr:nvSpPr>
        <xdr:cNvPr id="146" name="テキスト ボックス 145"/>
        <xdr:cNvSpPr txBox="1"/>
      </xdr:nvSpPr>
      <xdr:spPr>
        <a:xfrm>
          <a:off x="2527300" y="665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年度は財政調整基金へ決算剰余金の積立を行わず、平成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年度新設</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基金へ</a:t>
          </a:r>
          <a:r>
            <a:rPr kumimoji="1" lang="en-US" altLang="ja-JP" sz="1200">
              <a:latin typeface="ＭＳ ゴシック" pitchFamily="49" charset="-128"/>
              <a:ea typeface="ＭＳ ゴシック" pitchFamily="49" charset="-128"/>
            </a:rPr>
            <a:t>100,000</a:t>
          </a:r>
          <a:r>
            <a:rPr kumimoji="1" lang="ja-JP" altLang="en-US" sz="1200">
              <a:latin typeface="ＭＳ ゴシック" pitchFamily="49" charset="-128"/>
              <a:ea typeface="ＭＳ ゴシック" pitchFamily="49" charset="-128"/>
            </a:rPr>
            <a:t>千円ずつ積立を行ったため財政調整基金残高は前年度とほぼ横ばいとなっている。実質収支比率は</a:t>
          </a:r>
          <a:r>
            <a:rPr kumimoji="1" lang="en-US" altLang="ja-JP" sz="1200">
              <a:latin typeface="ＭＳ ゴシック" pitchFamily="49" charset="-128"/>
              <a:ea typeface="ＭＳ ゴシック" pitchFamily="49" charset="-128"/>
            </a:rPr>
            <a:t>2.43</a:t>
          </a:r>
          <a:r>
            <a:rPr kumimoji="1" lang="ja-JP" altLang="en-US" sz="1200">
              <a:latin typeface="ＭＳ ゴシック" pitchFamily="49" charset="-128"/>
              <a:ea typeface="ＭＳ ゴシック" pitchFamily="49" charset="-128"/>
            </a:rPr>
            <a:t>％減少となり、実質単年度収支も前年度に続いてマイナスになった。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年度から合併特例措置の終了に伴う普通交付税の段階的削減によりさらなる財源不足が見込まれるため、より一層の歳出削減・歳入確保対策を推進させる必要がある。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いずれの会計も赤字の発生はなく、黒字額も平成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年度決算以降は標準財政規模比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％前後で推移している。一般会計においては黒字を維持してはいるが実質収支が減となったため、標準財政規模比も前年度と比べて</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％減少している。公営事業会計についても黒字を維持しているものの引き続き歳入確保と効率的な歳出に努め、健全な経営を実施していく。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近年の交付税算入率の高い地方債が残り、算入率の低い地方債の償還が終了してきていることから、算入公債費等が増加傾向にある。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合併特例債や臨時財政対策債の元金償還開始による元利償還が増加し、公営企業の元利償還金に対する繰入金も前年度と同じ水準で推移している。また、普通交付税の合併特例措置の終了に伴う減額により標準財政規模も減少するため、実質公債費比率は今後上昇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地方債現在高は増加したものの、公営企業債等繰入見込額が減少したこと、退職手当負担見込額が減少したことを受け、平成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年度の将来負担額は減少した。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方、充当可能財源等については基金への積立などにより充当可能基金は増加した。基準財政需要額算入見込額については前年度と比べて増加しており、近年の交付税算入率の高い地方債が残り、算入率の低い地方債の償還が終了していることから、今後も増加傾向が予想される。そのため将来負担額は減少し、充当可能財源等も大幅な増加傾向にあることから、将来負担比率は順調に下がって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今後についても地方債の発行を抑制し交付税算入率の高い有利な地方債の借入を行うことで、将来負担比率の抑制を図る。</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20863737</v>
      </c>
      <c r="BO4" s="379"/>
      <c r="BP4" s="379"/>
      <c r="BQ4" s="379"/>
      <c r="BR4" s="379"/>
      <c r="BS4" s="379"/>
      <c r="BT4" s="379"/>
      <c r="BU4" s="380"/>
      <c r="BV4" s="378">
        <v>20200666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4.7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20343254</v>
      </c>
      <c r="BO5" s="384"/>
      <c r="BP5" s="384"/>
      <c r="BQ5" s="384"/>
      <c r="BR5" s="384"/>
      <c r="BS5" s="384"/>
      <c r="BT5" s="384"/>
      <c r="BU5" s="385"/>
      <c r="BV5" s="383">
        <v>19563030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520483</v>
      </c>
      <c r="BO6" s="384"/>
      <c r="BP6" s="384"/>
      <c r="BQ6" s="384"/>
      <c r="BR6" s="384"/>
      <c r="BS6" s="384"/>
      <c r="BT6" s="384"/>
      <c r="BU6" s="385"/>
      <c r="BV6" s="383">
        <v>637636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v>
      </c>
      <c r="CU6" s="530"/>
      <c r="CV6" s="530"/>
      <c r="CW6" s="530"/>
      <c r="CX6" s="530"/>
      <c r="CY6" s="530"/>
      <c r="CZ6" s="530"/>
      <c r="DA6" s="531"/>
      <c r="DB6" s="529">
        <v>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227581</v>
      </c>
      <c r="BO7" s="384"/>
      <c r="BP7" s="384"/>
      <c r="BQ7" s="384"/>
      <c r="BR7" s="384"/>
      <c r="BS7" s="384"/>
      <c r="BT7" s="384"/>
      <c r="BU7" s="385"/>
      <c r="BV7" s="383">
        <v>22088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13129047</v>
      </c>
      <c r="CU7" s="384"/>
      <c r="CV7" s="384"/>
      <c r="CW7" s="384"/>
      <c r="CX7" s="384"/>
      <c r="CY7" s="384"/>
      <c r="CZ7" s="384"/>
      <c r="DA7" s="385"/>
      <c r="DB7" s="383">
        <v>13220077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292902</v>
      </c>
      <c r="BO8" s="384"/>
      <c r="BP8" s="384"/>
      <c r="BQ8" s="384"/>
      <c r="BR8" s="384"/>
      <c r="BS8" s="384"/>
      <c r="BT8" s="384"/>
      <c r="BU8" s="385"/>
      <c r="BV8" s="383">
        <v>615548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43927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-322646</v>
      </c>
      <c r="BO9" s="384"/>
      <c r="BP9" s="384"/>
      <c r="BQ9" s="384"/>
      <c r="BR9" s="384"/>
      <c r="BS9" s="384"/>
      <c r="BT9" s="384"/>
      <c r="BU9" s="385"/>
      <c r="BV9" s="383">
        <v>-60700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45104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14264</v>
      </c>
      <c r="BO10" s="384"/>
      <c r="BP10" s="384"/>
      <c r="BQ10" s="384"/>
      <c r="BR10" s="384"/>
      <c r="BS10" s="384"/>
      <c r="BT10" s="384"/>
      <c r="BU10" s="385"/>
      <c r="BV10" s="383">
        <v>14892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42787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42334</v>
      </c>
      <c r="S13" s="485"/>
      <c r="T13" s="485"/>
      <c r="U13" s="485"/>
      <c r="V13" s="486"/>
      <c r="W13" s="472" t="s">
        <v>123</v>
      </c>
      <c r="X13" s="396"/>
      <c r="Y13" s="396"/>
      <c r="Z13" s="396"/>
      <c r="AA13" s="396"/>
      <c r="AB13" s="397"/>
      <c r="AC13" s="359">
        <v>1315</v>
      </c>
      <c r="AD13" s="360"/>
      <c r="AE13" s="360"/>
      <c r="AF13" s="360"/>
      <c r="AG13" s="361"/>
      <c r="AH13" s="359">
        <v>2345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-308382</v>
      </c>
      <c r="BO13" s="384"/>
      <c r="BP13" s="384"/>
      <c r="BQ13" s="384"/>
      <c r="BR13" s="384"/>
      <c r="BS13" s="384"/>
      <c r="BT13" s="384"/>
      <c r="BU13" s="385"/>
      <c r="BV13" s="383">
        <v>-45808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43436</v>
      </c>
      <c r="S14" s="485"/>
      <c r="T14" s="485"/>
      <c r="U14" s="485"/>
      <c r="V14" s="486"/>
      <c r="W14" s="487"/>
      <c r="X14" s="399"/>
      <c r="Y14" s="399"/>
      <c r="Z14" s="399"/>
      <c r="AA14" s="399"/>
      <c r="AB14" s="400"/>
      <c r="AC14" s="477">
        <v>6.9</v>
      </c>
      <c r="AD14" s="478"/>
      <c r="AE14" s="478"/>
      <c r="AF14" s="478"/>
      <c r="AG14" s="479"/>
      <c r="AH14" s="477">
        <v>10.6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42940</v>
      </c>
      <c r="S15" s="485"/>
      <c r="T15" s="485"/>
      <c r="U15" s="485"/>
      <c r="V15" s="486"/>
      <c r="W15" s="472" t="s">
        <v>130</v>
      </c>
      <c r="X15" s="396"/>
      <c r="Y15" s="396"/>
      <c r="Z15" s="396"/>
      <c r="AA15" s="396"/>
      <c r="AB15" s="397"/>
      <c r="AC15" s="359">
        <v>7626</v>
      </c>
      <c r="AD15" s="360"/>
      <c r="AE15" s="360"/>
      <c r="AF15" s="360"/>
      <c r="AG15" s="361"/>
      <c r="AH15" s="359">
        <v>9305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4071315</v>
      </c>
      <c r="BO15" s="379"/>
      <c r="BP15" s="379"/>
      <c r="BQ15" s="379"/>
      <c r="BR15" s="379"/>
      <c r="BS15" s="379"/>
      <c r="BT15" s="379"/>
      <c r="BU15" s="380"/>
      <c r="BV15" s="378">
        <v>3935463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v>
      </c>
      <c r="AD16" s="478"/>
      <c r="AE16" s="478"/>
      <c r="AF16" s="478"/>
      <c r="AG16" s="479"/>
      <c r="AH16" s="477">
        <v>42.1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9982401</v>
      </c>
      <c r="BO16" s="384"/>
      <c r="BP16" s="384"/>
      <c r="BQ16" s="384"/>
      <c r="BR16" s="384"/>
      <c r="BS16" s="384"/>
      <c r="BT16" s="384"/>
      <c r="BU16" s="385"/>
      <c r="BV16" s="383">
        <v>9931507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10102</v>
      </c>
      <c r="AD17" s="360"/>
      <c r="AE17" s="360"/>
      <c r="AF17" s="360"/>
      <c r="AG17" s="361"/>
      <c r="AH17" s="359">
        <v>10292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5183901</v>
      </c>
      <c r="BO17" s="384"/>
      <c r="BP17" s="384"/>
      <c r="BQ17" s="384"/>
      <c r="BR17" s="384"/>
      <c r="BS17" s="384"/>
      <c r="BT17" s="384"/>
      <c r="BU17" s="385"/>
      <c r="BV17" s="383">
        <v>5038952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243.54</v>
      </c>
      <c r="M18" s="448"/>
      <c r="N18" s="448"/>
      <c r="O18" s="448"/>
      <c r="P18" s="448"/>
      <c r="Q18" s="448"/>
      <c r="R18" s="449"/>
      <c r="S18" s="449"/>
      <c r="T18" s="449"/>
      <c r="U18" s="449"/>
      <c r="V18" s="450"/>
      <c r="W18" s="464"/>
      <c r="X18" s="465"/>
      <c r="Y18" s="465"/>
      <c r="Z18" s="465"/>
      <c r="AA18" s="465"/>
      <c r="AB18" s="473"/>
      <c r="AC18" s="347">
        <v>53</v>
      </c>
      <c r="AD18" s="348"/>
      <c r="AE18" s="348"/>
      <c r="AF18" s="348"/>
      <c r="AG18" s="451"/>
      <c r="AH18" s="347">
        <v>46.6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12109931</v>
      </c>
      <c r="BO18" s="384"/>
      <c r="BP18" s="384"/>
      <c r="BQ18" s="384"/>
      <c r="BR18" s="384"/>
      <c r="BS18" s="384"/>
      <c r="BT18" s="384"/>
      <c r="BU18" s="385"/>
      <c r="BV18" s="383">
        <v>11947686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180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15466908</v>
      </c>
      <c r="BO19" s="384"/>
      <c r="BP19" s="384"/>
      <c r="BQ19" s="384"/>
      <c r="BR19" s="384"/>
      <c r="BS19" s="384"/>
      <c r="BT19" s="384"/>
      <c r="BU19" s="385"/>
      <c r="BV19" s="383">
        <v>15534059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15108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19077059</v>
      </c>
      <c r="BO23" s="384"/>
      <c r="BP23" s="384"/>
      <c r="BQ23" s="384"/>
      <c r="BR23" s="384"/>
      <c r="BS23" s="384"/>
      <c r="BT23" s="384"/>
      <c r="BU23" s="385"/>
      <c r="BV23" s="383">
        <v>18976207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8900</v>
      </c>
      <c r="R24" s="360"/>
      <c r="S24" s="360"/>
      <c r="T24" s="360"/>
      <c r="U24" s="360"/>
      <c r="V24" s="361"/>
      <c r="W24" s="425"/>
      <c r="X24" s="416"/>
      <c r="Y24" s="417"/>
      <c r="Z24" s="356" t="s">
        <v>154</v>
      </c>
      <c r="AA24" s="357"/>
      <c r="AB24" s="357"/>
      <c r="AC24" s="357"/>
      <c r="AD24" s="357"/>
      <c r="AE24" s="357"/>
      <c r="AF24" s="357"/>
      <c r="AG24" s="358"/>
      <c r="AH24" s="359">
        <v>288</v>
      </c>
      <c r="AI24" s="360"/>
      <c r="AJ24" s="360"/>
      <c r="AK24" s="360"/>
      <c r="AL24" s="361"/>
      <c r="AM24" s="359">
        <v>929088</v>
      </c>
      <c r="AN24" s="360"/>
      <c r="AO24" s="360"/>
      <c r="AP24" s="360"/>
      <c r="AQ24" s="360"/>
      <c r="AR24" s="361"/>
      <c r="AS24" s="359">
        <v>3226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16730281</v>
      </c>
      <c r="BO24" s="384"/>
      <c r="BP24" s="384"/>
      <c r="BQ24" s="384"/>
      <c r="BR24" s="384"/>
      <c r="BS24" s="384"/>
      <c r="BT24" s="384"/>
      <c r="BU24" s="385"/>
      <c r="BV24" s="383">
        <v>15938701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447496</v>
      </c>
      <c r="BO25" s="379"/>
      <c r="BP25" s="379"/>
      <c r="BQ25" s="379"/>
      <c r="BR25" s="379"/>
      <c r="BS25" s="379"/>
      <c r="BT25" s="379"/>
      <c r="BU25" s="380"/>
      <c r="BV25" s="378">
        <v>572036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6400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21042</v>
      </c>
      <c r="AN26" s="360"/>
      <c r="AO26" s="360"/>
      <c r="AP26" s="360"/>
      <c r="AQ26" s="360"/>
      <c r="AR26" s="361"/>
      <c r="AS26" s="359">
        <v>3006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4550</v>
      </c>
      <c r="R27" s="360"/>
      <c r="S27" s="360"/>
      <c r="T27" s="360"/>
      <c r="U27" s="360"/>
      <c r="V27" s="361"/>
      <c r="W27" s="425"/>
      <c r="X27" s="416"/>
      <c r="Y27" s="417"/>
      <c r="Z27" s="356" t="s">
        <v>163</v>
      </c>
      <c r="AA27" s="357"/>
      <c r="AB27" s="357"/>
      <c r="AC27" s="357"/>
      <c r="AD27" s="357"/>
      <c r="AE27" s="357"/>
      <c r="AF27" s="357"/>
      <c r="AG27" s="358"/>
      <c r="AH27" s="359">
        <v>41</v>
      </c>
      <c r="AI27" s="360"/>
      <c r="AJ27" s="360"/>
      <c r="AK27" s="360"/>
      <c r="AL27" s="361"/>
      <c r="AM27" s="359">
        <v>123663</v>
      </c>
      <c r="AN27" s="360"/>
      <c r="AO27" s="360"/>
      <c r="AP27" s="360"/>
      <c r="AQ27" s="360"/>
      <c r="AR27" s="361"/>
      <c r="AS27" s="359">
        <v>3016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6958791</v>
      </c>
      <c r="BO28" s="379"/>
      <c r="BP28" s="379"/>
      <c r="BQ28" s="379"/>
      <c r="BR28" s="379"/>
      <c r="BS28" s="379"/>
      <c r="BT28" s="379"/>
      <c r="BU28" s="380"/>
      <c r="BV28" s="378">
        <v>6944527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329</v>
      </c>
      <c r="AI29" s="360"/>
      <c r="AJ29" s="360"/>
      <c r="AK29" s="360"/>
      <c r="AL29" s="361"/>
      <c r="AM29" s="359">
        <v>1052751</v>
      </c>
      <c r="AN29" s="360"/>
      <c r="AO29" s="360"/>
      <c r="AP29" s="360"/>
      <c r="AQ29" s="360"/>
      <c r="AR29" s="361"/>
      <c r="AS29" s="359">
        <v>3200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1051872</v>
      </c>
      <c r="BO29" s="384"/>
      <c r="BP29" s="384"/>
      <c r="BQ29" s="384"/>
      <c r="BR29" s="384"/>
      <c r="BS29" s="384"/>
      <c r="BT29" s="384"/>
      <c r="BU29" s="385"/>
      <c r="BV29" s="383">
        <v>1070477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9035244</v>
      </c>
      <c r="BO30" s="387"/>
      <c r="BP30" s="387"/>
      <c r="BQ30" s="387"/>
      <c r="BR30" s="387"/>
      <c r="BS30" s="387"/>
      <c r="BT30" s="387"/>
      <c r="BU30" s="388"/>
      <c r="BV30" s="386">
        <v>8999391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井原市国民健康保険事業特別会計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井原市水道事業会計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井原市簡易水道事業特別会計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井原地区消防組合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井原市土地開発公社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井原市住宅新築資金等貸付事業特別会計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井原市介護保険事業特別会計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井原市病院事業会計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井原市公共下水道事業特別会計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岡山県井原地区清掃施設組合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井原鉄道株式会社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井原市芳井住宅団地開発事業特別会計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井原市後期高齢者医療事業特別会計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IF('各会計、関係団体の財政状況及び健全化判断比率'!B33="","",'各会計、関係団体の財政状況及び健全化判断比率'!B33)</f>
        <v>井原市工業用水道事業会計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井笠地区農業共済事務組合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井原市美星地区畑地かんがい給水事業特別会計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岡山県西部衛生施設組合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岡山県広域水道企業団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岡山県後期高齢者医療広域連合（一般会計）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岡山県後期高齢者医療広域連合（特別会計）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岡山県市町村総合事務組合（一般会計）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岡山県市町村総合事務組合（貸付金特別会計）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岡山県市町村総合事務組合（脱退還付金特別会計）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E52" sqref="E52:H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19321</v>
      </c>
      <c r="J41" s="83">
        <v>19506</v>
      </c>
      <c r="K41" s="83">
        <v>19129</v>
      </c>
      <c r="L41" s="83">
        <v>18968</v>
      </c>
      <c r="M41" s="84">
        <v>19077</v>
      </c>
    </row>
    <row r="42" spans="2:13" ht="27.75" customHeight="1">
      <c r="B42" s="1171"/>
      <c r="C42" s="1172"/>
      <c r="D42" s="85"/>
      <c r="E42" s="1175" t="s">
        <v>26</v>
      </c>
      <c r="F42" s="1175"/>
      <c r="G42" s="1175"/>
      <c r="H42" s="1176"/>
      <c r="I42" s="86">
        <v>555</v>
      </c>
      <c r="J42" s="87">
        <v>442</v>
      </c>
      <c r="K42" s="87">
        <v>334</v>
      </c>
      <c r="L42" s="87">
        <v>261</v>
      </c>
      <c r="M42" s="88">
        <v>194</v>
      </c>
    </row>
    <row r="43" spans="2:13" ht="27.75" customHeight="1">
      <c r="B43" s="1171"/>
      <c r="C43" s="1172"/>
      <c r="D43" s="85"/>
      <c r="E43" s="1175" t="s">
        <v>27</v>
      </c>
      <c r="F43" s="1175"/>
      <c r="G43" s="1175"/>
      <c r="H43" s="1176"/>
      <c r="I43" s="86">
        <v>18220</v>
      </c>
      <c r="J43" s="87">
        <v>18306</v>
      </c>
      <c r="K43" s="87">
        <v>18087</v>
      </c>
      <c r="L43" s="87">
        <v>17908</v>
      </c>
      <c r="M43" s="88">
        <v>17662</v>
      </c>
    </row>
    <row r="44" spans="2:13" ht="27.75" customHeight="1">
      <c r="B44" s="1171"/>
      <c r="C44" s="1172"/>
      <c r="D44" s="85"/>
      <c r="E44" s="1175" t="s">
        <v>28</v>
      </c>
      <c r="F44" s="1175"/>
      <c r="G44" s="1175"/>
      <c r="H44" s="1176"/>
      <c r="I44" s="86">
        <v>858</v>
      </c>
      <c r="J44" s="87">
        <v>836</v>
      </c>
      <c r="K44" s="87">
        <v>686</v>
      </c>
      <c r="L44" s="87">
        <v>738</v>
      </c>
      <c r="M44" s="88">
        <v>692</v>
      </c>
    </row>
    <row r="45" spans="2:13" ht="27.75" customHeight="1">
      <c r="B45" s="1171"/>
      <c r="C45" s="1172"/>
      <c r="D45" s="85"/>
      <c r="E45" s="1175" t="s">
        <v>29</v>
      </c>
      <c r="F45" s="1175"/>
      <c r="G45" s="1175"/>
      <c r="H45" s="1176"/>
      <c r="I45" s="86">
        <v>4166</v>
      </c>
      <c r="J45" s="87">
        <v>4067</v>
      </c>
      <c r="K45" s="87">
        <v>3862</v>
      </c>
      <c r="L45" s="87">
        <v>3756</v>
      </c>
      <c r="M45" s="88">
        <v>3370</v>
      </c>
    </row>
    <row r="46" spans="2:13" ht="27.75" customHeight="1">
      <c r="B46" s="1171"/>
      <c r="C46" s="1172"/>
      <c r="D46" s="85"/>
      <c r="E46" s="1175" t="s">
        <v>30</v>
      </c>
      <c r="F46" s="1175"/>
      <c r="G46" s="1175"/>
      <c r="H46" s="1176"/>
      <c r="I46" s="86">
        <v>2</v>
      </c>
      <c r="J46" s="87" t="s">
        <v>480</v>
      </c>
      <c r="K46" s="87">
        <v>2</v>
      </c>
      <c r="L46" s="87">
        <v>2</v>
      </c>
      <c r="M46" s="88">
        <v>2</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13044</v>
      </c>
      <c r="J49" s="87">
        <v>13936</v>
      </c>
      <c r="K49" s="87">
        <v>15412</v>
      </c>
      <c r="L49" s="87">
        <v>16068</v>
      </c>
      <c r="M49" s="88">
        <v>16191</v>
      </c>
    </row>
    <row r="50" spans="2:13" ht="27.75" customHeight="1">
      <c r="B50" s="1171"/>
      <c r="C50" s="1172"/>
      <c r="D50" s="85"/>
      <c r="E50" s="1175" t="s">
        <v>35</v>
      </c>
      <c r="F50" s="1175"/>
      <c r="G50" s="1175"/>
      <c r="H50" s="1176"/>
      <c r="I50" s="86">
        <v>2404</v>
      </c>
      <c r="J50" s="87">
        <v>2501</v>
      </c>
      <c r="K50" s="87">
        <v>2400</v>
      </c>
      <c r="L50" s="87">
        <v>2212</v>
      </c>
      <c r="M50" s="88">
        <v>1994</v>
      </c>
    </row>
    <row r="51" spans="2:13" ht="27.75" customHeight="1">
      <c r="B51" s="1173"/>
      <c r="C51" s="1174"/>
      <c r="D51" s="85"/>
      <c r="E51" s="1175" t="s">
        <v>36</v>
      </c>
      <c r="F51" s="1175"/>
      <c r="G51" s="1175"/>
      <c r="H51" s="1176"/>
      <c r="I51" s="86">
        <v>24047</v>
      </c>
      <c r="J51" s="87">
        <v>24399</v>
      </c>
      <c r="K51" s="87">
        <v>24321</v>
      </c>
      <c r="L51" s="87">
        <v>24356</v>
      </c>
      <c r="M51" s="88">
        <v>24522</v>
      </c>
    </row>
    <row r="52" spans="2:13" ht="27.75" customHeight="1" thickBot="1">
      <c r="B52" s="1177" t="s">
        <v>37</v>
      </c>
      <c r="C52" s="1178"/>
      <c r="D52" s="90"/>
      <c r="E52" s="1179" t="s">
        <v>38</v>
      </c>
      <c r="F52" s="1179"/>
      <c r="G52" s="1179"/>
      <c r="H52" s="1180"/>
      <c r="I52" s="91">
        <v>3627</v>
      </c>
      <c r="J52" s="92">
        <v>2321</v>
      </c>
      <c r="K52" s="92">
        <v>-33</v>
      </c>
      <c r="L52" s="92">
        <v>-1002</v>
      </c>
      <c r="M52" s="93">
        <v>-1711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58189</v>
      </c>
      <c r="E3" s="116"/>
      <c r="F3" s="117">
        <v>86381</v>
      </c>
      <c r="G3" s="118"/>
      <c r="H3" s="119"/>
    </row>
    <row r="4" spans="1:8">
      <c r="A4" s="120"/>
      <c r="B4" s="121"/>
      <c r="C4" s="122"/>
      <c r="D4" s="123">
        <v>25924</v>
      </c>
      <c r="E4" s="124"/>
      <c r="F4" s="125">
        <v>41242</v>
      </c>
      <c r="G4" s="126"/>
      <c r="H4" s="127"/>
    </row>
    <row r="5" spans="1:8">
      <c r="A5" s="108" t="s">
        <v>512</v>
      </c>
      <c r="B5" s="113"/>
      <c r="C5" s="114"/>
      <c r="D5" s="115">
        <v>75784</v>
      </c>
      <c r="E5" s="116"/>
      <c r="F5" s="117">
        <v>67088</v>
      </c>
      <c r="G5" s="118"/>
      <c r="H5" s="119"/>
    </row>
    <row r="6" spans="1:8">
      <c r="A6" s="120"/>
      <c r="B6" s="121"/>
      <c r="C6" s="122"/>
      <c r="D6" s="123">
        <v>50019</v>
      </c>
      <c r="E6" s="124"/>
      <c r="F6" s="125">
        <v>37146</v>
      </c>
      <c r="G6" s="126"/>
      <c r="H6" s="127"/>
    </row>
    <row r="7" spans="1:8">
      <c r="A7" s="108" t="s">
        <v>513</v>
      </c>
      <c r="B7" s="113"/>
      <c r="C7" s="114"/>
      <c r="D7" s="115">
        <v>49268</v>
      </c>
      <c r="E7" s="116"/>
      <c r="F7" s="117">
        <v>70489</v>
      </c>
      <c r="G7" s="118"/>
      <c r="H7" s="119"/>
    </row>
    <row r="8" spans="1:8">
      <c r="A8" s="120"/>
      <c r="B8" s="121"/>
      <c r="C8" s="122"/>
      <c r="D8" s="123">
        <v>41838</v>
      </c>
      <c r="E8" s="124"/>
      <c r="F8" s="125">
        <v>37817</v>
      </c>
      <c r="G8" s="126"/>
      <c r="H8" s="127"/>
    </row>
    <row r="9" spans="1:8">
      <c r="A9" s="108" t="s">
        <v>514</v>
      </c>
      <c r="B9" s="113"/>
      <c r="C9" s="114"/>
      <c r="D9" s="115">
        <v>52369</v>
      </c>
      <c r="E9" s="116"/>
      <c r="F9" s="117">
        <v>84389</v>
      </c>
      <c r="G9" s="118"/>
      <c r="H9" s="119"/>
    </row>
    <row r="10" spans="1:8">
      <c r="A10" s="120"/>
      <c r="B10" s="121"/>
      <c r="C10" s="122"/>
      <c r="D10" s="123">
        <v>45873</v>
      </c>
      <c r="E10" s="124"/>
      <c r="F10" s="125">
        <v>44339</v>
      </c>
      <c r="G10" s="126"/>
      <c r="H10" s="127"/>
    </row>
    <row r="11" spans="1:8">
      <c r="A11" s="108" t="s">
        <v>515</v>
      </c>
      <c r="B11" s="113"/>
      <c r="C11" s="114"/>
      <c r="D11" s="115">
        <v>64967</v>
      </c>
      <c r="E11" s="116"/>
      <c r="F11" s="117">
        <v>83623</v>
      </c>
      <c r="G11" s="118"/>
      <c r="H11" s="119"/>
    </row>
    <row r="12" spans="1:8">
      <c r="A12" s="120"/>
      <c r="B12" s="121"/>
      <c r="C12" s="128"/>
      <c r="D12" s="123">
        <v>59400</v>
      </c>
      <c r="E12" s="124"/>
      <c r="F12" s="125">
        <v>48787</v>
      </c>
      <c r="G12" s="126"/>
      <c r="H12" s="127"/>
    </row>
    <row r="13" spans="1:8">
      <c r="A13" s="108"/>
      <c r="B13" s="113"/>
      <c r="C13" s="129"/>
      <c r="D13" s="130">
        <v>60115</v>
      </c>
      <c r="E13" s="131"/>
      <c r="F13" s="132">
        <v>78394</v>
      </c>
      <c r="G13" s="133"/>
      <c r="H13" s="119"/>
    </row>
    <row r="14" spans="1:8">
      <c r="A14" s="120"/>
      <c r="B14" s="121"/>
      <c r="C14" s="122"/>
      <c r="D14" s="123">
        <v>44611</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13.78</v>
      </c>
      <c r="C19" s="134">
        <f>ROUND(VALUE(SUBSTITUTE(実質収支比率等に係る経年分析!G$48,"▲","-")),2)</f>
        <v>13.2</v>
      </c>
      <c r="D19" s="134">
        <f>ROUND(VALUE(SUBSTITUTE(実質収支比率等に係る経年分析!H$48,"▲","-")),2)</f>
        <v>5.1100000000000003</v>
      </c>
      <c r="E19" s="134">
        <f>ROUND(VALUE(SUBSTITUTE(実質収支比率等に係る経年分析!I$48,"▲","-")),2)</f>
        <v>4.66</v>
      </c>
      <c r="F19" s="134">
        <f>ROUND(VALUE(SUBSTITUTE(実質収支比率等に係る経年分析!J$48,"▲","-")),2)</f>
        <v>2.23</v>
      </c>
    </row>
    <row r="20" spans="1:11">
      <c r="A20" s="134" t="s">
        <v>43</v>
      </c>
      <c r="B20" s="134">
        <f>ROUND(VALUE(SUBSTITUTE(実質収支比率等に係る経年分析!F$47,"▲","-")),2)</f>
        <v>51.35</v>
      </c>
      <c r="C20" s="134">
        <f>ROUND(VALUE(SUBSTITUTE(実質収支比率等に係る経年分析!G$47,"▲","-")),2)</f>
        <v>52.33</v>
      </c>
      <c r="D20" s="134">
        <f>ROUND(VALUE(SUBSTITUTE(実質収支比率等に係る経年分析!H$47,"▲","-")),2)</f>
        <v>52.39</v>
      </c>
      <c r="E20" s="134">
        <f>ROUND(VALUE(SUBSTITUTE(実質収支比率等に係る経年分析!I$47,"▲","-")),2)</f>
        <v>52.53</v>
      </c>
      <c r="F20" s="134">
        <f>ROUND(VALUE(SUBSTITUTE(実質収支比率等に係る経年分析!J$47,"▲","-")),2)</f>
        <v>53</v>
      </c>
    </row>
    <row r="21" spans="1:11">
      <c r="A21" s="134" t="s">
        <v>44</v>
      </c>
      <c r="B21" s="134">
        <f>IF(ISNUMBER(VALUE(SUBSTITUTE(実質収支比率等に係る経年分析!F$49,"▲","-"))),ROUND(VALUE(SUBSTITUTE(実質収支比率等に係る経年分析!F$49,"▲","-")),2),NA())</f>
        <v>10.76</v>
      </c>
      <c r="C21" s="134">
        <f>IF(ISNUMBER(VALUE(SUBSTITUTE(実質収支比率等に係る経年分析!G$49,"▲","-"))),ROUND(VALUE(SUBSTITUTE(実質収支比率等に係る経年分析!G$49,"▲","-")),2),NA())</f>
        <v>-0.65</v>
      </c>
      <c r="D21" s="134">
        <f>IF(ISNUMBER(VALUE(SUBSTITUTE(実質収支比率等に係る経年分析!H$49,"▲","-"))),ROUND(VALUE(SUBSTITUTE(実質収支比率等に係る経年分析!H$49,"▲","-")),2),NA())</f>
        <v>-7.83</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-2.35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0.55000000000000004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井原市住宅新築資金等貸付事業特別会計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井原市介護保険事業特別会計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井原市簡易水道事業特別会計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井原市国民健康保険事業特別会計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井原市工業用水道事業会計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2.2000000000000002</v>
      </c>
    </row>
    <row r="35" spans="1:16">
      <c r="A35" s="135" t="str">
        <f>IF(連結実質赤字比率に係る赤字・黒字の構成分析!C$35="",NA(),連結実質赤字比率に係る赤字・黒字の構成分析!C$35)</f>
        <v>井原市水道事業会計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7.18</v>
      </c>
    </row>
    <row r="36" spans="1:16">
      <c r="A36" s="135" t="str">
        <f>IF(連結実質赤字比率に係る赤字・黒字の構成分析!C$34="",NA(),連結実質赤字比率に係る赤字・黒字の構成分析!C$34)</f>
        <v>井原市病院事業会計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2455</v>
      </c>
      <c r="E42" s="136"/>
      <c r="F42" s="136"/>
      <c r="G42" s="136">
        <f>'実質公債費比率（分子）の構造'!L$52</f>
        <v>2505</v>
      </c>
      <c r="H42" s="136"/>
      <c r="I42" s="136"/>
      <c r="J42" s="136">
        <f>'実質公債費比率（分子）の構造'!M$52</f>
        <v>2535</v>
      </c>
      <c r="K42" s="136"/>
      <c r="L42" s="136"/>
      <c r="M42" s="136">
        <f>'実質公債費比率（分子）の構造'!N$52</f>
        <v>2579</v>
      </c>
      <c r="N42" s="136"/>
      <c r="O42" s="136"/>
      <c r="P42" s="136">
        <f>'実質公債費比率（分子）の構造'!O$52</f>
        <v>2681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109</v>
      </c>
      <c r="C44" s="136"/>
      <c r="D44" s="136"/>
      <c r="E44" s="136">
        <f>'実質公債費比率（分子）の構造'!L$50</f>
        <v>110</v>
      </c>
      <c r="F44" s="136"/>
      <c r="G44" s="136"/>
      <c r="H44" s="136">
        <f>'実質公債費比率（分子）の構造'!M$50</f>
        <v>106</v>
      </c>
      <c r="I44" s="136"/>
      <c r="J44" s="136"/>
      <c r="K44" s="136">
        <f>'実質公債費比率（分子）の構造'!N$50</f>
        <v>88</v>
      </c>
      <c r="L44" s="136"/>
      <c r="M44" s="136"/>
      <c r="N44" s="136">
        <f>'実質公債費比率（分子）の構造'!O$50</f>
        <v>64</v>
      </c>
      <c r="O44" s="136"/>
      <c r="P44" s="136"/>
    </row>
    <row r="45" spans="1:16">
      <c r="A45" s="136" t="s">
        <v>54</v>
      </c>
      <c r="B45" s="136">
        <f>'実質公債費比率（分子）の構造'!K$49</f>
        <v>65</v>
      </c>
      <c r="C45" s="136"/>
      <c r="D45" s="136"/>
      <c r="E45" s="136">
        <f>'実質公債費比率（分子）の構造'!L$49</f>
        <v>66</v>
      </c>
      <c r="F45" s="136"/>
      <c r="G45" s="136"/>
      <c r="H45" s="136">
        <f>'実質公債費比率（分子）の構造'!M$49</f>
        <v>66</v>
      </c>
      <c r="I45" s="136"/>
      <c r="J45" s="136"/>
      <c r="K45" s="136">
        <f>'実質公債費比率（分子）の構造'!N$49</f>
        <v>62</v>
      </c>
      <c r="L45" s="136"/>
      <c r="M45" s="136"/>
      <c r="N45" s="136">
        <f>'実質公債費比率（分子）の構造'!O$49</f>
        <v>60</v>
      </c>
      <c r="O45" s="136"/>
      <c r="P45" s="136"/>
    </row>
    <row r="46" spans="1:16">
      <c r="A46" s="136" t="s">
        <v>55</v>
      </c>
      <c r="B46" s="136">
        <f>'実質公債費比率（分子）の構造'!K$48</f>
        <v>1345</v>
      </c>
      <c r="C46" s="136"/>
      <c r="D46" s="136"/>
      <c r="E46" s="136">
        <f>'実質公債費比率（分子）の構造'!L$48</f>
        <v>1392</v>
      </c>
      <c r="F46" s="136"/>
      <c r="G46" s="136"/>
      <c r="H46" s="136">
        <f>'実質公債費比率（分子）の構造'!M$48</f>
        <v>1425</v>
      </c>
      <c r="I46" s="136"/>
      <c r="J46" s="136"/>
      <c r="K46" s="136">
        <f>'実質公債費比率（分子）の構造'!N$48</f>
        <v>1439</v>
      </c>
      <c r="L46" s="136"/>
      <c r="M46" s="136"/>
      <c r="N46" s="136">
        <f>'実質公債費比率（分子）の構造'!O$48</f>
        <v>1439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2290</v>
      </c>
      <c r="C49" s="136"/>
      <c r="D49" s="136"/>
      <c r="E49" s="136">
        <f>'実質公債費比率（分子）の構造'!L$45</f>
        <v>2313</v>
      </c>
      <c r="F49" s="136"/>
      <c r="G49" s="136"/>
      <c r="H49" s="136">
        <f>'実質公債費比率（分子）の構造'!M$45</f>
        <v>2309</v>
      </c>
      <c r="I49" s="136"/>
      <c r="J49" s="136"/>
      <c r="K49" s="136">
        <f>'実質公債費比率（分子）の構造'!N$45</f>
        <v>2288</v>
      </c>
      <c r="L49" s="136"/>
      <c r="M49" s="136"/>
      <c r="N49" s="136">
        <f>'実質公債費比率（分子）の構造'!O$45</f>
        <v>2384</v>
      </c>
      <c r="O49" s="136"/>
      <c r="P49" s="136"/>
    </row>
    <row r="50" spans="1:16">
      <c r="A50" s="136" t="s">
        <v>58</v>
      </c>
      <c r="B50" s="136" t="e">
        <f>NA()</f>
        <v>#N/A</v>
      </c>
      <c r="C50" s="136">
        <f>IF(ISNUMBER('実質公債費比率（分子）の構造'!K$53),'実質公債費比率（分子）の構造'!K$53,NA())</f>
        <v>1354</v>
      </c>
      <c r="D50" s="136" t="e">
        <f>NA()</f>
        <v>#N/A</v>
      </c>
      <c r="E50" s="136" t="e">
        <f>NA()</f>
        <v>#N/A</v>
      </c>
      <c r="F50" s="136">
        <f>IF(ISNUMBER('実質公債費比率（分子）の構造'!L$53),'実質公債費比率（分子）の構造'!L$53,NA())</f>
        <v>1376</v>
      </c>
      <c r="G50" s="136" t="e">
        <f>NA()</f>
        <v>#N/A</v>
      </c>
      <c r="H50" s="136" t="e">
        <f>NA()</f>
        <v>#N/A</v>
      </c>
      <c r="I50" s="136">
        <f>IF(ISNUMBER('実質公債費比率（分子）の構造'!M$53),'実質公債費比率（分子）の構造'!M$53,NA())</f>
        <v>1371</v>
      </c>
      <c r="J50" s="136" t="e">
        <f>NA()</f>
        <v>#N/A</v>
      </c>
      <c r="K50" s="136" t="e">
        <f>NA()</f>
        <v>#N/A</v>
      </c>
      <c r="L50" s="136">
        <f>IF(ISNUMBER('実質公債費比率（分子）の構造'!N$53),'実質公債費比率（分子）の構造'!N$53,NA())</f>
        <v>1298</v>
      </c>
      <c r="M50" s="136" t="e">
        <f>NA()</f>
        <v>#N/A</v>
      </c>
      <c r="N50" s="136" t="e">
        <f>NA()</f>
        <v>#N/A</v>
      </c>
      <c r="O50" s="136">
        <f>IF(ISNUMBER('実質公債費比率（分子）の構造'!O$53),'実質公債費比率（分子）の構造'!O$53,NA())</f>
        <v>1266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24047</v>
      </c>
      <c r="E56" s="135"/>
      <c r="F56" s="135"/>
      <c r="G56" s="135">
        <f>'将来負担比率（分子）の構造'!J$51</f>
        <v>24399</v>
      </c>
      <c r="H56" s="135"/>
      <c r="I56" s="135"/>
      <c r="J56" s="135">
        <f>'将来負担比率（分子）の構造'!K$51</f>
        <v>24321</v>
      </c>
      <c r="K56" s="135"/>
      <c r="L56" s="135"/>
      <c r="M56" s="135">
        <f>'将来負担比率（分子）の構造'!L$51</f>
        <v>24356</v>
      </c>
      <c r="N56" s="135"/>
      <c r="O56" s="135"/>
      <c r="P56" s="135">
        <f>'将来負担比率（分子）の構造'!M$51</f>
        <v>24522</v>
      </c>
    </row>
    <row r="57" spans="1:16">
      <c r="A57" s="135" t="s">
        <v>35</v>
      </c>
      <c r="B57" s="135"/>
      <c r="C57" s="135"/>
      <c r="D57" s="135">
        <f>'将来負担比率（分子）の構造'!I$50</f>
        <v>2404</v>
      </c>
      <c r="E57" s="135"/>
      <c r="F57" s="135"/>
      <c r="G57" s="135">
        <f>'将来負担比率（分子）の構造'!J$50</f>
        <v>2501</v>
      </c>
      <c r="H57" s="135"/>
      <c r="I57" s="135"/>
      <c r="J57" s="135">
        <f>'将来負担比率（分子）の構造'!K$50</f>
        <v>2400</v>
      </c>
      <c r="K57" s="135"/>
      <c r="L57" s="135"/>
      <c r="M57" s="135">
        <f>'将来負担比率（分子）の構造'!L$50</f>
        <v>2212</v>
      </c>
      <c r="N57" s="135"/>
      <c r="O57" s="135"/>
      <c r="P57" s="135">
        <f>'将来負担比率（分子）の構造'!M$50</f>
        <v>1994</v>
      </c>
    </row>
    <row r="58" spans="1:16">
      <c r="A58" s="135" t="s">
        <v>34</v>
      </c>
      <c r="B58" s="135"/>
      <c r="C58" s="135"/>
      <c r="D58" s="135">
        <f>'将来負担比率（分子）の構造'!I$49</f>
        <v>13044</v>
      </c>
      <c r="E58" s="135"/>
      <c r="F58" s="135"/>
      <c r="G58" s="135">
        <f>'将来負担比率（分子）の構造'!J$49</f>
        <v>13936</v>
      </c>
      <c r="H58" s="135"/>
      <c r="I58" s="135"/>
      <c r="J58" s="135">
        <f>'将来負担比率（分子）の構造'!K$49</f>
        <v>15412</v>
      </c>
      <c r="K58" s="135"/>
      <c r="L58" s="135"/>
      <c r="M58" s="135">
        <f>'将来負担比率（分子）の構造'!L$49</f>
        <v>16068</v>
      </c>
      <c r="N58" s="135"/>
      <c r="O58" s="135"/>
      <c r="P58" s="135">
        <f>'将来負担比率（分子）の構造'!M$49</f>
        <v>16191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c r="A62" s="135" t="s">
        <v>29</v>
      </c>
      <c r="B62" s="135">
        <f>'将来負担比率（分子）の構造'!I$45</f>
        <v>4166</v>
      </c>
      <c r="C62" s="135"/>
      <c r="D62" s="135"/>
      <c r="E62" s="135">
        <f>'将来負担比率（分子）の構造'!J$45</f>
        <v>4067</v>
      </c>
      <c r="F62" s="135"/>
      <c r="G62" s="135"/>
      <c r="H62" s="135">
        <f>'将来負担比率（分子）の構造'!K$45</f>
        <v>3862</v>
      </c>
      <c r="I62" s="135"/>
      <c r="J62" s="135"/>
      <c r="K62" s="135">
        <f>'将来負担比率（分子）の構造'!L$45</f>
        <v>3756</v>
      </c>
      <c r="L62" s="135"/>
      <c r="M62" s="135"/>
      <c r="N62" s="135">
        <f>'将来負担比率（分子）の構造'!M$45</f>
        <v>3370</v>
      </c>
      <c r="O62" s="135"/>
      <c r="P62" s="135"/>
    </row>
    <row r="63" spans="1:16">
      <c r="A63" s="135" t="s">
        <v>28</v>
      </c>
      <c r="B63" s="135">
        <f>'将来負担比率（分子）の構造'!I$44</f>
        <v>858</v>
      </c>
      <c r="C63" s="135"/>
      <c r="D63" s="135"/>
      <c r="E63" s="135">
        <f>'将来負担比率（分子）の構造'!J$44</f>
        <v>836</v>
      </c>
      <c r="F63" s="135"/>
      <c r="G63" s="135"/>
      <c r="H63" s="135">
        <f>'将来負担比率（分子）の構造'!K$44</f>
        <v>686</v>
      </c>
      <c r="I63" s="135"/>
      <c r="J63" s="135"/>
      <c r="K63" s="135">
        <f>'将来負担比率（分子）の構造'!L$44</f>
        <v>738</v>
      </c>
      <c r="L63" s="135"/>
      <c r="M63" s="135"/>
      <c r="N63" s="135">
        <f>'将来負担比率（分子）の構造'!M$44</f>
        <v>692</v>
      </c>
      <c r="O63" s="135"/>
      <c r="P63" s="135"/>
    </row>
    <row r="64" spans="1:16">
      <c r="A64" s="135" t="s">
        <v>27</v>
      </c>
      <c r="B64" s="135">
        <f>'将来負担比率（分子）の構造'!I$43</f>
        <v>18220</v>
      </c>
      <c r="C64" s="135"/>
      <c r="D64" s="135"/>
      <c r="E64" s="135">
        <f>'将来負担比率（分子）の構造'!J$43</f>
        <v>18306</v>
      </c>
      <c r="F64" s="135"/>
      <c r="G64" s="135"/>
      <c r="H64" s="135">
        <f>'将来負担比率（分子）の構造'!K$43</f>
        <v>18087</v>
      </c>
      <c r="I64" s="135"/>
      <c r="J64" s="135"/>
      <c r="K64" s="135">
        <f>'将来負担比率（分子）の構造'!L$43</f>
        <v>17908</v>
      </c>
      <c r="L64" s="135"/>
      <c r="M64" s="135"/>
      <c r="N64" s="135">
        <f>'将来負担比率（分子）の構造'!M$43</f>
        <v>17662</v>
      </c>
      <c r="O64" s="135"/>
      <c r="P64" s="135"/>
    </row>
    <row r="65" spans="1:16">
      <c r="A65" s="135" t="s">
        <v>26</v>
      </c>
      <c r="B65" s="135">
        <f>'将来負担比率（分子）の構造'!I$42</f>
        <v>555</v>
      </c>
      <c r="C65" s="135"/>
      <c r="D65" s="135"/>
      <c r="E65" s="135">
        <f>'将来負担比率（分子）の構造'!J$42</f>
        <v>442</v>
      </c>
      <c r="F65" s="135"/>
      <c r="G65" s="135"/>
      <c r="H65" s="135">
        <f>'将来負担比率（分子）の構造'!K$42</f>
        <v>334</v>
      </c>
      <c r="I65" s="135"/>
      <c r="J65" s="135"/>
      <c r="K65" s="135">
        <f>'将来負担比率（分子）の構造'!L$42</f>
        <v>261</v>
      </c>
      <c r="L65" s="135"/>
      <c r="M65" s="135"/>
      <c r="N65" s="135">
        <f>'将来負担比率（分子）の構造'!M$42</f>
        <v>194</v>
      </c>
      <c r="O65" s="135"/>
      <c r="P65" s="135"/>
    </row>
    <row r="66" spans="1:16">
      <c r="A66" s="135" t="s">
        <v>25</v>
      </c>
      <c r="B66" s="135">
        <f>'将来負担比率（分子）の構造'!I$41</f>
        <v>19321</v>
      </c>
      <c r="C66" s="135"/>
      <c r="D66" s="135"/>
      <c r="E66" s="135">
        <f>'将来負担比率（分子）の構造'!J$41</f>
        <v>19506</v>
      </c>
      <c r="F66" s="135"/>
      <c r="G66" s="135"/>
      <c r="H66" s="135">
        <f>'将来負担比率（分子）の構造'!K$41</f>
        <v>19129</v>
      </c>
      <c r="I66" s="135"/>
      <c r="J66" s="135"/>
      <c r="K66" s="135">
        <f>'将来負担比率（分子）の構造'!L$41</f>
        <v>18968</v>
      </c>
      <c r="L66" s="135"/>
      <c r="M66" s="135"/>
      <c r="N66" s="135">
        <f>'将来負担比率（分子）の構造'!M$41</f>
        <v>19077</v>
      </c>
      <c r="O66" s="135"/>
      <c r="P66" s="135"/>
    </row>
    <row r="67" spans="1:16">
      <c r="A67" s="135" t="s">
        <v>62</v>
      </c>
      <c r="B67" s="135" t="e">
        <f>NA()</f>
        <v>#N/A</v>
      </c>
      <c r="C67" s="135">
        <f>IF(ISNUMBER('将来負担比率（分子）の構造'!I$52), IF('将来負担比率（分子）の構造'!I$52 &lt; 0, 0, '将来負担比率（分子）の構造'!I$52), NA())</f>
        <v>3627</v>
      </c>
      <c r="D67" s="135" t="e">
        <f>NA()</f>
        <v>#N/A</v>
      </c>
      <c r="E67" s="135" t="e">
        <f>NA()</f>
        <v>#N/A</v>
      </c>
      <c r="F67" s="135">
        <f>IF(ISNUMBER('将来負担比率（分子）の構造'!J$52), IF('将来負担比率（分子）の構造'!J$52 &lt; 0, 0, '将来負担比率（分子）の構造'!J$52), NA())</f>
        <v>2321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4503569</v>
      </c>
      <c r="S5" s="639"/>
      <c r="T5" s="639"/>
      <c r="U5" s="639"/>
      <c r="V5" s="639"/>
      <c r="W5" s="639"/>
      <c r="X5" s="639"/>
      <c r="Y5" s="686"/>
      <c r="Z5" s="699">
        <v>21.6</v>
      </c>
      <c r="AA5" s="699"/>
      <c r="AB5" s="699"/>
      <c r="AC5" s="699"/>
      <c r="AD5" s="700">
        <v>4342252</v>
      </c>
      <c r="AE5" s="700"/>
      <c r="AF5" s="700"/>
      <c r="AG5" s="700"/>
      <c r="AH5" s="700"/>
      <c r="AI5" s="700"/>
      <c r="AJ5" s="700"/>
      <c r="AK5" s="700"/>
      <c r="AL5" s="687">
        <v>35.1</v>
      </c>
      <c r="AM5" s="656"/>
      <c r="AN5" s="656"/>
      <c r="AO5" s="688"/>
      <c r="AP5" s="675" t="s">
        <v>208</v>
      </c>
      <c r="AQ5" s="676"/>
      <c r="AR5" s="676"/>
      <c r="AS5" s="676"/>
      <c r="AT5" s="676"/>
      <c r="AU5" s="676"/>
      <c r="AV5" s="676"/>
      <c r="AW5" s="676"/>
      <c r="AX5" s="676"/>
      <c r="AY5" s="676"/>
      <c r="AZ5" s="676"/>
      <c r="BA5" s="676"/>
      <c r="BB5" s="676"/>
      <c r="BC5" s="676"/>
      <c r="BD5" s="676"/>
      <c r="BE5" s="676"/>
      <c r="BF5" s="677"/>
      <c r="BG5" s="588">
        <v>4342252</v>
      </c>
      <c r="BH5" s="589"/>
      <c r="BI5" s="589"/>
      <c r="BJ5" s="589"/>
      <c r="BK5" s="589"/>
      <c r="BL5" s="589"/>
      <c r="BM5" s="589"/>
      <c r="BN5" s="590"/>
      <c r="BO5" s="641">
        <v>96.4</v>
      </c>
      <c r="BP5" s="641"/>
      <c r="BQ5" s="641"/>
      <c r="BR5" s="641"/>
      <c r="BS5" s="642">
        <v>45756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242630</v>
      </c>
      <c r="S6" s="589"/>
      <c r="T6" s="589"/>
      <c r="U6" s="589"/>
      <c r="V6" s="589"/>
      <c r="W6" s="589"/>
      <c r="X6" s="589"/>
      <c r="Y6" s="590"/>
      <c r="Z6" s="641">
        <v>1.2</v>
      </c>
      <c r="AA6" s="641"/>
      <c r="AB6" s="641"/>
      <c r="AC6" s="641"/>
      <c r="AD6" s="642">
        <v>242630</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4342252</v>
      </c>
      <c r="BH6" s="589"/>
      <c r="BI6" s="589"/>
      <c r="BJ6" s="589"/>
      <c r="BK6" s="589"/>
      <c r="BL6" s="589"/>
      <c r="BM6" s="589"/>
      <c r="BN6" s="590"/>
      <c r="BO6" s="641">
        <v>96.4</v>
      </c>
      <c r="BP6" s="641"/>
      <c r="BQ6" s="641"/>
      <c r="BR6" s="641"/>
      <c r="BS6" s="642">
        <v>45756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220387</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220387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11040</v>
      </c>
      <c r="S7" s="589"/>
      <c r="T7" s="589"/>
      <c r="U7" s="589"/>
      <c r="V7" s="589"/>
      <c r="W7" s="589"/>
      <c r="X7" s="589"/>
      <c r="Y7" s="590"/>
      <c r="Z7" s="641">
        <v>0.1</v>
      </c>
      <c r="AA7" s="641"/>
      <c r="AB7" s="641"/>
      <c r="AC7" s="641"/>
      <c r="AD7" s="642">
        <v>11040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1954971</v>
      </c>
      <c r="BH7" s="589"/>
      <c r="BI7" s="589"/>
      <c r="BJ7" s="589"/>
      <c r="BK7" s="589"/>
      <c r="BL7" s="589"/>
      <c r="BM7" s="589"/>
      <c r="BN7" s="590"/>
      <c r="BO7" s="641">
        <v>43.4</v>
      </c>
      <c r="BP7" s="641"/>
      <c r="BQ7" s="641"/>
      <c r="BR7" s="641"/>
      <c r="BS7" s="642">
        <v>45756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2377341</v>
      </c>
      <c r="CS7" s="589"/>
      <c r="CT7" s="589"/>
      <c r="CU7" s="589"/>
      <c r="CV7" s="589"/>
      <c r="CW7" s="589"/>
      <c r="CX7" s="589"/>
      <c r="CY7" s="590"/>
      <c r="CZ7" s="641">
        <v>11.7</v>
      </c>
      <c r="DA7" s="641"/>
      <c r="DB7" s="641"/>
      <c r="DC7" s="641"/>
      <c r="DD7" s="594">
        <v>434946</v>
      </c>
      <c r="DE7" s="589"/>
      <c r="DF7" s="589"/>
      <c r="DG7" s="589"/>
      <c r="DH7" s="589"/>
      <c r="DI7" s="589"/>
      <c r="DJ7" s="589"/>
      <c r="DK7" s="589"/>
      <c r="DL7" s="589"/>
      <c r="DM7" s="589"/>
      <c r="DN7" s="589"/>
      <c r="DO7" s="589"/>
      <c r="DP7" s="590"/>
      <c r="DQ7" s="594">
        <v>1858336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46226</v>
      </c>
      <c r="S8" s="589"/>
      <c r="T8" s="589"/>
      <c r="U8" s="589"/>
      <c r="V8" s="589"/>
      <c r="W8" s="589"/>
      <c r="X8" s="589"/>
      <c r="Y8" s="590"/>
      <c r="Z8" s="641">
        <v>0.2</v>
      </c>
      <c r="AA8" s="641"/>
      <c r="AB8" s="641"/>
      <c r="AC8" s="641"/>
      <c r="AD8" s="642">
        <v>46226</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68539</v>
      </c>
      <c r="BH8" s="589"/>
      <c r="BI8" s="589"/>
      <c r="BJ8" s="589"/>
      <c r="BK8" s="589"/>
      <c r="BL8" s="589"/>
      <c r="BM8" s="589"/>
      <c r="BN8" s="590"/>
      <c r="BO8" s="641">
        <v>1.5</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5890724</v>
      </c>
      <c r="CS8" s="589"/>
      <c r="CT8" s="589"/>
      <c r="CU8" s="589"/>
      <c r="CV8" s="589"/>
      <c r="CW8" s="589"/>
      <c r="CX8" s="589"/>
      <c r="CY8" s="590"/>
      <c r="CZ8" s="641">
        <v>29</v>
      </c>
      <c r="DA8" s="641"/>
      <c r="DB8" s="641"/>
      <c r="DC8" s="641"/>
      <c r="DD8" s="594">
        <v>62414</v>
      </c>
      <c r="DE8" s="589"/>
      <c r="DF8" s="589"/>
      <c r="DG8" s="589"/>
      <c r="DH8" s="589"/>
      <c r="DI8" s="589"/>
      <c r="DJ8" s="589"/>
      <c r="DK8" s="589"/>
      <c r="DL8" s="589"/>
      <c r="DM8" s="589"/>
      <c r="DN8" s="589"/>
      <c r="DO8" s="589"/>
      <c r="DP8" s="590"/>
      <c r="DQ8" s="594">
        <v>3082512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24527</v>
      </c>
      <c r="S9" s="589"/>
      <c r="T9" s="589"/>
      <c r="U9" s="589"/>
      <c r="V9" s="589"/>
      <c r="W9" s="589"/>
      <c r="X9" s="589"/>
      <c r="Y9" s="590"/>
      <c r="Z9" s="641">
        <v>0.1</v>
      </c>
      <c r="AA9" s="641"/>
      <c r="AB9" s="641"/>
      <c r="AC9" s="641"/>
      <c r="AD9" s="642">
        <v>24527</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1523252</v>
      </c>
      <c r="BH9" s="589"/>
      <c r="BI9" s="589"/>
      <c r="BJ9" s="589"/>
      <c r="BK9" s="589"/>
      <c r="BL9" s="589"/>
      <c r="BM9" s="589"/>
      <c r="BN9" s="590"/>
      <c r="BO9" s="641">
        <v>33.799999999999997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2523692</v>
      </c>
      <c r="CS9" s="589"/>
      <c r="CT9" s="589"/>
      <c r="CU9" s="589"/>
      <c r="CV9" s="589"/>
      <c r="CW9" s="589"/>
      <c r="CX9" s="589"/>
      <c r="CY9" s="590"/>
      <c r="CZ9" s="641">
        <v>12.4</v>
      </c>
      <c r="DA9" s="641"/>
      <c r="DB9" s="641"/>
      <c r="DC9" s="641"/>
      <c r="DD9" s="594">
        <v>64013</v>
      </c>
      <c r="DE9" s="589"/>
      <c r="DF9" s="589"/>
      <c r="DG9" s="589"/>
      <c r="DH9" s="589"/>
      <c r="DI9" s="589"/>
      <c r="DJ9" s="589"/>
      <c r="DK9" s="589"/>
      <c r="DL9" s="589"/>
      <c r="DM9" s="589"/>
      <c r="DN9" s="589"/>
      <c r="DO9" s="589"/>
      <c r="DP9" s="590"/>
      <c r="DQ9" s="594">
        <v>1911104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460389</v>
      </c>
      <c r="S10" s="589"/>
      <c r="T10" s="589"/>
      <c r="U10" s="589"/>
      <c r="V10" s="589"/>
      <c r="W10" s="589"/>
      <c r="X10" s="589"/>
      <c r="Y10" s="590"/>
      <c r="Z10" s="641">
        <v>2.2000000000000002</v>
      </c>
      <c r="AA10" s="641"/>
      <c r="AB10" s="641"/>
      <c r="AC10" s="641"/>
      <c r="AD10" s="642">
        <v>460389</v>
      </c>
      <c r="AE10" s="642"/>
      <c r="AF10" s="642"/>
      <c r="AG10" s="642"/>
      <c r="AH10" s="642"/>
      <c r="AI10" s="642"/>
      <c r="AJ10" s="642"/>
      <c r="AK10" s="642"/>
      <c r="AL10" s="611">
        <v>3.7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81615</v>
      </c>
      <c r="BH10" s="589"/>
      <c r="BI10" s="589"/>
      <c r="BJ10" s="589"/>
      <c r="BK10" s="589"/>
      <c r="BL10" s="589"/>
      <c r="BM10" s="589"/>
      <c r="BN10" s="590"/>
      <c r="BO10" s="641">
        <v>1.8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84041</v>
      </c>
      <c r="CS10" s="589"/>
      <c r="CT10" s="589"/>
      <c r="CU10" s="589"/>
      <c r="CV10" s="589"/>
      <c r="CW10" s="589"/>
      <c r="CX10" s="589"/>
      <c r="CY10" s="590"/>
      <c r="CZ10" s="641">
        <v>0.4</v>
      </c>
      <c r="DA10" s="641"/>
      <c r="DB10" s="641"/>
      <c r="DC10" s="641"/>
      <c r="DD10" s="594" t="s">
        <v>221</v>
      </c>
      <c r="DE10" s="589"/>
      <c r="DF10" s="589"/>
      <c r="DG10" s="589"/>
      <c r="DH10" s="589"/>
      <c r="DI10" s="589"/>
      <c r="DJ10" s="589"/>
      <c r="DK10" s="589"/>
      <c r="DL10" s="589"/>
      <c r="DM10" s="589"/>
      <c r="DN10" s="589"/>
      <c r="DO10" s="589"/>
      <c r="DP10" s="590"/>
      <c r="DQ10" s="594">
        <v>28018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27453</v>
      </c>
      <c r="S11" s="589"/>
      <c r="T11" s="589"/>
      <c r="U11" s="589"/>
      <c r="V11" s="589"/>
      <c r="W11" s="589"/>
      <c r="X11" s="589"/>
      <c r="Y11" s="590"/>
      <c r="Z11" s="641">
        <v>0.1</v>
      </c>
      <c r="AA11" s="641"/>
      <c r="AB11" s="641"/>
      <c r="AC11" s="641"/>
      <c r="AD11" s="642">
        <v>27453</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281565</v>
      </c>
      <c r="BH11" s="589"/>
      <c r="BI11" s="589"/>
      <c r="BJ11" s="589"/>
      <c r="BK11" s="589"/>
      <c r="BL11" s="589"/>
      <c r="BM11" s="589"/>
      <c r="BN11" s="590"/>
      <c r="BO11" s="641">
        <v>6.3</v>
      </c>
      <c r="BP11" s="641"/>
      <c r="BQ11" s="641"/>
      <c r="BR11" s="641"/>
      <c r="BS11" s="594">
        <v>45756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699027</v>
      </c>
      <c r="CS11" s="589"/>
      <c r="CT11" s="589"/>
      <c r="CU11" s="589"/>
      <c r="CV11" s="589"/>
      <c r="CW11" s="589"/>
      <c r="CX11" s="589"/>
      <c r="CY11" s="590"/>
      <c r="CZ11" s="641">
        <v>3.4</v>
      </c>
      <c r="DA11" s="641"/>
      <c r="DB11" s="641"/>
      <c r="DC11" s="641"/>
      <c r="DD11" s="594">
        <v>320724</v>
      </c>
      <c r="DE11" s="589"/>
      <c r="DF11" s="589"/>
      <c r="DG11" s="589"/>
      <c r="DH11" s="589"/>
      <c r="DI11" s="589"/>
      <c r="DJ11" s="589"/>
      <c r="DK11" s="589"/>
      <c r="DL11" s="589"/>
      <c r="DM11" s="589"/>
      <c r="DN11" s="589"/>
      <c r="DO11" s="589"/>
      <c r="DP11" s="590"/>
      <c r="DQ11" s="594">
        <v>491940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2042996</v>
      </c>
      <c r="BH12" s="589"/>
      <c r="BI12" s="589"/>
      <c r="BJ12" s="589"/>
      <c r="BK12" s="589"/>
      <c r="BL12" s="589"/>
      <c r="BM12" s="589"/>
      <c r="BN12" s="590"/>
      <c r="BO12" s="641">
        <v>45.4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553524</v>
      </c>
      <c r="CS12" s="589"/>
      <c r="CT12" s="589"/>
      <c r="CU12" s="589"/>
      <c r="CV12" s="589"/>
      <c r="CW12" s="589"/>
      <c r="CX12" s="589"/>
      <c r="CY12" s="590"/>
      <c r="CZ12" s="641">
        <v>2.7</v>
      </c>
      <c r="DA12" s="641"/>
      <c r="DB12" s="641"/>
      <c r="DC12" s="641"/>
      <c r="DD12" s="594">
        <v>157580</v>
      </c>
      <c r="DE12" s="589"/>
      <c r="DF12" s="589"/>
      <c r="DG12" s="589"/>
      <c r="DH12" s="589"/>
      <c r="DI12" s="589"/>
      <c r="DJ12" s="589"/>
      <c r="DK12" s="589"/>
      <c r="DL12" s="589"/>
      <c r="DM12" s="589"/>
      <c r="DN12" s="589"/>
      <c r="DO12" s="589"/>
      <c r="DP12" s="590"/>
      <c r="DQ12" s="594">
        <v>502269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25694</v>
      </c>
      <c r="S13" s="589"/>
      <c r="T13" s="589"/>
      <c r="U13" s="589"/>
      <c r="V13" s="589"/>
      <c r="W13" s="589"/>
      <c r="X13" s="589"/>
      <c r="Y13" s="590"/>
      <c r="Z13" s="641">
        <v>0.1</v>
      </c>
      <c r="AA13" s="641"/>
      <c r="AB13" s="641"/>
      <c r="AC13" s="641"/>
      <c r="AD13" s="642">
        <v>25694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2040726</v>
      </c>
      <c r="BH13" s="589"/>
      <c r="BI13" s="589"/>
      <c r="BJ13" s="589"/>
      <c r="BK13" s="589"/>
      <c r="BL13" s="589"/>
      <c r="BM13" s="589"/>
      <c r="BN13" s="590"/>
      <c r="BO13" s="641">
        <v>45.3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2065391</v>
      </c>
      <c r="CS13" s="589"/>
      <c r="CT13" s="589"/>
      <c r="CU13" s="589"/>
      <c r="CV13" s="589"/>
      <c r="CW13" s="589"/>
      <c r="CX13" s="589"/>
      <c r="CY13" s="590"/>
      <c r="CZ13" s="641">
        <v>10.199999999999999</v>
      </c>
      <c r="DA13" s="641"/>
      <c r="DB13" s="641"/>
      <c r="DC13" s="641"/>
      <c r="DD13" s="594">
        <v>739794</v>
      </c>
      <c r="DE13" s="589"/>
      <c r="DF13" s="589"/>
      <c r="DG13" s="589"/>
      <c r="DH13" s="589"/>
      <c r="DI13" s="589"/>
      <c r="DJ13" s="589"/>
      <c r="DK13" s="589"/>
      <c r="DL13" s="589"/>
      <c r="DM13" s="589"/>
      <c r="DN13" s="589"/>
      <c r="DO13" s="589"/>
      <c r="DP13" s="590"/>
      <c r="DQ13" s="594">
        <v>1854786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120041</v>
      </c>
      <c r="BH14" s="589"/>
      <c r="BI14" s="589"/>
      <c r="BJ14" s="589"/>
      <c r="BK14" s="589"/>
      <c r="BL14" s="589"/>
      <c r="BM14" s="589"/>
      <c r="BN14" s="590"/>
      <c r="BO14" s="641">
        <v>2.7</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780289</v>
      </c>
      <c r="CS14" s="589"/>
      <c r="CT14" s="589"/>
      <c r="CU14" s="589"/>
      <c r="CV14" s="589"/>
      <c r="CW14" s="589"/>
      <c r="CX14" s="589"/>
      <c r="CY14" s="590"/>
      <c r="CZ14" s="641">
        <v>3.8</v>
      </c>
      <c r="DA14" s="641"/>
      <c r="DB14" s="641"/>
      <c r="DC14" s="641"/>
      <c r="DD14" s="594">
        <v>23591</v>
      </c>
      <c r="DE14" s="589"/>
      <c r="DF14" s="589"/>
      <c r="DG14" s="589"/>
      <c r="DH14" s="589"/>
      <c r="DI14" s="589"/>
      <c r="DJ14" s="589"/>
      <c r="DK14" s="589"/>
      <c r="DL14" s="589"/>
      <c r="DM14" s="589"/>
      <c r="DN14" s="589"/>
      <c r="DO14" s="589"/>
      <c r="DP14" s="590"/>
      <c r="DQ14" s="594">
        <v>758283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17077</v>
      </c>
      <c r="S15" s="589"/>
      <c r="T15" s="589"/>
      <c r="U15" s="589"/>
      <c r="V15" s="589"/>
      <c r="W15" s="589"/>
      <c r="X15" s="589"/>
      <c r="Y15" s="590"/>
      <c r="Z15" s="641">
        <v>0.1</v>
      </c>
      <c r="AA15" s="641"/>
      <c r="AB15" s="641"/>
      <c r="AC15" s="641"/>
      <c r="AD15" s="642">
        <v>17077</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222794</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2732897</v>
      </c>
      <c r="CS15" s="589"/>
      <c r="CT15" s="589"/>
      <c r="CU15" s="589"/>
      <c r="CV15" s="589"/>
      <c r="CW15" s="589"/>
      <c r="CX15" s="589"/>
      <c r="CY15" s="590"/>
      <c r="CZ15" s="641">
        <v>13.4</v>
      </c>
      <c r="DA15" s="641"/>
      <c r="DB15" s="641"/>
      <c r="DC15" s="641"/>
      <c r="DD15" s="594">
        <v>976685</v>
      </c>
      <c r="DE15" s="589"/>
      <c r="DF15" s="589"/>
      <c r="DG15" s="589"/>
      <c r="DH15" s="589"/>
      <c r="DI15" s="589"/>
      <c r="DJ15" s="589"/>
      <c r="DK15" s="589"/>
      <c r="DL15" s="589"/>
      <c r="DM15" s="589"/>
      <c r="DN15" s="589"/>
      <c r="DO15" s="589"/>
      <c r="DP15" s="590"/>
      <c r="DQ15" s="594">
        <v>1882617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8064070</v>
      </c>
      <c r="S16" s="589"/>
      <c r="T16" s="589"/>
      <c r="U16" s="589"/>
      <c r="V16" s="589"/>
      <c r="W16" s="589"/>
      <c r="X16" s="589"/>
      <c r="Y16" s="590"/>
      <c r="Z16" s="641">
        <v>38.700000000000003</v>
      </c>
      <c r="AA16" s="641"/>
      <c r="AB16" s="641"/>
      <c r="AC16" s="641"/>
      <c r="AD16" s="642">
        <v>7096815</v>
      </c>
      <c r="AE16" s="642"/>
      <c r="AF16" s="642"/>
      <c r="AG16" s="642"/>
      <c r="AH16" s="642"/>
      <c r="AI16" s="642"/>
      <c r="AJ16" s="642"/>
      <c r="AK16" s="642"/>
      <c r="AL16" s="611">
        <v>57.4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1450</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32025</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16176</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7096815</v>
      </c>
      <c r="S17" s="589"/>
      <c r="T17" s="589"/>
      <c r="U17" s="589"/>
      <c r="V17" s="589"/>
      <c r="W17" s="589"/>
      <c r="X17" s="589"/>
      <c r="Y17" s="590"/>
      <c r="Z17" s="641">
        <v>34</v>
      </c>
      <c r="AA17" s="641"/>
      <c r="AB17" s="641"/>
      <c r="AC17" s="641"/>
      <c r="AD17" s="642">
        <v>7096815</v>
      </c>
      <c r="AE17" s="642"/>
      <c r="AF17" s="642"/>
      <c r="AG17" s="642"/>
      <c r="AH17" s="642"/>
      <c r="AI17" s="642"/>
      <c r="AJ17" s="642"/>
      <c r="AK17" s="642"/>
      <c r="AL17" s="611">
        <v>57.4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2383916</v>
      </c>
      <c r="CS17" s="589"/>
      <c r="CT17" s="589"/>
      <c r="CU17" s="589"/>
      <c r="CV17" s="589"/>
      <c r="CW17" s="589"/>
      <c r="CX17" s="589"/>
      <c r="CY17" s="590"/>
      <c r="CZ17" s="641">
        <v>11.7</v>
      </c>
      <c r="DA17" s="641"/>
      <c r="DB17" s="641"/>
      <c r="DC17" s="641"/>
      <c r="DD17" s="594" t="s">
        <v>221</v>
      </c>
      <c r="DE17" s="589"/>
      <c r="DF17" s="589"/>
      <c r="DG17" s="589"/>
      <c r="DH17" s="589"/>
      <c r="DI17" s="589"/>
      <c r="DJ17" s="589"/>
      <c r="DK17" s="589"/>
      <c r="DL17" s="589"/>
      <c r="DM17" s="589"/>
      <c r="DN17" s="589"/>
      <c r="DO17" s="589"/>
      <c r="DP17" s="590"/>
      <c r="DQ17" s="594">
        <v>2339997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967254</v>
      </c>
      <c r="S18" s="589"/>
      <c r="T18" s="589"/>
      <c r="U18" s="589"/>
      <c r="V18" s="589"/>
      <c r="W18" s="589"/>
      <c r="X18" s="589"/>
      <c r="Y18" s="590"/>
      <c r="Z18" s="641">
        <v>4.5999999999999996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161317</v>
      </c>
      <c r="BH19" s="589"/>
      <c r="BI19" s="589"/>
      <c r="BJ19" s="589"/>
      <c r="BK19" s="589"/>
      <c r="BL19" s="589"/>
      <c r="BM19" s="589"/>
      <c r="BN19" s="590"/>
      <c r="BO19" s="641">
        <v>3.6</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13422675</v>
      </c>
      <c r="S20" s="589"/>
      <c r="T20" s="589"/>
      <c r="U20" s="589"/>
      <c r="V20" s="589"/>
      <c r="W20" s="589"/>
      <c r="X20" s="589"/>
      <c r="Y20" s="590"/>
      <c r="Z20" s="641">
        <v>64.3</v>
      </c>
      <c r="AA20" s="641"/>
      <c r="AB20" s="641"/>
      <c r="AC20" s="641"/>
      <c r="AD20" s="642">
        <v>12294103</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161317</v>
      </c>
      <c r="BH20" s="589"/>
      <c r="BI20" s="589"/>
      <c r="BJ20" s="589"/>
      <c r="BK20" s="589"/>
      <c r="BL20" s="589"/>
      <c r="BM20" s="589"/>
      <c r="BN20" s="590"/>
      <c r="BO20" s="641">
        <v>3.6</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20343254</v>
      </c>
      <c r="CS20" s="589"/>
      <c r="CT20" s="589"/>
      <c r="CU20" s="589"/>
      <c r="CV20" s="589"/>
      <c r="CW20" s="589"/>
      <c r="CX20" s="589"/>
      <c r="CY20" s="590"/>
      <c r="CZ20" s="641">
        <v>100</v>
      </c>
      <c r="DA20" s="641"/>
      <c r="DB20" s="641"/>
      <c r="DC20" s="641"/>
      <c r="DD20" s="594">
        <v>2779747</v>
      </c>
      <c r="DE20" s="589"/>
      <c r="DF20" s="589"/>
      <c r="DG20" s="589"/>
      <c r="DH20" s="589"/>
      <c r="DI20" s="589"/>
      <c r="DJ20" s="589"/>
      <c r="DK20" s="589"/>
      <c r="DL20" s="589"/>
      <c r="DM20" s="589"/>
      <c r="DN20" s="589"/>
      <c r="DO20" s="589"/>
      <c r="DP20" s="590"/>
      <c r="DQ20" s="594">
        <v>14946425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6458</v>
      </c>
      <c r="S21" s="589"/>
      <c r="T21" s="589"/>
      <c r="U21" s="589"/>
      <c r="V21" s="589"/>
      <c r="W21" s="589"/>
      <c r="X21" s="589"/>
      <c r="Y21" s="590"/>
      <c r="Z21" s="641">
        <v>0</v>
      </c>
      <c r="AA21" s="641"/>
      <c r="AB21" s="641"/>
      <c r="AC21" s="641"/>
      <c r="AD21" s="642">
        <v>6458</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283034</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271287</v>
      </c>
      <c r="S23" s="589"/>
      <c r="T23" s="589"/>
      <c r="U23" s="589"/>
      <c r="V23" s="589"/>
      <c r="W23" s="589"/>
      <c r="X23" s="589"/>
      <c r="Y23" s="590"/>
      <c r="Z23" s="641">
        <v>1.3</v>
      </c>
      <c r="AA23" s="641"/>
      <c r="AB23" s="641"/>
      <c r="AC23" s="641"/>
      <c r="AD23" s="642">
        <v>22209</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161317</v>
      </c>
      <c r="BH23" s="589"/>
      <c r="BI23" s="589"/>
      <c r="BJ23" s="589"/>
      <c r="BK23" s="589"/>
      <c r="BL23" s="589"/>
      <c r="BM23" s="589"/>
      <c r="BN23" s="590"/>
      <c r="BO23" s="641">
        <v>3.6</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89314</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8504958</v>
      </c>
      <c r="CS24" s="639"/>
      <c r="CT24" s="639"/>
      <c r="CU24" s="639"/>
      <c r="CV24" s="639"/>
      <c r="CW24" s="639"/>
      <c r="CX24" s="639"/>
      <c r="CY24" s="686"/>
      <c r="CZ24" s="690">
        <v>41.8</v>
      </c>
      <c r="DA24" s="691"/>
      <c r="DB24" s="691"/>
      <c r="DC24" s="692"/>
      <c r="DD24" s="685">
        <v>5992057</v>
      </c>
      <c r="DE24" s="639"/>
      <c r="DF24" s="639"/>
      <c r="DG24" s="639"/>
      <c r="DH24" s="639"/>
      <c r="DI24" s="639"/>
      <c r="DJ24" s="639"/>
      <c r="DK24" s="686"/>
      <c r="DL24" s="685">
        <v>5826538</v>
      </c>
      <c r="DM24" s="639"/>
      <c r="DN24" s="639"/>
      <c r="DO24" s="639"/>
      <c r="DP24" s="639"/>
      <c r="DQ24" s="639"/>
      <c r="DR24" s="639"/>
      <c r="DS24" s="639"/>
      <c r="DT24" s="639"/>
      <c r="DU24" s="639"/>
      <c r="DV24" s="686"/>
      <c r="DW24" s="687">
        <v>44.1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1954609</v>
      </c>
      <c r="S25" s="589"/>
      <c r="T25" s="589"/>
      <c r="U25" s="589"/>
      <c r="V25" s="589"/>
      <c r="W25" s="589"/>
      <c r="X25" s="589"/>
      <c r="Y25" s="590"/>
      <c r="Z25" s="641">
        <v>9.4</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2871309</v>
      </c>
      <c r="CS25" s="607"/>
      <c r="CT25" s="607"/>
      <c r="CU25" s="607"/>
      <c r="CV25" s="607"/>
      <c r="CW25" s="607"/>
      <c r="CX25" s="607"/>
      <c r="CY25" s="608"/>
      <c r="CZ25" s="591">
        <v>14.1</v>
      </c>
      <c r="DA25" s="609"/>
      <c r="DB25" s="609"/>
      <c r="DC25" s="610"/>
      <c r="DD25" s="594">
        <v>2633084</v>
      </c>
      <c r="DE25" s="607"/>
      <c r="DF25" s="607"/>
      <c r="DG25" s="607"/>
      <c r="DH25" s="607"/>
      <c r="DI25" s="607"/>
      <c r="DJ25" s="607"/>
      <c r="DK25" s="608"/>
      <c r="DL25" s="594">
        <v>2557312</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1795761</v>
      </c>
      <c r="CS26" s="589"/>
      <c r="CT26" s="589"/>
      <c r="CU26" s="589"/>
      <c r="CV26" s="589"/>
      <c r="CW26" s="589"/>
      <c r="CX26" s="589"/>
      <c r="CY26" s="590"/>
      <c r="CZ26" s="591">
        <v>8.8000000000000007</v>
      </c>
      <c r="DA26" s="609"/>
      <c r="DB26" s="609"/>
      <c r="DC26" s="610"/>
      <c r="DD26" s="594">
        <v>1570061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1150782</v>
      </c>
      <c r="S27" s="589"/>
      <c r="T27" s="589"/>
      <c r="U27" s="589"/>
      <c r="V27" s="589"/>
      <c r="W27" s="589"/>
      <c r="X27" s="589"/>
      <c r="Y27" s="590"/>
      <c r="Z27" s="641">
        <v>5.5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4503569</v>
      </c>
      <c r="BH27" s="589"/>
      <c r="BI27" s="589"/>
      <c r="BJ27" s="589"/>
      <c r="BK27" s="589"/>
      <c r="BL27" s="589"/>
      <c r="BM27" s="589"/>
      <c r="BN27" s="590"/>
      <c r="BO27" s="641">
        <v>100</v>
      </c>
      <c r="BP27" s="641"/>
      <c r="BQ27" s="641"/>
      <c r="BR27" s="641"/>
      <c r="BS27" s="594">
        <v>45756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3249733</v>
      </c>
      <c r="CS27" s="607"/>
      <c r="CT27" s="607"/>
      <c r="CU27" s="607"/>
      <c r="CV27" s="607"/>
      <c r="CW27" s="607"/>
      <c r="CX27" s="607"/>
      <c r="CY27" s="608"/>
      <c r="CZ27" s="591">
        <v>16</v>
      </c>
      <c r="DA27" s="609"/>
      <c r="DB27" s="609"/>
      <c r="DC27" s="610"/>
      <c r="DD27" s="594">
        <v>1018976</v>
      </c>
      <c r="DE27" s="607"/>
      <c r="DF27" s="607"/>
      <c r="DG27" s="607"/>
      <c r="DH27" s="607"/>
      <c r="DI27" s="607"/>
      <c r="DJ27" s="607"/>
      <c r="DK27" s="608"/>
      <c r="DL27" s="594">
        <v>929229</v>
      </c>
      <c r="DM27" s="607"/>
      <c r="DN27" s="607"/>
      <c r="DO27" s="607"/>
      <c r="DP27" s="607"/>
      <c r="DQ27" s="607"/>
      <c r="DR27" s="607"/>
      <c r="DS27" s="607"/>
      <c r="DT27" s="607"/>
      <c r="DU27" s="607"/>
      <c r="DV27" s="608"/>
      <c r="DW27" s="611">
        <v>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53499</v>
      </c>
      <c r="S28" s="589"/>
      <c r="T28" s="589"/>
      <c r="U28" s="589"/>
      <c r="V28" s="589"/>
      <c r="W28" s="589"/>
      <c r="X28" s="589"/>
      <c r="Y28" s="590"/>
      <c r="Z28" s="641">
        <v>0.3</v>
      </c>
      <c r="AA28" s="641"/>
      <c r="AB28" s="641"/>
      <c r="AC28" s="641"/>
      <c r="AD28" s="642">
        <v>4927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2383916</v>
      </c>
      <c r="CS28" s="589"/>
      <c r="CT28" s="589"/>
      <c r="CU28" s="589"/>
      <c r="CV28" s="589"/>
      <c r="CW28" s="589"/>
      <c r="CX28" s="589"/>
      <c r="CY28" s="590"/>
      <c r="CZ28" s="591">
        <v>11.7</v>
      </c>
      <c r="DA28" s="609"/>
      <c r="DB28" s="609"/>
      <c r="DC28" s="610"/>
      <c r="DD28" s="594">
        <v>2339997</v>
      </c>
      <c r="DE28" s="589"/>
      <c r="DF28" s="589"/>
      <c r="DG28" s="589"/>
      <c r="DH28" s="589"/>
      <c r="DI28" s="589"/>
      <c r="DJ28" s="589"/>
      <c r="DK28" s="590"/>
      <c r="DL28" s="594">
        <v>2339997</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17746</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2383741</v>
      </c>
      <c r="CS29" s="607"/>
      <c r="CT29" s="607"/>
      <c r="CU29" s="607"/>
      <c r="CV29" s="607"/>
      <c r="CW29" s="607"/>
      <c r="CX29" s="607"/>
      <c r="CY29" s="608"/>
      <c r="CZ29" s="591">
        <v>11.7</v>
      </c>
      <c r="DA29" s="609"/>
      <c r="DB29" s="609"/>
      <c r="DC29" s="610"/>
      <c r="DD29" s="594">
        <v>2339822</v>
      </c>
      <c r="DE29" s="607"/>
      <c r="DF29" s="607"/>
      <c r="DG29" s="607"/>
      <c r="DH29" s="607"/>
      <c r="DI29" s="607"/>
      <c r="DJ29" s="607"/>
      <c r="DK29" s="608"/>
      <c r="DL29" s="594">
        <v>2339822</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412760</v>
      </c>
      <c r="S30" s="589"/>
      <c r="T30" s="589"/>
      <c r="U30" s="589"/>
      <c r="V30" s="589"/>
      <c r="W30" s="589"/>
      <c r="X30" s="589"/>
      <c r="Y30" s="590"/>
      <c r="Z30" s="641">
        <v>2</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93.1</v>
      </c>
      <c r="BN30" s="655"/>
      <c r="BO30" s="655"/>
      <c r="BP30" s="655"/>
      <c r="BQ30" s="657"/>
      <c r="BR30" s="654">
        <v>98.6</v>
      </c>
      <c r="BS30" s="655"/>
      <c r="BT30" s="655"/>
      <c r="BU30" s="655"/>
      <c r="BV30" s="655"/>
      <c r="BW30" s="655"/>
      <c r="BX30" s="656">
        <v>91.5</v>
      </c>
      <c r="BY30" s="655"/>
      <c r="BZ30" s="655"/>
      <c r="CA30" s="655"/>
      <c r="CB30" s="657"/>
      <c r="CD30" s="660"/>
      <c r="CE30" s="661"/>
      <c r="CF30" s="625" t="s">
        <v>293</v>
      </c>
      <c r="CG30" s="622"/>
      <c r="CH30" s="622"/>
      <c r="CI30" s="622"/>
      <c r="CJ30" s="622"/>
      <c r="CK30" s="622"/>
      <c r="CL30" s="622"/>
      <c r="CM30" s="622"/>
      <c r="CN30" s="622"/>
      <c r="CO30" s="622"/>
      <c r="CP30" s="622"/>
      <c r="CQ30" s="623"/>
      <c r="CR30" s="588">
        <v>2164479</v>
      </c>
      <c r="CS30" s="589"/>
      <c r="CT30" s="589"/>
      <c r="CU30" s="589"/>
      <c r="CV30" s="589"/>
      <c r="CW30" s="589"/>
      <c r="CX30" s="589"/>
      <c r="CY30" s="590"/>
      <c r="CZ30" s="591">
        <v>10.6</v>
      </c>
      <c r="DA30" s="609"/>
      <c r="DB30" s="609"/>
      <c r="DC30" s="610"/>
      <c r="DD30" s="594">
        <v>2125453</v>
      </c>
      <c r="DE30" s="589"/>
      <c r="DF30" s="589"/>
      <c r="DG30" s="589"/>
      <c r="DH30" s="589"/>
      <c r="DI30" s="589"/>
      <c r="DJ30" s="589"/>
      <c r="DK30" s="590"/>
      <c r="DL30" s="594">
        <v>2125453</v>
      </c>
      <c r="DM30" s="589"/>
      <c r="DN30" s="589"/>
      <c r="DO30" s="589"/>
      <c r="DP30" s="589"/>
      <c r="DQ30" s="589"/>
      <c r="DR30" s="589"/>
      <c r="DS30" s="589"/>
      <c r="DT30" s="589"/>
      <c r="DU30" s="589"/>
      <c r="DV30" s="590"/>
      <c r="DW30" s="611">
        <v>16.100000000000001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637636</v>
      </c>
      <c r="S31" s="589"/>
      <c r="T31" s="589"/>
      <c r="U31" s="589"/>
      <c r="V31" s="589"/>
      <c r="W31" s="589"/>
      <c r="X31" s="589"/>
      <c r="Y31" s="590"/>
      <c r="Z31" s="641">
        <v>3.1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95</v>
      </c>
      <c r="BN31" s="653"/>
      <c r="BO31" s="653"/>
      <c r="BP31" s="653"/>
      <c r="BQ31" s="617"/>
      <c r="BR31" s="652">
        <v>99</v>
      </c>
      <c r="BS31" s="607"/>
      <c r="BT31" s="607"/>
      <c r="BU31" s="607"/>
      <c r="BV31" s="607"/>
      <c r="BW31" s="607"/>
      <c r="BX31" s="643">
        <v>95</v>
      </c>
      <c r="BY31" s="653"/>
      <c r="BZ31" s="653"/>
      <c r="CA31" s="653"/>
      <c r="CB31" s="617"/>
      <c r="CD31" s="660"/>
      <c r="CE31" s="661"/>
      <c r="CF31" s="625" t="s">
        <v>297</v>
      </c>
      <c r="CG31" s="622"/>
      <c r="CH31" s="622"/>
      <c r="CI31" s="622"/>
      <c r="CJ31" s="622"/>
      <c r="CK31" s="622"/>
      <c r="CL31" s="622"/>
      <c r="CM31" s="622"/>
      <c r="CN31" s="622"/>
      <c r="CO31" s="622"/>
      <c r="CP31" s="622"/>
      <c r="CQ31" s="623"/>
      <c r="CR31" s="588">
        <v>219262</v>
      </c>
      <c r="CS31" s="607"/>
      <c r="CT31" s="607"/>
      <c r="CU31" s="607"/>
      <c r="CV31" s="607"/>
      <c r="CW31" s="607"/>
      <c r="CX31" s="607"/>
      <c r="CY31" s="608"/>
      <c r="CZ31" s="591">
        <v>1.1000000000000001</v>
      </c>
      <c r="DA31" s="609"/>
      <c r="DB31" s="609"/>
      <c r="DC31" s="610"/>
      <c r="DD31" s="594">
        <v>214369</v>
      </c>
      <c r="DE31" s="607"/>
      <c r="DF31" s="607"/>
      <c r="DG31" s="607"/>
      <c r="DH31" s="607"/>
      <c r="DI31" s="607"/>
      <c r="DJ31" s="607"/>
      <c r="DK31" s="608"/>
      <c r="DL31" s="594">
        <v>214369</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298606</v>
      </c>
      <c r="S32" s="589"/>
      <c r="T32" s="589"/>
      <c r="U32" s="589"/>
      <c r="V32" s="589"/>
      <c r="W32" s="589"/>
      <c r="X32" s="589"/>
      <c r="Y32" s="590"/>
      <c r="Z32" s="641">
        <v>1.4</v>
      </c>
      <c r="AA32" s="641"/>
      <c r="AB32" s="641"/>
      <c r="AC32" s="641"/>
      <c r="AD32" s="642">
        <v>32103</v>
      </c>
      <c r="AE32" s="642"/>
      <c r="AF32" s="642"/>
      <c r="AG32" s="642"/>
      <c r="AH32" s="642"/>
      <c r="AI32" s="642"/>
      <c r="AJ32" s="642"/>
      <c r="AK32" s="642"/>
      <c r="AL32" s="611">
        <v>0.3</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90.9</v>
      </c>
      <c r="BN32" s="573"/>
      <c r="BO32" s="573"/>
      <c r="BP32" s="573"/>
      <c r="BQ32" s="630"/>
      <c r="BR32" s="651">
        <v>98.1</v>
      </c>
      <c r="BS32" s="573"/>
      <c r="BT32" s="573"/>
      <c r="BU32" s="573"/>
      <c r="BV32" s="573"/>
      <c r="BW32" s="573"/>
      <c r="BX32" s="636">
        <v>87.7</v>
      </c>
      <c r="BY32" s="573"/>
      <c r="BZ32" s="573"/>
      <c r="CA32" s="573"/>
      <c r="CB32" s="630"/>
      <c r="CD32" s="662"/>
      <c r="CE32" s="663"/>
      <c r="CF32" s="625" t="s">
        <v>300</v>
      </c>
      <c r="CG32" s="622"/>
      <c r="CH32" s="622"/>
      <c r="CI32" s="622"/>
      <c r="CJ32" s="622"/>
      <c r="CK32" s="622"/>
      <c r="CL32" s="622"/>
      <c r="CM32" s="622"/>
      <c r="CN32" s="622"/>
      <c r="CO32" s="622"/>
      <c r="CP32" s="622"/>
      <c r="CQ32" s="623"/>
      <c r="CR32" s="588">
        <v>175</v>
      </c>
      <c r="CS32" s="589"/>
      <c r="CT32" s="589"/>
      <c r="CU32" s="589"/>
      <c r="CV32" s="589"/>
      <c r="CW32" s="589"/>
      <c r="CX32" s="589"/>
      <c r="CY32" s="590"/>
      <c r="CZ32" s="591">
        <v>0</v>
      </c>
      <c r="DA32" s="609"/>
      <c r="DB32" s="609"/>
      <c r="DC32" s="610"/>
      <c r="DD32" s="594">
        <v>175</v>
      </c>
      <c r="DE32" s="589"/>
      <c r="DF32" s="589"/>
      <c r="DG32" s="589"/>
      <c r="DH32" s="589"/>
      <c r="DI32" s="589"/>
      <c r="DJ32" s="589"/>
      <c r="DK32" s="590"/>
      <c r="DL32" s="594">
        <v>175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2265331</v>
      </c>
      <c r="S33" s="589"/>
      <c r="T33" s="589"/>
      <c r="U33" s="589"/>
      <c r="V33" s="589"/>
      <c r="W33" s="589"/>
      <c r="X33" s="589"/>
      <c r="Y33" s="590"/>
      <c r="Z33" s="641">
        <v>10.9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9026524</v>
      </c>
      <c r="CS33" s="607"/>
      <c r="CT33" s="607"/>
      <c r="CU33" s="607"/>
      <c r="CV33" s="607"/>
      <c r="CW33" s="607"/>
      <c r="CX33" s="607"/>
      <c r="CY33" s="608"/>
      <c r="CZ33" s="591">
        <v>44.4</v>
      </c>
      <c r="DA33" s="609"/>
      <c r="DB33" s="609"/>
      <c r="DC33" s="610"/>
      <c r="DD33" s="594">
        <v>7414849</v>
      </c>
      <c r="DE33" s="607"/>
      <c r="DF33" s="607"/>
      <c r="DG33" s="607"/>
      <c r="DH33" s="607"/>
      <c r="DI33" s="607"/>
      <c r="DJ33" s="607"/>
      <c r="DK33" s="608"/>
      <c r="DL33" s="594">
        <v>6283393</v>
      </c>
      <c r="DM33" s="607"/>
      <c r="DN33" s="607"/>
      <c r="DO33" s="607"/>
      <c r="DP33" s="607"/>
      <c r="DQ33" s="607"/>
      <c r="DR33" s="607"/>
      <c r="DS33" s="607"/>
      <c r="DT33" s="607"/>
      <c r="DU33" s="607"/>
      <c r="DV33" s="608"/>
      <c r="DW33" s="611">
        <v>47.6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2421278</v>
      </c>
      <c r="CS34" s="589"/>
      <c r="CT34" s="589"/>
      <c r="CU34" s="589"/>
      <c r="CV34" s="589"/>
      <c r="CW34" s="589"/>
      <c r="CX34" s="589"/>
      <c r="CY34" s="590"/>
      <c r="CZ34" s="591">
        <v>11.9</v>
      </c>
      <c r="DA34" s="609"/>
      <c r="DB34" s="609"/>
      <c r="DC34" s="610"/>
      <c r="DD34" s="594">
        <v>2034024</v>
      </c>
      <c r="DE34" s="589"/>
      <c r="DF34" s="589"/>
      <c r="DG34" s="589"/>
      <c r="DH34" s="589"/>
      <c r="DI34" s="589"/>
      <c r="DJ34" s="589"/>
      <c r="DK34" s="590"/>
      <c r="DL34" s="594">
        <v>1855672</v>
      </c>
      <c r="DM34" s="589"/>
      <c r="DN34" s="589"/>
      <c r="DO34" s="589"/>
      <c r="DP34" s="589"/>
      <c r="DQ34" s="589"/>
      <c r="DR34" s="589"/>
      <c r="DS34" s="589"/>
      <c r="DT34" s="589"/>
      <c r="DU34" s="589"/>
      <c r="DV34" s="590"/>
      <c r="DW34" s="611">
        <v>14</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848331</v>
      </c>
      <c r="S35" s="589"/>
      <c r="T35" s="589"/>
      <c r="U35" s="589"/>
      <c r="V35" s="589"/>
      <c r="W35" s="589"/>
      <c r="X35" s="589"/>
      <c r="Y35" s="590"/>
      <c r="Z35" s="641">
        <v>4.0999999999999996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3688201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58480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92068</v>
      </c>
      <c r="CS35" s="607"/>
      <c r="CT35" s="607"/>
      <c r="CU35" s="607"/>
      <c r="CV35" s="607"/>
      <c r="CW35" s="607"/>
      <c r="CX35" s="607"/>
      <c r="CY35" s="608"/>
      <c r="CZ35" s="591">
        <v>0.5</v>
      </c>
      <c r="DA35" s="609"/>
      <c r="DB35" s="609"/>
      <c r="DC35" s="610"/>
      <c r="DD35" s="594">
        <v>80814</v>
      </c>
      <c r="DE35" s="607"/>
      <c r="DF35" s="607"/>
      <c r="DG35" s="607"/>
      <c r="DH35" s="607"/>
      <c r="DI35" s="607"/>
      <c r="DJ35" s="607"/>
      <c r="DK35" s="608"/>
      <c r="DL35" s="594">
        <v>80814</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20863737</v>
      </c>
      <c r="S36" s="629"/>
      <c r="T36" s="629"/>
      <c r="U36" s="629"/>
      <c r="V36" s="629"/>
      <c r="W36" s="629"/>
      <c r="X36" s="629"/>
      <c r="Y36" s="632"/>
      <c r="Z36" s="633">
        <v>100</v>
      </c>
      <c r="AA36" s="633"/>
      <c r="AB36" s="633"/>
      <c r="AC36" s="633"/>
      <c r="AD36" s="634">
        <v>12359800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1087564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-31302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2910142</v>
      </c>
      <c r="CS36" s="589"/>
      <c r="CT36" s="589"/>
      <c r="CU36" s="589"/>
      <c r="CV36" s="589"/>
      <c r="CW36" s="589"/>
      <c r="CX36" s="589"/>
      <c r="CY36" s="590"/>
      <c r="CZ36" s="591">
        <v>14.3</v>
      </c>
      <c r="DA36" s="609"/>
      <c r="DB36" s="609"/>
      <c r="DC36" s="610"/>
      <c r="DD36" s="594">
        <v>2068458</v>
      </c>
      <c r="DE36" s="589"/>
      <c r="DF36" s="589"/>
      <c r="DG36" s="589"/>
      <c r="DH36" s="589"/>
      <c r="DI36" s="589"/>
      <c r="DJ36" s="589"/>
      <c r="DK36" s="590"/>
      <c r="DL36" s="594">
        <v>1731865</v>
      </c>
      <c r="DM36" s="589"/>
      <c r="DN36" s="589"/>
      <c r="DO36" s="589"/>
      <c r="DP36" s="589"/>
      <c r="DQ36" s="589"/>
      <c r="DR36" s="589"/>
      <c r="DS36" s="589"/>
      <c r="DT36" s="589"/>
      <c r="DU36" s="589"/>
      <c r="DV36" s="590"/>
      <c r="DW36" s="611">
        <v>13.1</v>
      </c>
      <c r="DX36" s="612"/>
      <c r="DY36" s="612"/>
      <c r="DZ36" s="612"/>
      <c r="EA36" s="612"/>
      <c r="EB36" s="612"/>
      <c r="EC36" s="613"/>
    </row>
    <row r="37" spans="2:133" ht="11.25" customHeight="1">
      <c r="AQ37" s="614" t="s">
        <v>315</v>
      </c>
      <c r="AR37" s="615"/>
      <c r="AS37" s="615"/>
      <c r="AT37" s="615"/>
      <c r="AU37" s="615"/>
      <c r="AV37" s="615"/>
      <c r="AW37" s="615"/>
      <c r="AX37" s="615"/>
      <c r="AY37" s="616"/>
      <c r="AZ37" s="588">
        <v>511696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6044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1456678</v>
      </c>
      <c r="CS37" s="607"/>
      <c r="CT37" s="607"/>
      <c r="CU37" s="607"/>
      <c r="CV37" s="607"/>
      <c r="CW37" s="607"/>
      <c r="CX37" s="607"/>
      <c r="CY37" s="608"/>
      <c r="CZ37" s="591">
        <v>7.2</v>
      </c>
      <c r="DA37" s="609"/>
      <c r="DB37" s="609"/>
      <c r="DC37" s="610"/>
      <c r="DD37" s="594">
        <v>987631</v>
      </c>
      <c r="DE37" s="607"/>
      <c r="DF37" s="607"/>
      <c r="DG37" s="607"/>
      <c r="DH37" s="607"/>
      <c r="DI37" s="607"/>
      <c r="DJ37" s="607"/>
      <c r="DK37" s="608"/>
      <c r="DL37" s="594">
        <v>968041</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318</v>
      </c>
      <c r="AR38" s="615"/>
      <c r="AS38" s="615"/>
      <c r="AT38" s="615"/>
      <c r="AU38" s="615"/>
      <c r="AV38" s="615"/>
      <c r="AW38" s="615"/>
      <c r="AX38" s="615"/>
      <c r="AY38" s="616"/>
      <c r="AZ38" s="588">
        <v>215323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9814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3088077</v>
      </c>
      <c r="CS38" s="589"/>
      <c r="CT38" s="589"/>
      <c r="CU38" s="589"/>
      <c r="CV38" s="589"/>
      <c r="CW38" s="589"/>
      <c r="CX38" s="589"/>
      <c r="CY38" s="590"/>
      <c r="CZ38" s="591">
        <v>15.2</v>
      </c>
      <c r="DA38" s="609"/>
      <c r="DB38" s="609"/>
      <c r="DC38" s="610"/>
      <c r="DD38" s="594">
        <v>2821806</v>
      </c>
      <c r="DE38" s="589"/>
      <c r="DF38" s="589"/>
      <c r="DG38" s="589"/>
      <c r="DH38" s="589"/>
      <c r="DI38" s="589"/>
      <c r="DJ38" s="589"/>
      <c r="DK38" s="590"/>
      <c r="DL38" s="594">
        <v>2615042</v>
      </c>
      <c r="DM38" s="589"/>
      <c r="DN38" s="589"/>
      <c r="DO38" s="589"/>
      <c r="DP38" s="589"/>
      <c r="DQ38" s="589"/>
      <c r="DR38" s="589"/>
      <c r="DS38" s="589"/>
      <c r="DT38" s="589"/>
      <c r="DU38" s="589"/>
      <c r="DV38" s="590"/>
      <c r="DW38" s="611">
        <v>19.8</v>
      </c>
      <c r="DX38" s="612"/>
      <c r="DY38" s="612"/>
      <c r="DZ38" s="612"/>
      <c r="EA38" s="612"/>
      <c r="EB38" s="612"/>
      <c r="EC38" s="613"/>
    </row>
    <row r="39" spans="2:133" ht="11.25" customHeight="1">
      <c r="AQ39" s="614" t="s">
        <v>321</v>
      </c>
      <c r="AR39" s="615"/>
      <c r="AS39" s="615"/>
      <c r="AT39" s="615"/>
      <c r="AU39" s="615"/>
      <c r="AV39" s="615"/>
      <c r="AW39" s="615"/>
      <c r="AX39" s="615"/>
      <c r="AY39" s="616"/>
      <c r="AZ39" s="588">
        <v>60045</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444027</v>
      </c>
      <c r="CS39" s="607"/>
      <c r="CT39" s="607"/>
      <c r="CU39" s="607"/>
      <c r="CV39" s="607"/>
      <c r="CW39" s="607"/>
      <c r="CX39" s="607"/>
      <c r="CY39" s="608"/>
      <c r="CZ39" s="591">
        <v>2.2000000000000002</v>
      </c>
      <c r="DA39" s="609"/>
      <c r="DB39" s="609"/>
      <c r="DC39" s="610"/>
      <c r="DD39" s="594">
        <v>403815</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322419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70932</v>
      </c>
      <c r="CS40" s="589"/>
      <c r="CT40" s="589"/>
      <c r="CU40" s="589"/>
      <c r="CV40" s="589"/>
      <c r="CW40" s="589"/>
      <c r="CX40" s="589"/>
      <c r="CY40" s="590"/>
      <c r="CZ40" s="591">
        <v>0.3</v>
      </c>
      <c r="DA40" s="609"/>
      <c r="DB40" s="609"/>
      <c r="DC40" s="610"/>
      <c r="DD40" s="594">
        <v>5932</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1491154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358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2811772</v>
      </c>
      <c r="CS42" s="589"/>
      <c r="CT42" s="589"/>
      <c r="CU42" s="589"/>
      <c r="CV42" s="589"/>
      <c r="CW42" s="589"/>
      <c r="CX42" s="589"/>
      <c r="CY42" s="590"/>
      <c r="CZ42" s="591">
        <v>13.8</v>
      </c>
      <c r="DA42" s="592"/>
      <c r="DB42" s="592"/>
      <c r="DC42" s="593"/>
      <c r="DD42" s="594">
        <v>1539519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94107</v>
      </c>
      <c r="CS43" s="607"/>
      <c r="CT43" s="607"/>
      <c r="CU43" s="607"/>
      <c r="CV43" s="607"/>
      <c r="CW43" s="607"/>
      <c r="CX43" s="607"/>
      <c r="CY43" s="608"/>
      <c r="CZ43" s="591">
        <v>0.5</v>
      </c>
      <c r="DA43" s="609"/>
      <c r="DB43" s="609"/>
      <c r="DC43" s="610"/>
      <c r="DD43" s="594">
        <v>91758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2779747</v>
      </c>
      <c r="CS44" s="589"/>
      <c r="CT44" s="589"/>
      <c r="CU44" s="589"/>
      <c r="CV44" s="589"/>
      <c r="CW44" s="589"/>
      <c r="CX44" s="589"/>
      <c r="CY44" s="590"/>
      <c r="CZ44" s="591">
        <v>13.7</v>
      </c>
      <c r="DA44" s="592"/>
      <c r="DB44" s="592"/>
      <c r="DC44" s="593"/>
      <c r="DD44" s="594">
        <v>1523343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124598</v>
      </c>
      <c r="CS45" s="607"/>
      <c r="CT45" s="607"/>
      <c r="CU45" s="607"/>
      <c r="CV45" s="607"/>
      <c r="CW45" s="607"/>
      <c r="CX45" s="607"/>
      <c r="CY45" s="608"/>
      <c r="CZ45" s="591">
        <v>0.6</v>
      </c>
      <c r="DA45" s="609"/>
      <c r="DB45" s="609"/>
      <c r="DC45" s="610"/>
      <c r="DD45" s="594">
        <v>14876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2541568</v>
      </c>
      <c r="CS46" s="589"/>
      <c r="CT46" s="589"/>
      <c r="CU46" s="589"/>
      <c r="CV46" s="589"/>
      <c r="CW46" s="589"/>
      <c r="CX46" s="589"/>
      <c r="CY46" s="590"/>
      <c r="CZ46" s="591">
        <v>12.5</v>
      </c>
      <c r="DA46" s="592"/>
      <c r="DB46" s="592"/>
      <c r="DC46" s="593"/>
      <c r="DD46" s="594">
        <v>1438986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32025</v>
      </c>
      <c r="CS47" s="607"/>
      <c r="CT47" s="607"/>
      <c r="CU47" s="607"/>
      <c r="CV47" s="607"/>
      <c r="CW47" s="607"/>
      <c r="CX47" s="607"/>
      <c r="CY47" s="608"/>
      <c r="CZ47" s="591">
        <v>0.2</v>
      </c>
      <c r="DA47" s="609"/>
      <c r="DB47" s="609"/>
      <c r="DC47" s="610"/>
      <c r="DD47" s="594">
        <v>16176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20343254</v>
      </c>
      <c r="CS49" s="573"/>
      <c r="CT49" s="573"/>
      <c r="CU49" s="573"/>
      <c r="CV49" s="573"/>
      <c r="CW49" s="573"/>
      <c r="CX49" s="573"/>
      <c r="CY49" s="574"/>
      <c r="CZ49" s="575">
        <v>100</v>
      </c>
      <c r="DA49" s="576"/>
      <c r="DB49" s="576"/>
      <c r="DC49" s="577"/>
      <c r="DD49" s="578">
        <v>14946425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B1" sqref="B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20826</v>
      </c>
      <c r="R7" s="1101"/>
      <c r="S7" s="1101"/>
      <c r="T7" s="1101"/>
      <c r="U7" s="1101"/>
      <c r="V7" s="1101">
        <v>20309</v>
      </c>
      <c r="W7" s="1101"/>
      <c r="X7" s="1101"/>
      <c r="Y7" s="1101"/>
      <c r="Z7" s="1101"/>
      <c r="AA7" s="1101">
        <v>518</v>
      </c>
      <c r="AB7" s="1101"/>
      <c r="AC7" s="1101"/>
      <c r="AD7" s="1101"/>
      <c r="AE7" s="1102"/>
      <c r="AF7" s="1103">
        <v>290</v>
      </c>
      <c r="AG7" s="1104"/>
      <c r="AH7" s="1104"/>
      <c r="AI7" s="1104"/>
      <c r="AJ7" s="1105"/>
      <c r="AK7" s="1087">
        <v>518</v>
      </c>
      <c r="AL7" s="1088"/>
      <c r="AM7" s="1088"/>
      <c r="AN7" s="1088"/>
      <c r="AO7" s="1088"/>
      <c r="AP7" s="1088">
        <v>19074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3</v>
      </c>
      <c r="CI7" s="1085"/>
      <c r="CJ7" s="1085"/>
      <c r="CK7" s="1085"/>
      <c r="CL7" s="1086"/>
      <c r="CM7" s="1084">
        <v>583</v>
      </c>
      <c r="CN7" s="1085"/>
      <c r="CO7" s="1085"/>
      <c r="CP7" s="1085"/>
      <c r="CQ7" s="1086"/>
      <c r="CR7" s="1084">
        <v>10</v>
      </c>
      <c r="CS7" s="1085"/>
      <c r="CT7" s="1085"/>
      <c r="CU7" s="1085"/>
      <c r="CV7" s="1086"/>
      <c r="CW7" s="1084" t="s">
        <v>549</v>
      </c>
      <c r="CX7" s="1085"/>
      <c r="CY7" s="1085"/>
      <c r="CZ7" s="1085"/>
      <c r="DA7" s="1086"/>
      <c r="DB7" s="1084">
        <v>382</v>
      </c>
      <c r="DC7" s="1085"/>
      <c r="DD7" s="1085"/>
      <c r="DE7" s="1085"/>
      <c r="DF7" s="1086"/>
      <c r="DG7" s="1084">
        <v>220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4</v>
      </c>
      <c r="R8" s="1040"/>
      <c r="S8" s="1040"/>
      <c r="T8" s="1040"/>
      <c r="U8" s="1040"/>
      <c r="V8" s="1040">
        <v>1</v>
      </c>
      <c r="W8" s="1040"/>
      <c r="X8" s="1040"/>
      <c r="Y8" s="1040"/>
      <c r="Z8" s="1040"/>
      <c r="AA8" s="1040">
        <v>3</v>
      </c>
      <c r="AB8" s="1040"/>
      <c r="AC8" s="1040"/>
      <c r="AD8" s="1040"/>
      <c r="AE8" s="1041"/>
      <c r="AF8" s="1015">
        <v>3</v>
      </c>
      <c r="AG8" s="1016"/>
      <c r="AH8" s="1016"/>
      <c r="AI8" s="1016"/>
      <c r="AJ8" s="1017"/>
      <c r="AK8" s="1082" t="s">
        <v>549</v>
      </c>
      <c r="AL8" s="1083"/>
      <c r="AM8" s="1083"/>
      <c r="AN8" s="1083"/>
      <c r="AO8" s="1083"/>
      <c r="AP8" s="1083">
        <v>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-178</v>
      </c>
      <c r="CI8" s="986"/>
      <c r="CJ8" s="986"/>
      <c r="CK8" s="986"/>
      <c r="CL8" s="987"/>
      <c r="CM8" s="985">
        <v>540</v>
      </c>
      <c r="CN8" s="986"/>
      <c r="CO8" s="986"/>
      <c r="CP8" s="986"/>
      <c r="CQ8" s="987"/>
      <c r="CR8" s="985">
        <v>45</v>
      </c>
      <c r="CS8" s="986"/>
      <c r="CT8" s="986"/>
      <c r="CU8" s="986"/>
      <c r="CV8" s="987"/>
      <c r="CW8" s="985">
        <v>17</v>
      </c>
      <c r="CX8" s="986"/>
      <c r="CY8" s="986"/>
      <c r="CZ8" s="986"/>
      <c r="DA8" s="987"/>
      <c r="DB8" s="985" t="s">
        <v>550</v>
      </c>
      <c r="DC8" s="986"/>
      <c r="DD8" s="986"/>
      <c r="DE8" s="986"/>
      <c r="DF8" s="987"/>
      <c r="DG8" s="985" t="s">
        <v>549</v>
      </c>
      <c r="DH8" s="986"/>
      <c r="DI8" s="986"/>
      <c r="DJ8" s="986"/>
      <c r="DK8" s="987"/>
      <c r="DL8" s="985" t="s">
        <v>549</v>
      </c>
      <c r="DM8" s="986"/>
      <c r="DN8" s="986"/>
      <c r="DO8" s="986"/>
      <c r="DP8" s="987"/>
      <c r="DQ8" s="985" t="s">
        <v>550</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135</v>
      </c>
      <c r="R9" s="1040"/>
      <c r="S9" s="1040"/>
      <c r="T9" s="1040"/>
      <c r="U9" s="1040"/>
      <c r="V9" s="1040">
        <v>135</v>
      </c>
      <c r="W9" s="1040"/>
      <c r="X9" s="1040"/>
      <c r="Y9" s="1040"/>
      <c r="Z9" s="1040"/>
      <c r="AA9" s="1040" t="s">
        <v>549</v>
      </c>
      <c r="AB9" s="1040"/>
      <c r="AC9" s="1040"/>
      <c r="AD9" s="1040"/>
      <c r="AE9" s="1041"/>
      <c r="AF9" s="1015" t="s">
        <v>111</v>
      </c>
      <c r="AG9" s="1016"/>
      <c r="AH9" s="1016"/>
      <c r="AI9" s="1016"/>
      <c r="AJ9" s="1017"/>
      <c r="AK9" s="1082" t="s">
        <v>549</v>
      </c>
      <c r="AL9" s="1083"/>
      <c r="AM9" s="1083"/>
      <c r="AN9" s="1083"/>
      <c r="AO9" s="1083"/>
      <c r="AP9" s="1083" t="s">
        <v>549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28</v>
      </c>
      <c r="R10" s="1040"/>
      <c r="S10" s="1040"/>
      <c r="T10" s="1040"/>
      <c r="U10" s="1040"/>
      <c r="V10" s="1040">
        <v>28</v>
      </c>
      <c r="W10" s="1040"/>
      <c r="X10" s="1040"/>
      <c r="Y10" s="1040"/>
      <c r="Z10" s="1040"/>
      <c r="AA10" s="1040" t="s">
        <v>549</v>
      </c>
      <c r="AB10" s="1040"/>
      <c r="AC10" s="1040"/>
      <c r="AD10" s="1040"/>
      <c r="AE10" s="1041"/>
      <c r="AF10" s="1015" t="s">
        <v>111</v>
      </c>
      <c r="AG10" s="1016"/>
      <c r="AH10" s="1016"/>
      <c r="AI10" s="1016"/>
      <c r="AJ10" s="1017"/>
      <c r="AK10" s="1082">
        <v>13</v>
      </c>
      <c r="AL10" s="1083"/>
      <c r="AM10" s="1083"/>
      <c r="AN10" s="1083"/>
      <c r="AO10" s="1083"/>
      <c r="AP10" s="1083" t="s">
        <v>550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20864</v>
      </c>
      <c r="R23" s="1065"/>
      <c r="S23" s="1065"/>
      <c r="T23" s="1065"/>
      <c r="U23" s="1065"/>
      <c r="V23" s="1065">
        <v>20343</v>
      </c>
      <c r="W23" s="1065"/>
      <c r="X23" s="1065"/>
      <c r="Y23" s="1065"/>
      <c r="Z23" s="1065"/>
      <c r="AA23" s="1065">
        <v>520</v>
      </c>
      <c r="AB23" s="1065"/>
      <c r="AC23" s="1065"/>
      <c r="AD23" s="1065"/>
      <c r="AE23" s="1066"/>
      <c r="AF23" s="1067">
        <v>293</v>
      </c>
      <c r="AG23" s="1065"/>
      <c r="AH23" s="1065"/>
      <c r="AI23" s="1065"/>
      <c r="AJ23" s="1068"/>
      <c r="AK23" s="1069"/>
      <c r="AL23" s="1070"/>
      <c r="AM23" s="1070"/>
      <c r="AN23" s="1070"/>
      <c r="AO23" s="1070"/>
      <c r="AP23" s="1065">
        <v>19077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5005</v>
      </c>
      <c r="R28" s="1050"/>
      <c r="S28" s="1050"/>
      <c r="T28" s="1050"/>
      <c r="U28" s="1050"/>
      <c r="V28" s="1050">
        <v>4946</v>
      </c>
      <c r="W28" s="1050"/>
      <c r="X28" s="1050"/>
      <c r="Y28" s="1050"/>
      <c r="Z28" s="1050"/>
      <c r="AA28" s="1050">
        <v>58</v>
      </c>
      <c r="AB28" s="1050"/>
      <c r="AC28" s="1050"/>
      <c r="AD28" s="1050"/>
      <c r="AE28" s="1051"/>
      <c r="AF28" s="1052">
        <v>58</v>
      </c>
      <c r="AG28" s="1050"/>
      <c r="AH28" s="1050"/>
      <c r="AI28" s="1050"/>
      <c r="AJ28" s="1053"/>
      <c r="AK28" s="1054">
        <v>322</v>
      </c>
      <c r="AL28" s="1042"/>
      <c r="AM28" s="1042"/>
      <c r="AN28" s="1042"/>
      <c r="AO28" s="1042"/>
      <c r="AP28" s="1042">
        <v>179</v>
      </c>
      <c r="AQ28" s="1042"/>
      <c r="AR28" s="1042"/>
      <c r="AS28" s="1042"/>
      <c r="AT28" s="1042"/>
      <c r="AU28" s="1042">
        <v>177</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4556</v>
      </c>
      <c r="R29" s="1040"/>
      <c r="S29" s="1040"/>
      <c r="T29" s="1040"/>
      <c r="U29" s="1040"/>
      <c r="V29" s="1040">
        <v>4553</v>
      </c>
      <c r="W29" s="1040"/>
      <c r="X29" s="1040"/>
      <c r="Y29" s="1040"/>
      <c r="Z29" s="1040"/>
      <c r="AA29" s="1040">
        <v>4</v>
      </c>
      <c r="AB29" s="1040"/>
      <c r="AC29" s="1040"/>
      <c r="AD29" s="1040"/>
      <c r="AE29" s="1041"/>
      <c r="AF29" s="1015">
        <v>4</v>
      </c>
      <c r="AG29" s="1016"/>
      <c r="AH29" s="1016"/>
      <c r="AI29" s="1016"/>
      <c r="AJ29" s="1017"/>
      <c r="AK29" s="976">
        <v>675</v>
      </c>
      <c r="AL29" s="967"/>
      <c r="AM29" s="967"/>
      <c r="AN29" s="967"/>
      <c r="AO29" s="967"/>
      <c r="AP29" s="967" t="s">
        <v>549</v>
      </c>
      <c r="AQ29" s="967"/>
      <c r="AR29" s="967"/>
      <c r="AS29" s="967"/>
      <c r="AT29" s="967"/>
      <c r="AU29" s="967" t="s">
        <v>550</v>
      </c>
      <c r="AV29" s="967"/>
      <c r="AW29" s="967"/>
      <c r="AX29" s="967"/>
      <c r="AY29" s="967"/>
      <c r="AZ29" s="1038" t="s">
        <v>550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531</v>
      </c>
      <c r="R30" s="1040"/>
      <c r="S30" s="1040"/>
      <c r="T30" s="1040"/>
      <c r="U30" s="1040"/>
      <c r="V30" s="1040">
        <v>531</v>
      </c>
      <c r="W30" s="1040"/>
      <c r="X30" s="1040"/>
      <c r="Y30" s="1040"/>
      <c r="Z30" s="1040"/>
      <c r="AA30" s="1040" t="s">
        <v>550</v>
      </c>
      <c r="AB30" s="1040"/>
      <c r="AC30" s="1040"/>
      <c r="AD30" s="1040"/>
      <c r="AE30" s="1041"/>
      <c r="AF30" s="1015" t="s">
        <v>111</v>
      </c>
      <c r="AG30" s="1016"/>
      <c r="AH30" s="1016"/>
      <c r="AI30" s="1016"/>
      <c r="AJ30" s="1017"/>
      <c r="AK30" s="976">
        <v>179</v>
      </c>
      <c r="AL30" s="967"/>
      <c r="AM30" s="967"/>
      <c r="AN30" s="967"/>
      <c r="AO30" s="967"/>
      <c r="AP30" s="967" t="s">
        <v>549</v>
      </c>
      <c r="AQ30" s="967"/>
      <c r="AR30" s="967"/>
      <c r="AS30" s="967"/>
      <c r="AT30" s="967"/>
      <c r="AU30" s="967" t="s">
        <v>550</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571</v>
      </c>
      <c r="R31" s="1040"/>
      <c r="S31" s="1040"/>
      <c r="T31" s="1040"/>
      <c r="U31" s="1040"/>
      <c r="V31" s="1040">
        <v>517</v>
      </c>
      <c r="W31" s="1040"/>
      <c r="X31" s="1040"/>
      <c r="Y31" s="1040"/>
      <c r="Z31" s="1040"/>
      <c r="AA31" s="1040">
        <v>54</v>
      </c>
      <c r="AB31" s="1040"/>
      <c r="AC31" s="1040"/>
      <c r="AD31" s="1040"/>
      <c r="AE31" s="1041"/>
      <c r="AF31" s="1015">
        <v>943</v>
      </c>
      <c r="AG31" s="1016"/>
      <c r="AH31" s="1016"/>
      <c r="AI31" s="1016"/>
      <c r="AJ31" s="1017"/>
      <c r="AK31" s="976">
        <v>60</v>
      </c>
      <c r="AL31" s="967"/>
      <c r="AM31" s="967"/>
      <c r="AN31" s="967"/>
      <c r="AO31" s="967"/>
      <c r="AP31" s="967">
        <v>3028</v>
      </c>
      <c r="AQ31" s="967"/>
      <c r="AR31" s="967"/>
      <c r="AS31" s="967"/>
      <c r="AT31" s="967"/>
      <c r="AU31" s="967">
        <v>651</v>
      </c>
      <c r="AV31" s="967"/>
      <c r="AW31" s="967"/>
      <c r="AX31" s="967"/>
      <c r="AY31" s="967"/>
      <c r="AZ31" s="1038" t="s">
        <v>549</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2584</v>
      </c>
      <c r="R32" s="1040"/>
      <c r="S32" s="1040"/>
      <c r="T32" s="1040"/>
      <c r="U32" s="1040"/>
      <c r="V32" s="1040">
        <v>2937</v>
      </c>
      <c r="W32" s="1040"/>
      <c r="X32" s="1040"/>
      <c r="Y32" s="1040"/>
      <c r="Z32" s="1040"/>
      <c r="AA32" s="1040">
        <v>-353</v>
      </c>
      <c r="AB32" s="1040"/>
      <c r="AC32" s="1040"/>
      <c r="AD32" s="1040"/>
      <c r="AE32" s="1041"/>
      <c r="AF32" s="1015">
        <v>1168</v>
      </c>
      <c r="AG32" s="1016"/>
      <c r="AH32" s="1016"/>
      <c r="AI32" s="1016"/>
      <c r="AJ32" s="1017"/>
      <c r="AK32" s="976">
        <v>512</v>
      </c>
      <c r="AL32" s="967"/>
      <c r="AM32" s="967"/>
      <c r="AN32" s="967"/>
      <c r="AO32" s="967"/>
      <c r="AP32" s="967">
        <v>3522</v>
      </c>
      <c r="AQ32" s="967"/>
      <c r="AR32" s="967"/>
      <c r="AS32" s="967"/>
      <c r="AT32" s="967"/>
      <c r="AU32" s="967">
        <v>2860</v>
      </c>
      <c r="AV32" s="967"/>
      <c r="AW32" s="967"/>
      <c r="AX32" s="967"/>
      <c r="AY32" s="967"/>
      <c r="AZ32" s="1038" t="s">
        <v>549</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29</v>
      </c>
      <c r="R33" s="1040"/>
      <c r="S33" s="1040"/>
      <c r="T33" s="1040"/>
      <c r="U33" s="1040"/>
      <c r="V33" s="1040">
        <v>21</v>
      </c>
      <c r="W33" s="1040"/>
      <c r="X33" s="1040"/>
      <c r="Y33" s="1040"/>
      <c r="Z33" s="1040"/>
      <c r="AA33" s="1040">
        <v>7</v>
      </c>
      <c r="AB33" s="1040"/>
      <c r="AC33" s="1040"/>
      <c r="AD33" s="1040"/>
      <c r="AE33" s="1041"/>
      <c r="AF33" s="1015">
        <v>78</v>
      </c>
      <c r="AG33" s="1016"/>
      <c r="AH33" s="1016"/>
      <c r="AI33" s="1016"/>
      <c r="AJ33" s="1017"/>
      <c r="AK33" s="976" t="s">
        <v>549</v>
      </c>
      <c r="AL33" s="967"/>
      <c r="AM33" s="967"/>
      <c r="AN33" s="967"/>
      <c r="AO33" s="967"/>
      <c r="AP33" s="967">
        <v>165</v>
      </c>
      <c r="AQ33" s="967"/>
      <c r="AR33" s="967"/>
      <c r="AS33" s="967"/>
      <c r="AT33" s="967"/>
      <c r="AU33" s="967" t="s">
        <v>550</v>
      </c>
      <c r="AV33" s="967"/>
      <c r="AW33" s="967"/>
      <c r="AX33" s="967"/>
      <c r="AY33" s="967"/>
      <c r="AZ33" s="1038" t="s">
        <v>549</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655</v>
      </c>
      <c r="R34" s="1040"/>
      <c r="S34" s="1040"/>
      <c r="T34" s="1040"/>
      <c r="U34" s="1040"/>
      <c r="V34" s="1040">
        <v>625</v>
      </c>
      <c r="W34" s="1040"/>
      <c r="X34" s="1040"/>
      <c r="Y34" s="1040"/>
      <c r="Z34" s="1040"/>
      <c r="AA34" s="1040">
        <v>29</v>
      </c>
      <c r="AB34" s="1040"/>
      <c r="AC34" s="1040"/>
      <c r="AD34" s="1040"/>
      <c r="AE34" s="1041"/>
      <c r="AF34" s="1015">
        <v>29</v>
      </c>
      <c r="AG34" s="1016"/>
      <c r="AH34" s="1016"/>
      <c r="AI34" s="1016"/>
      <c r="AJ34" s="1017"/>
      <c r="AK34" s="976">
        <v>215</v>
      </c>
      <c r="AL34" s="967"/>
      <c r="AM34" s="967"/>
      <c r="AN34" s="967"/>
      <c r="AO34" s="967"/>
      <c r="AP34" s="967">
        <v>2166</v>
      </c>
      <c r="AQ34" s="967"/>
      <c r="AR34" s="967"/>
      <c r="AS34" s="967"/>
      <c r="AT34" s="967"/>
      <c r="AU34" s="967">
        <v>1635</v>
      </c>
      <c r="AV34" s="967"/>
      <c r="AW34" s="967"/>
      <c r="AX34" s="967"/>
      <c r="AY34" s="967"/>
      <c r="AZ34" s="1038" t="s">
        <v>549</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2467</v>
      </c>
      <c r="R35" s="1040"/>
      <c r="S35" s="1040"/>
      <c r="T35" s="1040"/>
      <c r="U35" s="1040"/>
      <c r="V35" s="1040">
        <v>2467</v>
      </c>
      <c r="W35" s="1040"/>
      <c r="X35" s="1040"/>
      <c r="Y35" s="1040"/>
      <c r="Z35" s="1040"/>
      <c r="AA35" s="1040" t="s">
        <v>550</v>
      </c>
      <c r="AB35" s="1040"/>
      <c r="AC35" s="1040"/>
      <c r="AD35" s="1040"/>
      <c r="AE35" s="1041"/>
      <c r="AF35" s="1015" t="s">
        <v>111</v>
      </c>
      <c r="AG35" s="1016"/>
      <c r="AH35" s="1016"/>
      <c r="AI35" s="1016"/>
      <c r="AJ35" s="1017"/>
      <c r="AK35" s="976">
        <v>1088</v>
      </c>
      <c r="AL35" s="967"/>
      <c r="AM35" s="967"/>
      <c r="AN35" s="967"/>
      <c r="AO35" s="967"/>
      <c r="AP35" s="967">
        <v>12934</v>
      </c>
      <c r="AQ35" s="967"/>
      <c r="AR35" s="967"/>
      <c r="AS35" s="967"/>
      <c r="AT35" s="967"/>
      <c r="AU35" s="967">
        <v>12339</v>
      </c>
      <c r="AV35" s="967"/>
      <c r="AW35" s="967"/>
      <c r="AX35" s="967"/>
      <c r="AY35" s="967"/>
      <c r="AZ35" s="1038" t="s">
        <v>549</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2280</v>
      </c>
      <c r="AG63" s="955"/>
      <c r="AH63" s="955"/>
      <c r="AI63" s="955"/>
      <c r="AJ63" s="1026"/>
      <c r="AK63" s="1027"/>
      <c r="AL63" s="959"/>
      <c r="AM63" s="959"/>
      <c r="AN63" s="959"/>
      <c r="AO63" s="959"/>
      <c r="AP63" s="955">
        <v>21994</v>
      </c>
      <c r="AQ63" s="955"/>
      <c r="AR63" s="955"/>
      <c r="AS63" s="955"/>
      <c r="AT63" s="955"/>
      <c r="AU63" s="955">
        <v>17662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797</v>
      </c>
      <c r="R68" s="978"/>
      <c r="S68" s="978"/>
      <c r="T68" s="978"/>
      <c r="U68" s="978"/>
      <c r="V68" s="978">
        <v>779</v>
      </c>
      <c r="W68" s="978"/>
      <c r="X68" s="978"/>
      <c r="Y68" s="978"/>
      <c r="Z68" s="978"/>
      <c r="AA68" s="978">
        <v>18</v>
      </c>
      <c r="AB68" s="978"/>
      <c r="AC68" s="978"/>
      <c r="AD68" s="978"/>
      <c r="AE68" s="978"/>
      <c r="AF68" s="978">
        <v>18</v>
      </c>
      <c r="AG68" s="978"/>
      <c r="AH68" s="978"/>
      <c r="AI68" s="978"/>
      <c r="AJ68" s="978"/>
      <c r="AK68" s="978" t="s">
        <v>552</v>
      </c>
      <c r="AL68" s="978"/>
      <c r="AM68" s="978"/>
      <c r="AN68" s="978"/>
      <c r="AO68" s="978"/>
      <c r="AP68" s="978">
        <v>405</v>
      </c>
      <c r="AQ68" s="978"/>
      <c r="AR68" s="978"/>
      <c r="AS68" s="978"/>
      <c r="AT68" s="978"/>
      <c r="AU68" s="978">
        <v>340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1192</v>
      </c>
      <c r="R69" s="967"/>
      <c r="S69" s="967"/>
      <c r="T69" s="967"/>
      <c r="U69" s="967"/>
      <c r="V69" s="967">
        <v>1183</v>
      </c>
      <c r="W69" s="967"/>
      <c r="X69" s="967"/>
      <c r="Y69" s="967"/>
      <c r="Z69" s="967"/>
      <c r="AA69" s="967">
        <v>10</v>
      </c>
      <c r="AB69" s="967"/>
      <c r="AC69" s="967"/>
      <c r="AD69" s="967"/>
      <c r="AE69" s="967"/>
      <c r="AF69" s="967">
        <v>10</v>
      </c>
      <c r="AG69" s="967"/>
      <c r="AH69" s="967"/>
      <c r="AI69" s="967"/>
      <c r="AJ69" s="967"/>
      <c r="AK69" s="967" t="s">
        <v>553</v>
      </c>
      <c r="AL69" s="967"/>
      <c r="AM69" s="967"/>
      <c r="AN69" s="967"/>
      <c r="AO69" s="967"/>
      <c r="AP69" s="967" t="s">
        <v>553</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280</v>
      </c>
      <c r="R70" s="967"/>
      <c r="S70" s="967"/>
      <c r="T70" s="967"/>
      <c r="U70" s="967"/>
      <c r="V70" s="967">
        <v>277</v>
      </c>
      <c r="W70" s="967"/>
      <c r="X70" s="967"/>
      <c r="Y70" s="967"/>
      <c r="Z70" s="967"/>
      <c r="AA70" s="967">
        <v>3</v>
      </c>
      <c r="AB70" s="967"/>
      <c r="AC70" s="967"/>
      <c r="AD70" s="967"/>
      <c r="AE70" s="967"/>
      <c r="AF70" s="967">
        <v>188</v>
      </c>
      <c r="AG70" s="967"/>
      <c r="AH70" s="967"/>
      <c r="AI70" s="967"/>
      <c r="AJ70" s="967"/>
      <c r="AK70" s="967" t="s">
        <v>553</v>
      </c>
      <c r="AL70" s="967"/>
      <c r="AM70" s="967"/>
      <c r="AN70" s="967"/>
      <c r="AO70" s="967"/>
      <c r="AP70" s="967" t="s">
        <v>553</v>
      </c>
      <c r="AQ70" s="967"/>
      <c r="AR70" s="967"/>
      <c r="AS70" s="967"/>
      <c r="AT70" s="967"/>
      <c r="AU70" s="967" t="s">
        <v>553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804</v>
      </c>
      <c r="R71" s="967"/>
      <c r="S71" s="967"/>
      <c r="T71" s="967"/>
      <c r="U71" s="967"/>
      <c r="V71" s="967">
        <v>751</v>
      </c>
      <c r="W71" s="967"/>
      <c r="X71" s="967"/>
      <c r="Y71" s="967"/>
      <c r="Z71" s="967"/>
      <c r="AA71" s="967">
        <v>53</v>
      </c>
      <c r="AB71" s="967"/>
      <c r="AC71" s="967"/>
      <c r="AD71" s="967"/>
      <c r="AE71" s="967"/>
      <c r="AF71" s="967">
        <v>25</v>
      </c>
      <c r="AG71" s="967"/>
      <c r="AH71" s="967"/>
      <c r="AI71" s="967"/>
      <c r="AJ71" s="967"/>
      <c r="AK71" s="967" t="s">
        <v>553</v>
      </c>
      <c r="AL71" s="967"/>
      <c r="AM71" s="967"/>
      <c r="AN71" s="967"/>
      <c r="AO71" s="967"/>
      <c r="AP71" s="967">
        <v>34</v>
      </c>
      <c r="AQ71" s="967"/>
      <c r="AR71" s="967"/>
      <c r="AS71" s="967"/>
      <c r="AT71" s="967"/>
      <c r="AU71" s="967">
        <v>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6709</v>
      </c>
      <c r="R72" s="967"/>
      <c r="S72" s="967"/>
      <c r="T72" s="967"/>
      <c r="U72" s="967"/>
      <c r="V72" s="967">
        <v>7724</v>
      </c>
      <c r="W72" s="967"/>
      <c r="X72" s="967"/>
      <c r="Y72" s="967"/>
      <c r="Z72" s="967"/>
      <c r="AA72" s="967">
        <v>-1015</v>
      </c>
      <c r="AB72" s="967"/>
      <c r="AC72" s="967"/>
      <c r="AD72" s="967"/>
      <c r="AE72" s="967"/>
      <c r="AF72" s="967">
        <v>391</v>
      </c>
      <c r="AG72" s="967"/>
      <c r="AH72" s="967"/>
      <c r="AI72" s="967"/>
      <c r="AJ72" s="967"/>
      <c r="AK72" s="967" t="s">
        <v>553</v>
      </c>
      <c r="AL72" s="967"/>
      <c r="AM72" s="967"/>
      <c r="AN72" s="967"/>
      <c r="AO72" s="967"/>
      <c r="AP72" s="967">
        <v>35147</v>
      </c>
      <c r="AQ72" s="967"/>
      <c r="AR72" s="967"/>
      <c r="AS72" s="967"/>
      <c r="AT72" s="967"/>
      <c r="AU72" s="967">
        <v>349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61</v>
      </c>
      <c r="R73" s="967"/>
      <c r="S73" s="967"/>
      <c r="T73" s="967"/>
      <c r="U73" s="967"/>
      <c r="V73" s="967">
        <v>60</v>
      </c>
      <c r="W73" s="967"/>
      <c r="X73" s="967"/>
      <c r="Y73" s="967"/>
      <c r="Z73" s="967"/>
      <c r="AA73" s="967">
        <v>2</v>
      </c>
      <c r="AB73" s="967"/>
      <c r="AC73" s="967"/>
      <c r="AD73" s="967"/>
      <c r="AE73" s="967"/>
      <c r="AF73" s="967">
        <v>2</v>
      </c>
      <c r="AG73" s="967"/>
      <c r="AH73" s="967"/>
      <c r="AI73" s="967"/>
      <c r="AJ73" s="967"/>
      <c r="AK73" s="967" t="s">
        <v>553</v>
      </c>
      <c r="AL73" s="967"/>
      <c r="AM73" s="967"/>
      <c r="AN73" s="967"/>
      <c r="AO73" s="967"/>
      <c r="AP73" s="967" t="s">
        <v>553</v>
      </c>
      <c r="AQ73" s="967"/>
      <c r="AR73" s="967"/>
      <c r="AS73" s="967"/>
      <c r="AT73" s="967"/>
      <c r="AU73" s="967" t="s">
        <v>552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257828</v>
      </c>
      <c r="R74" s="967"/>
      <c r="S74" s="967"/>
      <c r="T74" s="967"/>
      <c r="U74" s="967"/>
      <c r="V74" s="967">
        <v>257733</v>
      </c>
      <c r="W74" s="967"/>
      <c r="X74" s="967"/>
      <c r="Y74" s="967"/>
      <c r="Z74" s="967"/>
      <c r="AA74" s="967">
        <v>95</v>
      </c>
      <c r="AB74" s="967"/>
      <c r="AC74" s="967"/>
      <c r="AD74" s="967"/>
      <c r="AE74" s="967"/>
      <c r="AF74" s="967">
        <v>95</v>
      </c>
      <c r="AG74" s="967"/>
      <c r="AH74" s="967"/>
      <c r="AI74" s="967"/>
      <c r="AJ74" s="967"/>
      <c r="AK74" s="967">
        <v>9107</v>
      </c>
      <c r="AL74" s="967"/>
      <c r="AM74" s="967"/>
      <c r="AN74" s="967"/>
      <c r="AO74" s="967"/>
      <c r="AP74" s="967" t="s">
        <v>553</v>
      </c>
      <c r="AQ74" s="967"/>
      <c r="AR74" s="967"/>
      <c r="AS74" s="967"/>
      <c r="AT74" s="967"/>
      <c r="AU74" s="967" t="s">
        <v>553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8652</v>
      </c>
      <c r="R75" s="975"/>
      <c r="S75" s="975"/>
      <c r="T75" s="975"/>
      <c r="U75" s="976"/>
      <c r="V75" s="977">
        <v>7933</v>
      </c>
      <c r="W75" s="975"/>
      <c r="X75" s="975"/>
      <c r="Y75" s="975"/>
      <c r="Z75" s="976"/>
      <c r="AA75" s="977">
        <v>718</v>
      </c>
      <c r="AB75" s="975"/>
      <c r="AC75" s="975"/>
      <c r="AD75" s="975"/>
      <c r="AE75" s="976"/>
      <c r="AF75" s="977">
        <v>718</v>
      </c>
      <c r="AG75" s="975"/>
      <c r="AH75" s="975"/>
      <c r="AI75" s="975"/>
      <c r="AJ75" s="976"/>
      <c r="AK75" s="977">
        <v>652</v>
      </c>
      <c r="AL75" s="975"/>
      <c r="AM75" s="975"/>
      <c r="AN75" s="975"/>
      <c r="AO75" s="976"/>
      <c r="AP75" s="977" t="s">
        <v>553</v>
      </c>
      <c r="AQ75" s="975"/>
      <c r="AR75" s="975"/>
      <c r="AS75" s="975"/>
      <c r="AT75" s="976"/>
      <c r="AU75" s="977" t="s">
        <v>553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948</v>
      </c>
      <c r="R76" s="975"/>
      <c r="S76" s="975"/>
      <c r="T76" s="975"/>
      <c r="U76" s="976"/>
      <c r="V76" s="977">
        <v>751</v>
      </c>
      <c r="W76" s="975"/>
      <c r="X76" s="975"/>
      <c r="Y76" s="975"/>
      <c r="Z76" s="976"/>
      <c r="AA76" s="977">
        <v>197</v>
      </c>
      <c r="AB76" s="975"/>
      <c r="AC76" s="975"/>
      <c r="AD76" s="975"/>
      <c r="AE76" s="976"/>
      <c r="AF76" s="977">
        <v>197</v>
      </c>
      <c r="AG76" s="975"/>
      <c r="AH76" s="975"/>
      <c r="AI76" s="975"/>
      <c r="AJ76" s="976"/>
      <c r="AK76" s="977" t="s">
        <v>553</v>
      </c>
      <c r="AL76" s="975"/>
      <c r="AM76" s="975"/>
      <c r="AN76" s="975"/>
      <c r="AO76" s="976"/>
      <c r="AP76" s="977" t="s">
        <v>553</v>
      </c>
      <c r="AQ76" s="975"/>
      <c r="AR76" s="975"/>
      <c r="AS76" s="975"/>
      <c r="AT76" s="976"/>
      <c r="AU76" s="977" t="s">
        <v>553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57</v>
      </c>
      <c r="R77" s="975"/>
      <c r="S77" s="975"/>
      <c r="T77" s="975"/>
      <c r="U77" s="976"/>
      <c r="V77" s="977">
        <v>54</v>
      </c>
      <c r="W77" s="975"/>
      <c r="X77" s="975"/>
      <c r="Y77" s="975"/>
      <c r="Z77" s="976"/>
      <c r="AA77" s="977">
        <v>3</v>
      </c>
      <c r="AB77" s="975"/>
      <c r="AC77" s="975"/>
      <c r="AD77" s="975"/>
      <c r="AE77" s="976"/>
      <c r="AF77" s="977">
        <v>3</v>
      </c>
      <c r="AG77" s="975"/>
      <c r="AH77" s="975"/>
      <c r="AI77" s="975"/>
      <c r="AJ77" s="976"/>
      <c r="AK77" s="977">
        <v>56</v>
      </c>
      <c r="AL77" s="975"/>
      <c r="AM77" s="975"/>
      <c r="AN77" s="975"/>
      <c r="AO77" s="976"/>
      <c r="AP77" s="977" t="s">
        <v>553</v>
      </c>
      <c r="AQ77" s="975"/>
      <c r="AR77" s="975"/>
      <c r="AS77" s="975"/>
      <c r="AT77" s="976"/>
      <c r="AU77" s="977" t="s">
        <v>553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548</v>
      </c>
      <c r="C78" s="971"/>
      <c r="D78" s="971"/>
      <c r="E78" s="971"/>
      <c r="F78" s="971"/>
      <c r="G78" s="971"/>
      <c r="H78" s="971"/>
      <c r="I78" s="971"/>
      <c r="J78" s="971"/>
      <c r="K78" s="971"/>
      <c r="L78" s="971"/>
      <c r="M78" s="971"/>
      <c r="N78" s="971"/>
      <c r="O78" s="971"/>
      <c r="P78" s="972"/>
      <c r="Q78" s="973">
        <v>6</v>
      </c>
      <c r="R78" s="967"/>
      <c r="S78" s="967"/>
      <c r="T78" s="967"/>
      <c r="U78" s="967"/>
      <c r="V78" s="967">
        <v>3</v>
      </c>
      <c r="W78" s="967"/>
      <c r="X78" s="967"/>
      <c r="Y78" s="967"/>
      <c r="Z78" s="967"/>
      <c r="AA78" s="967">
        <v>3</v>
      </c>
      <c r="AB78" s="967"/>
      <c r="AC78" s="967"/>
      <c r="AD78" s="967"/>
      <c r="AE78" s="967"/>
      <c r="AF78" s="967">
        <v>3</v>
      </c>
      <c r="AG78" s="967"/>
      <c r="AH78" s="967"/>
      <c r="AI78" s="967"/>
      <c r="AJ78" s="967"/>
      <c r="AK78" s="967" t="s">
        <v>553</v>
      </c>
      <c r="AL78" s="967"/>
      <c r="AM78" s="967"/>
      <c r="AN78" s="967"/>
      <c r="AO78" s="967"/>
      <c r="AP78" s="967" t="s">
        <v>553</v>
      </c>
      <c r="AQ78" s="967"/>
      <c r="AR78" s="967"/>
      <c r="AS78" s="967"/>
      <c r="AT78" s="967"/>
      <c r="AU78" s="967" t="s">
        <v>553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1650</v>
      </c>
      <c r="AG88" s="955"/>
      <c r="AH88" s="955"/>
      <c r="AI88" s="955"/>
      <c r="AJ88" s="955"/>
      <c r="AK88" s="959"/>
      <c r="AL88" s="959"/>
      <c r="AM88" s="959"/>
      <c r="AN88" s="959"/>
      <c r="AO88" s="959"/>
      <c r="AP88" s="955">
        <v>35586</v>
      </c>
      <c r="AQ88" s="955"/>
      <c r="AR88" s="955"/>
      <c r="AS88" s="955"/>
      <c r="AT88" s="955"/>
      <c r="AU88" s="955">
        <v>692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v>
      </c>
      <c r="CS102" s="947"/>
      <c r="CT102" s="947"/>
      <c r="CU102" s="947"/>
      <c r="CV102" s="948"/>
      <c r="CW102" s="946">
        <v>17</v>
      </c>
      <c r="CX102" s="947"/>
      <c r="CY102" s="947"/>
      <c r="CZ102" s="947"/>
      <c r="DA102" s="948"/>
      <c r="DB102" s="946">
        <v>382</v>
      </c>
      <c r="DC102" s="947"/>
      <c r="DD102" s="947"/>
      <c r="DE102" s="947"/>
      <c r="DF102" s="948"/>
      <c r="DG102" s="946">
        <v>220</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2308569</v>
      </c>
      <c r="AB110" s="873"/>
      <c r="AC110" s="873"/>
      <c r="AD110" s="873"/>
      <c r="AE110" s="874"/>
      <c r="AF110" s="875">
        <v>2288264</v>
      </c>
      <c r="AG110" s="873"/>
      <c r="AH110" s="873"/>
      <c r="AI110" s="873"/>
      <c r="AJ110" s="874"/>
      <c r="AK110" s="875">
        <v>2383741</v>
      </c>
      <c r="AL110" s="873"/>
      <c r="AM110" s="873"/>
      <c r="AN110" s="873"/>
      <c r="AO110" s="874"/>
      <c r="AP110" s="876">
        <v>22.4</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19128865</v>
      </c>
      <c r="BR110" s="800"/>
      <c r="BS110" s="800"/>
      <c r="BT110" s="800"/>
      <c r="BU110" s="800"/>
      <c r="BV110" s="800">
        <v>18967562</v>
      </c>
      <c r="BW110" s="800"/>
      <c r="BX110" s="800"/>
      <c r="BY110" s="800"/>
      <c r="BZ110" s="800"/>
      <c r="CA110" s="800">
        <v>19077059</v>
      </c>
      <c r="CB110" s="800"/>
      <c r="CC110" s="800"/>
      <c r="CD110" s="800"/>
      <c r="CE110" s="800"/>
      <c r="CF110" s="861">
        <v>179.2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334147</v>
      </c>
      <c r="BR111" s="771"/>
      <c r="BS111" s="771"/>
      <c r="BT111" s="771"/>
      <c r="BU111" s="771"/>
      <c r="BV111" s="771">
        <v>261138</v>
      </c>
      <c r="BW111" s="771"/>
      <c r="BX111" s="771"/>
      <c r="BY111" s="771"/>
      <c r="BZ111" s="771"/>
      <c r="CA111" s="771">
        <v>194122</v>
      </c>
      <c r="CB111" s="771"/>
      <c r="CC111" s="771"/>
      <c r="CD111" s="771"/>
      <c r="CE111" s="771"/>
      <c r="CF111" s="848">
        <v>1.8</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18086885</v>
      </c>
      <c r="BR112" s="771"/>
      <c r="BS112" s="771"/>
      <c r="BT112" s="771"/>
      <c r="BU112" s="771"/>
      <c r="BV112" s="771">
        <v>17907883</v>
      </c>
      <c r="BW112" s="771"/>
      <c r="BX112" s="771"/>
      <c r="BY112" s="771"/>
      <c r="BZ112" s="771"/>
      <c r="CA112" s="771">
        <v>17661926</v>
      </c>
      <c r="CB112" s="771"/>
      <c r="CC112" s="771"/>
      <c r="CD112" s="771"/>
      <c r="CE112" s="771"/>
      <c r="CF112" s="848">
        <v>165.9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1424572</v>
      </c>
      <c r="AB113" s="909"/>
      <c r="AC113" s="909"/>
      <c r="AD113" s="909"/>
      <c r="AE113" s="910"/>
      <c r="AF113" s="911">
        <v>1439093</v>
      </c>
      <c r="AG113" s="909"/>
      <c r="AH113" s="909"/>
      <c r="AI113" s="909"/>
      <c r="AJ113" s="910"/>
      <c r="AK113" s="911">
        <v>1438529</v>
      </c>
      <c r="AL113" s="909"/>
      <c r="AM113" s="909"/>
      <c r="AN113" s="909"/>
      <c r="AO113" s="910"/>
      <c r="AP113" s="912">
        <v>13.5</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685517</v>
      </c>
      <c r="BR113" s="771"/>
      <c r="BS113" s="771"/>
      <c r="BT113" s="771"/>
      <c r="BU113" s="771"/>
      <c r="BV113" s="771">
        <v>738209</v>
      </c>
      <c r="BW113" s="771"/>
      <c r="BX113" s="771"/>
      <c r="BY113" s="771"/>
      <c r="BZ113" s="771"/>
      <c r="CA113" s="771">
        <v>691951</v>
      </c>
      <c r="CB113" s="771"/>
      <c r="CC113" s="771"/>
      <c r="CD113" s="771"/>
      <c r="CE113" s="771"/>
      <c r="CF113" s="848">
        <v>6.5</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66115</v>
      </c>
      <c r="AB114" s="784"/>
      <c r="AC114" s="784"/>
      <c r="AD114" s="784"/>
      <c r="AE114" s="785"/>
      <c r="AF114" s="786">
        <v>62241</v>
      </c>
      <c r="AG114" s="784"/>
      <c r="AH114" s="784"/>
      <c r="AI114" s="784"/>
      <c r="AJ114" s="785"/>
      <c r="AK114" s="786">
        <v>59715</v>
      </c>
      <c r="AL114" s="784"/>
      <c r="AM114" s="784"/>
      <c r="AN114" s="784"/>
      <c r="AO114" s="785"/>
      <c r="AP114" s="754">
        <v>0.6</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3862021</v>
      </c>
      <c r="BR114" s="771"/>
      <c r="BS114" s="771"/>
      <c r="BT114" s="771"/>
      <c r="BU114" s="771"/>
      <c r="BV114" s="771">
        <v>3756209</v>
      </c>
      <c r="BW114" s="771"/>
      <c r="BX114" s="771"/>
      <c r="BY114" s="771"/>
      <c r="BZ114" s="771"/>
      <c r="CA114" s="771">
        <v>3369507</v>
      </c>
      <c r="CB114" s="771"/>
      <c r="CC114" s="771"/>
      <c r="CD114" s="771"/>
      <c r="CE114" s="771"/>
      <c r="CF114" s="848">
        <v>31.6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105841</v>
      </c>
      <c r="AB115" s="909"/>
      <c r="AC115" s="909"/>
      <c r="AD115" s="909"/>
      <c r="AE115" s="910"/>
      <c r="AF115" s="911">
        <v>87803</v>
      </c>
      <c r="AG115" s="909"/>
      <c r="AH115" s="909"/>
      <c r="AI115" s="909"/>
      <c r="AJ115" s="910"/>
      <c r="AK115" s="911">
        <v>63936</v>
      </c>
      <c r="AL115" s="909"/>
      <c r="AM115" s="909"/>
      <c r="AN115" s="909"/>
      <c r="AO115" s="910"/>
      <c r="AP115" s="912">
        <v>0.6</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1583</v>
      </c>
      <c r="BR115" s="771"/>
      <c r="BS115" s="771"/>
      <c r="BT115" s="771"/>
      <c r="BU115" s="771"/>
      <c r="BV115" s="771">
        <v>2228</v>
      </c>
      <c r="BW115" s="771"/>
      <c r="BX115" s="771"/>
      <c r="BY115" s="771"/>
      <c r="BZ115" s="771"/>
      <c r="CA115" s="771">
        <v>2363</v>
      </c>
      <c r="CB115" s="771"/>
      <c r="CC115" s="771"/>
      <c r="CD115" s="771"/>
      <c r="CE115" s="771"/>
      <c r="CF115" s="848">
        <v>0</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3905097</v>
      </c>
      <c r="AB117" s="895"/>
      <c r="AC117" s="895"/>
      <c r="AD117" s="895"/>
      <c r="AE117" s="896"/>
      <c r="AF117" s="898">
        <v>3877401</v>
      </c>
      <c r="AG117" s="895"/>
      <c r="AH117" s="895"/>
      <c r="AI117" s="895"/>
      <c r="AJ117" s="896"/>
      <c r="AK117" s="898">
        <v>3945921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42099018</v>
      </c>
      <c r="BR118" s="858"/>
      <c r="BS118" s="858"/>
      <c r="BT118" s="858"/>
      <c r="BU118" s="858"/>
      <c r="BV118" s="858">
        <v>41633229</v>
      </c>
      <c r="BW118" s="858"/>
      <c r="BX118" s="858"/>
      <c r="BY118" s="858"/>
      <c r="BZ118" s="858"/>
      <c r="CA118" s="858">
        <v>40996928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15411746</v>
      </c>
      <c r="BR119" s="800"/>
      <c r="BS119" s="800"/>
      <c r="BT119" s="800"/>
      <c r="BU119" s="800"/>
      <c r="BV119" s="800">
        <v>16067582</v>
      </c>
      <c r="BW119" s="800"/>
      <c r="BX119" s="800"/>
      <c r="BY119" s="800"/>
      <c r="BZ119" s="800"/>
      <c r="CA119" s="800">
        <v>16191094</v>
      </c>
      <c r="CB119" s="800"/>
      <c r="CC119" s="800"/>
      <c r="CD119" s="800"/>
      <c r="CE119" s="800"/>
      <c r="CF119" s="861">
        <v>152.1</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334147</v>
      </c>
      <c r="DH119" s="717"/>
      <c r="DI119" s="717"/>
      <c r="DJ119" s="717"/>
      <c r="DK119" s="718"/>
      <c r="DL119" s="719">
        <v>261138</v>
      </c>
      <c r="DM119" s="717"/>
      <c r="DN119" s="717"/>
      <c r="DO119" s="717"/>
      <c r="DP119" s="718"/>
      <c r="DQ119" s="719">
        <v>194122</v>
      </c>
      <c r="DR119" s="717"/>
      <c r="DS119" s="717"/>
      <c r="DT119" s="717"/>
      <c r="DU119" s="718"/>
      <c r="DV119" s="807">
        <v>1.8</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2399565</v>
      </c>
      <c r="BR120" s="771"/>
      <c r="BS120" s="771"/>
      <c r="BT120" s="771"/>
      <c r="BU120" s="771"/>
      <c r="BV120" s="771">
        <v>2211703</v>
      </c>
      <c r="BW120" s="771"/>
      <c r="BX120" s="771"/>
      <c r="BY120" s="771"/>
      <c r="BZ120" s="771"/>
      <c r="CA120" s="771">
        <v>1993990</v>
      </c>
      <c r="CB120" s="771"/>
      <c r="CC120" s="771"/>
      <c r="CD120" s="771"/>
      <c r="CE120" s="771"/>
      <c r="CF120" s="848">
        <v>18.7</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12876944</v>
      </c>
      <c r="DH120" s="800"/>
      <c r="DI120" s="800"/>
      <c r="DJ120" s="800"/>
      <c r="DK120" s="800"/>
      <c r="DL120" s="800">
        <v>12647642</v>
      </c>
      <c r="DM120" s="800"/>
      <c r="DN120" s="800"/>
      <c r="DO120" s="800"/>
      <c r="DP120" s="800"/>
      <c r="DQ120" s="800">
        <v>12338585</v>
      </c>
      <c r="DR120" s="800"/>
      <c r="DS120" s="800"/>
      <c r="DT120" s="800"/>
      <c r="DU120" s="800"/>
      <c r="DV120" s="801">
        <v>115.9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24321014</v>
      </c>
      <c r="BR121" s="858"/>
      <c r="BS121" s="858"/>
      <c r="BT121" s="858"/>
      <c r="BU121" s="858"/>
      <c r="BV121" s="858">
        <v>24356437</v>
      </c>
      <c r="BW121" s="858"/>
      <c r="BX121" s="858"/>
      <c r="BY121" s="858"/>
      <c r="BZ121" s="858"/>
      <c r="CA121" s="858">
        <v>24522383</v>
      </c>
      <c r="CB121" s="858"/>
      <c r="CC121" s="858"/>
      <c r="CD121" s="858"/>
      <c r="CE121" s="858"/>
      <c r="CF121" s="859">
        <v>230.3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2759703</v>
      </c>
      <c r="DH121" s="771"/>
      <c r="DI121" s="771"/>
      <c r="DJ121" s="771"/>
      <c r="DK121" s="771"/>
      <c r="DL121" s="771">
        <v>2789749</v>
      </c>
      <c r="DM121" s="771"/>
      <c r="DN121" s="771"/>
      <c r="DO121" s="771"/>
      <c r="DP121" s="771"/>
      <c r="DQ121" s="771">
        <v>2859971</v>
      </c>
      <c r="DR121" s="771"/>
      <c r="DS121" s="771"/>
      <c r="DT121" s="771"/>
      <c r="DU121" s="771"/>
      <c r="DV121" s="823">
        <v>26.9</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42132325</v>
      </c>
      <c r="BR122" s="840"/>
      <c r="BS122" s="840"/>
      <c r="BT122" s="840"/>
      <c r="BU122" s="840"/>
      <c r="BV122" s="840">
        <v>42635722</v>
      </c>
      <c r="BW122" s="840"/>
      <c r="BX122" s="840"/>
      <c r="BY122" s="840"/>
      <c r="BZ122" s="840"/>
      <c r="CA122" s="840">
        <v>42707467</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1649961</v>
      </c>
      <c r="DH122" s="771"/>
      <c r="DI122" s="771"/>
      <c r="DJ122" s="771"/>
      <c r="DK122" s="771"/>
      <c r="DL122" s="771">
        <v>1596305</v>
      </c>
      <c r="DM122" s="771"/>
      <c r="DN122" s="771"/>
      <c r="DO122" s="771"/>
      <c r="DP122" s="771"/>
      <c r="DQ122" s="771">
        <v>1635046</v>
      </c>
      <c r="DR122" s="771"/>
      <c r="DS122" s="771"/>
      <c r="DT122" s="771"/>
      <c r="DU122" s="771"/>
      <c r="DV122" s="823">
        <v>15.4</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685528</v>
      </c>
      <c r="DH123" s="784"/>
      <c r="DI123" s="784"/>
      <c r="DJ123" s="784"/>
      <c r="DK123" s="785"/>
      <c r="DL123" s="786">
        <v>681972</v>
      </c>
      <c r="DM123" s="784"/>
      <c r="DN123" s="784"/>
      <c r="DO123" s="784"/>
      <c r="DP123" s="785"/>
      <c r="DQ123" s="786">
        <v>651045</v>
      </c>
      <c r="DR123" s="784"/>
      <c r="DS123" s="784"/>
      <c r="DT123" s="784"/>
      <c r="DU123" s="785"/>
      <c r="DV123" s="754">
        <v>6.1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104410</v>
      </c>
      <c r="AB126" s="784"/>
      <c r="AC126" s="784"/>
      <c r="AD126" s="784"/>
      <c r="AE126" s="785"/>
      <c r="AF126" s="786">
        <v>87099</v>
      </c>
      <c r="AG126" s="784"/>
      <c r="AH126" s="784"/>
      <c r="AI126" s="784"/>
      <c r="AJ126" s="785"/>
      <c r="AK126" s="786">
        <v>63663</v>
      </c>
      <c r="AL126" s="784"/>
      <c r="AM126" s="784"/>
      <c r="AN126" s="784"/>
      <c r="AO126" s="785"/>
      <c r="AP126" s="754">
        <v>0.6</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1431</v>
      </c>
      <c r="AB127" s="784"/>
      <c r="AC127" s="784"/>
      <c r="AD127" s="784"/>
      <c r="AE127" s="785"/>
      <c r="AF127" s="786">
        <v>704</v>
      </c>
      <c r="AG127" s="784"/>
      <c r="AH127" s="784"/>
      <c r="AI127" s="784"/>
      <c r="AJ127" s="785"/>
      <c r="AK127" s="786">
        <v>273</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12.94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1583</v>
      </c>
      <c r="DH127" s="820"/>
      <c r="DI127" s="820"/>
      <c r="DJ127" s="820"/>
      <c r="DK127" s="820"/>
      <c r="DL127" s="820">
        <v>2228</v>
      </c>
      <c r="DM127" s="820"/>
      <c r="DN127" s="820"/>
      <c r="DO127" s="820"/>
      <c r="DP127" s="820"/>
      <c r="DQ127" s="820">
        <v>2363</v>
      </c>
      <c r="DR127" s="820"/>
      <c r="DS127" s="820"/>
      <c r="DT127" s="820"/>
      <c r="DU127" s="820"/>
      <c r="DV127" s="821">
        <v>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205877</v>
      </c>
      <c r="AB128" s="724"/>
      <c r="AC128" s="724"/>
      <c r="AD128" s="724"/>
      <c r="AE128" s="725"/>
      <c r="AF128" s="726">
        <v>205837</v>
      </c>
      <c r="AG128" s="724"/>
      <c r="AH128" s="724"/>
      <c r="AI128" s="724"/>
      <c r="AJ128" s="725"/>
      <c r="AK128" s="726">
        <v>199024</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17.940000000000001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13227838</v>
      </c>
      <c r="AB129" s="784"/>
      <c r="AC129" s="784"/>
      <c r="AD129" s="784"/>
      <c r="AE129" s="785"/>
      <c r="AF129" s="786">
        <v>13220077</v>
      </c>
      <c r="AG129" s="784"/>
      <c r="AH129" s="784"/>
      <c r="AI129" s="784"/>
      <c r="AJ129" s="785"/>
      <c r="AK129" s="786">
        <v>13129047</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2329051</v>
      </c>
      <c r="AB130" s="784"/>
      <c r="AC130" s="784"/>
      <c r="AD130" s="784"/>
      <c r="AE130" s="785"/>
      <c r="AF130" s="786">
        <v>2373203</v>
      </c>
      <c r="AG130" s="784"/>
      <c r="AH130" s="784"/>
      <c r="AI130" s="784"/>
      <c r="AJ130" s="785"/>
      <c r="AK130" s="786">
        <v>2482194</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10898787</v>
      </c>
      <c r="AB131" s="717"/>
      <c r="AC131" s="717"/>
      <c r="AD131" s="717"/>
      <c r="AE131" s="718"/>
      <c r="AF131" s="719">
        <v>10846874</v>
      </c>
      <c r="AG131" s="717"/>
      <c r="AH131" s="717"/>
      <c r="AI131" s="717"/>
      <c r="AJ131" s="718"/>
      <c r="AK131" s="719">
        <v>10646853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12.571756840000001</v>
      </c>
      <c r="AB132" s="740"/>
      <c r="AC132" s="740"/>
      <c r="AD132" s="740"/>
      <c r="AE132" s="741"/>
      <c r="AF132" s="742">
        <v>11.969909489999999</v>
      </c>
      <c r="AG132" s="740"/>
      <c r="AH132" s="740"/>
      <c r="AI132" s="740"/>
      <c r="AJ132" s="741"/>
      <c r="AK132" s="742">
        <v>11.8786556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12.4</v>
      </c>
      <c r="AB133" s="749"/>
      <c r="AC133" s="749"/>
      <c r="AD133" s="749"/>
      <c r="AE133" s="750"/>
      <c r="AF133" s="748">
        <v>12.3</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90" zoomScaleNormal="90"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2871309</v>
      </c>
      <c r="L9" s="264">
        <v>67107</v>
      </c>
      <c r="M9" s="265">
        <v>80825</v>
      </c>
      <c r="N9" s="266">
        <v>-17</v>
      </c>
    </row>
    <row r="10" spans="1:16">
      <c r="A10" s="248"/>
      <c r="B10" s="244"/>
      <c r="C10" s="244"/>
      <c r="D10" s="244"/>
      <c r="E10" s="244"/>
      <c r="F10" s="244"/>
      <c r="G10" s="1133" t="s">
        <v>476</v>
      </c>
      <c r="H10" s="1134"/>
      <c r="I10" s="1134"/>
      <c r="J10" s="1135"/>
      <c r="K10" s="267">
        <v>442376</v>
      </c>
      <c r="L10" s="268">
        <v>10339</v>
      </c>
      <c r="M10" s="269">
        <v>6342</v>
      </c>
      <c r="N10" s="270">
        <v>63</v>
      </c>
    </row>
    <row r="11" spans="1:16" ht="13.5" customHeight="1">
      <c r="A11" s="248"/>
      <c r="B11" s="244"/>
      <c r="C11" s="244"/>
      <c r="D11" s="244"/>
      <c r="E11" s="244"/>
      <c r="F11" s="244"/>
      <c r="G11" s="1133" t="s">
        <v>477</v>
      </c>
      <c r="H11" s="1134"/>
      <c r="I11" s="1134"/>
      <c r="J11" s="1135"/>
      <c r="K11" s="267">
        <v>512701</v>
      </c>
      <c r="L11" s="268">
        <v>11983</v>
      </c>
      <c r="M11" s="269">
        <v>8139</v>
      </c>
      <c r="N11" s="270">
        <v>47.2</v>
      </c>
    </row>
    <row r="12" spans="1:16" ht="13.5" customHeight="1">
      <c r="A12" s="248"/>
      <c r="B12" s="244"/>
      <c r="C12" s="244"/>
      <c r="D12" s="244"/>
      <c r="E12" s="244"/>
      <c r="F12" s="244"/>
      <c r="G12" s="1133" t="s">
        <v>478</v>
      </c>
      <c r="H12" s="1134"/>
      <c r="I12" s="1134"/>
      <c r="J12" s="1135"/>
      <c r="K12" s="267">
        <v>24359</v>
      </c>
      <c r="L12" s="268">
        <v>569</v>
      </c>
      <c r="M12" s="269">
        <v>1344</v>
      </c>
      <c r="N12" s="270">
        <v>-57.7</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116182</v>
      </c>
      <c r="L14" s="268">
        <v>2715</v>
      </c>
      <c r="M14" s="269">
        <v>3637</v>
      </c>
      <c r="N14" s="270">
        <v>-25.4</v>
      </c>
    </row>
    <row r="15" spans="1:16" ht="13.5" customHeight="1">
      <c r="A15" s="248"/>
      <c r="B15" s="244"/>
      <c r="C15" s="244"/>
      <c r="D15" s="244"/>
      <c r="E15" s="244"/>
      <c r="F15" s="244"/>
      <c r="G15" s="1133" t="s">
        <v>482</v>
      </c>
      <c r="H15" s="1134"/>
      <c r="I15" s="1134"/>
      <c r="J15" s="1135"/>
      <c r="K15" s="267">
        <v>94107</v>
      </c>
      <c r="L15" s="268">
        <v>2199</v>
      </c>
      <c r="M15" s="269">
        <v>1906</v>
      </c>
      <c r="N15" s="270">
        <v>15.4</v>
      </c>
    </row>
    <row r="16" spans="1:16">
      <c r="A16" s="248"/>
      <c r="B16" s="244"/>
      <c r="C16" s="244"/>
      <c r="D16" s="244"/>
      <c r="E16" s="244"/>
      <c r="F16" s="244"/>
      <c r="G16" s="1136" t="s">
        <v>483</v>
      </c>
      <c r="H16" s="1137"/>
      <c r="I16" s="1137"/>
      <c r="J16" s="1138"/>
      <c r="K16" s="268">
        <v>-359861</v>
      </c>
      <c r="L16" s="268">
        <v>-8411</v>
      </c>
      <c r="M16" s="269">
        <v>-8599</v>
      </c>
      <c r="N16" s="270">
        <v>-2.2000000000000002</v>
      </c>
    </row>
    <row r="17" spans="1:16">
      <c r="A17" s="248"/>
      <c r="B17" s="244"/>
      <c r="C17" s="244"/>
      <c r="D17" s="244"/>
      <c r="E17" s="244"/>
      <c r="F17" s="244"/>
      <c r="G17" s="1136" t="s">
        <v>170</v>
      </c>
      <c r="H17" s="1137"/>
      <c r="I17" s="1137"/>
      <c r="J17" s="1138"/>
      <c r="K17" s="268">
        <v>3701173</v>
      </c>
      <c r="L17" s="268">
        <v>86502</v>
      </c>
      <c r="M17" s="269">
        <v>93595</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7.69</v>
      </c>
      <c r="L21" s="281">
        <v>9.1300000000000008</v>
      </c>
      <c r="M21" s="282">
        <v>-1.44</v>
      </c>
      <c r="N21" s="249"/>
      <c r="O21" s="283"/>
      <c r="P21" s="279"/>
    </row>
    <row r="22" spans="1:16" s="284" customFormat="1">
      <c r="A22" s="279"/>
      <c r="B22" s="249"/>
      <c r="C22" s="249"/>
      <c r="D22" s="249"/>
      <c r="E22" s="249"/>
      <c r="F22" s="249"/>
      <c r="G22" s="1130" t="s">
        <v>489</v>
      </c>
      <c r="H22" s="1131"/>
      <c r="I22" s="1131"/>
      <c r="J22" s="1132"/>
      <c r="K22" s="285">
        <v>99.1</v>
      </c>
      <c r="L22" s="286">
        <v>96.9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2383741</v>
      </c>
      <c r="L32" s="294">
        <v>55712</v>
      </c>
      <c r="M32" s="295">
        <v>60757</v>
      </c>
      <c r="N32" s="296">
        <v>-8.3000000000000007</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12</v>
      </c>
      <c r="N34" s="296" t="s">
        <v>480</v>
      </c>
    </row>
    <row r="35" spans="1:16" ht="27" customHeight="1">
      <c r="A35" s="248"/>
      <c r="B35" s="244"/>
      <c r="C35" s="244"/>
      <c r="D35" s="244"/>
      <c r="E35" s="244"/>
      <c r="F35" s="244"/>
      <c r="G35" s="1121" t="s">
        <v>495</v>
      </c>
      <c r="H35" s="1122"/>
      <c r="I35" s="1122"/>
      <c r="J35" s="1123"/>
      <c r="K35" s="294">
        <v>1438529</v>
      </c>
      <c r="L35" s="294">
        <v>33621</v>
      </c>
      <c r="M35" s="295">
        <v>18759</v>
      </c>
      <c r="N35" s="296">
        <v>79.2</v>
      </c>
    </row>
    <row r="36" spans="1:16" ht="27" customHeight="1">
      <c r="A36" s="248"/>
      <c r="B36" s="244"/>
      <c r="C36" s="244"/>
      <c r="D36" s="244"/>
      <c r="E36" s="244"/>
      <c r="F36" s="244"/>
      <c r="G36" s="1121" t="s">
        <v>496</v>
      </c>
      <c r="H36" s="1122"/>
      <c r="I36" s="1122"/>
      <c r="J36" s="1123"/>
      <c r="K36" s="294">
        <v>59715</v>
      </c>
      <c r="L36" s="294">
        <v>1396</v>
      </c>
      <c r="M36" s="295">
        <v>3072</v>
      </c>
      <c r="N36" s="296">
        <v>-54.6</v>
      </c>
    </row>
    <row r="37" spans="1:16" ht="13.5" customHeight="1">
      <c r="A37" s="248"/>
      <c r="B37" s="244"/>
      <c r="C37" s="244"/>
      <c r="D37" s="244"/>
      <c r="E37" s="244"/>
      <c r="F37" s="244"/>
      <c r="G37" s="1121" t="s">
        <v>497</v>
      </c>
      <c r="H37" s="1122"/>
      <c r="I37" s="1122"/>
      <c r="J37" s="1123"/>
      <c r="K37" s="294">
        <v>63936</v>
      </c>
      <c r="L37" s="294">
        <v>1494</v>
      </c>
      <c r="M37" s="295">
        <v>1649</v>
      </c>
      <c r="N37" s="296">
        <v>-9.4</v>
      </c>
    </row>
    <row r="38" spans="1:16" ht="27" customHeight="1">
      <c r="A38" s="248"/>
      <c r="B38" s="244"/>
      <c r="C38" s="244"/>
      <c r="D38" s="244"/>
      <c r="E38" s="244"/>
      <c r="F38" s="244"/>
      <c r="G38" s="1124" t="s">
        <v>498</v>
      </c>
      <c r="H38" s="1125"/>
      <c r="I38" s="1125"/>
      <c r="J38" s="1126"/>
      <c r="K38" s="297" t="s">
        <v>480</v>
      </c>
      <c r="L38" s="297" t="s">
        <v>480</v>
      </c>
      <c r="M38" s="298">
        <v>6</v>
      </c>
      <c r="N38" s="299" t="s">
        <v>480</v>
      </c>
      <c r="O38" s="293"/>
    </row>
    <row r="39" spans="1:16">
      <c r="A39" s="248"/>
      <c r="B39" s="244"/>
      <c r="C39" s="244"/>
      <c r="D39" s="244"/>
      <c r="E39" s="244"/>
      <c r="F39" s="244"/>
      <c r="G39" s="1124" t="s">
        <v>499</v>
      </c>
      <c r="H39" s="1125"/>
      <c r="I39" s="1125"/>
      <c r="J39" s="1126"/>
      <c r="K39" s="300">
        <v>-199024</v>
      </c>
      <c r="L39" s="300">
        <v>-4652</v>
      </c>
      <c r="M39" s="301">
        <v>-3997</v>
      </c>
      <c r="N39" s="302">
        <v>16.399999999999999</v>
      </c>
      <c r="O39" s="293"/>
    </row>
    <row r="40" spans="1:16" ht="27" customHeight="1">
      <c r="A40" s="248"/>
      <c r="B40" s="244"/>
      <c r="C40" s="244"/>
      <c r="D40" s="244"/>
      <c r="E40" s="244"/>
      <c r="F40" s="244"/>
      <c r="G40" s="1121" t="s">
        <v>500</v>
      </c>
      <c r="H40" s="1122"/>
      <c r="I40" s="1122"/>
      <c r="J40" s="1123"/>
      <c r="K40" s="300">
        <v>-2482194</v>
      </c>
      <c r="L40" s="300">
        <v>-58013</v>
      </c>
      <c r="M40" s="301">
        <v>-56436</v>
      </c>
      <c r="N40" s="302">
        <v>2.8</v>
      </c>
      <c r="O40" s="293"/>
    </row>
    <row r="41" spans="1:16">
      <c r="A41" s="248"/>
      <c r="B41" s="244"/>
      <c r="C41" s="244"/>
      <c r="D41" s="244"/>
      <c r="E41" s="244"/>
      <c r="F41" s="244"/>
      <c r="G41" s="1127" t="s">
        <v>281</v>
      </c>
      <c r="H41" s="1128"/>
      <c r="I41" s="1128"/>
      <c r="J41" s="1129"/>
      <c r="K41" s="294">
        <v>1264703</v>
      </c>
      <c r="L41" s="300">
        <v>29558</v>
      </c>
      <c r="M41" s="301">
        <v>23822</v>
      </c>
      <c r="N41" s="302">
        <v>24.1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2583828</v>
      </c>
      <c r="J51" s="320">
        <v>58189</v>
      </c>
      <c r="K51" s="321">
        <v>-6.9</v>
      </c>
      <c r="L51" s="322">
        <v>86381</v>
      </c>
      <c r="M51" s="323">
        <v>9.3000000000000007</v>
      </c>
      <c r="N51" s="324">
        <v>-16.2</v>
      </c>
    </row>
    <row r="52" spans="1:14">
      <c r="A52" s="248"/>
      <c r="B52" s="244"/>
      <c r="C52" s="244"/>
      <c r="D52" s="244"/>
      <c r="E52" s="244"/>
      <c r="F52" s="244"/>
      <c r="G52" s="325"/>
      <c r="H52" s="326" t="s">
        <v>511</v>
      </c>
      <c r="I52" s="327">
        <v>1151115</v>
      </c>
      <c r="J52" s="328">
        <v>25924</v>
      </c>
      <c r="K52" s="329">
        <v>-48.7</v>
      </c>
      <c r="L52" s="330">
        <v>41242</v>
      </c>
      <c r="M52" s="331">
        <v>-10.4</v>
      </c>
      <c r="N52" s="332">
        <v>-38.299999999999997</v>
      </c>
    </row>
    <row r="53" spans="1:14">
      <c r="A53" s="248"/>
      <c r="B53" s="244"/>
      <c r="C53" s="244"/>
      <c r="D53" s="244"/>
      <c r="E53" s="244"/>
      <c r="F53" s="244"/>
      <c r="G53" s="310" t="s">
        <v>512</v>
      </c>
      <c r="H53" s="311"/>
      <c r="I53" s="319">
        <v>3327670</v>
      </c>
      <c r="J53" s="320">
        <v>75784</v>
      </c>
      <c r="K53" s="321">
        <v>30.2</v>
      </c>
      <c r="L53" s="322">
        <v>67088</v>
      </c>
      <c r="M53" s="323">
        <v>-22.3</v>
      </c>
      <c r="N53" s="324">
        <v>52.5</v>
      </c>
    </row>
    <row r="54" spans="1:14">
      <c r="A54" s="248"/>
      <c r="B54" s="244"/>
      <c r="C54" s="244"/>
      <c r="D54" s="244"/>
      <c r="E54" s="244"/>
      <c r="F54" s="244"/>
      <c r="G54" s="325"/>
      <c r="H54" s="326" t="s">
        <v>511</v>
      </c>
      <c r="I54" s="327">
        <v>2196328</v>
      </c>
      <c r="J54" s="328">
        <v>50019</v>
      </c>
      <c r="K54" s="329">
        <v>92.9</v>
      </c>
      <c r="L54" s="330">
        <v>37146</v>
      </c>
      <c r="M54" s="331">
        <v>-9.9</v>
      </c>
      <c r="N54" s="332">
        <v>102.8</v>
      </c>
    </row>
    <row r="55" spans="1:14">
      <c r="A55" s="248"/>
      <c r="B55" s="244"/>
      <c r="C55" s="244"/>
      <c r="D55" s="244"/>
      <c r="E55" s="244"/>
      <c r="F55" s="244"/>
      <c r="G55" s="310" t="s">
        <v>513</v>
      </c>
      <c r="H55" s="311"/>
      <c r="I55" s="319">
        <v>2163704</v>
      </c>
      <c r="J55" s="320">
        <v>49268</v>
      </c>
      <c r="K55" s="321">
        <v>-35</v>
      </c>
      <c r="L55" s="322">
        <v>70489</v>
      </c>
      <c r="M55" s="323">
        <v>5.0999999999999996</v>
      </c>
      <c r="N55" s="324">
        <v>-40.1</v>
      </c>
    </row>
    <row r="56" spans="1:14">
      <c r="A56" s="248"/>
      <c r="B56" s="244"/>
      <c r="C56" s="244"/>
      <c r="D56" s="244"/>
      <c r="E56" s="244"/>
      <c r="F56" s="244"/>
      <c r="G56" s="325"/>
      <c r="H56" s="326" t="s">
        <v>511</v>
      </c>
      <c r="I56" s="327">
        <v>1837421</v>
      </c>
      <c r="J56" s="328">
        <v>41838</v>
      </c>
      <c r="K56" s="329">
        <v>-16.399999999999999</v>
      </c>
      <c r="L56" s="330">
        <v>37817</v>
      </c>
      <c r="M56" s="331">
        <v>1.8</v>
      </c>
      <c r="N56" s="332">
        <v>-18.2</v>
      </c>
    </row>
    <row r="57" spans="1:14">
      <c r="A57" s="248"/>
      <c r="B57" s="244"/>
      <c r="C57" s="244"/>
      <c r="D57" s="244"/>
      <c r="E57" s="244"/>
      <c r="F57" s="244"/>
      <c r="G57" s="310" t="s">
        <v>514</v>
      </c>
      <c r="H57" s="311"/>
      <c r="I57" s="319">
        <v>2274679</v>
      </c>
      <c r="J57" s="320">
        <v>52369</v>
      </c>
      <c r="K57" s="321">
        <v>6.3</v>
      </c>
      <c r="L57" s="322">
        <v>84389</v>
      </c>
      <c r="M57" s="323">
        <v>19.7</v>
      </c>
      <c r="N57" s="324">
        <v>-13.4</v>
      </c>
    </row>
    <row r="58" spans="1:14">
      <c r="A58" s="248"/>
      <c r="B58" s="244"/>
      <c r="C58" s="244"/>
      <c r="D58" s="244"/>
      <c r="E58" s="244"/>
      <c r="F58" s="244"/>
      <c r="G58" s="325"/>
      <c r="H58" s="326" t="s">
        <v>511</v>
      </c>
      <c r="I58" s="327">
        <v>1992528</v>
      </c>
      <c r="J58" s="328">
        <v>45873</v>
      </c>
      <c r="K58" s="329">
        <v>9.6</v>
      </c>
      <c r="L58" s="330">
        <v>44339</v>
      </c>
      <c r="M58" s="331">
        <v>17.2</v>
      </c>
      <c r="N58" s="332">
        <v>-7.6</v>
      </c>
    </row>
    <row r="59" spans="1:14">
      <c r="A59" s="248"/>
      <c r="B59" s="244"/>
      <c r="C59" s="244"/>
      <c r="D59" s="244"/>
      <c r="E59" s="244"/>
      <c r="F59" s="244"/>
      <c r="G59" s="310" t="s">
        <v>515</v>
      </c>
      <c r="H59" s="311"/>
      <c r="I59" s="319">
        <v>2779747</v>
      </c>
      <c r="J59" s="320">
        <v>64967</v>
      </c>
      <c r="K59" s="321">
        <v>24.1</v>
      </c>
      <c r="L59" s="322">
        <v>83623</v>
      </c>
      <c r="M59" s="323">
        <v>-0.9</v>
      </c>
      <c r="N59" s="324">
        <v>25</v>
      </c>
    </row>
    <row r="60" spans="1:14">
      <c r="A60" s="248"/>
      <c r="B60" s="244"/>
      <c r="C60" s="244"/>
      <c r="D60" s="244"/>
      <c r="E60" s="244"/>
      <c r="F60" s="244"/>
      <c r="G60" s="325"/>
      <c r="H60" s="326" t="s">
        <v>511</v>
      </c>
      <c r="I60" s="333">
        <v>2541568</v>
      </c>
      <c r="J60" s="328">
        <v>59400</v>
      </c>
      <c r="K60" s="329">
        <v>29.5</v>
      </c>
      <c r="L60" s="330">
        <v>48787</v>
      </c>
      <c r="M60" s="331">
        <v>10</v>
      </c>
      <c r="N60" s="332">
        <v>19.5</v>
      </c>
    </row>
    <row r="61" spans="1:14">
      <c r="A61" s="248"/>
      <c r="B61" s="244"/>
      <c r="C61" s="244"/>
      <c r="D61" s="244"/>
      <c r="E61" s="244"/>
      <c r="F61" s="244"/>
      <c r="G61" s="310" t="s">
        <v>516</v>
      </c>
      <c r="H61" s="334"/>
      <c r="I61" s="335">
        <v>2625926</v>
      </c>
      <c r="J61" s="336">
        <v>60115</v>
      </c>
      <c r="K61" s="337">
        <v>3.7</v>
      </c>
      <c r="L61" s="338">
        <v>78394</v>
      </c>
      <c r="M61" s="339">
        <v>2.2000000000000002</v>
      </c>
      <c r="N61" s="324">
        <v>1.5</v>
      </c>
    </row>
    <row r="62" spans="1:14">
      <c r="A62" s="248"/>
      <c r="B62" s="244"/>
      <c r="C62" s="244"/>
      <c r="D62" s="244"/>
      <c r="E62" s="244"/>
      <c r="F62" s="244"/>
      <c r="G62" s="325"/>
      <c r="H62" s="326" t="s">
        <v>511</v>
      </c>
      <c r="I62" s="327">
        <v>1943792</v>
      </c>
      <c r="J62" s="328">
        <v>44611</v>
      </c>
      <c r="K62" s="329">
        <v>13.4</v>
      </c>
      <c r="L62" s="330">
        <v>41866</v>
      </c>
      <c r="M62" s="331">
        <v>1.7</v>
      </c>
      <c r="N62" s="332">
        <v>11.7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45" sqref="B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51.35</v>
      </c>
      <c r="G47" s="12">
        <v>52.33</v>
      </c>
      <c r="H47" s="12">
        <v>52.39</v>
      </c>
      <c r="I47" s="12">
        <v>52.53</v>
      </c>
      <c r="J47" s="13">
        <v>53</v>
      </c>
    </row>
    <row r="48" spans="2:10" ht="57.75" customHeight="1">
      <c r="B48" s="14"/>
      <c r="C48" s="1141" t="s">
        <v>4</v>
      </c>
      <c r="D48" s="1141"/>
      <c r="E48" s="1142"/>
      <c r="F48" s="15">
        <v>13.78</v>
      </c>
      <c r="G48" s="16">
        <v>13.2</v>
      </c>
      <c r="H48" s="16">
        <v>5.1100000000000003</v>
      </c>
      <c r="I48" s="16">
        <v>4.66</v>
      </c>
      <c r="J48" s="17">
        <v>2.23</v>
      </c>
    </row>
    <row r="49" spans="2:10" ht="57.75" customHeight="1" thickBot="1">
      <c r="B49" s="18"/>
      <c r="C49" s="1143" t="s">
        <v>5</v>
      </c>
      <c r="D49" s="1143"/>
      <c r="E49" s="1144"/>
      <c r="F49" s="19">
        <v>10.76</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8" sqref="A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527</v>
      </c>
      <c r="D34" s="1151"/>
      <c r="E34" s="1152"/>
      <c r="F34" s="32">
        <v>6.39</v>
      </c>
      <c r="G34" s="33">
        <v>7.51</v>
      </c>
      <c r="H34" s="33">
        <v>8.66</v>
      </c>
      <c r="I34" s="33">
        <v>8.84</v>
      </c>
      <c r="J34" s="34">
        <v>8.89</v>
      </c>
      <c r="K34" s="22"/>
      <c r="L34" s="22"/>
      <c r="M34" s="22"/>
      <c r="N34" s="22"/>
      <c r="O34" s="22"/>
      <c r="P34" s="22"/>
    </row>
    <row r="35" spans="1:16" ht="39" customHeight="1">
      <c r="A35" s="22"/>
      <c r="B35" s="35"/>
      <c r="C35" s="1145" t="s">
        <v>528</v>
      </c>
      <c r="D35" s="1146"/>
      <c r="E35" s="1147"/>
      <c r="F35" s="36">
        <v>3.72</v>
      </c>
      <c r="G35" s="37">
        <v>4.8099999999999996</v>
      </c>
      <c r="H35" s="37">
        <v>5.54</v>
      </c>
      <c r="I35" s="37">
        <v>6.47</v>
      </c>
      <c r="J35" s="38">
        <v>7.18</v>
      </c>
      <c r="K35" s="22"/>
      <c r="L35" s="22"/>
      <c r="M35" s="22"/>
      <c r="N35" s="22"/>
      <c r="O35" s="22"/>
      <c r="P35" s="22"/>
    </row>
    <row r="36" spans="1:16" ht="39" customHeight="1">
      <c r="A36" s="22"/>
      <c r="B36" s="35"/>
      <c r="C36" s="1145" t="s">
        <v>529</v>
      </c>
      <c r="D36" s="1146"/>
      <c r="E36" s="1147"/>
      <c r="F36" s="36">
        <v>13.22</v>
      </c>
      <c r="G36" s="37">
        <v>12.31</v>
      </c>
      <c r="H36" s="37">
        <v>4.03</v>
      </c>
      <c r="I36" s="37">
        <v>3.65</v>
      </c>
      <c r="J36" s="38">
        <v>2.2000000000000002</v>
      </c>
      <c r="K36" s="22"/>
      <c r="L36" s="22"/>
      <c r="M36" s="22"/>
      <c r="N36" s="22"/>
      <c r="O36" s="22"/>
      <c r="P36" s="22"/>
    </row>
    <row r="37" spans="1:16" ht="39" customHeight="1">
      <c r="A37" s="22"/>
      <c r="B37" s="35"/>
      <c r="C37" s="1145" t="s">
        <v>530</v>
      </c>
      <c r="D37" s="1146"/>
      <c r="E37" s="1147"/>
      <c r="F37" s="36">
        <v>0.36</v>
      </c>
      <c r="G37" s="37">
        <v>0.4</v>
      </c>
      <c r="H37" s="37">
        <v>0.47</v>
      </c>
      <c r="I37" s="37">
        <v>0.51</v>
      </c>
      <c r="J37" s="38">
        <v>0.59</v>
      </c>
      <c r="K37" s="22"/>
      <c r="L37" s="22"/>
      <c r="M37" s="22"/>
      <c r="N37" s="22"/>
      <c r="O37" s="22"/>
      <c r="P37" s="22"/>
    </row>
    <row r="38" spans="1:16" ht="39" customHeight="1">
      <c r="A38" s="22"/>
      <c r="B38" s="35"/>
      <c r="C38" s="1145" t="s">
        <v>531</v>
      </c>
      <c r="D38" s="1146"/>
      <c r="E38" s="1147"/>
      <c r="F38" s="36">
        <v>0.73</v>
      </c>
      <c r="G38" s="37">
        <v>1</v>
      </c>
      <c r="H38" s="37">
        <v>0.59</v>
      </c>
      <c r="I38" s="37">
        <v>0.69</v>
      </c>
      <c r="J38" s="38">
        <v>0.44</v>
      </c>
      <c r="K38" s="22"/>
      <c r="L38" s="22"/>
      <c r="M38" s="22"/>
      <c r="N38" s="22"/>
      <c r="O38" s="22"/>
      <c r="P38" s="22"/>
    </row>
    <row r="39" spans="1:16" ht="39" customHeight="1">
      <c r="A39" s="22"/>
      <c r="B39" s="35"/>
      <c r="C39" s="1145" t="s">
        <v>532</v>
      </c>
      <c r="D39" s="1146"/>
      <c r="E39" s="1147"/>
      <c r="F39" s="36">
        <v>0.33</v>
      </c>
      <c r="G39" s="37">
        <v>0.34</v>
      </c>
      <c r="H39" s="37">
        <v>0.21</v>
      </c>
      <c r="I39" s="37">
        <v>0.2</v>
      </c>
      <c r="J39" s="38">
        <v>0.22</v>
      </c>
      <c r="K39" s="22"/>
      <c r="L39" s="22"/>
      <c r="M39" s="22"/>
      <c r="N39" s="22"/>
      <c r="O39" s="22"/>
      <c r="P39" s="22"/>
    </row>
    <row r="40" spans="1:16" ht="39" customHeight="1">
      <c r="A40" s="22"/>
      <c r="B40" s="35"/>
      <c r="C40" s="1145" t="s">
        <v>533</v>
      </c>
      <c r="D40" s="1146"/>
      <c r="E40" s="1147"/>
      <c r="F40" s="36">
        <v>0.16</v>
      </c>
      <c r="G40" s="37">
        <v>0.18</v>
      </c>
      <c r="H40" s="37">
        <v>0.57999999999999996</v>
      </c>
      <c r="I40" s="37">
        <v>0.21</v>
      </c>
      <c r="J40" s="38">
        <v>0.03</v>
      </c>
      <c r="K40" s="22"/>
      <c r="L40" s="22"/>
      <c r="M40" s="22"/>
      <c r="N40" s="22"/>
      <c r="O40" s="22"/>
      <c r="P40" s="22"/>
    </row>
    <row r="41" spans="1:16" ht="39" customHeight="1">
      <c r="A41" s="22"/>
      <c r="B41" s="35"/>
      <c r="C41" s="1145" t="s">
        <v>534</v>
      </c>
      <c r="D41" s="1146"/>
      <c r="E41" s="1147"/>
      <c r="F41" s="36">
        <v>0</v>
      </c>
      <c r="G41" s="37">
        <v>0</v>
      </c>
      <c r="H41" s="37">
        <v>0</v>
      </c>
      <c r="I41" s="37">
        <v>0</v>
      </c>
      <c r="J41" s="38">
        <v>0.02</v>
      </c>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0.55000000000000004</v>
      </c>
      <c r="G43" s="42">
        <v>0.88</v>
      </c>
      <c r="H43" s="42">
        <v>1.07</v>
      </c>
      <c r="I43" s="42">
        <v>0.99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K48" sqref="K48: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2290</v>
      </c>
      <c r="L45" s="60">
        <v>2313</v>
      </c>
      <c r="M45" s="60">
        <v>2309</v>
      </c>
      <c r="N45" s="60">
        <v>2288</v>
      </c>
      <c r="O45" s="61">
        <v>2384</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1345</v>
      </c>
      <c r="L48" s="64">
        <v>1392</v>
      </c>
      <c r="M48" s="64">
        <v>1425</v>
      </c>
      <c r="N48" s="64">
        <v>1439</v>
      </c>
      <c r="O48" s="65">
        <v>1439</v>
      </c>
      <c r="P48" s="48"/>
      <c r="Q48" s="48"/>
      <c r="R48" s="48"/>
      <c r="S48" s="48"/>
      <c r="T48" s="48"/>
      <c r="U48" s="48"/>
    </row>
    <row r="49" spans="1:21" ht="30.75" customHeight="1">
      <c r="A49" s="48"/>
      <c r="B49" s="1163"/>
      <c r="C49" s="1164"/>
      <c r="D49" s="62"/>
      <c r="E49" s="1155" t="s">
        <v>16</v>
      </c>
      <c r="F49" s="1155"/>
      <c r="G49" s="1155"/>
      <c r="H49" s="1155"/>
      <c r="I49" s="1155"/>
      <c r="J49" s="1156"/>
      <c r="K49" s="63">
        <v>65</v>
      </c>
      <c r="L49" s="64">
        <v>66</v>
      </c>
      <c r="M49" s="64">
        <v>66</v>
      </c>
      <c r="N49" s="64">
        <v>62</v>
      </c>
      <c r="O49" s="65">
        <v>60</v>
      </c>
      <c r="P49" s="48"/>
      <c r="Q49" s="48"/>
      <c r="R49" s="48"/>
      <c r="S49" s="48"/>
      <c r="T49" s="48"/>
      <c r="U49" s="48"/>
    </row>
    <row r="50" spans="1:21" ht="30.75" customHeight="1">
      <c r="A50" s="48"/>
      <c r="B50" s="1163"/>
      <c r="C50" s="1164"/>
      <c r="D50" s="62"/>
      <c r="E50" s="1155" t="s">
        <v>17</v>
      </c>
      <c r="F50" s="1155"/>
      <c r="G50" s="1155"/>
      <c r="H50" s="1155"/>
      <c r="I50" s="1155"/>
      <c r="J50" s="1156"/>
      <c r="K50" s="63">
        <v>109</v>
      </c>
      <c r="L50" s="64">
        <v>110</v>
      </c>
      <c r="M50" s="64">
        <v>106</v>
      </c>
      <c r="N50" s="64">
        <v>88</v>
      </c>
      <c r="O50" s="65">
        <v>64</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2455</v>
      </c>
      <c r="L52" s="64">
        <v>2505</v>
      </c>
      <c r="M52" s="64">
        <v>2535</v>
      </c>
      <c r="N52" s="64">
        <v>2579</v>
      </c>
      <c r="O52" s="65">
        <v>2681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1354</v>
      </c>
      <c r="L53" s="69">
        <v>1376</v>
      </c>
      <c r="M53" s="69">
        <v>1371</v>
      </c>
      <c r="N53" s="69">
        <v>1298</v>
      </c>
      <c r="O53" s="70">
        <v>1266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2016-04-22T05:27:59Z</cp:lastPrinted>
  <dcterms:created xsi:type="dcterms:W3CDTF">2016-02-15T01:58:59Z</dcterms:created>
  <dcterms:modified xsi:type="dcterms:W3CDTF">2016-05-02T01:48:02Z</dcterms:modified>
</cp:coreProperties>
</file>