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E38" i="9"/>
  <c r="AM38" i="9"/>
  <c r="U38" i="9"/>
  <c r="C38" i="9"/>
  <c r="BE37" i="9"/>
  <c r="AM37" i="9"/>
  <c r="C37" i="9"/>
  <c r="BE36" i="9"/>
  <c r="BE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AM36" i="9" s="1"/>
  <c r="BE34" i="9" l="1"/>
  <c r="CO34" i="9" s="1"/>
  <c r="CO35" i="9" s="1"/>
  <c r="CO36" i="9" s="1"/>
  <c r="CO37" i="9" s="1"/>
  <c r="CO38" i="9" s="1"/>
  <c r="CO39" i="9" s="1"/>
  <c r="CO40" i="9" s="1"/>
  <c r="BW34" i="9"/>
  <c r="BW35" i="9" s="1"/>
  <c r="BW36" i="9" s="1"/>
  <c r="BW37" i="9" s="1"/>
  <c r="BW38" i="9" s="1"/>
</calcChain>
</file>

<file path=xl/sharedStrings.xml><?xml version="1.0" encoding="utf-8"?>
<sst xmlns="http://schemas.openxmlformats.org/spreadsheetml/2006/main" count="1028" uniqueCount="553">
  <si>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</si>
  <si>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</si>
  <si>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</si>
  <si>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</si>
  <si>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</si>
  <si>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</si>
  <si>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</si>
  <si>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</si>
  <si>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</si>
  <si>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</si>
  <si>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</si>
  <si>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</si>
  <si>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</si>
  <si>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</si>
  <si>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</si>
  <si>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</si>
  <si>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</si>
  <si>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</si>
  <si>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</si>
  <si>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</si>
  <si>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</si>
  <si>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</si>
  <si>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</si>
  <si>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</si>
  <si>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</si>
  <si>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</si>
  <si>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</si>
  <si>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</si>
  <si>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</si>
  <si>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</si>
  <si>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</si>
  <si>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</si>
  <si>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</si>
  <si>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</si>
  <si>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</si>
  <si>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</si>
  <si>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</si>
  <si>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</si>
  <si>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</si>
  <si>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</si>
  <si>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</si>
  <si>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</si>
  <si>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</si>
  <si>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</si>
  <si>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</si>
  <si>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</si>
  <si>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</si>
  <si>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</si>
  <si>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</si>
  <si>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</si>
  <si>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</si>
  <si>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</si>
  <si>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</si>
  <si>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</si>
  <si>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</si>
  <si>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</si>
  <si>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</si>
  <si>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</si>
  <si>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</si>
  <si>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</si>
  <si>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</si>
  <si>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</si>
  <si>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</si>
  <si>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</si>
  <si>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</si>
  <si>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</si>
  <si>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</si>
  <si>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</si>
  <si>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</si>
  <si>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</si>
  <si>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</si>
  <si>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</si>
  <si>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</si>
  <si>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</si>
  <si>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</si>
  <si>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</si>
  <si>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</si>
  <si>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</si>
  <si>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</si>
  <si>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</si>
  <si>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</si>
  <si>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</si>
  <si>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</si>
  <si>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</si>
  <si>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</si>
  <si>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</si>
  <si>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</si>
  <si>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</si>
  <si>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</si>
  <si>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</si>
  <si>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</si>
  <si>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</si>
  <si>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</si>
  <si>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</si>
  <si>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</si>
  <si>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</si>
  <si>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</si>
  <si>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</si>
  <si>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</si>
  <si>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</si>
  <si>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</si>
  <si>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</si>
  <si>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</si>
  <si>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</si>
  <si>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</si>
  <si>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</si>
  <si>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</si>
  <si>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</si>
  <si>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</si>
  <si>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</si>
  <si>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</si>
  <si>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</si>
  <si>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</si>
  <si>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</si>
  <si>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</si>
  <si>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</si>
  <si>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</si>
  <si>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</si>
  <si>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</si>
  <si>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</si>
  <si>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</si>
  <si>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</si>
  <si>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</si>
  <si>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</si>
  <si>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</si>
  <si>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</si>
  <si>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</si>
  <si>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</si>
  <si>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</si>
  <si>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</si>
  <si>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</si>
  <si>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</si>
  <si>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</si>
  <si>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</si>
  <si>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</si>
  <si>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</si>
  <si>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</si>
  <si>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</si>
  <si>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</si>
  <si>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</si>
  <si>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</si>
  <si>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</si>
  <si>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</si>
  <si>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</si>
  <si>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</si>
  <si>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</si>
  <si>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</si>
  <si>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</si>
  <si>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</si>
  <si>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</si>
  <si>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</si>
  <si>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</si>
  <si>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</si>
  <si>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</si>
  <si>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</si>
  <si>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</si>
  <si>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</si>
  <si>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</si>
  <si>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</si>
  <si>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</si>
  <si>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</si>
  <si>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</si>
  <si>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</si>
  <si>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</si>
  <si>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</si>
  <si>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</si>
  <si>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</si>
  <si>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</si>
  <si>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</si>
  <si>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</si>
  <si>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</si>
  <si>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</si>
  <si>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</si>
  <si>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</si>
  <si>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</si>
  <si>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</si>
  <si>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</si>
  <si>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</si>
  <si>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</si>
  <si>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</si>
  <si>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</si>
  <si>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</si>
  <si>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</si>
  <si>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</si>
  <si>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</si>
  <si>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</si>
  <si>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</si>
  <si>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</si>
  <si>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</si>
  <si>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</si>
  <si>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</si>
  <si>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</si>
  <si>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</si>
  <si>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岡山県玉野市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</si>
  <si>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</si>
  <si>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</si>
  <si>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</si>
  <si>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</si>
  <si>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</si>
  <si>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</si>
  <si>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</si>
  <si>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</si>
  <si>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</si>
  <si>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</si>
  <si>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</si>
  <si>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</si>
  <si>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</si>
  <si>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</si>
  <si>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</si>
  <si>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</si>
  <si>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</si>
  <si>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</si>
  <si>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</si>
  <si>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</si>
  <si>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</si>
  <si>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</si>
  <si>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</si>
  <si>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</si>
  <si>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</si>
  <si>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</si>
  <si>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</si>
  <si>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</si>
  <si>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</si>
  <si>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</si>
  <si>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</si>
  <si>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</si>
  <si>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</si>
  <si>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</si>
  <si>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</si>
  <si>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</si>
  <si>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</si>
  <si>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</si>
  <si>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</si>
  <si>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</si>
  <si>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</si>
  <si>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</si>
  <si>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</si>
  <si>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</si>
  <si>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</si>
  <si>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</si>
  <si>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</si>
  <si>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</si>
  <si>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</si>
  <si>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</si>
  <si>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</si>
  <si>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</si>
  <si>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</si>
  <si>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</si>
  <si>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</si>
  <si>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</si>
  <si>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</si>
  <si>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</si>
  <si>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</si>
  <si>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</si>
  <si>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</si>
  <si>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</si>
  <si>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</si>
  <si>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</si>
  <si>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</si>
  <si>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</si>
  <si>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</si>
  <si>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</si>
  <si>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</si>
  <si>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</si>
  <si>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</si>
  <si>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</si>
  <si>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</si>
  <si>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</si>
  <si>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</si>
  <si>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</si>
  <si>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</si>
  <si>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</si>
  <si>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</si>
  <si>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</si>
  <si>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</si>
  <si>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</si>
  <si>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</si>
  <si>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</si>
  <si>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</si>
  <si>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</si>
  <si>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</si>
  <si>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</si>
  <si>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</si>
  <si>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</si>
  <si>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</si>
  <si>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</si>
  <si>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</si>
  <si>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</si>
  <si>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</si>
  <si>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</si>
  <si>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</si>
  <si>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</si>
  <si>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</si>
  <si>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</si>
  <si>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</si>
  <si>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</si>
  <si>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</si>
  <si>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</si>
  <si>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</si>
  <si>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</si>
  <si>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</si>
  <si>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</si>
  <si>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</si>
  <si>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</si>
  <si>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</si>
  <si>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</si>
  <si>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</si>
  <si>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</si>
  <si>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</si>
  <si>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</si>
  <si>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</si>
  <si>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</si>
  <si>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</si>
  <si>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</si>
  <si>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</si>
  <si>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</si>
  <si>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</si>
  <si>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</si>
  <si>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</si>
  <si>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</si>
  <si>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</si>
  <si>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</si>
  <si>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</si>
  <si>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</si>
  <si>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</si>
  <si>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</si>
  <si>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</si>
  <si>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</si>
  <si>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</si>
  <si>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</si>
  <si>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</si>
  <si>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</si>
  <si>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</si>
  <si>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</si>
  <si>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</si>
  <si>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</si>
  <si>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</si>
  <si>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</si>
  <si>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</si>
  <si>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</si>
  <si>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</si>
  <si>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岡山県玉野市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</si>
  <si>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</si>
  <si>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</si>
  <si>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</si>
  <si>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</si>
  <si>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</si>
  <si>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</si>
  <si>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</si>
  <si>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</si>
  <si>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</si>
  <si>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</si>
  <si>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</si>
  <si>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</si>
  <si>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</si>
  <si>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</si>
  <si>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</si>
  <si>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</si>
  <si>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</si>
  <si>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</si>
  <si>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</si>
  <si>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</si>
  <si>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玉野市市立玉野海洋博物館事業特別会計</t>
    <phoneticPr fontId="5"/>
  </si>
  <si>
    <t>玉野市下水道事業会計（合併処理浄化槽設置事業）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</si>
  <si>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</si>
  <si>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</si>
  <si>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</si>
  <si>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</si>
  <si>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</si>
  <si>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</si>
  <si>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</si>
  <si>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</si>
  <si>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</si>
  <si>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</si>
  <si>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</si>
  <si>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</si>
  <si>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</si>
  <si>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</si>
  <si>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</si>
  <si>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玉野市国民健康保険事業特別会計</t>
    <phoneticPr fontId="5"/>
  </si>
  <si>
    <t>玉野市介護保険事業特別会計</t>
    <phoneticPr fontId="5"/>
  </si>
  <si>
    <t>玉野市後期高齢者医療事業特別会計</t>
    <phoneticPr fontId="5"/>
  </si>
  <si>
    <t>玉野市競輪事業特別会計</t>
    <phoneticPr fontId="5"/>
  </si>
  <si>
    <t>総合病院玉野市立玉野市民病院事業会計</t>
    <phoneticPr fontId="5"/>
  </si>
  <si>
    <t>法適用企業</t>
    <phoneticPr fontId="5"/>
  </si>
  <si>
    <t>玉野市水道事業会計</t>
    <phoneticPr fontId="5"/>
  </si>
  <si>
    <t>玉野市下水道事業会計</t>
    <phoneticPr fontId="5"/>
  </si>
  <si>
    <t>玉野市土地埋立造成事業特別会計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</si>
  <si>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</si>
  <si>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</si>
  <si>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</si>
  <si>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</si>
  <si>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</si>
  <si>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</si>
  <si>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</si>
  <si>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</si>
  <si>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</si>
  <si>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</si>
  <si>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</si>
  <si>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</si>
  <si>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</si>
  <si>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</si>
  <si>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</si>
  <si>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</si>
  <si>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</si>
  <si>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</si>
  <si>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</si>
  <si>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</si>
  <si>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</si>
  <si>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</si>
  <si>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</si>
  <si>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</si>
  <si>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</si>
  <si>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</si>
  <si>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</si>
  <si>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</si>
  <si>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</si>
  <si>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</si>
  <si>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</si>
  <si>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</si>
  <si>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</si>
  <si>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</si>
  <si>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</si>
  <si>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</si>
  <si>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</si>
  <si>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</si>
  <si>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</si>
  <si>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</si>
  <si>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</si>
  <si>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</si>
  <si>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</si>
  <si>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</si>
  <si>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</si>
  <si>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</si>
  <si>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</si>
  <si>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</si>
  <si>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</si>
  <si>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</si>
  <si>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</si>
  <si>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</si>
  <si>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</si>
  <si>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</si>
  <si>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</si>
  <si>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</si>
  <si>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</si>
  <si>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</si>
  <si>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</si>
  <si>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</si>
  <si>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</si>
  <si>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</si>
  <si>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</si>
  <si>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</si>
  <si>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</si>
  <si>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</si>
  <si>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</si>
  <si>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</si>
  <si>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</si>
  <si>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</si>
  <si>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</si>
  <si>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</si>
  <si>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</si>
  <si>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</si>
  <si>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</si>
  <si>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</si>
  <si>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</si>
  <si>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</si>
  <si>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</si>
  <si>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</si>
  <si>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</si>
  <si>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</si>
  <si>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</si>
  <si>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</si>
  <si>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</si>
  <si>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</si>
  <si>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</si>
  <si>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</si>
  <si>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</si>
  <si>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</si>
  <si>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</si>
  <si>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</si>
  <si>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</si>
  <si>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</si>
  <si>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</si>
  <si>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</si>
  <si>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</si>
  <si>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</si>
  <si>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</si>
  <si>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</si>
  <si>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</si>
  <si>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</si>
  <si>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</si>
  <si>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</si>
  <si>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</si>
  <si>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</si>
  <si>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</si>
  <si>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</si>
  <si>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</si>
  <si>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</si>
  <si>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</si>
  <si>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</si>
  <si>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</si>
  <si>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</si>
  <si>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</si>
  <si>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</si>
  <si>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</si>
  <si>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</si>
  <si>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</si>
  <si>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</si>
  <si>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</si>
  <si>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</si>
  <si>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</si>
  <si>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</si>
  <si>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</si>
  <si>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</si>
  <si>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</si>
  <si>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</si>
  <si>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</si>
  <si>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</si>
  <si>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</si>
  <si>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</si>
  <si>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</si>
  <si>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3.11</t>
  </si>
  <si>
    <t>▲ 2.54</t>
  </si>
  <si>
    <t>▲ 1.43</t>
  </si>
  <si>
    <t>玉野市水道事業会計</t>
  </si>
  <si>
    <t>玉野市下水道事業会計</t>
  </si>
  <si>
    <t>一般会計</t>
  </si>
  <si>
    <t>玉野市国民健康保険事業特別会計</t>
  </si>
  <si>
    <t>玉野市競輪事業特別会計</t>
  </si>
  <si>
    <t>玉野市土地埋立造成事業特別会計</t>
  </si>
  <si>
    <t>総合病院玉野市立玉野市民病院事業会計</t>
  </si>
  <si>
    <t>▲ 0.56</t>
  </si>
  <si>
    <t>玉野市介護保険事業特別会計</t>
  </si>
  <si>
    <t>その他会計（赤字）</t>
  </si>
  <si>
    <t>その他会計（黒字）</t>
  </si>
  <si>
    <t>-</t>
    <phoneticPr fontId="2"/>
  </si>
  <si>
    <t>-</t>
    <phoneticPr fontId="2"/>
  </si>
  <si>
    <t>-</t>
    <phoneticPr fontId="2"/>
  </si>
  <si>
    <t>岡山県南部水道企業団　水道事業会計</t>
    <rPh sb="0" eb="3">
      <t>オカヤマケン</t>
    </rPh>
    <rPh sb="3" eb="5">
      <t>ナンブ</t>
    </rPh>
    <rPh sb="5" eb="7">
      <t>スイドウ</t>
    </rPh>
    <rPh sb="7" eb="9">
      <t>キギョウ</t>
    </rPh>
    <rPh sb="9" eb="10">
      <t>ダン</t>
    </rPh>
    <rPh sb="11" eb="13">
      <t>スイドウ</t>
    </rPh>
    <rPh sb="13" eb="15">
      <t>ジギョウ</t>
    </rPh>
    <rPh sb="15" eb="17">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</si>
  <si>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</si>
  <si>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</si>
  <si>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</si>
  <si>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　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</si>
  <si>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（財）玉野市スポーツ振興財団</t>
    <rPh sb="1" eb="2">
      <t>ザイ</t>
    </rPh>
    <rPh sb="3" eb="6">
      <t>タマノシ</t>
    </rPh>
    <rPh sb="10" eb="12">
      <t>シンコウ</t>
    </rPh>
    <rPh sb="12" eb="14">
      <t>ザイダン</t>
    </rPh>
    <phoneticPr fontId="2"/>
  </si>
  <si>
    <t>（財）玉野市公園緑化協会</t>
    <rPh sb="1" eb="2">
      <t>ザイ</t>
    </rPh>
    <rPh sb="3" eb="6">
      <t>タマノシ</t>
    </rPh>
    <rPh sb="6" eb="8">
      <t>コウエン</t>
    </rPh>
    <rPh sb="8" eb="10">
      <t>リョクカ</t>
    </rPh>
    <rPh sb="10" eb="12">
      <t>キョウカイ</t>
    </rPh>
    <phoneticPr fontId="2"/>
  </si>
  <si>
    <t>（財）玉野市産業振興公社</t>
    <rPh sb="1" eb="2">
      <t>ザイ</t>
    </rPh>
    <rPh sb="3" eb="6">
      <t>タマノシ</t>
    </rPh>
    <rPh sb="6" eb="8">
      <t>サンギョウ</t>
    </rPh>
    <rPh sb="8" eb="10">
      <t>シンコウ</t>
    </rPh>
    <rPh sb="10" eb="12">
      <t>コウシャ</t>
    </rPh>
    <phoneticPr fontId="2"/>
  </si>
  <si>
    <t>玉野レクリエーション総合開発（株）</t>
    <rPh sb="0" eb="2">
      <t>タマノ</t>
    </rPh>
    <rPh sb="10" eb="12">
      <t>ソウゴウ</t>
    </rPh>
    <rPh sb="12" eb="14">
      <t>カイハツ</t>
    </rPh>
    <rPh sb="15" eb="16">
      <t>カブ</t>
    </rPh>
    <phoneticPr fontId="2"/>
  </si>
  <si>
    <t>（有）みどりの館みやま</t>
    <rPh sb="1" eb="2">
      <t>ユウ</t>
    </rPh>
    <rPh sb="7" eb="8">
      <t>ヤカタ</t>
    </rPh>
    <phoneticPr fontId="2"/>
  </si>
  <si>
    <t>玉野市土地開発公社</t>
    <rPh sb="0" eb="3">
      <t>タマノシ</t>
    </rPh>
    <rPh sb="3" eb="5">
      <t>トチ</t>
    </rPh>
    <rPh sb="5" eb="7">
      <t>カイハツ</t>
    </rPh>
    <rPh sb="7" eb="9">
      <t>コウシャ</t>
    </rPh>
    <phoneticPr fontId="2"/>
  </si>
  <si>
    <t>ダイヤモンド瀬戸内観光（株）</t>
    <rPh sb="6" eb="9">
      <t>セトウチ</t>
    </rPh>
    <rPh sb="9" eb="11">
      <t>カンコウ</t>
    </rPh>
    <rPh sb="12" eb="13">
      <t>カブ</t>
    </rPh>
    <phoneticPr fontId="2"/>
  </si>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</sst>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34910</c:v>
                </c:pt>
                <c:pt idx="1">
                  <c:v>31950</c:v>
                </c:pt>
                <c:pt idx="2">
                  <c:v>32283</c:v>
                </c:pt>
                <c:pt idx="3">
                  <c:v>33608</c:v>
                </c:pt>
                <c:pt idx="4">
                  <c:v>37113</c:v>
                </c:pt>
              </c:numCache>
            </c:numRef>
          </c:val>
          <c:smooth val="0"/>
        </c:ser>
        <c:dLbls>
          <c:showLegendKey val="0"/>
          <c:showVal val="0"/>
          <c:showCatName val="0"/>
          <c:showSerName val="0"/>
          <c:showPercent val="0"/>
          <c:showBubbleSize val="0"/>
        </c:dLbls>
        <c:marker val="1"/>
        <c:smooth val="0"/>
        <c:axId val="30713344"/>
        <c:axId val="30715264"/>
      </c:lineChart>
      <c:catAx>
        <c:axId val="30713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15264"/>
        <c:crosses val="autoZero"/>
        <c:auto val="1"/>
        <c:lblAlgn val="ctr"/>
        <c:lblOffset val="100"/>
        <c:tickLblSkip val="1"/>
        <c:tickMarkSkip val="1"/>
        <c:noMultiLvlLbl val="0"/>
      </c:catAx>
      <c:valAx>
        <c:axId val="30715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1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8.65</c:v>
                </c:pt>
                <c:pt idx="1">
                  <c:v>4.3600000000000003</c:v>
                </c:pt>
                <c:pt idx="2">
                  <c:v>5.1100000000000003</c:v>
                </c:pt>
                <c:pt idx="3">
                  <c:v>4.7300000000000004</c:v>
                </c:pt>
                <c:pt idx="4">
                  <c:v>4.6900000000000004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14.53</c:v>
                </c:pt>
                <c:pt idx="1">
                  <c:v>15</c:v>
                </c:pt>
                <c:pt idx="2">
                  <c:v>11.65</c:v>
                </c:pt>
                <c:pt idx="3">
                  <c:v>12.3</c:v>
                </c:pt>
                <c:pt idx="4">
                  <c:v>11.01</c:v>
                </c:pt>
              </c:numCache>
            </c:numRef>
          </c:val>
        </c:ser>
        <c:dLbls>
          <c:showLegendKey val="0"/>
          <c:showVal val="0"/>
          <c:showCatName val="0"/>
          <c:showSerName val="0"/>
          <c:showPercent val="0"/>
          <c:showBubbleSize val="0"/>
        </c:dLbls>
        <c:gapWidth val="250"/>
        <c:overlap val="100"/>
        <c:axId val="104732160"/>
        <c:axId val="104734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7.13</c:v>
                </c:pt>
                <c:pt idx="1">
                  <c:v>-3.11</c:v>
                </c:pt>
                <c:pt idx="2">
                  <c:v>-2.54</c:v>
                </c:pt>
                <c:pt idx="3">
                  <c:v>0.35</c:v>
                </c:pt>
                <c:pt idx="4">
                  <c:v>-1.43</c:v>
                </c:pt>
              </c:numCache>
            </c:numRef>
          </c:val>
          <c:smooth val="0"/>
        </c:ser>
        <c:dLbls>
          <c:showLegendKey val="0"/>
          <c:showVal val="0"/>
          <c:showCatName val="0"/>
          <c:showSerName val="0"/>
          <c:showPercent val="0"/>
          <c:showBubbleSize val="0"/>
        </c:dLbls>
        <c:marker val="1"/>
        <c:smooth val="0"/>
        <c:axId val="104732160"/>
        <c:axId val="104734080"/>
      </c:lineChart>
      <c:catAx>
        <c:axId val="1047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734080"/>
        <c:crosses val="autoZero"/>
        <c:auto val="1"/>
        <c:lblAlgn val="ctr"/>
        <c:lblOffset val="100"/>
        <c:tickLblSkip val="1"/>
        <c:tickMarkSkip val="1"/>
        <c:noMultiLvlLbl val="0"/>
      </c:catAx>
      <c:valAx>
        <c:axId val="10473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玉野市介護保険事業特別会計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0.16</c:v>
                </c:pt>
                <c:pt idx="4">
                  <c:v>#N/A</c:v>
                </c:pt>
                <c:pt idx="5">
                  <c:v>0.09</c:v>
                </c:pt>
                <c:pt idx="6">
                  <c:v>#N/A</c:v>
                </c:pt>
                <c:pt idx="7">
                  <c:v>0.2</c:v>
                </c:pt>
                <c:pt idx="8">
                  <c:v>#N/A</c:v>
                </c:pt>
                <c:pt idx="9">
                  <c:v>0.34</c:v>
                </c:pt>
              </c:numCache>
            </c:numRef>
          </c:val>
        </c:ser>
        <c:ser>
          <c:idx val="3"/>
          <c:order val="3"/>
          <c:tx>
            <c:strRef>
              <c:f>データシート!$A$30</c:f>
              <c:strCache>
                <c:ptCount val="1"/>
                <c:pt idx="0">
                  <c:v>総合病院玉野市立玉野市民病院事業会計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0.59</c:v>
                </c:pt>
                <c:pt idx="2">
                  <c:v>#N/A</c:v>
                </c:pt>
                <c:pt idx="3">
                  <c:v>0.61</c:v>
                </c:pt>
                <c:pt idx="4">
                  <c:v>#N/A</c:v>
                </c:pt>
                <c:pt idx="5">
                  <c:v>0.4</c:v>
                </c:pt>
                <c:pt idx="6">
                  <c:v>0.56000000000000005</c:v>
                </c:pt>
                <c:pt idx="7">
                  <c:v>#N/A</c:v>
                </c:pt>
                <c:pt idx="8">
                  <c:v>#N/A</c:v>
                </c:pt>
                <c:pt idx="9">
                  <c:v>2.0699999999999998</c:v>
                </c:pt>
              </c:numCache>
            </c:numRef>
          </c:val>
        </c:ser>
        <c:ser>
          <c:idx val="4"/>
          <c:order val="4"/>
          <c:tx>
            <c:strRef>
              <c:f>データシート!$A$31</c:f>
              <c:strCache>
                <c:ptCount val="1"/>
                <c:pt idx="0">
                  <c:v>玉野市土地埋立造成事業特別会計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2.2400000000000002</c:v>
                </c:pt>
                <c:pt idx="2">
                  <c:v>#N/A</c:v>
                </c:pt>
                <c:pt idx="3">
                  <c:v>2.2799999999999998</c:v>
                </c:pt>
                <c:pt idx="4">
                  <c:v>#N/A</c:v>
                </c:pt>
                <c:pt idx="5">
                  <c:v>2.27</c:v>
                </c:pt>
                <c:pt idx="6">
                  <c:v>#N/A</c:v>
                </c:pt>
                <c:pt idx="7">
                  <c:v>2.25</c:v>
                </c:pt>
                <c:pt idx="8">
                  <c:v>#N/A</c:v>
                </c:pt>
                <c:pt idx="9">
                  <c:v>2.2799999999999998</c:v>
                </c:pt>
              </c:numCache>
            </c:numRef>
          </c:val>
        </c:ser>
        <c:ser>
          <c:idx val="5"/>
          <c:order val="5"/>
          <c:tx>
            <c:strRef>
              <c:f>データシート!$A$32</c:f>
              <c:strCache>
                <c:ptCount val="1"/>
                <c:pt idx="0">
                  <c:v>玉野市競輪事業特別会計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1.84</c:v>
                </c:pt>
                <c:pt idx="2">
                  <c:v>#N/A</c:v>
                </c:pt>
                <c:pt idx="3">
                  <c:v>1.76</c:v>
                </c:pt>
                <c:pt idx="4">
                  <c:v>#N/A</c:v>
                </c:pt>
                <c:pt idx="5">
                  <c:v>1.93</c:v>
                </c:pt>
                <c:pt idx="6">
                  <c:v>#N/A</c:v>
                </c:pt>
                <c:pt idx="7">
                  <c:v>2.29</c:v>
                </c:pt>
                <c:pt idx="8">
                  <c:v>#N/A</c:v>
                </c:pt>
                <c:pt idx="9">
                  <c:v>2.81</c:v>
                </c:pt>
              </c:numCache>
            </c:numRef>
          </c:val>
        </c:ser>
        <c:ser>
          <c:idx val="6"/>
          <c:order val="6"/>
          <c:tx>
            <c:strRef>
              <c:f>データシート!$A$33</c:f>
              <c:strCache>
                <c:ptCount val="1"/>
                <c:pt idx="0">
                  <c:v>玉野市国民健康保険事業特別会計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c:v>
                </c:pt>
                <c:pt idx="2">
                  <c:v>#N/A</c:v>
                </c:pt>
                <c:pt idx="3">
                  <c:v>3.05</c:v>
                </c:pt>
                <c:pt idx="4">
                  <c:v>#N/A</c:v>
                </c:pt>
                <c:pt idx="5">
                  <c:v>3.79</c:v>
                </c:pt>
                <c:pt idx="6">
                  <c:v>#N/A</c:v>
                </c:pt>
                <c:pt idx="7">
                  <c:v>3.88</c:v>
                </c:pt>
                <c:pt idx="8">
                  <c:v>#N/A</c:v>
                </c:pt>
                <c:pt idx="9">
                  <c:v>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8.64</c:v>
                </c:pt>
                <c:pt idx="2">
                  <c:v>#N/A</c:v>
                </c:pt>
                <c:pt idx="3">
                  <c:v>4.3499999999999996</c:v>
                </c:pt>
                <c:pt idx="4">
                  <c:v>#N/A</c:v>
                </c:pt>
                <c:pt idx="5">
                  <c:v>5.09</c:v>
                </c:pt>
                <c:pt idx="6">
                  <c:v>#N/A</c:v>
                </c:pt>
                <c:pt idx="7">
                  <c:v>4.72</c:v>
                </c:pt>
                <c:pt idx="8">
                  <c:v>#N/A</c:v>
                </c:pt>
                <c:pt idx="9">
                  <c:v>4.68</c:v>
                </c:pt>
              </c:numCache>
            </c:numRef>
          </c:val>
        </c:ser>
        <c:ser>
          <c:idx val="8"/>
          <c:order val="8"/>
          <c:tx>
            <c:strRef>
              <c:f>データシート!$A$35</c:f>
              <c:strCache>
                <c:ptCount val="1"/>
                <c:pt idx="0">
                  <c:v>玉野市下水道事業会計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4.88</c:v>
                </c:pt>
                <c:pt idx="2">
                  <c:v>#N/A</c:v>
                </c:pt>
                <c:pt idx="3">
                  <c:v>5.28</c:v>
                </c:pt>
                <c:pt idx="4">
                  <c:v>#N/A</c:v>
                </c:pt>
                <c:pt idx="5">
                  <c:v>6.8</c:v>
                </c:pt>
                <c:pt idx="6">
                  <c:v>#N/A</c:v>
                </c:pt>
                <c:pt idx="7">
                  <c:v>7.32</c:v>
                </c:pt>
                <c:pt idx="8">
                  <c:v>#N/A</c:v>
                </c:pt>
                <c:pt idx="9">
                  <c:v>7.23</c:v>
                </c:pt>
              </c:numCache>
            </c:numRef>
          </c:val>
        </c:ser>
        <c:ser>
          <c:idx val="9"/>
          <c:order val="9"/>
          <c:tx>
            <c:strRef>
              <c:f>データシート!$A$36</c:f>
              <c:strCache>
                <c:ptCount val="1"/>
                <c:pt idx="0">
                  <c:v>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13.51</c:v>
                </c:pt>
                <c:pt idx="2">
                  <c:v>#N/A</c:v>
                </c:pt>
                <c:pt idx="3">
                  <c:v>13.08</c:v>
                </c:pt>
                <c:pt idx="4">
                  <c:v>#N/A</c:v>
                </c:pt>
                <c:pt idx="5">
                  <c:v>9.0500000000000007</c:v>
                </c:pt>
                <c:pt idx="6">
                  <c:v>#N/A</c:v>
                </c:pt>
                <c:pt idx="7">
                  <c:v>10.199999999999999</c:v>
                </c:pt>
                <c:pt idx="8">
                  <c:v>#N/A</c:v>
                </c:pt>
                <c:pt idx="9">
                  <c:v>8.6</c:v>
                </c:pt>
              </c:numCache>
            </c:numRef>
          </c:val>
        </c:ser>
        <c:dLbls>
          <c:showLegendKey val="0"/>
          <c:showVal val="0"/>
          <c:showCatName val="0"/>
          <c:showSerName val="0"/>
          <c:showPercent val="0"/>
          <c:showBubbleSize val="0"/>
        </c:dLbls>
        <c:gapWidth val="150"/>
        <c:overlap val="100"/>
        <c:axId val="105155968"/>
        <c:axId val="105170048"/>
      </c:barChart>
      <c:catAx>
        <c:axId val="10515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70048"/>
        <c:crosses val="autoZero"/>
        <c:auto val="1"/>
        <c:lblAlgn val="ctr"/>
        <c:lblOffset val="100"/>
        <c:tickLblSkip val="1"/>
        <c:tickMarkSkip val="1"/>
        <c:noMultiLvlLbl val="0"/>
      </c:catAx>
      <c:valAx>
        <c:axId val="10517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5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2138</c:v>
                </c:pt>
                <c:pt idx="5">
                  <c:v>2116</c:v>
                </c:pt>
                <c:pt idx="8">
                  <c:v>2184</c:v>
                </c:pt>
                <c:pt idx="11">
                  <c:v>2247</c:v>
                </c:pt>
                <c:pt idx="14">
                  <c:v>2350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138</c:v>
                </c:pt>
                <c:pt idx="3">
                  <c:v>132</c:v>
                </c:pt>
                <c:pt idx="6">
                  <c:v>117</c:v>
                </c:pt>
                <c:pt idx="9">
                  <c:v>101</c:v>
                </c:pt>
                <c:pt idx="12">
                  <c:v>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922</c:v>
                </c:pt>
                <c:pt idx="3">
                  <c:v>841</c:v>
                </c:pt>
                <c:pt idx="6">
                  <c:v>911</c:v>
                </c:pt>
                <c:pt idx="9">
                  <c:v>834</c:v>
                </c:pt>
                <c:pt idx="12">
                  <c:v>823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2181</c:v>
                </c:pt>
                <c:pt idx="3">
                  <c:v>2276</c:v>
                </c:pt>
                <c:pt idx="6">
                  <c:v>2250</c:v>
                </c:pt>
                <c:pt idx="9">
                  <c:v>2337</c:v>
                </c:pt>
                <c:pt idx="12">
                  <c:v>2249</c:v>
                </c:pt>
              </c:numCache>
            </c:numRef>
          </c:val>
        </c:ser>
        <c:dLbls>
          <c:showLegendKey val="0"/>
          <c:showVal val="0"/>
          <c:showCatName val="0"/>
          <c:showSerName val="0"/>
          <c:showPercent val="0"/>
          <c:showBubbleSize val="0"/>
        </c:dLbls>
        <c:gapWidth val="100"/>
        <c:overlap val="100"/>
        <c:axId val="104843904"/>
        <c:axId val="10020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1103</c:v>
                </c:pt>
                <c:pt idx="2">
                  <c:v>#N/A</c:v>
                </c:pt>
                <c:pt idx="3">
                  <c:v>#N/A</c:v>
                </c:pt>
                <c:pt idx="4">
                  <c:v>1133</c:v>
                </c:pt>
                <c:pt idx="5">
                  <c:v>#N/A</c:v>
                </c:pt>
                <c:pt idx="6">
                  <c:v>#N/A</c:v>
                </c:pt>
                <c:pt idx="7">
                  <c:v>1094</c:v>
                </c:pt>
                <c:pt idx="8">
                  <c:v>#N/A</c:v>
                </c:pt>
                <c:pt idx="9">
                  <c:v>#N/A</c:v>
                </c:pt>
                <c:pt idx="10">
                  <c:v>1025</c:v>
                </c:pt>
                <c:pt idx="11">
                  <c:v>#N/A</c:v>
                </c:pt>
                <c:pt idx="12">
                  <c:v>#N/A</c:v>
                </c:pt>
                <c:pt idx="13">
                  <c:v>806</c:v>
                </c:pt>
                <c:pt idx="14">
                  <c:v>#N/A</c:v>
                </c:pt>
              </c:numCache>
            </c:numRef>
          </c:val>
          <c:smooth val="0"/>
        </c:ser>
        <c:dLbls>
          <c:showLegendKey val="0"/>
          <c:showVal val="0"/>
          <c:showCatName val="0"/>
          <c:showSerName val="0"/>
          <c:showPercent val="0"/>
          <c:showBubbleSize val="0"/>
        </c:dLbls>
        <c:marker val="1"/>
        <c:smooth val="0"/>
        <c:axId val="104843904"/>
        <c:axId val="100209408"/>
      </c:lineChart>
      <c:catAx>
        <c:axId val="1048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209408"/>
        <c:crosses val="autoZero"/>
        <c:auto val="1"/>
        <c:lblAlgn val="ctr"/>
        <c:lblOffset val="100"/>
        <c:tickLblSkip val="1"/>
        <c:tickMarkSkip val="1"/>
        <c:noMultiLvlLbl val="0"/>
      </c:catAx>
      <c:valAx>
        <c:axId val="10020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4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21457</c:v>
                </c:pt>
                <c:pt idx="5">
                  <c:v>22694</c:v>
                </c:pt>
                <c:pt idx="8">
                  <c:v>23762</c:v>
                </c:pt>
                <c:pt idx="11">
                  <c:v>24819</c:v>
                </c:pt>
                <c:pt idx="14">
                  <c:v>24692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4350</c:v>
                </c:pt>
                <c:pt idx="5">
                  <c:v>4345</c:v>
                </c:pt>
                <c:pt idx="8">
                  <c:v>4399</c:v>
                </c:pt>
                <c:pt idx="11">
                  <c:v>4305</c:v>
                </c:pt>
                <c:pt idx="14">
                  <c:v>4264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2135</c:v>
                </c:pt>
                <c:pt idx="5">
                  <c:v>2173</c:v>
                </c:pt>
                <c:pt idx="8">
                  <c:v>1696</c:v>
                </c:pt>
                <c:pt idx="11">
                  <c:v>1797</c:v>
                </c:pt>
                <c:pt idx="14">
                  <c:v>1600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149</c:v>
                </c:pt>
                <c:pt idx="3">
                  <c:v>146</c:v>
                </c:pt>
                <c:pt idx="6">
                  <c:v>161</c:v>
                </c:pt>
                <c:pt idx="9">
                  <c:v>140</c:v>
                </c:pt>
                <c:pt idx="12">
                  <c:v>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4243</c:v>
                </c:pt>
                <c:pt idx="3">
                  <c:v>4394</c:v>
                </c:pt>
                <c:pt idx="6">
                  <c:v>4296</c:v>
                </c:pt>
                <c:pt idx="9">
                  <c:v>4090</c:v>
                </c:pt>
                <c:pt idx="12">
                  <c:v>3788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10967</c:v>
                </c:pt>
                <c:pt idx="3">
                  <c:v>11159</c:v>
                </c:pt>
                <c:pt idx="6">
                  <c:v>11630</c:v>
                </c:pt>
                <c:pt idx="9">
                  <c:v>11337</c:v>
                </c:pt>
                <c:pt idx="12">
                  <c:v>11146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869</c:v>
                </c:pt>
                <c:pt idx="3">
                  <c:v>790</c:v>
                </c:pt>
                <c:pt idx="6">
                  <c:v>692</c:v>
                </c:pt>
                <c:pt idx="9">
                  <c:v>597</c:v>
                </c:pt>
                <c:pt idx="12">
                  <c:v>516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21124</c:v>
                </c:pt>
                <c:pt idx="3">
                  <c:v>20779</c:v>
                </c:pt>
                <c:pt idx="6">
                  <c:v>21344</c:v>
                </c:pt>
                <c:pt idx="9">
                  <c:v>21505</c:v>
                </c:pt>
                <c:pt idx="12">
                  <c:v>21870</c:v>
                </c:pt>
              </c:numCache>
            </c:numRef>
          </c:val>
        </c:ser>
        <c:dLbls>
          <c:showLegendKey val="0"/>
          <c:showVal val="0"/>
          <c:showCatName val="0"/>
          <c:showSerName val="0"/>
          <c:showPercent val="0"/>
          <c:showBubbleSize val="0"/>
        </c:dLbls>
        <c:gapWidth val="100"/>
        <c:overlap val="100"/>
        <c:axId val="29700864"/>
        <c:axId val="2970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9408</c:v>
                </c:pt>
                <c:pt idx="2">
                  <c:v>#N/A</c:v>
                </c:pt>
                <c:pt idx="3">
                  <c:v>#N/A</c:v>
                </c:pt>
                <c:pt idx="4">
                  <c:v>8057</c:v>
                </c:pt>
                <c:pt idx="5">
                  <c:v>#N/A</c:v>
                </c:pt>
                <c:pt idx="6">
                  <c:v>#N/A</c:v>
                </c:pt>
                <c:pt idx="7">
                  <c:v>8266</c:v>
                </c:pt>
                <c:pt idx="8">
                  <c:v>#N/A</c:v>
                </c:pt>
                <c:pt idx="9">
                  <c:v>#N/A</c:v>
                </c:pt>
                <c:pt idx="10">
                  <c:v>6749</c:v>
                </c:pt>
                <c:pt idx="11">
                  <c:v>#N/A</c:v>
                </c:pt>
                <c:pt idx="12">
                  <c:v>#N/A</c:v>
                </c:pt>
                <c:pt idx="13">
                  <c:v>6828</c:v>
                </c:pt>
                <c:pt idx="14">
                  <c:v>#N/A</c:v>
                </c:pt>
              </c:numCache>
            </c:numRef>
          </c:val>
          <c:smooth val="0"/>
        </c:ser>
        <c:dLbls>
          <c:showLegendKey val="0"/>
          <c:showVal val="0"/>
          <c:showCatName val="0"/>
          <c:showSerName val="0"/>
          <c:showPercent val="0"/>
          <c:showBubbleSize val="0"/>
        </c:dLbls>
        <c:marker val="1"/>
        <c:smooth val="0"/>
        <c:axId val="29700864"/>
        <c:axId val="29702784"/>
      </c:lineChart>
      <c:catAx>
        <c:axId val="297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02784"/>
        <c:crosses val="autoZero"/>
        <c:auto val="1"/>
        <c:lblAlgn val="ctr"/>
        <c:lblOffset val="100"/>
        <c:tickLblSkip val="1"/>
        <c:tickMarkSkip val="1"/>
        <c:noMultiLvlLbl val="0"/>
      </c:catAx>
      <c:valAx>
        <c:axId val="2970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62,863
62,433
103.58
24,031,092
23,250,462
677,890
14,457,255
21,870,442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前年度</a:t>
          </a:r>
          <a:r>
            <a:rPr kumimoji="1" lang="ja-JP" altLang="en-US" sz="1300">
              <a:solidFill>
                <a:schemeClr val="dk1"/>
              </a:solidFill>
              <a:latin typeface="+mn-lt"/>
              <a:ea typeface="+mn-ea"/>
              <a:cs typeface="+mn-cs"/>
            </a:rPr>
            <a:t>と</a:t>
          </a:r>
          <a:r>
            <a:rPr kumimoji="1" lang="ja-JP" altLang="ja-JP" sz="1300">
              <a:solidFill>
                <a:schemeClr val="dk1"/>
              </a:solidFill>
              <a:latin typeface="+mn-lt"/>
              <a:ea typeface="+mn-ea"/>
              <a:cs typeface="+mn-cs"/>
            </a:rPr>
            <a:t>比較して，数値は</a:t>
          </a:r>
          <a:r>
            <a:rPr kumimoji="1" lang="en-US" altLang="ja-JP" sz="1300">
              <a:solidFill>
                <a:schemeClr val="dk1"/>
              </a:solidFill>
              <a:latin typeface="+mn-ea"/>
              <a:ea typeface="+mn-ea"/>
              <a:cs typeface="+mn-cs"/>
            </a:rPr>
            <a:t>0.01</a:t>
          </a:r>
          <a:r>
            <a:rPr kumimoji="1" lang="ja-JP" altLang="ja-JP" sz="1300">
              <a:solidFill>
                <a:schemeClr val="dk1"/>
              </a:solidFill>
              <a:latin typeface="+mn-lt"/>
              <a:ea typeface="+mn-ea"/>
              <a:cs typeface="+mn-cs"/>
            </a:rPr>
            <a:t>低下しており，類似団体を下回っている。人口の減少，高齢化率の上昇等，市税収入低下の要因を抱えていることから，引き続き，経常経費等の歳出削減とともに，市税収入の確保，受益者負担の適正化等，歳入確保に努める。</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162378</xdr:rowOff>
    </xdr:to>
    <xdr:cxnSp macro="">
      <xdr:nvCxnSpPr>
        <xdr:cNvPr id="69" name="直線コネクタ 68"/>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2" name="直線コネクタ 71"/>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110672</xdr:rowOff>
    </xdr:from>
    <xdr:to>
      <xdr:col>4</xdr:col>
      <xdr:colOff>482600</xdr:colOff>
      <xdr:row>41</xdr:row>
      <xdr:rowOff>127907</xdr:rowOff>
    </xdr:to>
    <xdr:cxnSp macro="">
      <xdr:nvCxnSpPr>
        <xdr:cNvPr id="75" name="直線コネクタ 74"/>
        <xdr:cNvCxnSpPr/>
      </xdr:nvCxnSpPr>
      <xdr:spPr>
        <a:xfrm>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110672</xdr:rowOff>
    </xdr:to>
    <xdr:cxnSp macro="">
      <xdr:nvCxnSpPr>
        <xdr:cNvPr id="78" name="直線コネクタ 77"/>
        <xdr:cNvCxnSpPr/>
      </xdr:nvCxnSpPr>
      <xdr:spPr>
        <a:xfrm>
          <a:off x="1447800" y="70884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83655</xdr:rowOff>
    </xdr:from>
    <xdr:ext cx="762000" cy="259045"/>
    <xdr:sp macro="" textlink="">
      <xdr:nvSpPr>
        <xdr:cNvPr id="89"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91" name="テキスト ボックス 90"/>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93" name="テキスト ボックス 92"/>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59872</xdr:rowOff>
    </xdr:from>
    <xdr:to>
      <xdr:col>3</xdr:col>
      <xdr:colOff>330200</xdr:colOff>
      <xdr:row>41</xdr:row>
      <xdr:rowOff>161472</xdr:rowOff>
    </xdr:to>
    <xdr:sp macro="" textlink="">
      <xdr:nvSpPr>
        <xdr:cNvPr id="94" name="円/楕円 93"/>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95" name="テキスト ボックス 94"/>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6" name="円/楕円 95"/>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94542</xdr:rowOff>
    </xdr:from>
    <xdr:ext cx="762000" cy="259045"/>
    <xdr:sp macro="" textlink="">
      <xdr:nvSpPr>
        <xdr:cNvPr id="97" name="テキスト ボックス 96"/>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ea"/>
              <a:ea typeface="+mn-ea"/>
              <a:cs typeface="+mn-cs"/>
            </a:rPr>
            <a:t>前年度に比較して，歳出面では扶助費や公債費などの</a:t>
          </a:r>
          <a:r>
            <a:rPr kumimoji="1" lang="ja-JP" altLang="en-US" sz="1300">
              <a:solidFill>
                <a:schemeClr val="dk1"/>
              </a:solidFill>
              <a:latin typeface="+mn-ea"/>
              <a:ea typeface="+mn-ea"/>
              <a:cs typeface="+mn-cs"/>
            </a:rPr>
            <a:t>減少</a:t>
          </a:r>
          <a:r>
            <a:rPr kumimoji="1" lang="ja-JP" altLang="ja-JP" sz="1300">
              <a:solidFill>
                <a:schemeClr val="dk1"/>
              </a:solidFill>
              <a:latin typeface="+mn-ea"/>
              <a:ea typeface="+mn-ea"/>
              <a:cs typeface="+mn-cs"/>
            </a:rPr>
            <a:t>により，経常経費充当一般財源総額が</a:t>
          </a:r>
          <a:r>
            <a:rPr kumimoji="1" lang="ja-JP" altLang="en-US" sz="1300">
              <a:solidFill>
                <a:schemeClr val="dk1"/>
              </a:solidFill>
              <a:latin typeface="+mn-ea"/>
              <a:ea typeface="+mn-ea"/>
              <a:cs typeface="+mn-cs"/>
            </a:rPr>
            <a:t>減</a:t>
          </a:r>
          <a:r>
            <a:rPr kumimoji="1" lang="ja-JP" altLang="ja-JP" sz="1300">
              <a:solidFill>
                <a:schemeClr val="dk1"/>
              </a:solidFill>
              <a:latin typeface="+mn-ea"/>
              <a:ea typeface="+mn-ea"/>
              <a:cs typeface="+mn-cs"/>
            </a:rPr>
            <a:t>となったものの，歳入面において，市税収入，臨時財政対策債，地方交付税などの</a:t>
          </a:r>
          <a:r>
            <a:rPr kumimoji="1" lang="ja-JP" altLang="en-US" sz="1300">
              <a:solidFill>
                <a:schemeClr val="dk1"/>
              </a:solidFill>
              <a:latin typeface="+mn-ea"/>
              <a:ea typeface="+mn-ea"/>
              <a:cs typeface="+mn-cs"/>
            </a:rPr>
            <a:t>減</a:t>
          </a:r>
          <a:r>
            <a:rPr kumimoji="1" lang="ja-JP" altLang="ja-JP" sz="1300">
              <a:solidFill>
                <a:schemeClr val="dk1"/>
              </a:solidFill>
              <a:latin typeface="+mn-ea"/>
              <a:ea typeface="+mn-ea"/>
              <a:cs typeface="+mn-cs"/>
            </a:rPr>
            <a:t>により経常一般財源が</a:t>
          </a:r>
          <a:r>
            <a:rPr kumimoji="1" lang="ja-JP" altLang="en-US" sz="1300">
              <a:solidFill>
                <a:schemeClr val="dk1"/>
              </a:solidFill>
              <a:latin typeface="+mn-ea"/>
              <a:ea typeface="+mn-ea"/>
              <a:cs typeface="+mn-cs"/>
            </a:rPr>
            <a:t>減</a:t>
          </a:r>
          <a:r>
            <a:rPr kumimoji="1" lang="ja-JP" altLang="ja-JP" sz="1300">
              <a:solidFill>
                <a:schemeClr val="dk1"/>
              </a:solidFill>
              <a:latin typeface="+mn-ea"/>
              <a:ea typeface="+mn-ea"/>
              <a:cs typeface="+mn-cs"/>
            </a:rPr>
            <a:t>となった。この結果，数値は前年度と比較して</a:t>
          </a:r>
          <a:r>
            <a:rPr kumimoji="1" lang="en-US" altLang="ja-JP" sz="1300">
              <a:solidFill>
                <a:schemeClr val="dk1"/>
              </a:solidFill>
              <a:latin typeface="+mn-ea"/>
              <a:ea typeface="+mn-ea"/>
              <a:cs typeface="+mn-cs"/>
            </a:rPr>
            <a:t>1.5%</a:t>
          </a:r>
          <a:r>
            <a:rPr kumimoji="1" lang="ja-JP" altLang="en-US" sz="1300">
              <a:solidFill>
                <a:schemeClr val="dk1"/>
              </a:solidFill>
              <a:latin typeface="+mn-ea"/>
              <a:ea typeface="+mn-ea"/>
              <a:cs typeface="+mn-cs"/>
            </a:rPr>
            <a:t>悪化し</a:t>
          </a:r>
          <a:r>
            <a:rPr kumimoji="1" lang="ja-JP" altLang="ja-JP" sz="1300">
              <a:solidFill>
                <a:schemeClr val="dk1"/>
              </a:solidFill>
              <a:latin typeface="+mn-ea"/>
              <a:ea typeface="+mn-ea"/>
              <a:cs typeface="+mn-cs"/>
            </a:rPr>
            <a:t>，類似団体平均を大きく上回っている。次年度以降，市税の大幅な伸びが期待できず，経常一般財源は減少傾向にあり，数値の大幅な改善は見込めない状況である。今後も引き続き，市税等一般財源の確保と経常経費全般にわたる徹底した節減に努め，財政構造の健全化を図る。</a:t>
          </a:r>
          <a:endParaRPr lang="ja-JP"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162560</xdr:rowOff>
    </xdr:to>
    <xdr:cxnSp macro="">
      <xdr:nvCxnSpPr>
        <xdr:cNvPr id="130" name="直線コネクタ 129"/>
        <xdr:cNvCxnSpPr/>
      </xdr:nvCxnSpPr>
      <xdr:spPr>
        <a:xfrm>
          <a:off x="4114800" y="10891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109474</xdr:rowOff>
    </xdr:to>
    <xdr:cxnSp macro="">
      <xdr:nvCxnSpPr>
        <xdr:cNvPr id="133" name="直線コネクタ 132"/>
        <xdr:cNvCxnSpPr/>
      </xdr:nvCxnSpPr>
      <xdr:spPr>
        <a:xfrm flipV="1">
          <a:off x="3225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46736</xdr:rowOff>
    </xdr:from>
    <xdr:to>
      <xdr:col>4</xdr:col>
      <xdr:colOff>482600</xdr:colOff>
      <xdr:row>63</xdr:row>
      <xdr:rowOff>109474</xdr:rowOff>
    </xdr:to>
    <xdr:cxnSp macro="">
      <xdr:nvCxnSpPr>
        <xdr:cNvPr id="136" name="直線コネクタ 135"/>
        <xdr:cNvCxnSpPr/>
      </xdr:nvCxnSpPr>
      <xdr:spPr>
        <a:xfrm>
          <a:off x="2336800" y="1084808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126746</xdr:rowOff>
    </xdr:from>
    <xdr:to>
      <xdr:col>3</xdr:col>
      <xdr:colOff>279400</xdr:colOff>
      <xdr:row>63</xdr:row>
      <xdr:rowOff>46736</xdr:rowOff>
    </xdr:to>
    <xdr:cxnSp macro="">
      <xdr:nvCxnSpPr>
        <xdr:cNvPr id="139" name="直線コネクタ 138"/>
        <xdr:cNvCxnSpPr/>
      </xdr:nvCxnSpPr>
      <xdr:spPr>
        <a:xfrm>
          <a:off x="1447800" y="1041374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77741</xdr:rowOff>
    </xdr:from>
    <xdr:ext cx="762000" cy="259045"/>
    <xdr:sp macro="" textlink="">
      <xdr:nvSpPr>
        <xdr:cNvPr id="143" name="テキスト ボックス 142"/>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111760</xdr:rowOff>
    </xdr:from>
    <xdr:to>
      <xdr:col>7</xdr:col>
      <xdr:colOff>203200</xdr:colOff>
      <xdr:row>64</xdr:row>
      <xdr:rowOff>41910</xdr:rowOff>
    </xdr:to>
    <xdr:sp macro="" textlink="">
      <xdr:nvSpPr>
        <xdr:cNvPr id="149" name="円/楕円 148"/>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83837</xdr:rowOff>
    </xdr:from>
    <xdr:ext cx="762000" cy="259045"/>
    <xdr:sp macro="" textlink="">
      <xdr:nvSpPr>
        <xdr:cNvPr id="150"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1" name="円/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3" name="円/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167386</xdr:rowOff>
    </xdr:from>
    <xdr:to>
      <xdr:col>3</xdr:col>
      <xdr:colOff>330200</xdr:colOff>
      <xdr:row>63</xdr:row>
      <xdr:rowOff>97536</xdr:rowOff>
    </xdr:to>
    <xdr:sp macro="" textlink="">
      <xdr:nvSpPr>
        <xdr:cNvPr id="155" name="円/楕円 154"/>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82313</xdr:rowOff>
    </xdr:from>
    <xdr:ext cx="762000" cy="259045"/>
    <xdr:sp macro="" textlink="">
      <xdr:nvSpPr>
        <xdr:cNvPr id="156" name="テキスト ボックス 155"/>
        <xdr:cNvSpPr txBox="1"/>
      </xdr:nvSpPr>
      <xdr:spPr>
        <a:xfrm>
          <a:off x="1955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57" name="円/楕円 156"/>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58" name="テキスト ボックス 157"/>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[127,083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人件費・物件費等の合計額の人口１人当たりの決算額が，類似団体を上回っているのは，人件費が</a:t>
          </a:r>
          <a:r>
            <a:rPr kumimoji="1" lang="ja-JP" altLang="en-US" sz="1300">
              <a:solidFill>
                <a:schemeClr val="dk1"/>
              </a:solidFill>
              <a:latin typeface="+mn-lt"/>
              <a:ea typeface="+mn-ea"/>
              <a:cs typeface="+mn-cs"/>
            </a:rPr>
            <a:t>主な</a:t>
          </a:r>
          <a:r>
            <a:rPr kumimoji="1" lang="ja-JP" altLang="ja-JP" sz="1300">
              <a:solidFill>
                <a:schemeClr val="dk1"/>
              </a:solidFill>
              <a:latin typeface="+mn-lt"/>
              <a:ea typeface="+mn-ea"/>
              <a:cs typeface="+mn-cs"/>
            </a:rPr>
            <a:t>要因となっている。人件費</a:t>
          </a:r>
          <a:r>
            <a:rPr kumimoji="1" lang="ja-JP" altLang="en-US" sz="1300">
              <a:solidFill>
                <a:schemeClr val="dk1"/>
              </a:solidFill>
              <a:latin typeface="+mn-lt"/>
              <a:ea typeface="+mn-ea"/>
              <a:cs typeface="+mn-cs"/>
            </a:rPr>
            <a:t>・物件費</a:t>
          </a:r>
          <a:r>
            <a:rPr kumimoji="1" lang="ja-JP" altLang="ja-JP" sz="1300">
              <a:solidFill>
                <a:schemeClr val="dk1"/>
              </a:solidFill>
              <a:latin typeface="+mn-lt"/>
              <a:ea typeface="+mn-ea"/>
              <a:cs typeface="+mn-cs"/>
            </a:rPr>
            <a:t>については，従来から消防，高等学校の直営実施や支所機能の充実を図ってきたこと等から，類似団体平均を上回っている。また，</a:t>
          </a:r>
          <a:r>
            <a:rPr kumimoji="1" lang="ja-JP" altLang="en-US" sz="1300">
              <a:solidFill>
                <a:schemeClr val="dk1"/>
              </a:solidFill>
              <a:latin typeface="+mn-lt"/>
              <a:ea typeface="+mn-ea"/>
              <a:cs typeface="+mn-cs"/>
            </a:rPr>
            <a:t>維持補修費</a:t>
          </a:r>
          <a:r>
            <a:rPr kumimoji="1" lang="ja-JP" altLang="ja-JP" sz="1300">
              <a:solidFill>
                <a:schemeClr val="dk1"/>
              </a:solidFill>
              <a:latin typeface="+mn-lt"/>
              <a:ea typeface="+mn-ea"/>
              <a:cs typeface="+mn-cs"/>
            </a:rPr>
            <a:t>については，各施設の老朽化に伴い</a:t>
          </a:r>
          <a:r>
            <a:rPr kumimoji="1" lang="ja-JP" altLang="en-US" sz="1300">
              <a:solidFill>
                <a:schemeClr val="dk1"/>
              </a:solidFill>
              <a:latin typeface="+mn-lt"/>
              <a:ea typeface="+mn-ea"/>
              <a:cs typeface="+mn-cs"/>
            </a:rPr>
            <a:t>増加</a:t>
          </a:r>
          <a:r>
            <a:rPr kumimoji="1" lang="ja-JP" altLang="ja-JP" sz="1300">
              <a:solidFill>
                <a:schemeClr val="dk1"/>
              </a:solidFill>
              <a:latin typeface="+mn-lt"/>
              <a:ea typeface="+mn-ea"/>
              <a:cs typeface="+mn-cs"/>
            </a:rPr>
            <a:t>する見込みである。引き続き施設の統廃合，民間への業務委託の推進等により，サービス水準を維持しながら，経費の抑制に努める。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164122</xdr:rowOff>
    </xdr:from>
    <xdr:to>
      <xdr:col>7</xdr:col>
      <xdr:colOff>152400</xdr:colOff>
      <xdr:row>81</xdr:row>
      <xdr:rowOff>168759</xdr:rowOff>
    </xdr:to>
    <xdr:cxnSp macro="">
      <xdr:nvCxnSpPr>
        <xdr:cNvPr id="192" name="直線コネクタ 191"/>
        <xdr:cNvCxnSpPr/>
      </xdr:nvCxnSpPr>
      <xdr:spPr>
        <a:xfrm>
          <a:off x="4114800" y="14051572"/>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161527</xdr:rowOff>
    </xdr:from>
    <xdr:to>
      <xdr:col>6</xdr:col>
      <xdr:colOff>0</xdr:colOff>
      <xdr:row>81</xdr:row>
      <xdr:rowOff>164122</xdr:rowOff>
    </xdr:to>
    <xdr:cxnSp macro="">
      <xdr:nvCxnSpPr>
        <xdr:cNvPr id="195" name="直線コネクタ 194"/>
        <xdr:cNvCxnSpPr/>
      </xdr:nvCxnSpPr>
      <xdr:spPr>
        <a:xfrm>
          <a:off x="3225800" y="1404897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161527</xdr:rowOff>
    </xdr:from>
    <xdr:to>
      <xdr:col>4</xdr:col>
      <xdr:colOff>482600</xdr:colOff>
      <xdr:row>81</xdr:row>
      <xdr:rowOff>168647</xdr:rowOff>
    </xdr:to>
    <xdr:cxnSp macro="">
      <xdr:nvCxnSpPr>
        <xdr:cNvPr id="198" name="直線コネクタ 197"/>
        <xdr:cNvCxnSpPr/>
      </xdr:nvCxnSpPr>
      <xdr:spPr>
        <a:xfrm flipV="1">
          <a:off x="2336800" y="14048977"/>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159854</xdr:rowOff>
    </xdr:from>
    <xdr:to>
      <xdr:col>3</xdr:col>
      <xdr:colOff>279400</xdr:colOff>
      <xdr:row>81</xdr:row>
      <xdr:rowOff>168647</xdr:rowOff>
    </xdr:to>
    <xdr:cxnSp macro="">
      <xdr:nvCxnSpPr>
        <xdr:cNvPr id="201" name="直線コネクタ 200"/>
        <xdr:cNvCxnSpPr/>
      </xdr:nvCxnSpPr>
      <xdr:spPr>
        <a:xfrm>
          <a:off x="1447800" y="14047304"/>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15333</xdr:rowOff>
    </xdr:from>
    <xdr:ext cx="762000" cy="259045"/>
    <xdr:sp macro="" textlink="">
      <xdr:nvSpPr>
        <xdr:cNvPr id="205" name="テキスト ボックス 204"/>
        <xdr:cNvSpPr txBox="1"/>
      </xdr:nvSpPr>
      <xdr:spPr>
        <a:xfrm>
          <a:off x="1066800" y="1373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117959</xdr:rowOff>
    </xdr:from>
    <xdr:to>
      <xdr:col>7</xdr:col>
      <xdr:colOff>203200</xdr:colOff>
      <xdr:row>82</xdr:row>
      <xdr:rowOff>48109</xdr:rowOff>
    </xdr:to>
    <xdr:sp macro="" textlink="">
      <xdr:nvSpPr>
        <xdr:cNvPr id="211" name="円/楕円 210"/>
        <xdr:cNvSpPr/>
      </xdr:nvSpPr>
      <xdr:spPr>
        <a:xfrm>
          <a:off x="4902200" y="14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166236</xdr:rowOff>
    </xdr:from>
    <xdr:ext cx="762000" cy="259045"/>
    <xdr:sp macro="" textlink="">
      <xdr:nvSpPr>
        <xdr:cNvPr id="212" name="人件費・物件費等の状況該当値テキスト"/>
        <xdr:cNvSpPr txBox="1"/>
      </xdr:nvSpPr>
      <xdr:spPr>
        <a:xfrm>
          <a:off x="5041900" y="1405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113322</xdr:rowOff>
    </xdr:from>
    <xdr:to>
      <xdr:col>6</xdr:col>
      <xdr:colOff>50800</xdr:colOff>
      <xdr:row>82</xdr:row>
      <xdr:rowOff>43472</xdr:rowOff>
    </xdr:to>
    <xdr:sp macro="" textlink="">
      <xdr:nvSpPr>
        <xdr:cNvPr id="213" name="円/楕円 212"/>
        <xdr:cNvSpPr/>
      </xdr:nvSpPr>
      <xdr:spPr>
        <a:xfrm>
          <a:off x="4064000" y="140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28249</xdr:rowOff>
    </xdr:from>
    <xdr:ext cx="736600" cy="259045"/>
    <xdr:sp macro="" textlink="">
      <xdr:nvSpPr>
        <xdr:cNvPr id="214" name="テキスト ボックス 213"/>
        <xdr:cNvSpPr txBox="1"/>
      </xdr:nvSpPr>
      <xdr:spPr>
        <a:xfrm>
          <a:off x="3733800" y="140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110727</xdr:rowOff>
    </xdr:from>
    <xdr:to>
      <xdr:col>4</xdr:col>
      <xdr:colOff>533400</xdr:colOff>
      <xdr:row>82</xdr:row>
      <xdr:rowOff>40877</xdr:rowOff>
    </xdr:to>
    <xdr:sp macro="" textlink="">
      <xdr:nvSpPr>
        <xdr:cNvPr id="215" name="円/楕円 214"/>
        <xdr:cNvSpPr/>
      </xdr:nvSpPr>
      <xdr:spPr>
        <a:xfrm>
          <a:off x="3175000" y="139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25654</xdr:rowOff>
    </xdr:from>
    <xdr:ext cx="762000" cy="259045"/>
    <xdr:sp macro="" textlink="">
      <xdr:nvSpPr>
        <xdr:cNvPr id="216" name="テキスト ボックス 215"/>
        <xdr:cNvSpPr txBox="1"/>
      </xdr:nvSpPr>
      <xdr:spPr>
        <a:xfrm>
          <a:off x="2844800" y="140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117847</xdr:rowOff>
    </xdr:from>
    <xdr:to>
      <xdr:col>3</xdr:col>
      <xdr:colOff>330200</xdr:colOff>
      <xdr:row>82</xdr:row>
      <xdr:rowOff>47997</xdr:rowOff>
    </xdr:to>
    <xdr:sp macro="" textlink="">
      <xdr:nvSpPr>
        <xdr:cNvPr id="217" name="円/楕円 216"/>
        <xdr:cNvSpPr/>
      </xdr:nvSpPr>
      <xdr:spPr>
        <a:xfrm>
          <a:off x="2286000" y="140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32774</xdr:rowOff>
    </xdr:from>
    <xdr:ext cx="762000" cy="259045"/>
    <xdr:sp macro="" textlink="">
      <xdr:nvSpPr>
        <xdr:cNvPr id="218" name="テキスト ボックス 217"/>
        <xdr:cNvSpPr txBox="1"/>
      </xdr:nvSpPr>
      <xdr:spPr>
        <a:xfrm>
          <a:off x="1955800" y="1409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109054</xdr:rowOff>
    </xdr:from>
    <xdr:to>
      <xdr:col>2</xdr:col>
      <xdr:colOff>127000</xdr:colOff>
      <xdr:row>82</xdr:row>
      <xdr:rowOff>39204</xdr:rowOff>
    </xdr:to>
    <xdr:sp macro="" textlink="">
      <xdr:nvSpPr>
        <xdr:cNvPr id="219" name="円/楕円 218"/>
        <xdr:cNvSpPr/>
      </xdr:nvSpPr>
      <xdr:spPr>
        <a:xfrm>
          <a:off x="1397000" y="139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23981</xdr:rowOff>
    </xdr:from>
    <xdr:ext cx="762000" cy="259045"/>
    <xdr:sp macro="" textlink="">
      <xdr:nvSpPr>
        <xdr:cNvPr id="220" name="テキスト ボックス 219"/>
        <xdr:cNvSpPr txBox="1"/>
      </xdr:nvSpPr>
      <xdr:spPr>
        <a:xfrm>
          <a:off x="1066800" y="1408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ea"/>
              <a:ea typeface="+mn-ea"/>
              <a:cs typeface="+mn-cs"/>
            </a:rPr>
            <a:t>　</a:t>
          </a:r>
          <a:r>
            <a:rPr kumimoji="1" lang="ja-JP" altLang="en-US" sz="1300">
              <a:solidFill>
                <a:schemeClr val="dk1"/>
              </a:solidFill>
              <a:latin typeface="+mn-ea"/>
              <a:ea typeface="+mn-ea"/>
              <a:cs typeface="+mn-cs"/>
            </a:rPr>
            <a:t>新陳代謝により職員の年齢構成に変更が生じたため</a:t>
          </a:r>
          <a:r>
            <a:rPr kumimoji="1" lang="ja-JP" altLang="ja-JP" sz="1300">
              <a:solidFill>
                <a:schemeClr val="dk1"/>
              </a:solidFill>
              <a:latin typeface="+mn-ea"/>
              <a:ea typeface="+mn-ea"/>
              <a:cs typeface="+mn-cs"/>
            </a:rPr>
            <a:t>，前年度と比較して</a:t>
          </a:r>
          <a:r>
            <a:rPr kumimoji="1" lang="en-US" altLang="ja-JP" sz="1300">
              <a:solidFill>
                <a:schemeClr val="dk1"/>
              </a:solidFill>
              <a:latin typeface="+mn-ea"/>
              <a:ea typeface="+mn-ea"/>
              <a:cs typeface="+mn-cs"/>
            </a:rPr>
            <a:t>0.6%</a:t>
          </a:r>
          <a:r>
            <a:rPr kumimoji="1" lang="ja-JP" altLang="ja-JP" sz="1300">
              <a:solidFill>
                <a:schemeClr val="dk1"/>
              </a:solidFill>
              <a:latin typeface="+mn-ea"/>
              <a:ea typeface="+mn-ea"/>
              <a:cs typeface="+mn-cs"/>
            </a:rPr>
            <a:t>減となった。今後，行政経費に占める人件費の適正化とともに，職員の能力・実績等を適切に反映させる給与制度の検討を進め，給与の適正化に努める。</a:t>
          </a:r>
          <a:endParaRPr lang="ja-JP" altLang="ja-JP" sz="1300">
            <a:latin typeface="+mn-ea"/>
            <a:ea typeface="+mn-ea"/>
          </a:endParaRPr>
        </a:p>
        <a:p>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116205</xdr:rowOff>
    </xdr:to>
    <xdr:cxnSp macro="">
      <xdr:nvCxnSpPr>
        <xdr:cNvPr id="250" name="直線コネクタ 249"/>
        <xdr:cNvCxnSpPr/>
      </xdr:nvCxnSpPr>
      <xdr:spPr>
        <a:xfrm flipV="1">
          <a:off x="16179800" y="146532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116205</xdr:rowOff>
    </xdr:from>
    <xdr:to>
      <xdr:col>23</xdr:col>
      <xdr:colOff>406400</xdr:colOff>
      <xdr:row>88</xdr:row>
      <xdr:rowOff>138748</xdr:rowOff>
    </xdr:to>
    <xdr:cxnSp macro="">
      <xdr:nvCxnSpPr>
        <xdr:cNvPr id="253" name="直線コネクタ 252"/>
        <xdr:cNvCxnSpPr/>
      </xdr:nvCxnSpPr>
      <xdr:spPr>
        <a:xfrm flipV="1">
          <a:off x="15290800" y="14689455"/>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102552</xdr:rowOff>
    </xdr:from>
    <xdr:to>
      <xdr:col>22</xdr:col>
      <xdr:colOff>203200</xdr:colOff>
      <xdr:row>88</xdr:row>
      <xdr:rowOff>138748</xdr:rowOff>
    </xdr:to>
    <xdr:cxnSp macro="">
      <xdr:nvCxnSpPr>
        <xdr:cNvPr id="256" name="直線コネクタ 255"/>
        <xdr:cNvCxnSpPr/>
      </xdr:nvCxnSpPr>
      <xdr:spPr>
        <a:xfrm>
          <a:off x="14401800" y="1519015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98107</xdr:rowOff>
    </xdr:from>
    <xdr:to>
      <xdr:col>21</xdr:col>
      <xdr:colOff>0</xdr:colOff>
      <xdr:row>88</xdr:row>
      <xdr:rowOff>102552</xdr:rowOff>
    </xdr:to>
    <xdr:cxnSp macro="">
      <xdr:nvCxnSpPr>
        <xdr:cNvPr id="259" name="直線コネクタ 258"/>
        <xdr:cNvCxnSpPr/>
      </xdr:nvCxnSpPr>
      <xdr:spPr>
        <a:xfrm>
          <a:off x="13512800" y="14671357"/>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2" name="フローチャート : 判断 26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63" name="テキスト ボックス 26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9" name="円/楕円 268"/>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0"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71" name="円/楕円 270"/>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151782</xdr:rowOff>
    </xdr:from>
    <xdr:ext cx="736600" cy="259045"/>
    <xdr:sp macro="" textlink="">
      <xdr:nvSpPr>
        <xdr:cNvPr id="272" name="テキスト ボックス 271"/>
        <xdr:cNvSpPr txBox="1"/>
      </xdr:nvSpPr>
      <xdr:spPr>
        <a:xfrm>
          <a:off x="15798800" y="1472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87948</xdr:rowOff>
    </xdr:from>
    <xdr:to>
      <xdr:col>22</xdr:col>
      <xdr:colOff>254000</xdr:colOff>
      <xdr:row>89</xdr:row>
      <xdr:rowOff>18098</xdr:rowOff>
    </xdr:to>
    <xdr:sp macro="" textlink="">
      <xdr:nvSpPr>
        <xdr:cNvPr id="273" name="円/楕円 272"/>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2875</xdr:rowOff>
    </xdr:from>
    <xdr:ext cx="762000" cy="259045"/>
    <xdr:sp macro="" textlink="">
      <xdr:nvSpPr>
        <xdr:cNvPr id="274" name="テキスト ボックス 273"/>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51752</xdr:rowOff>
    </xdr:from>
    <xdr:to>
      <xdr:col>21</xdr:col>
      <xdr:colOff>50800</xdr:colOff>
      <xdr:row>88</xdr:row>
      <xdr:rowOff>153352</xdr:rowOff>
    </xdr:to>
    <xdr:sp macro="" textlink="">
      <xdr:nvSpPr>
        <xdr:cNvPr id="275" name="円/楕円 274"/>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138129</xdr:rowOff>
    </xdr:from>
    <xdr:ext cx="762000" cy="259045"/>
    <xdr:sp macro="" textlink="">
      <xdr:nvSpPr>
        <xdr:cNvPr id="276" name="テキスト ボックス 275"/>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47307</xdr:rowOff>
    </xdr:from>
    <xdr:to>
      <xdr:col>19</xdr:col>
      <xdr:colOff>533400</xdr:colOff>
      <xdr:row>85</xdr:row>
      <xdr:rowOff>148907</xdr:rowOff>
    </xdr:to>
    <xdr:sp macro="" textlink="">
      <xdr:nvSpPr>
        <xdr:cNvPr id="277" name="円/楕円 276"/>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133684</xdr:rowOff>
    </xdr:from>
    <xdr:ext cx="762000" cy="259045"/>
    <xdr:sp macro="" textlink="">
      <xdr:nvSpPr>
        <xdr:cNvPr id="278" name="テキスト ボックス 277"/>
        <xdr:cNvSpPr txBox="1"/>
      </xdr:nvSpPr>
      <xdr:spPr>
        <a:xfrm>
          <a:off x="13131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当市の地理的な特性により行政効率が優れない中，直営で消防や高等学校を実施し，また，行政サービスの向上のため，教育施設や市民センターの整備・充実を図ってきた経緯から，類似団体を大きく上回る職員数となっている。今後も引き続き，施設の統廃合，事務事業の見直し等により，人員の効率的配置に努める。</a:t>
          </a:r>
          <a:endParaRPr lang="ja-JP" altLang="ja-JP" sz="1300"/>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151554</xdr:rowOff>
    </xdr:from>
    <xdr:to>
      <xdr:col>24</xdr:col>
      <xdr:colOff>558800</xdr:colOff>
      <xdr:row>61</xdr:row>
      <xdr:rowOff>168789</xdr:rowOff>
    </xdr:to>
    <xdr:cxnSp macro="">
      <xdr:nvCxnSpPr>
        <xdr:cNvPr id="315" name="直線コネクタ 314"/>
        <xdr:cNvCxnSpPr/>
      </xdr:nvCxnSpPr>
      <xdr:spPr>
        <a:xfrm>
          <a:off x="16179800" y="1061000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16"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151554</xdr:rowOff>
    </xdr:from>
    <xdr:to>
      <xdr:col>23</xdr:col>
      <xdr:colOff>406400</xdr:colOff>
      <xdr:row>61</xdr:row>
      <xdr:rowOff>153851</xdr:rowOff>
    </xdr:to>
    <xdr:cxnSp macro="">
      <xdr:nvCxnSpPr>
        <xdr:cNvPr id="318" name="直線コネクタ 317"/>
        <xdr:cNvCxnSpPr/>
      </xdr:nvCxnSpPr>
      <xdr:spPr>
        <a:xfrm flipV="1">
          <a:off x="15290800" y="1061000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0" name="テキスト ボックス 319"/>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153851</xdr:rowOff>
    </xdr:to>
    <xdr:cxnSp macro="">
      <xdr:nvCxnSpPr>
        <xdr:cNvPr id="321" name="直線コネクタ 320"/>
        <xdr:cNvCxnSpPr/>
      </xdr:nvCxnSpPr>
      <xdr:spPr>
        <a:xfrm>
          <a:off x="14401800" y="1058472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3" name="テキスト ボックス 322"/>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92952</xdr:rowOff>
    </xdr:from>
    <xdr:to>
      <xdr:col>21</xdr:col>
      <xdr:colOff>0</xdr:colOff>
      <xdr:row>61</xdr:row>
      <xdr:rowOff>126274</xdr:rowOff>
    </xdr:to>
    <xdr:cxnSp macro="">
      <xdr:nvCxnSpPr>
        <xdr:cNvPr id="324" name="直線コネクタ 323"/>
        <xdr:cNvCxnSpPr/>
      </xdr:nvCxnSpPr>
      <xdr:spPr>
        <a:xfrm>
          <a:off x="13512800" y="10551402"/>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26" name="テキスト ボックス 325"/>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27" name="フローチャート : 判断 326"/>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146128</xdr:rowOff>
    </xdr:from>
    <xdr:ext cx="762000" cy="259045"/>
    <xdr:sp macro="" textlink="">
      <xdr:nvSpPr>
        <xdr:cNvPr id="328" name="テキスト ボックス 327"/>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117989</xdr:rowOff>
    </xdr:from>
    <xdr:to>
      <xdr:col>24</xdr:col>
      <xdr:colOff>609600</xdr:colOff>
      <xdr:row>62</xdr:row>
      <xdr:rowOff>48139</xdr:rowOff>
    </xdr:to>
    <xdr:sp macro="" textlink="">
      <xdr:nvSpPr>
        <xdr:cNvPr id="334" name="円/楕円 333"/>
        <xdr:cNvSpPr/>
      </xdr:nvSpPr>
      <xdr:spPr>
        <a:xfrm>
          <a:off x="16967200" y="105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90066</xdr:rowOff>
    </xdr:from>
    <xdr:ext cx="762000" cy="259045"/>
    <xdr:sp macro="" textlink="">
      <xdr:nvSpPr>
        <xdr:cNvPr id="335" name="定員管理の状況該当値テキスト"/>
        <xdr:cNvSpPr txBox="1"/>
      </xdr:nvSpPr>
      <xdr:spPr>
        <a:xfrm>
          <a:off x="17106900" y="105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100754</xdr:rowOff>
    </xdr:from>
    <xdr:to>
      <xdr:col>23</xdr:col>
      <xdr:colOff>457200</xdr:colOff>
      <xdr:row>62</xdr:row>
      <xdr:rowOff>30904</xdr:rowOff>
    </xdr:to>
    <xdr:sp macro="" textlink="">
      <xdr:nvSpPr>
        <xdr:cNvPr id="336" name="円/楕円 335"/>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15681</xdr:rowOff>
    </xdr:from>
    <xdr:ext cx="736600" cy="259045"/>
    <xdr:sp macro="" textlink="">
      <xdr:nvSpPr>
        <xdr:cNvPr id="337" name="テキスト ボックス 336"/>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103051</xdr:rowOff>
    </xdr:from>
    <xdr:to>
      <xdr:col>22</xdr:col>
      <xdr:colOff>254000</xdr:colOff>
      <xdr:row>62</xdr:row>
      <xdr:rowOff>33201</xdr:rowOff>
    </xdr:to>
    <xdr:sp macro="" textlink="">
      <xdr:nvSpPr>
        <xdr:cNvPr id="338" name="円/楕円 337"/>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17978</xdr:rowOff>
    </xdr:from>
    <xdr:ext cx="762000" cy="259045"/>
    <xdr:sp macro="" textlink="">
      <xdr:nvSpPr>
        <xdr:cNvPr id="339" name="テキスト ボックス 338"/>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0" name="円/楕円 339"/>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161851</xdr:rowOff>
    </xdr:from>
    <xdr:ext cx="762000" cy="259045"/>
    <xdr:sp macro="" textlink="">
      <xdr:nvSpPr>
        <xdr:cNvPr id="341" name="テキスト ボックス 340"/>
        <xdr:cNvSpPr txBox="1"/>
      </xdr:nvSpPr>
      <xdr:spPr>
        <a:xfrm>
          <a:off x="14020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42152</xdr:rowOff>
    </xdr:from>
    <xdr:to>
      <xdr:col>19</xdr:col>
      <xdr:colOff>533400</xdr:colOff>
      <xdr:row>61</xdr:row>
      <xdr:rowOff>143752</xdr:rowOff>
    </xdr:to>
    <xdr:sp macro="" textlink="">
      <xdr:nvSpPr>
        <xdr:cNvPr id="342" name="円/楕円 341"/>
        <xdr:cNvSpPr/>
      </xdr:nvSpPr>
      <xdr:spPr>
        <a:xfrm>
          <a:off x="13462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128529</xdr:rowOff>
    </xdr:from>
    <xdr:ext cx="762000" cy="259045"/>
    <xdr:sp macro="" textlink="">
      <xdr:nvSpPr>
        <xdr:cNvPr id="343" name="テキスト ボックス 342"/>
        <xdr:cNvSpPr txBox="1"/>
      </xdr:nvSpPr>
      <xdr:spPr>
        <a:xfrm>
          <a:off x="13131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従来から，可能な限り地方債の新規発行を抑制するとともに，発行に当たっては交付税措置のある有利なものに限定するなど，健全な財政運営に努めてきた結果，類似団体平均を下回り，県平均を下回っている。今後</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公債費が一時的に</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することに伴い，</a:t>
          </a:r>
          <a:r>
            <a:rPr kumimoji="1" lang="ja-JP" altLang="en-US" sz="1300">
              <a:solidFill>
                <a:schemeClr val="dk1"/>
              </a:solidFill>
              <a:latin typeface="+mn-lt"/>
              <a:ea typeface="+mn-ea"/>
              <a:cs typeface="+mn-cs"/>
            </a:rPr>
            <a:t>短期的には</a:t>
          </a:r>
          <a:r>
            <a:rPr kumimoji="1" lang="ja-JP" altLang="ja-JP" sz="1300">
              <a:solidFill>
                <a:schemeClr val="dk1"/>
              </a:solidFill>
              <a:latin typeface="+mn-lt"/>
              <a:ea typeface="+mn-ea"/>
              <a:cs typeface="+mn-cs"/>
            </a:rPr>
            <a:t>数値は</a:t>
          </a:r>
          <a:r>
            <a:rPr kumimoji="1" lang="ja-JP" altLang="en-US" sz="1300">
              <a:solidFill>
                <a:schemeClr val="dk1"/>
              </a:solidFill>
              <a:latin typeface="+mn-lt"/>
              <a:ea typeface="+mn-ea"/>
              <a:cs typeface="+mn-cs"/>
            </a:rPr>
            <a:t>改善</a:t>
          </a:r>
          <a:r>
            <a:rPr kumimoji="1" lang="ja-JP" altLang="ja-JP" sz="1300">
              <a:solidFill>
                <a:schemeClr val="dk1"/>
              </a:solidFill>
              <a:latin typeface="+mn-lt"/>
              <a:ea typeface="+mn-ea"/>
              <a:cs typeface="+mn-cs"/>
            </a:rPr>
            <a:t>することが見込まれるが，</a:t>
          </a:r>
          <a:r>
            <a:rPr kumimoji="1" lang="ja-JP" altLang="en-US" sz="1300">
              <a:solidFill>
                <a:schemeClr val="dk1"/>
              </a:solidFill>
              <a:latin typeface="+mn-lt"/>
              <a:ea typeface="+mn-ea"/>
              <a:cs typeface="+mn-cs"/>
            </a:rPr>
            <a:t>長期的には公共施設の耐震化，再編整備などの実施が見込まれることから，悪化が見込まれるところである。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普通建設事業の実施に当たっては，事業の選択と地方債の有効活用を行い，引き続き水準の抑制に努める。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159703</xdr:rowOff>
    </xdr:from>
    <xdr:to>
      <xdr:col>24</xdr:col>
      <xdr:colOff>558800</xdr:colOff>
      <xdr:row>40</xdr:row>
      <xdr:rowOff>36513</xdr:rowOff>
    </xdr:to>
    <xdr:cxnSp macro="">
      <xdr:nvCxnSpPr>
        <xdr:cNvPr id="373" name="直線コネクタ 372"/>
        <xdr:cNvCxnSpPr/>
      </xdr:nvCxnSpPr>
      <xdr:spPr>
        <a:xfrm flipV="1">
          <a:off x="16179800" y="684625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36513</xdr:rowOff>
    </xdr:from>
    <xdr:to>
      <xdr:col>23</xdr:col>
      <xdr:colOff>406400</xdr:colOff>
      <xdr:row>40</xdr:row>
      <xdr:rowOff>48578</xdr:rowOff>
    </xdr:to>
    <xdr:cxnSp macro="">
      <xdr:nvCxnSpPr>
        <xdr:cNvPr id="376" name="直線コネクタ 375"/>
        <xdr:cNvCxnSpPr/>
      </xdr:nvCxnSpPr>
      <xdr:spPr>
        <a:xfrm flipV="1">
          <a:off x="15290800" y="689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48578</xdr:rowOff>
    </xdr:to>
    <xdr:cxnSp macro="">
      <xdr:nvCxnSpPr>
        <xdr:cNvPr id="379" name="直線コネクタ 378"/>
        <xdr:cNvCxnSpPr/>
      </xdr:nvCxnSpPr>
      <xdr:spPr>
        <a:xfrm>
          <a:off x="14401800" y="69005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42545</xdr:rowOff>
    </xdr:to>
    <xdr:cxnSp macro="">
      <xdr:nvCxnSpPr>
        <xdr:cNvPr id="382" name="直線コネクタ 381"/>
        <xdr:cNvCxnSpPr/>
      </xdr:nvCxnSpPr>
      <xdr:spPr>
        <a:xfrm>
          <a:off x="13512800" y="68884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5" name="フローチャート : 判断 384"/>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86" name="テキスト ボックス 385"/>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92" name="円/楕円 391"/>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125430</xdr:rowOff>
    </xdr:from>
    <xdr:ext cx="762000" cy="259045"/>
    <xdr:sp macro="" textlink="">
      <xdr:nvSpPr>
        <xdr:cNvPr id="393"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157163</xdr:rowOff>
    </xdr:from>
    <xdr:to>
      <xdr:col>23</xdr:col>
      <xdr:colOff>457200</xdr:colOff>
      <xdr:row>40</xdr:row>
      <xdr:rowOff>87313</xdr:rowOff>
    </xdr:to>
    <xdr:sp macro="" textlink="">
      <xdr:nvSpPr>
        <xdr:cNvPr id="394" name="円/楕円 393"/>
        <xdr:cNvSpPr/>
      </xdr:nvSpPr>
      <xdr:spPr>
        <a:xfrm>
          <a:off x="16129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95" name="テキスト ボックス 394"/>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396" name="円/楕円 395"/>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109555</xdr:rowOff>
    </xdr:from>
    <xdr:ext cx="762000" cy="259045"/>
    <xdr:sp macro="" textlink="">
      <xdr:nvSpPr>
        <xdr:cNvPr id="397" name="テキスト ボックス 396"/>
        <xdr:cNvSpPr txBox="1"/>
      </xdr:nvSpPr>
      <xdr:spPr>
        <a:xfrm>
          <a:off x="14909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163195</xdr:rowOff>
    </xdr:from>
    <xdr:to>
      <xdr:col>21</xdr:col>
      <xdr:colOff>50800</xdr:colOff>
      <xdr:row>40</xdr:row>
      <xdr:rowOff>93345</xdr:rowOff>
    </xdr:to>
    <xdr:sp macro="" textlink="">
      <xdr:nvSpPr>
        <xdr:cNvPr id="398" name="円/楕円 397"/>
        <xdr:cNvSpPr/>
      </xdr:nvSpPr>
      <xdr:spPr>
        <a:xfrm>
          <a:off x="14351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103522</xdr:rowOff>
    </xdr:from>
    <xdr:ext cx="762000" cy="259045"/>
    <xdr:sp macro="" textlink="">
      <xdr:nvSpPr>
        <xdr:cNvPr id="399" name="テキスト ボックス 398"/>
        <xdr:cNvSpPr txBox="1"/>
      </xdr:nvSpPr>
      <xdr:spPr>
        <a:xfrm>
          <a:off x="14020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0" name="円/楕円 39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1" name="テキスト ボックス 40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前年度と比較して，</a:t>
          </a:r>
          <a:r>
            <a:rPr kumimoji="1" lang="en-US" altLang="ja-JP" sz="1300">
              <a:solidFill>
                <a:schemeClr val="dk1"/>
              </a:solidFill>
              <a:latin typeface="+mn-ea"/>
              <a:ea typeface="+mn-ea"/>
              <a:cs typeface="+mn-cs"/>
            </a:rPr>
            <a:t>1.5%</a:t>
          </a:r>
          <a:r>
            <a:rPr kumimoji="1" lang="ja-JP" altLang="en-US" sz="1300">
              <a:solidFill>
                <a:schemeClr val="dk1"/>
              </a:solidFill>
              <a:latin typeface="+mn-ea"/>
              <a:ea typeface="+mn-ea"/>
              <a:cs typeface="+mn-cs"/>
            </a:rPr>
            <a:t>悪化</a:t>
          </a:r>
          <a:r>
            <a:rPr kumimoji="1" lang="ja-JP" altLang="ja-JP" sz="1300">
              <a:solidFill>
                <a:schemeClr val="dk1"/>
              </a:solidFill>
              <a:latin typeface="+mn-ea"/>
              <a:ea typeface="+mn-ea"/>
              <a:cs typeface="+mn-cs"/>
            </a:rPr>
            <a:t>している。その主な要因としては，</a:t>
          </a:r>
          <a:r>
            <a:rPr kumimoji="1" lang="ja-JP" altLang="en-US" sz="1300">
              <a:solidFill>
                <a:schemeClr val="dk1"/>
              </a:solidFill>
              <a:latin typeface="+mn-ea"/>
              <a:ea typeface="+mn-ea"/>
              <a:cs typeface="+mn-cs"/>
            </a:rPr>
            <a:t>教育施設の耐震化の実施等に伴う地方債残高の増や基金残高の減，標準財政規模の減など</a:t>
          </a:r>
          <a:r>
            <a:rPr kumimoji="1" lang="ja-JP" altLang="ja-JP" sz="1300">
              <a:solidFill>
                <a:schemeClr val="dk1"/>
              </a:solidFill>
              <a:latin typeface="+mn-ea"/>
              <a:ea typeface="+mn-ea"/>
              <a:cs typeface="+mn-cs"/>
            </a:rPr>
            <a:t>が挙げられる。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今後も，公共施設の再編整備に伴う基金の取り崩しなどが見込まれることから，引き続き，後年度への負担となる地方債残高に留意し，計画的・長期的な視点に立った財政運営に努める。</a:t>
          </a:r>
          <a:endParaRPr lang="ja-JP" altLang="ja-JP"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16</xdr:row>
      <xdr:rowOff>158528</xdr:rowOff>
    </xdr:to>
    <xdr:cxnSp macro="">
      <xdr:nvCxnSpPr>
        <xdr:cNvPr id="431" name="直線コネクタ 430"/>
        <xdr:cNvCxnSpPr/>
      </xdr:nvCxnSpPr>
      <xdr:spPr>
        <a:xfrm>
          <a:off x="16179800" y="2892679"/>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2"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149479</xdr:rowOff>
    </xdr:from>
    <xdr:to>
      <xdr:col>23</xdr:col>
      <xdr:colOff>406400</xdr:colOff>
      <xdr:row>17</xdr:row>
      <xdr:rowOff>51022</xdr:rowOff>
    </xdr:to>
    <xdr:cxnSp macro="">
      <xdr:nvCxnSpPr>
        <xdr:cNvPr id="434" name="直線コネクタ 433"/>
        <xdr:cNvCxnSpPr/>
      </xdr:nvCxnSpPr>
      <xdr:spPr>
        <a:xfrm flipV="1">
          <a:off x="15290800" y="2892679"/>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6" name="テキスト ボックス 435"/>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40767</xdr:rowOff>
    </xdr:from>
    <xdr:to>
      <xdr:col>22</xdr:col>
      <xdr:colOff>203200</xdr:colOff>
      <xdr:row>17</xdr:row>
      <xdr:rowOff>51022</xdr:rowOff>
    </xdr:to>
    <xdr:cxnSp macro="">
      <xdr:nvCxnSpPr>
        <xdr:cNvPr id="437" name="直線コネクタ 436"/>
        <xdr:cNvCxnSpPr/>
      </xdr:nvCxnSpPr>
      <xdr:spPr>
        <a:xfrm>
          <a:off x="14401800" y="2955417"/>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9" name="テキスト ボックス 438"/>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40767</xdr:rowOff>
    </xdr:from>
    <xdr:to>
      <xdr:col>21</xdr:col>
      <xdr:colOff>0</xdr:colOff>
      <xdr:row>17</xdr:row>
      <xdr:rowOff>101092</xdr:rowOff>
    </xdr:to>
    <xdr:cxnSp macro="">
      <xdr:nvCxnSpPr>
        <xdr:cNvPr id="440" name="直線コネクタ 439"/>
        <xdr:cNvCxnSpPr/>
      </xdr:nvCxnSpPr>
      <xdr:spPr>
        <a:xfrm flipV="1">
          <a:off x="13512800" y="29554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3" name="フローチャート : 判断 442"/>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131907</xdr:rowOff>
    </xdr:from>
    <xdr:ext cx="762000" cy="259045"/>
    <xdr:sp macro="" textlink="">
      <xdr:nvSpPr>
        <xdr:cNvPr id="444" name="テキスト ボックス 443"/>
        <xdr:cNvSpPr txBox="1"/>
      </xdr:nvSpPr>
      <xdr:spPr>
        <a:xfrm>
          <a:off x="13131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107728</xdr:rowOff>
    </xdr:from>
    <xdr:to>
      <xdr:col>24</xdr:col>
      <xdr:colOff>609600</xdr:colOff>
      <xdr:row>17</xdr:row>
      <xdr:rowOff>37878</xdr:rowOff>
    </xdr:to>
    <xdr:sp macro="" textlink="">
      <xdr:nvSpPr>
        <xdr:cNvPr id="450" name="円/楕円 449"/>
        <xdr:cNvSpPr/>
      </xdr:nvSpPr>
      <xdr:spPr>
        <a:xfrm>
          <a:off x="16967200" y="2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79805</xdr:rowOff>
    </xdr:from>
    <xdr:ext cx="762000" cy="259045"/>
    <xdr:sp macro="" textlink="">
      <xdr:nvSpPr>
        <xdr:cNvPr id="451" name="将来負担の状況該当値テキスト"/>
        <xdr:cNvSpPr txBox="1"/>
      </xdr:nvSpPr>
      <xdr:spPr>
        <a:xfrm>
          <a:off x="17106900" y="28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52" name="円/楕円 451"/>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53" name="テキスト ボックス 452"/>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222</xdr:rowOff>
    </xdr:from>
    <xdr:to>
      <xdr:col>22</xdr:col>
      <xdr:colOff>254000</xdr:colOff>
      <xdr:row>17</xdr:row>
      <xdr:rowOff>101822</xdr:rowOff>
    </xdr:to>
    <xdr:sp macro="" textlink="">
      <xdr:nvSpPr>
        <xdr:cNvPr id="454" name="円/楕円 453"/>
        <xdr:cNvSpPr/>
      </xdr:nvSpPr>
      <xdr:spPr>
        <a:xfrm>
          <a:off x="15240000" y="29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55" name="テキスト ボックス 454"/>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161417</xdr:rowOff>
    </xdr:from>
    <xdr:to>
      <xdr:col>21</xdr:col>
      <xdr:colOff>50800</xdr:colOff>
      <xdr:row>17</xdr:row>
      <xdr:rowOff>91567</xdr:rowOff>
    </xdr:to>
    <xdr:sp macro="" textlink="">
      <xdr:nvSpPr>
        <xdr:cNvPr id="456" name="円/楕円 455"/>
        <xdr:cNvSpPr/>
      </xdr:nvSpPr>
      <xdr:spPr>
        <a:xfrm>
          <a:off x="14351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101744</xdr:rowOff>
    </xdr:from>
    <xdr:ext cx="762000" cy="259045"/>
    <xdr:sp macro="" textlink="">
      <xdr:nvSpPr>
        <xdr:cNvPr id="457" name="テキスト ボックス 456"/>
        <xdr:cNvSpPr txBox="1"/>
      </xdr:nvSpPr>
      <xdr:spPr>
        <a:xfrm>
          <a:off x="14020800" y="267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50292</xdr:rowOff>
    </xdr:from>
    <xdr:to>
      <xdr:col>19</xdr:col>
      <xdr:colOff>533400</xdr:colOff>
      <xdr:row>17</xdr:row>
      <xdr:rowOff>151892</xdr:rowOff>
    </xdr:to>
    <xdr:sp macro="" textlink="">
      <xdr:nvSpPr>
        <xdr:cNvPr id="458" name="円/楕円 457"/>
        <xdr:cNvSpPr/>
      </xdr:nvSpPr>
      <xdr:spPr>
        <a:xfrm>
          <a:off x="13462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136669</xdr:rowOff>
    </xdr:from>
    <xdr:ext cx="762000" cy="259045"/>
    <xdr:sp macro="" textlink="">
      <xdr:nvSpPr>
        <xdr:cNvPr id="459" name="テキスト ボックス 458"/>
        <xdr:cNvSpPr txBox="1"/>
      </xdr:nvSpPr>
      <xdr:spPr>
        <a:xfrm>
          <a:off x="13131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岡山県玉野市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62,863
62,433
103.58
24,031,092
23,250,462
677,890
14,457,255
21,870,442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a:t>
          </a:r>
          <a:r>
            <a:rPr kumimoji="1" lang="ja-JP" altLang="ja-JP" sz="1200">
              <a:solidFill>
                <a:schemeClr val="dk1"/>
              </a:solidFill>
              <a:latin typeface="+mn-ea"/>
              <a:ea typeface="+mn-ea"/>
              <a:cs typeface="+mn-cs"/>
            </a:rPr>
            <a:t>職員数の</a:t>
          </a:r>
          <a:r>
            <a:rPr kumimoji="1" lang="ja-JP" altLang="en-US" sz="1200">
              <a:solidFill>
                <a:schemeClr val="dk1"/>
              </a:solidFill>
              <a:latin typeface="+mn-ea"/>
              <a:ea typeface="+mn-ea"/>
              <a:cs typeface="+mn-cs"/>
            </a:rPr>
            <a:t>増</a:t>
          </a:r>
          <a:r>
            <a:rPr kumimoji="1" lang="ja-JP" altLang="ja-JP" sz="1200">
              <a:solidFill>
                <a:schemeClr val="dk1"/>
              </a:solidFill>
              <a:latin typeface="+mn-ea"/>
              <a:ea typeface="+mn-ea"/>
              <a:cs typeface="+mn-cs"/>
            </a:rPr>
            <a:t>などにより，経常収支比率は，前年度と比較して</a:t>
          </a:r>
          <a:r>
            <a:rPr kumimoji="1" lang="en-US" altLang="ja-JP" sz="1200">
              <a:solidFill>
                <a:schemeClr val="dk1"/>
              </a:solidFill>
              <a:latin typeface="+mn-ea"/>
              <a:ea typeface="+mn-ea"/>
              <a:cs typeface="+mn-cs"/>
            </a:rPr>
            <a:t>1.1%</a:t>
          </a:r>
          <a:r>
            <a:rPr kumimoji="1" lang="ja-JP" altLang="en-US" sz="1200">
              <a:solidFill>
                <a:schemeClr val="dk1"/>
              </a:solidFill>
              <a:latin typeface="+mn-ea"/>
              <a:ea typeface="+mn-ea"/>
              <a:cs typeface="+mn-cs"/>
            </a:rPr>
            <a:t>悪化</a:t>
          </a:r>
          <a:r>
            <a:rPr kumimoji="1" lang="ja-JP" altLang="ja-JP" sz="1200">
              <a:solidFill>
                <a:schemeClr val="dk1"/>
              </a:solidFill>
              <a:latin typeface="+mn-ea"/>
              <a:ea typeface="+mn-ea"/>
              <a:cs typeface="+mn-cs"/>
            </a:rPr>
            <a:t>する結果と</a:t>
          </a:r>
          <a:r>
            <a:rPr kumimoji="1" lang="ja-JP" altLang="en-US" sz="1200">
              <a:solidFill>
                <a:schemeClr val="dk1"/>
              </a:solidFill>
              <a:latin typeface="+mn-ea"/>
              <a:ea typeface="+mn-ea"/>
              <a:cs typeface="+mn-cs"/>
            </a:rPr>
            <a:t>なり</a:t>
          </a:r>
          <a:r>
            <a:rPr kumimoji="1" lang="ja-JP" altLang="ja-JP" sz="1200">
              <a:solidFill>
                <a:schemeClr val="dk1"/>
              </a:solidFill>
              <a:latin typeface="+mn-ea"/>
              <a:ea typeface="+mn-ea"/>
              <a:cs typeface="+mn-cs"/>
            </a:rPr>
            <a:t>，類似団体平均を</a:t>
          </a:r>
          <a:r>
            <a:rPr kumimoji="1" lang="en-US" altLang="ja-JP" sz="1200">
              <a:solidFill>
                <a:schemeClr val="dk1"/>
              </a:solidFill>
              <a:latin typeface="+mn-ea"/>
              <a:ea typeface="+mn-ea"/>
              <a:cs typeface="+mn-cs"/>
            </a:rPr>
            <a:t>6.8%</a:t>
          </a:r>
          <a:r>
            <a:rPr kumimoji="1" lang="ja-JP" altLang="ja-JP" sz="1200">
              <a:solidFill>
                <a:schemeClr val="dk1"/>
              </a:solidFill>
              <a:latin typeface="+mn-ea"/>
              <a:ea typeface="+mn-ea"/>
              <a:cs typeface="+mn-cs"/>
            </a:rPr>
            <a:t>上回っている。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この主な要因として，消防，高等学校の直営実施や支所機能の充実を図るため，類似団体と比較して職員数が多いことが挙げられる。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今後も引き続き，組織機構改革，施設の統廃合，民間への業務委託の推進，事務事業の見直しによる人員の効率的配置に努める</a:t>
          </a:r>
          <a:r>
            <a:rPr kumimoji="1" lang="ja-JP" altLang="ja-JP" sz="1300">
              <a:solidFill>
                <a:schemeClr val="dk1"/>
              </a:solidFill>
              <a:latin typeface="+mn-ea"/>
              <a:ea typeface="+mn-ea"/>
              <a:cs typeface="+mn-cs"/>
            </a:rPr>
            <a:t>。</a:t>
          </a:r>
          <a:endParaRPr lang="ja-JP" altLang="ja-JP"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40</xdr:row>
      <xdr:rowOff>12700</xdr:rowOff>
    </xdr:to>
    <xdr:cxnSp macro="">
      <xdr:nvCxnSpPr>
        <xdr:cNvPr id="64" name="直線コネクタ 63"/>
        <xdr:cNvCxnSpPr/>
      </xdr:nvCxnSpPr>
      <xdr:spPr>
        <a:xfrm>
          <a:off x="3987800" y="6786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100330</xdr:rowOff>
    </xdr:from>
    <xdr:to>
      <xdr:col>5</xdr:col>
      <xdr:colOff>549275</xdr:colOff>
      <xdr:row>39</xdr:row>
      <xdr:rowOff>146050</xdr:rowOff>
    </xdr:to>
    <xdr:cxnSp macro="">
      <xdr:nvCxnSpPr>
        <xdr:cNvPr id="67" name="直線コネクタ 66"/>
        <xdr:cNvCxnSpPr/>
      </xdr:nvCxnSpPr>
      <xdr:spPr>
        <a:xfrm flipV="1">
          <a:off x="3098800" y="678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5080</xdr:rowOff>
    </xdr:to>
    <xdr:cxnSp macro="">
      <xdr:nvCxnSpPr>
        <xdr:cNvPr id="70" name="直線コネクタ 69"/>
        <xdr:cNvCxnSpPr/>
      </xdr:nvCxnSpPr>
      <xdr:spPr>
        <a:xfrm flipV="1">
          <a:off x="2209800" y="6832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40</xdr:row>
      <xdr:rowOff>5080</xdr:rowOff>
    </xdr:to>
    <xdr:cxnSp macro="">
      <xdr:nvCxnSpPr>
        <xdr:cNvPr id="73" name="直線コネクタ 72"/>
        <xdr:cNvCxnSpPr/>
      </xdr:nvCxnSpPr>
      <xdr:spPr>
        <a:xfrm>
          <a:off x="1320800" y="6573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77" name="テキスト ボックス 76"/>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3" name="円/楕円 82"/>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4"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5" name="円/楕円 84"/>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6" name="テキスト ボックス 85"/>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7" name="円/楕円 86"/>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88" name="テキスト ボックス 87"/>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89" name="円/楕円 88"/>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0" name="テキスト ボックス 89"/>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1" name="円/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物件費については，清掃</a:t>
          </a:r>
          <a:r>
            <a:rPr kumimoji="1" lang="ja-JP" altLang="en-US" sz="1300">
              <a:solidFill>
                <a:schemeClr val="dk1"/>
              </a:solidFill>
              <a:latin typeface="+mn-ea"/>
              <a:ea typeface="+mn-ea"/>
              <a:cs typeface="+mn-cs"/>
            </a:rPr>
            <a:t>業務</a:t>
          </a:r>
          <a:r>
            <a:rPr kumimoji="1" lang="ja-JP" altLang="ja-JP" sz="1300">
              <a:solidFill>
                <a:schemeClr val="dk1"/>
              </a:solidFill>
              <a:latin typeface="+mn-ea"/>
              <a:ea typeface="+mn-ea"/>
              <a:cs typeface="+mn-cs"/>
            </a:rPr>
            <a:t>を直営していることから，類似団体平均と比較して</a:t>
          </a:r>
          <a:r>
            <a:rPr kumimoji="1" lang="en-US" altLang="ja-JP" sz="1300">
              <a:solidFill>
                <a:schemeClr val="dk1"/>
              </a:solidFill>
              <a:latin typeface="+mn-ea"/>
              <a:ea typeface="+mn-ea"/>
              <a:cs typeface="+mn-cs"/>
            </a:rPr>
            <a:t>1.6%</a:t>
          </a:r>
          <a:r>
            <a:rPr kumimoji="1" lang="ja-JP" altLang="ja-JP" sz="1300">
              <a:solidFill>
                <a:schemeClr val="dk1"/>
              </a:solidFill>
              <a:latin typeface="+mn-ea"/>
              <a:ea typeface="+mn-ea"/>
              <a:cs typeface="+mn-cs"/>
            </a:rPr>
            <a:t>上回っている。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今後も引き続き，組織機構改革，施設の統廃合，事務事業の見直しによる効率的な執行に努める。</a:t>
          </a:r>
          <a:endParaRPr lang="ja-JP" altLang="ja-JP"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17</xdr:row>
      <xdr:rowOff>161290</xdr:rowOff>
    </xdr:to>
    <xdr:cxnSp macro="">
      <xdr:nvCxnSpPr>
        <xdr:cNvPr id="125" name="直線コネクタ 124"/>
        <xdr:cNvCxnSpPr/>
      </xdr:nvCxnSpPr>
      <xdr:spPr>
        <a:xfrm>
          <a:off x="15671800" y="3060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17</xdr:row>
      <xdr:rowOff>146050</xdr:rowOff>
    </xdr:to>
    <xdr:cxnSp macro="">
      <xdr:nvCxnSpPr>
        <xdr:cNvPr id="128" name="直線コネクタ 127"/>
        <xdr:cNvCxnSpPr/>
      </xdr:nvCxnSpPr>
      <xdr:spPr>
        <a:xfrm>
          <a:off x="14782800" y="305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17</xdr:row>
      <xdr:rowOff>153670</xdr:rowOff>
    </xdr:to>
    <xdr:cxnSp macro="">
      <xdr:nvCxnSpPr>
        <xdr:cNvPr id="131" name="直線コネクタ 130"/>
        <xdr:cNvCxnSpPr/>
      </xdr:nvCxnSpPr>
      <xdr:spPr>
        <a:xfrm flipV="1">
          <a:off x="13893800" y="3053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153670</xdr:rowOff>
    </xdr:to>
    <xdr:cxnSp macro="">
      <xdr:nvCxnSpPr>
        <xdr:cNvPr id="134" name="直線コネクタ 133"/>
        <xdr:cNvCxnSpPr/>
      </xdr:nvCxnSpPr>
      <xdr:spPr>
        <a:xfrm>
          <a:off x="13004800" y="2938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4" name="円/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6" name="円/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48" name="円/楕円 147"/>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49" name="テキスト ボックス 148"/>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0" name="円/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1" name="テキスト ボックス 150"/>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85107</xdr:rowOff>
    </xdr:from>
    <xdr:ext cx="762000" cy="259045"/>
    <xdr:sp macro="" textlink="">
      <xdr:nvSpPr>
        <xdr:cNvPr id="153" name="テキスト ボックス 152"/>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類似団体平均とほぼ同水準で推移している。障害福祉サービス費等の伸びや子ども・子育て支援新制度の実施などにより，今後</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増加することが見込まれる。</a:t>
          </a:r>
          <a:endParaRPr lang="ja-JP" altLang="ja-JP" sz="1300"/>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62230</xdr:rowOff>
    </xdr:to>
    <xdr:cxnSp macro="">
      <xdr:nvCxnSpPr>
        <xdr:cNvPr id="186" name="直線コネクタ 185"/>
        <xdr:cNvCxnSpPr/>
      </xdr:nvCxnSpPr>
      <xdr:spPr>
        <a:xfrm flipV="1">
          <a:off x="3987800" y="9476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xdr:rowOff>
    </xdr:from>
    <xdr:to>
      <xdr:col>5</xdr:col>
      <xdr:colOff>549275</xdr:colOff>
      <xdr:row>55</xdr:row>
      <xdr:rowOff>62230</xdr:rowOff>
    </xdr:to>
    <xdr:cxnSp macro="">
      <xdr:nvCxnSpPr>
        <xdr:cNvPr id="189" name="直線コネクタ 188"/>
        <xdr:cNvCxnSpPr/>
      </xdr:nvCxnSpPr>
      <xdr:spPr>
        <a:xfrm>
          <a:off x="3098800" y="9438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55</xdr:row>
      <xdr:rowOff>8890</xdr:rowOff>
    </xdr:to>
    <xdr:cxnSp macro="">
      <xdr:nvCxnSpPr>
        <xdr:cNvPr id="192" name="直線コネクタ 191"/>
        <xdr:cNvCxnSpPr/>
      </xdr:nvCxnSpPr>
      <xdr:spPr>
        <a:xfrm>
          <a:off x="2209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111760</xdr:rowOff>
    </xdr:from>
    <xdr:to>
      <xdr:col>3</xdr:col>
      <xdr:colOff>142875</xdr:colOff>
      <xdr:row>54</xdr:row>
      <xdr:rowOff>157480</xdr:rowOff>
    </xdr:to>
    <xdr:cxnSp macro="">
      <xdr:nvCxnSpPr>
        <xdr:cNvPr id="195" name="直線コネクタ 194"/>
        <xdr:cNvCxnSpPr/>
      </xdr:nvCxnSpPr>
      <xdr:spPr>
        <a:xfrm>
          <a:off x="1320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199" name="テキスト ボックス 198"/>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139717</xdr:rowOff>
    </xdr:from>
    <xdr:ext cx="762000" cy="259045"/>
    <xdr:sp macro="" textlink="">
      <xdr:nvSpPr>
        <xdr:cNvPr id="206" name="扶助費該当値テキスト"/>
        <xdr:cNvSpPr txBox="1"/>
      </xdr:nvSpPr>
      <xdr:spPr>
        <a:xfrm>
          <a:off x="49149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xdr:rowOff>
    </xdr:from>
    <xdr:to>
      <xdr:col>5</xdr:col>
      <xdr:colOff>600075</xdr:colOff>
      <xdr:row>55</xdr:row>
      <xdr:rowOff>113030</xdr:rowOff>
    </xdr:to>
    <xdr:sp macro="" textlink="">
      <xdr:nvSpPr>
        <xdr:cNvPr id="207" name="円/楕円 206"/>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97807</xdr:rowOff>
    </xdr:from>
    <xdr:ext cx="736600" cy="259045"/>
    <xdr:sp macro="" textlink="">
      <xdr:nvSpPr>
        <xdr:cNvPr id="208" name="テキスト ボックス 207"/>
        <xdr:cNvSpPr txBox="1"/>
      </xdr:nvSpPr>
      <xdr:spPr>
        <a:xfrm>
          <a:off x="3606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129540</xdr:rowOff>
    </xdr:from>
    <xdr:to>
      <xdr:col>4</xdr:col>
      <xdr:colOff>396875</xdr:colOff>
      <xdr:row>55</xdr:row>
      <xdr:rowOff>59690</xdr:rowOff>
    </xdr:to>
    <xdr:sp macro="" textlink="">
      <xdr:nvSpPr>
        <xdr:cNvPr id="209" name="円/楕円 208"/>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44467</xdr:rowOff>
    </xdr:from>
    <xdr:ext cx="762000" cy="259045"/>
    <xdr:sp macro="" textlink="">
      <xdr:nvSpPr>
        <xdr:cNvPr id="210" name="テキスト ボックス 209"/>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106680</xdr:rowOff>
    </xdr:from>
    <xdr:to>
      <xdr:col>3</xdr:col>
      <xdr:colOff>193675</xdr:colOff>
      <xdr:row>55</xdr:row>
      <xdr:rowOff>36830</xdr:rowOff>
    </xdr:to>
    <xdr:sp macro="" textlink="">
      <xdr:nvSpPr>
        <xdr:cNvPr id="211" name="円/楕円 210"/>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21607</xdr:rowOff>
    </xdr:from>
    <xdr:ext cx="762000" cy="259045"/>
    <xdr:sp macro="" textlink="">
      <xdr:nvSpPr>
        <xdr:cNvPr id="212" name="テキスト ボックス 211"/>
        <xdr:cNvSpPr txBox="1"/>
      </xdr:nvSpPr>
      <xdr:spPr>
        <a:xfrm>
          <a:off x="1828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3" name="円/楕円 212"/>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1287</xdr:rowOff>
    </xdr:from>
    <xdr:ext cx="762000" cy="259045"/>
    <xdr:sp macro="" textlink="">
      <xdr:nvSpPr>
        <xdr:cNvPr id="214" name="テキスト ボックス 213"/>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その他の経常収支比率については，類似団体平均を</a:t>
          </a:r>
          <a:r>
            <a:rPr kumimoji="1" lang="en-US" altLang="ja-JP" sz="1300">
              <a:solidFill>
                <a:schemeClr val="dk1"/>
              </a:solidFill>
              <a:latin typeface="+mn-ea"/>
              <a:ea typeface="+mn-ea"/>
              <a:cs typeface="+mn-cs"/>
            </a:rPr>
            <a:t>1.6%</a:t>
          </a:r>
          <a:r>
            <a:rPr kumimoji="1" lang="ja-JP" altLang="ja-JP" sz="1300">
              <a:solidFill>
                <a:schemeClr val="dk1"/>
              </a:solidFill>
              <a:latin typeface="+mn-ea"/>
              <a:ea typeface="+mn-ea"/>
              <a:cs typeface="+mn-cs"/>
            </a:rPr>
            <a:t>上回っている。</a:t>
          </a:r>
          <a:endParaRPr kumimoji="1" lang="en-US" altLang="ja-JP" sz="1300">
            <a:solidFill>
              <a:schemeClr val="dk1"/>
            </a:solidFill>
            <a:latin typeface="+mn-ea"/>
            <a:ea typeface="+mn-ea"/>
            <a:cs typeface="+mn-cs"/>
          </a:endParaRPr>
        </a:p>
        <a:p>
          <a:r>
            <a:rPr kumimoji="1" lang="ja-JP" altLang="ja-JP" sz="1300">
              <a:solidFill>
                <a:schemeClr val="dk1"/>
              </a:solidFill>
              <a:latin typeface="+mn-ea"/>
              <a:ea typeface="+mn-ea"/>
              <a:cs typeface="+mn-cs"/>
            </a:rPr>
            <a:t>　類似団体平均を上回っているのは，後期高齢者医療給付費負担金や介護保険事業会計への繰出金が増加していることが主な要因である。</a:t>
          </a:r>
          <a:endParaRPr kumimoji="1" lang="en-US" altLang="ja-JP" sz="13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130810</xdr:rowOff>
    </xdr:to>
    <xdr:cxnSp macro="">
      <xdr:nvCxnSpPr>
        <xdr:cNvPr id="247" name="直線コネクタ 246"/>
        <xdr:cNvCxnSpPr/>
      </xdr:nvCxnSpPr>
      <xdr:spPr>
        <a:xfrm>
          <a:off x="15671800" y="987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100330</xdr:rowOff>
    </xdr:to>
    <xdr:cxnSp macro="">
      <xdr:nvCxnSpPr>
        <xdr:cNvPr id="250" name="直線コネクタ 249"/>
        <xdr:cNvCxnSpPr/>
      </xdr:nvCxnSpPr>
      <xdr:spPr>
        <a:xfrm>
          <a:off x="14782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100330</xdr:rowOff>
    </xdr:to>
    <xdr:cxnSp macro="">
      <xdr:nvCxnSpPr>
        <xdr:cNvPr id="253" name="直線コネクタ 252"/>
        <xdr:cNvCxnSpPr/>
      </xdr:nvCxnSpPr>
      <xdr:spPr>
        <a:xfrm>
          <a:off x="13893800" y="980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31750</xdr:rowOff>
    </xdr:to>
    <xdr:cxnSp macro="">
      <xdr:nvCxnSpPr>
        <xdr:cNvPr id="256" name="直線コネクタ 255"/>
        <xdr:cNvCxnSpPr/>
      </xdr:nvCxnSpPr>
      <xdr:spPr>
        <a:xfrm>
          <a:off x="13004800" y="9674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6" name="円/楕円 265"/>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67"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8" name="円/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5" name="テキスト ボックス 274"/>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類似団体平均とほぼ同水準で推移している。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市民団体への補助金の見直しなどにより適正化に努めているものの，病院会計の経営悪化に伴う赤字補てんが見込まれることから，今後，悪化することが見込まれる。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30988</xdr:rowOff>
    </xdr:to>
    <xdr:cxnSp macro="">
      <xdr:nvCxnSpPr>
        <xdr:cNvPr id="305" name="直線コネクタ 304"/>
        <xdr:cNvCxnSpPr/>
      </xdr:nvCxnSpPr>
      <xdr:spPr>
        <a:xfrm>
          <a:off x="15671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53848</xdr:rowOff>
    </xdr:to>
    <xdr:cxnSp macro="">
      <xdr:nvCxnSpPr>
        <xdr:cNvPr id="308" name="直線コネクタ 307"/>
        <xdr:cNvCxnSpPr/>
      </xdr:nvCxnSpPr>
      <xdr:spPr>
        <a:xfrm flipV="1">
          <a:off x="14782800" y="6184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53848</xdr:rowOff>
    </xdr:to>
    <xdr:cxnSp macro="">
      <xdr:nvCxnSpPr>
        <xdr:cNvPr id="311" name="直線コネクタ 310"/>
        <xdr:cNvCxnSpPr/>
      </xdr:nvCxnSpPr>
      <xdr:spPr>
        <a:xfrm>
          <a:off x="13893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21844</xdr:rowOff>
    </xdr:to>
    <xdr:cxnSp macro="">
      <xdr:nvCxnSpPr>
        <xdr:cNvPr id="314" name="直線コネクタ 313"/>
        <xdr:cNvCxnSpPr/>
      </xdr:nvCxnSpPr>
      <xdr:spPr>
        <a:xfrm flipV="1">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4" name="円/楕円 323"/>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123715</xdr:rowOff>
    </xdr:from>
    <xdr:ext cx="762000" cy="259045"/>
    <xdr:sp macro="" textlink="">
      <xdr:nvSpPr>
        <xdr:cNvPr id="325" name="補助費等該当値テキスト"/>
        <xdr:cNvSpPr txBox="1"/>
      </xdr:nvSpPr>
      <xdr:spPr>
        <a:xfrm>
          <a:off x="165989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6" name="円/楕円 325"/>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7" name="テキスト ボックス 32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8" name="円/楕円 327"/>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29" name="テキスト ボックス 32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0" name="円/楕円 329"/>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1" name="テキスト ボックス 330"/>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2" name="円/楕円 331"/>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3" name="テキスト ボックス 332"/>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latin typeface="+mn-ea"/>
              <a:ea typeface="+mn-ea"/>
              <a:cs typeface="+mn-cs"/>
            </a:rPr>
            <a:t>　経常収支比率は，類似団体平均を</a:t>
          </a:r>
          <a:r>
            <a:rPr kumimoji="1" lang="en-US" altLang="ja-JP" sz="1300" baseline="0">
              <a:solidFill>
                <a:schemeClr val="dk1"/>
              </a:solidFill>
              <a:latin typeface="+mn-ea"/>
              <a:ea typeface="+mn-ea"/>
              <a:cs typeface="+mn-cs"/>
            </a:rPr>
            <a:t>2.6%</a:t>
          </a:r>
          <a:r>
            <a:rPr kumimoji="1" lang="ja-JP" altLang="ja-JP" sz="1300" baseline="0">
              <a:solidFill>
                <a:schemeClr val="dk1"/>
              </a:solidFill>
              <a:latin typeface="+mn-ea"/>
              <a:ea typeface="+mn-ea"/>
              <a:cs typeface="+mn-cs"/>
            </a:rPr>
            <a:t>下回っている。</a:t>
          </a:r>
          <a:endParaRPr kumimoji="1" lang="en-US" altLang="ja-JP" sz="1300" baseline="0">
            <a:solidFill>
              <a:schemeClr val="dk1"/>
            </a:solidFill>
            <a:latin typeface="+mn-ea"/>
            <a:ea typeface="+mn-ea"/>
            <a:cs typeface="+mn-cs"/>
          </a:endParaRPr>
        </a:p>
        <a:p>
          <a:r>
            <a:rPr kumimoji="1" lang="ja-JP" altLang="ja-JP" sz="1300" baseline="0">
              <a:solidFill>
                <a:schemeClr val="dk1"/>
              </a:solidFill>
              <a:latin typeface="+mn-ea"/>
              <a:ea typeface="+mn-ea"/>
              <a:cs typeface="+mn-cs"/>
            </a:rPr>
            <a:t>　公債費は，公共施設の耐震化や再編整備などに伴う市債の増が見込まれることから，今後も，地方債残高に留意しながら，地方債の新規発行を伴う普通建設事業の実施に当たっては，事業内容の精査と計画的な実施に努める。</a:t>
          </a:r>
          <a:endParaRPr kumimoji="1" lang="ja-JP" altLang="ja-JP" sz="130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83565</xdr:rowOff>
    </xdr:to>
    <xdr:cxnSp macro="">
      <xdr:nvCxnSpPr>
        <xdr:cNvPr id="363" name="直線コネクタ 362"/>
        <xdr:cNvCxnSpPr/>
      </xdr:nvCxnSpPr>
      <xdr:spPr>
        <a:xfrm flipV="1">
          <a:off x="3987800" y="132669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83565</xdr:rowOff>
    </xdr:to>
    <xdr:cxnSp macro="">
      <xdr:nvCxnSpPr>
        <xdr:cNvPr id="366" name="直線コネクタ 365"/>
        <xdr:cNvCxnSpPr/>
      </xdr:nvCxnSpPr>
      <xdr:spPr>
        <a:xfrm>
          <a:off x="3098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88137</xdr:rowOff>
    </xdr:to>
    <xdr:cxnSp macro="">
      <xdr:nvCxnSpPr>
        <xdr:cNvPr id="369" name="直線コネクタ 368"/>
        <xdr:cNvCxnSpPr/>
      </xdr:nvCxnSpPr>
      <xdr:spPr>
        <a:xfrm flipV="1">
          <a:off x="2209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88137</xdr:rowOff>
    </xdr:to>
    <xdr:cxnSp macro="">
      <xdr:nvCxnSpPr>
        <xdr:cNvPr id="372" name="直線コネクタ 371"/>
        <xdr:cNvCxnSpPr/>
      </xdr:nvCxnSpPr>
      <xdr:spPr>
        <a:xfrm>
          <a:off x="1320800" y="13216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6" name="テキスト ボックス 37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2" name="円/楕円 381"/>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83"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4" name="円/楕円 383"/>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85" name="テキスト ボックス 38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6" name="円/楕円 38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7" name="テキスト ボックス 38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88" name="円/楕円 387"/>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9" name="テキスト ボックス 38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0" name="円/楕円 389"/>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1" name="テキスト ボックス 390"/>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類似団体平均を</a:t>
          </a:r>
          <a:r>
            <a:rPr kumimoji="1" lang="en-US" altLang="ja-JP" sz="1300">
              <a:solidFill>
                <a:schemeClr val="dk1"/>
              </a:solidFill>
              <a:latin typeface="+mn-ea"/>
              <a:ea typeface="+mn-ea"/>
              <a:cs typeface="+mn-cs"/>
            </a:rPr>
            <a:t>10.2%</a:t>
          </a:r>
          <a:r>
            <a:rPr kumimoji="1" lang="ja-JP" altLang="ja-JP" sz="1300">
              <a:solidFill>
                <a:schemeClr val="dk1"/>
              </a:solidFill>
              <a:latin typeface="+mn-ea"/>
              <a:ea typeface="+mn-ea"/>
              <a:cs typeface="+mn-cs"/>
            </a:rPr>
            <a:t>上回っている。人件費</a:t>
          </a:r>
          <a:r>
            <a:rPr kumimoji="1" lang="ja-JP" altLang="en-US" sz="1300">
              <a:solidFill>
                <a:schemeClr val="dk1"/>
              </a:solidFill>
              <a:latin typeface="+mn-ea"/>
              <a:ea typeface="+mn-ea"/>
              <a:cs typeface="+mn-cs"/>
            </a:rPr>
            <a:t>にかかる</a:t>
          </a:r>
          <a:r>
            <a:rPr kumimoji="1" lang="ja-JP" altLang="ja-JP" sz="1300">
              <a:solidFill>
                <a:schemeClr val="dk1"/>
              </a:solidFill>
              <a:latin typeface="+mn-ea"/>
              <a:ea typeface="+mn-ea"/>
              <a:cs typeface="+mn-cs"/>
            </a:rPr>
            <a:t>経常一般財源が，類似団体平均を大きく上回っているため，全体的に上回っている。</a:t>
          </a:r>
          <a:endParaRPr lang="ja-JP" altLang="ja-JP"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78</xdr:row>
      <xdr:rowOff>35561</xdr:rowOff>
    </xdr:to>
    <xdr:cxnSp macro="">
      <xdr:nvCxnSpPr>
        <xdr:cNvPr id="424" name="直線コネクタ 423"/>
        <xdr:cNvCxnSpPr/>
      </xdr:nvCxnSpPr>
      <xdr:spPr>
        <a:xfrm>
          <a:off x="15671800" y="133362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77</xdr:row>
      <xdr:rowOff>161289</xdr:rowOff>
    </xdr:to>
    <xdr:cxnSp macro="">
      <xdr:nvCxnSpPr>
        <xdr:cNvPr id="427" name="直線コネクタ 426"/>
        <xdr:cNvCxnSpPr/>
      </xdr:nvCxnSpPr>
      <xdr:spPr>
        <a:xfrm flipV="1">
          <a:off x="14782800" y="13336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77</xdr:row>
      <xdr:rowOff>161289</xdr:rowOff>
    </xdr:to>
    <xdr:cxnSp macro="">
      <xdr:nvCxnSpPr>
        <xdr:cNvPr id="430" name="直線コネクタ 429"/>
        <xdr:cNvCxnSpPr/>
      </xdr:nvCxnSpPr>
      <xdr:spPr>
        <a:xfrm>
          <a:off x="13893800" y="132981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77</xdr:row>
      <xdr:rowOff>96520</xdr:rowOff>
    </xdr:to>
    <xdr:cxnSp macro="">
      <xdr:nvCxnSpPr>
        <xdr:cNvPr id="433" name="直線コネクタ 432"/>
        <xdr:cNvCxnSpPr/>
      </xdr:nvCxnSpPr>
      <xdr:spPr>
        <a:xfrm>
          <a:off x="13004800" y="1301623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37" name="テキスト ボックス 436"/>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3" name="円/楕円 442"/>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44"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5" name="円/楕円 444"/>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46" name="テキスト ボックス 445"/>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7" name="円/楕円 446"/>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48" name="テキスト ボックス 447"/>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49" name="円/楕円 448"/>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50" name="テキスト ボックス 449"/>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1" name="円/楕円 450"/>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21607</xdr:rowOff>
    </xdr:from>
    <xdr:ext cx="762000" cy="259045"/>
    <xdr:sp macro="" textlink="">
      <xdr:nvSpPr>
        <xdr:cNvPr id="452" name="テキスト ボックス 451"/>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岡山県玉野市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106225</xdr:rowOff>
    </xdr:from>
    <xdr:to>
      <xdr:col>4</xdr:col>
      <xdr:colOff>1117600</xdr:colOff>
      <xdr:row>16</xdr:row>
      <xdr:rowOff>155782</xdr:rowOff>
    </xdr:to>
    <xdr:cxnSp macro="">
      <xdr:nvCxnSpPr>
        <xdr:cNvPr id="52" name="直線コネクタ 51"/>
        <xdr:cNvCxnSpPr/>
      </xdr:nvCxnSpPr>
      <xdr:spPr bwMode="auto">
        <a:xfrm flipV="1">
          <a:off x="5003800" y="2897050"/>
          <a:ext cx="647700" cy="49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155782</xdr:rowOff>
    </xdr:from>
    <xdr:to>
      <xdr:col>4</xdr:col>
      <xdr:colOff>469900</xdr:colOff>
      <xdr:row>16</xdr:row>
      <xdr:rowOff>162689</xdr:rowOff>
    </xdr:to>
    <xdr:cxnSp macro="">
      <xdr:nvCxnSpPr>
        <xdr:cNvPr id="55" name="直線コネクタ 54"/>
        <xdr:cNvCxnSpPr/>
      </xdr:nvCxnSpPr>
      <xdr:spPr bwMode="auto">
        <a:xfrm flipV="1">
          <a:off x="4305300" y="2946607"/>
          <a:ext cx="6985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132759</xdr:rowOff>
    </xdr:from>
    <xdr:to>
      <xdr:col>3</xdr:col>
      <xdr:colOff>904875</xdr:colOff>
      <xdr:row>16</xdr:row>
      <xdr:rowOff>162689</xdr:rowOff>
    </xdr:to>
    <xdr:cxnSp macro="">
      <xdr:nvCxnSpPr>
        <xdr:cNvPr id="58" name="直線コネクタ 57"/>
        <xdr:cNvCxnSpPr/>
      </xdr:nvCxnSpPr>
      <xdr:spPr bwMode="auto">
        <a:xfrm>
          <a:off x="3606800" y="2923584"/>
          <a:ext cx="698500" cy="2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132759</xdr:rowOff>
    </xdr:from>
    <xdr:to>
      <xdr:col>3</xdr:col>
      <xdr:colOff>206375</xdr:colOff>
      <xdr:row>16</xdr:row>
      <xdr:rowOff>166297</xdr:rowOff>
    </xdr:to>
    <xdr:cxnSp macro="">
      <xdr:nvCxnSpPr>
        <xdr:cNvPr id="61" name="直線コネクタ 60"/>
        <xdr:cNvCxnSpPr/>
      </xdr:nvCxnSpPr>
      <xdr:spPr bwMode="auto">
        <a:xfrm flipV="1">
          <a:off x="2908300" y="2923584"/>
          <a:ext cx="698500" cy="3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47210</xdr:rowOff>
    </xdr:from>
    <xdr:ext cx="762000" cy="259045"/>
    <xdr:sp macro="" textlink="">
      <xdr:nvSpPr>
        <xdr:cNvPr id="65" name="テキスト ボックス 64"/>
        <xdr:cNvSpPr txBox="1"/>
      </xdr:nvSpPr>
      <xdr:spPr>
        <a:xfrm>
          <a:off x="2527300" y="318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55425</xdr:rowOff>
    </xdr:from>
    <xdr:to>
      <xdr:col>5</xdr:col>
      <xdr:colOff>34925</xdr:colOff>
      <xdr:row>16</xdr:row>
      <xdr:rowOff>157025</xdr:rowOff>
    </xdr:to>
    <xdr:sp macro="" textlink="">
      <xdr:nvSpPr>
        <xdr:cNvPr id="71" name="円/楕円 70"/>
        <xdr:cNvSpPr/>
      </xdr:nvSpPr>
      <xdr:spPr bwMode="auto">
        <a:xfrm>
          <a:off x="5600700" y="284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71952</xdr:rowOff>
    </xdr:from>
    <xdr:ext cx="762000" cy="259045"/>
    <xdr:sp macro="" textlink="">
      <xdr:nvSpPr>
        <xdr:cNvPr id="72" name="人口1人当たり決算額の推移該当値テキスト130"/>
        <xdr:cNvSpPr txBox="1"/>
      </xdr:nvSpPr>
      <xdr:spPr>
        <a:xfrm>
          <a:off x="5740400" y="269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83,689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104982</xdr:rowOff>
    </xdr:from>
    <xdr:to>
      <xdr:col>4</xdr:col>
      <xdr:colOff>520700</xdr:colOff>
      <xdr:row>17</xdr:row>
      <xdr:rowOff>35132</xdr:rowOff>
    </xdr:to>
    <xdr:sp macro="" textlink="">
      <xdr:nvSpPr>
        <xdr:cNvPr id="73" name="円/楕円 72"/>
        <xdr:cNvSpPr/>
      </xdr:nvSpPr>
      <xdr:spPr bwMode="auto">
        <a:xfrm>
          <a:off x="4953000" y="289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45309</xdr:rowOff>
    </xdr:from>
    <xdr:ext cx="736600" cy="259045"/>
    <xdr:sp macro="" textlink="">
      <xdr:nvSpPr>
        <xdr:cNvPr id="74" name="テキスト ボックス 73"/>
        <xdr:cNvSpPr txBox="1"/>
      </xdr:nvSpPr>
      <xdr:spPr>
        <a:xfrm>
          <a:off x="4622800" y="266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80,654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111889</xdr:rowOff>
    </xdr:from>
    <xdr:to>
      <xdr:col>3</xdr:col>
      <xdr:colOff>955675</xdr:colOff>
      <xdr:row>17</xdr:row>
      <xdr:rowOff>42039</xdr:rowOff>
    </xdr:to>
    <xdr:sp macro="" textlink="">
      <xdr:nvSpPr>
        <xdr:cNvPr id="75" name="円/楕円 74"/>
        <xdr:cNvSpPr/>
      </xdr:nvSpPr>
      <xdr:spPr bwMode="auto">
        <a:xfrm>
          <a:off x="4254500" y="2902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52216</xdr:rowOff>
    </xdr:from>
    <xdr:ext cx="762000" cy="259045"/>
    <xdr:sp macro="" textlink="">
      <xdr:nvSpPr>
        <xdr:cNvPr id="76" name="テキスト ボックス 75"/>
        <xdr:cNvSpPr txBox="1"/>
      </xdr:nvSpPr>
      <xdr:spPr>
        <a:xfrm>
          <a:off x="3924300" y="267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81959</xdr:rowOff>
    </xdr:from>
    <xdr:to>
      <xdr:col>3</xdr:col>
      <xdr:colOff>257175</xdr:colOff>
      <xdr:row>17</xdr:row>
      <xdr:rowOff>12109</xdr:rowOff>
    </xdr:to>
    <xdr:sp macro="" textlink="">
      <xdr:nvSpPr>
        <xdr:cNvPr id="77" name="円/楕円 76"/>
        <xdr:cNvSpPr/>
      </xdr:nvSpPr>
      <xdr:spPr bwMode="auto">
        <a:xfrm>
          <a:off x="3556000" y="287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22286</xdr:rowOff>
    </xdr:from>
    <xdr:ext cx="762000" cy="259045"/>
    <xdr:sp macro="" textlink="">
      <xdr:nvSpPr>
        <xdr:cNvPr id="78" name="テキスト ボックス 77"/>
        <xdr:cNvSpPr txBox="1"/>
      </xdr:nvSpPr>
      <xdr:spPr>
        <a:xfrm>
          <a:off x="3225800" y="26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115497</xdr:rowOff>
    </xdr:from>
    <xdr:to>
      <xdr:col>2</xdr:col>
      <xdr:colOff>692150</xdr:colOff>
      <xdr:row>17</xdr:row>
      <xdr:rowOff>45647</xdr:rowOff>
    </xdr:to>
    <xdr:sp macro="" textlink="">
      <xdr:nvSpPr>
        <xdr:cNvPr id="79" name="円/楕円 78"/>
        <xdr:cNvSpPr/>
      </xdr:nvSpPr>
      <xdr:spPr bwMode="auto">
        <a:xfrm>
          <a:off x="2857500" y="290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55824</xdr:rowOff>
    </xdr:from>
    <xdr:ext cx="762000" cy="259045"/>
    <xdr:sp macro="" textlink="">
      <xdr:nvSpPr>
        <xdr:cNvPr id="80" name="テキスト ボックス 79"/>
        <xdr:cNvSpPr txBox="1"/>
      </xdr:nvSpPr>
      <xdr:spPr>
        <a:xfrm>
          <a:off x="2527300" y="267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258331</xdr:rowOff>
    </xdr:from>
    <xdr:to>
      <xdr:col>4</xdr:col>
      <xdr:colOff>1117600</xdr:colOff>
      <xdr:row>35</xdr:row>
      <xdr:rowOff>321081</xdr:rowOff>
    </xdr:to>
    <xdr:cxnSp macro="">
      <xdr:nvCxnSpPr>
        <xdr:cNvPr id="113" name="直線コネクタ 112"/>
        <xdr:cNvCxnSpPr/>
      </xdr:nvCxnSpPr>
      <xdr:spPr bwMode="auto">
        <a:xfrm>
          <a:off x="5003800" y="6868681"/>
          <a:ext cx="647700" cy="62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239833</xdr:rowOff>
    </xdr:from>
    <xdr:to>
      <xdr:col>4</xdr:col>
      <xdr:colOff>469900</xdr:colOff>
      <xdr:row>35</xdr:row>
      <xdr:rowOff>258331</xdr:rowOff>
    </xdr:to>
    <xdr:cxnSp macro="">
      <xdr:nvCxnSpPr>
        <xdr:cNvPr id="116" name="直線コネクタ 115"/>
        <xdr:cNvCxnSpPr/>
      </xdr:nvCxnSpPr>
      <xdr:spPr bwMode="auto">
        <a:xfrm>
          <a:off x="4305300" y="6850183"/>
          <a:ext cx="698500" cy="1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230042</xdr:rowOff>
    </xdr:from>
    <xdr:to>
      <xdr:col>3</xdr:col>
      <xdr:colOff>904875</xdr:colOff>
      <xdr:row>35</xdr:row>
      <xdr:rowOff>239833</xdr:rowOff>
    </xdr:to>
    <xdr:cxnSp macro="">
      <xdr:nvCxnSpPr>
        <xdr:cNvPr id="119" name="直線コネクタ 118"/>
        <xdr:cNvCxnSpPr/>
      </xdr:nvCxnSpPr>
      <xdr:spPr bwMode="auto">
        <a:xfrm>
          <a:off x="3606800" y="6840392"/>
          <a:ext cx="698500" cy="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230042</xdr:rowOff>
    </xdr:from>
    <xdr:to>
      <xdr:col>3</xdr:col>
      <xdr:colOff>206375</xdr:colOff>
      <xdr:row>35</xdr:row>
      <xdr:rowOff>242557</xdr:rowOff>
    </xdr:to>
    <xdr:cxnSp macro="">
      <xdr:nvCxnSpPr>
        <xdr:cNvPr id="122" name="直線コネクタ 121"/>
        <xdr:cNvCxnSpPr/>
      </xdr:nvCxnSpPr>
      <xdr:spPr bwMode="auto">
        <a:xfrm flipV="1">
          <a:off x="2908300" y="6840392"/>
          <a:ext cx="698500" cy="1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270281</xdr:rowOff>
    </xdr:from>
    <xdr:to>
      <xdr:col>5</xdr:col>
      <xdr:colOff>34925</xdr:colOff>
      <xdr:row>36</xdr:row>
      <xdr:rowOff>28981</xdr:rowOff>
    </xdr:to>
    <xdr:sp macro="" textlink="">
      <xdr:nvSpPr>
        <xdr:cNvPr id="132" name="円/楕円 131"/>
        <xdr:cNvSpPr/>
      </xdr:nvSpPr>
      <xdr:spPr bwMode="auto">
        <a:xfrm>
          <a:off x="5600700" y="6880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242358</xdr:rowOff>
    </xdr:from>
    <xdr:ext cx="762000" cy="259045"/>
    <xdr:sp macro="" textlink="">
      <xdr:nvSpPr>
        <xdr:cNvPr id="133" name="人口1人当たり決算額の推移該当値テキスト445"/>
        <xdr:cNvSpPr txBox="1"/>
      </xdr:nvSpPr>
      <xdr:spPr>
        <a:xfrm>
          <a:off x="5740400" y="685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207531</xdr:rowOff>
    </xdr:from>
    <xdr:to>
      <xdr:col>4</xdr:col>
      <xdr:colOff>520700</xdr:colOff>
      <xdr:row>35</xdr:row>
      <xdr:rowOff>309131</xdr:rowOff>
    </xdr:to>
    <xdr:sp macro="" textlink="">
      <xdr:nvSpPr>
        <xdr:cNvPr id="134" name="円/楕円 133"/>
        <xdr:cNvSpPr/>
      </xdr:nvSpPr>
      <xdr:spPr bwMode="auto">
        <a:xfrm>
          <a:off x="4953000" y="681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293908</xdr:rowOff>
    </xdr:from>
    <xdr:ext cx="736600" cy="259045"/>
    <xdr:sp macro="" textlink="">
      <xdr:nvSpPr>
        <xdr:cNvPr id="135" name="テキスト ボックス 134"/>
        <xdr:cNvSpPr txBox="1"/>
      </xdr:nvSpPr>
      <xdr:spPr>
        <a:xfrm>
          <a:off x="4622800" y="690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189033</xdr:rowOff>
    </xdr:from>
    <xdr:to>
      <xdr:col>3</xdr:col>
      <xdr:colOff>955675</xdr:colOff>
      <xdr:row>35</xdr:row>
      <xdr:rowOff>290633</xdr:rowOff>
    </xdr:to>
    <xdr:sp macro="" textlink="">
      <xdr:nvSpPr>
        <xdr:cNvPr id="136" name="円/楕円 135"/>
        <xdr:cNvSpPr/>
      </xdr:nvSpPr>
      <xdr:spPr bwMode="auto">
        <a:xfrm>
          <a:off x="4254500" y="679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275410</xdr:rowOff>
    </xdr:from>
    <xdr:ext cx="762000" cy="259045"/>
    <xdr:sp macro="" textlink="">
      <xdr:nvSpPr>
        <xdr:cNvPr id="137" name="テキスト ボックス 136"/>
        <xdr:cNvSpPr txBox="1"/>
      </xdr:nvSpPr>
      <xdr:spPr>
        <a:xfrm>
          <a:off x="3924300" y="688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179242</xdr:rowOff>
    </xdr:from>
    <xdr:to>
      <xdr:col>3</xdr:col>
      <xdr:colOff>257175</xdr:colOff>
      <xdr:row>35</xdr:row>
      <xdr:rowOff>280842</xdr:rowOff>
    </xdr:to>
    <xdr:sp macro="" textlink="">
      <xdr:nvSpPr>
        <xdr:cNvPr id="138" name="円/楕円 137"/>
        <xdr:cNvSpPr/>
      </xdr:nvSpPr>
      <xdr:spPr bwMode="auto">
        <a:xfrm>
          <a:off x="3556000" y="678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265619</xdr:rowOff>
    </xdr:from>
    <xdr:ext cx="762000" cy="259045"/>
    <xdr:sp macro="" textlink="">
      <xdr:nvSpPr>
        <xdr:cNvPr id="139" name="テキスト ボックス 138"/>
        <xdr:cNvSpPr txBox="1"/>
      </xdr:nvSpPr>
      <xdr:spPr>
        <a:xfrm>
          <a:off x="3225800" y="68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191757</xdr:rowOff>
    </xdr:from>
    <xdr:to>
      <xdr:col>2</xdr:col>
      <xdr:colOff>692150</xdr:colOff>
      <xdr:row>35</xdr:row>
      <xdr:rowOff>293357</xdr:rowOff>
    </xdr:to>
    <xdr:sp macro="" textlink="">
      <xdr:nvSpPr>
        <xdr:cNvPr id="140" name="円/楕円 139"/>
        <xdr:cNvSpPr/>
      </xdr:nvSpPr>
      <xdr:spPr bwMode="auto">
        <a:xfrm>
          <a:off x="2857500" y="6802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278134</xdr:rowOff>
    </xdr:from>
    <xdr:ext cx="762000" cy="259045"/>
    <xdr:sp macro="" textlink="">
      <xdr:nvSpPr>
        <xdr:cNvPr id="141" name="テキスト ボックス 140"/>
        <xdr:cNvSpPr txBox="1"/>
      </xdr:nvSpPr>
      <xdr:spPr>
        <a:xfrm>
          <a:off x="2527300" y="688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ea"/>
              <a:ea typeface="+mn-ea"/>
              <a:cs typeface="+mn-cs"/>
            </a:rPr>
            <a:t>　</a:t>
          </a:r>
          <a:r>
            <a:rPr kumimoji="1" lang="ja-JP" altLang="ja-JP" sz="1200">
              <a:solidFill>
                <a:schemeClr val="dk1"/>
              </a:solidFill>
              <a:latin typeface="+mn-ea"/>
              <a:ea typeface="+mn-ea"/>
              <a:cs typeface="+mn-cs"/>
            </a:rPr>
            <a:t>財政調整基金の残高については，</a:t>
          </a:r>
          <a:r>
            <a:rPr kumimoji="1" lang="ja-JP" altLang="en-US" sz="1200">
              <a:solidFill>
                <a:schemeClr val="dk1"/>
              </a:solidFill>
              <a:latin typeface="+mn-ea"/>
              <a:ea typeface="+mn-ea"/>
              <a:cs typeface="+mn-cs"/>
            </a:rPr>
            <a:t>教育施設の耐震化等の実施に伴い減少傾向にあり</a:t>
          </a:r>
          <a:r>
            <a:rPr kumimoji="1" lang="ja-JP" altLang="ja-JP" sz="1200">
              <a:solidFill>
                <a:schemeClr val="dk1"/>
              </a:solidFill>
              <a:latin typeface="+mn-ea"/>
              <a:ea typeface="+mn-ea"/>
              <a:cs typeface="+mn-cs"/>
            </a:rPr>
            <a:t>，今後</a:t>
          </a:r>
          <a:r>
            <a:rPr kumimoji="1" lang="ja-JP" altLang="en-US" sz="1200">
              <a:solidFill>
                <a:schemeClr val="dk1"/>
              </a:solidFill>
              <a:latin typeface="+mn-ea"/>
              <a:ea typeface="+mn-ea"/>
              <a:cs typeface="+mn-cs"/>
            </a:rPr>
            <a:t>も</a:t>
          </a:r>
          <a:r>
            <a:rPr kumimoji="1" lang="ja-JP" altLang="ja-JP" sz="1200">
              <a:solidFill>
                <a:schemeClr val="dk1"/>
              </a:solidFill>
              <a:latin typeface="+mn-ea"/>
              <a:ea typeface="+mn-ea"/>
              <a:cs typeface="+mn-cs"/>
            </a:rPr>
            <a:t>公共施設の再編整備</a:t>
          </a:r>
          <a:r>
            <a:rPr kumimoji="1" lang="ja-JP" altLang="en-US" sz="1200">
              <a:solidFill>
                <a:schemeClr val="dk1"/>
              </a:solidFill>
              <a:latin typeface="+mn-ea"/>
              <a:ea typeface="+mn-ea"/>
              <a:cs typeface="+mn-cs"/>
            </a:rPr>
            <a:t>や市民病院の赤字補てん</a:t>
          </a:r>
          <a:r>
            <a:rPr kumimoji="1" lang="ja-JP" altLang="ja-JP" sz="1200">
              <a:solidFill>
                <a:schemeClr val="dk1"/>
              </a:solidFill>
              <a:latin typeface="+mn-ea"/>
              <a:ea typeface="+mn-ea"/>
              <a:cs typeface="+mn-cs"/>
            </a:rPr>
            <a:t>が見込まれるとともに，市税の伸びが期待できないことから，財源調整のために基金の大幅な取り崩しが予想される。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実質収支比率については，近年</a:t>
          </a:r>
          <a:r>
            <a:rPr kumimoji="1" lang="en-US" altLang="ja-JP" sz="1200">
              <a:solidFill>
                <a:schemeClr val="dk1"/>
              </a:solidFill>
              <a:latin typeface="+mn-ea"/>
              <a:ea typeface="+mn-ea"/>
              <a:cs typeface="+mn-cs"/>
            </a:rPr>
            <a:t>4</a:t>
          </a:r>
          <a:r>
            <a:rPr kumimoji="1" lang="ja-JP" altLang="ja-JP" sz="1200">
              <a:solidFill>
                <a:schemeClr val="dk1"/>
              </a:solidFill>
              <a:latin typeface="+mn-ea"/>
              <a:ea typeface="+mn-ea"/>
              <a:cs typeface="+mn-cs"/>
            </a:rPr>
            <a:t>～</a:t>
          </a:r>
          <a:r>
            <a:rPr kumimoji="1" lang="en-US" altLang="ja-JP" sz="1200">
              <a:solidFill>
                <a:schemeClr val="dk1"/>
              </a:solidFill>
              <a:latin typeface="+mn-ea"/>
              <a:ea typeface="+mn-ea"/>
              <a:cs typeface="+mn-cs"/>
            </a:rPr>
            <a:t>5%</a:t>
          </a:r>
          <a:r>
            <a:rPr kumimoji="1" lang="ja-JP" altLang="ja-JP" sz="1200">
              <a:solidFill>
                <a:schemeClr val="dk1"/>
              </a:solidFill>
              <a:latin typeface="+mn-ea"/>
              <a:ea typeface="+mn-ea"/>
              <a:cs typeface="+mn-cs"/>
            </a:rPr>
            <a:t>で推移しており，今後は，歳入環境の悪化に伴い，数値は下がっていくものと考えられる。</a:t>
          </a:r>
          <a:endParaRPr kumimoji="1" lang="en-US" altLang="ja-JP" sz="1200">
            <a:solidFill>
              <a:schemeClr val="dk1"/>
            </a:solidFill>
            <a:latin typeface="+mn-ea"/>
            <a:ea typeface="+mn-ea"/>
            <a:cs typeface="+mn-cs"/>
          </a:endParaRPr>
        </a:p>
        <a:p>
          <a:r>
            <a:rPr kumimoji="1" lang="ja-JP" altLang="ja-JP" sz="1200">
              <a:solidFill>
                <a:schemeClr val="dk1"/>
              </a:solidFill>
              <a:latin typeface="+mn-ea"/>
              <a:ea typeface="+mn-ea"/>
              <a:cs typeface="+mn-cs"/>
            </a:rPr>
            <a:t>　実質単年度収支については，公共施設の耐震化等により低くなっている。今後は，基金の取り崩しによる財源調整が続くことが予想されることから，安定的な財政基盤の確立に向け，可能な限り基金からの繰入の抑制を図っていく。</a:t>
          </a:r>
          <a:endParaRPr lang="ja-JP" altLang="ja-JP"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ea"/>
              <a:ea typeface="+mn-ea"/>
              <a:cs typeface="+mn-cs"/>
            </a:rPr>
            <a:t>　</a:t>
          </a:r>
          <a:r>
            <a:rPr kumimoji="1" lang="ja-JP" altLang="en-US" sz="1400">
              <a:solidFill>
                <a:schemeClr val="dk1"/>
              </a:solidFill>
              <a:latin typeface="+mn-ea"/>
              <a:ea typeface="+mn-ea"/>
              <a:cs typeface="+mn-cs"/>
            </a:rPr>
            <a:t>全会計において</a:t>
          </a:r>
          <a:r>
            <a:rPr kumimoji="1" lang="ja-JP" altLang="ja-JP" sz="1400">
              <a:solidFill>
                <a:schemeClr val="dk1"/>
              </a:solidFill>
              <a:latin typeface="+mn-ea"/>
              <a:ea typeface="+mn-ea"/>
              <a:cs typeface="+mn-cs"/>
            </a:rPr>
            <a:t>黒字を計上しており，連結実質赤字比率に係る赤字は生じていない。</a:t>
          </a:r>
          <a:endParaRPr kumimoji="1" lang="en-US" altLang="ja-JP" sz="1400">
            <a:solidFill>
              <a:schemeClr val="dk1"/>
            </a:solidFill>
            <a:latin typeface="+mn-ea"/>
            <a:ea typeface="+mn-ea"/>
            <a:cs typeface="+mn-cs"/>
          </a:endParaRPr>
        </a:p>
        <a:p>
          <a:r>
            <a:rPr kumimoji="1" lang="ja-JP" altLang="ja-JP" sz="1400">
              <a:solidFill>
                <a:schemeClr val="dk1"/>
              </a:solidFill>
              <a:latin typeface="+mn-ea"/>
              <a:ea typeface="+mn-ea"/>
              <a:cs typeface="+mn-cs"/>
            </a:rPr>
            <a:t>　病院事業に関しては，</a:t>
          </a:r>
          <a:r>
            <a:rPr kumimoji="1" lang="ja-JP" altLang="en-US" sz="1400">
              <a:solidFill>
                <a:schemeClr val="dk1"/>
              </a:solidFill>
              <a:latin typeface="+mn-ea"/>
              <a:ea typeface="+mn-ea"/>
              <a:cs typeface="+mn-cs"/>
            </a:rPr>
            <a:t>長期借入金により一時的に黒字化しているものであるため，早期に</a:t>
          </a:r>
          <a:r>
            <a:rPr kumimoji="1" lang="ja-JP" altLang="ja-JP" sz="1400">
              <a:solidFill>
                <a:schemeClr val="dk1"/>
              </a:solidFill>
              <a:latin typeface="+mn-ea"/>
              <a:ea typeface="+mn-ea"/>
              <a:cs typeface="+mn-cs"/>
            </a:rPr>
            <a:t>経営</a:t>
          </a:r>
          <a:r>
            <a:rPr kumimoji="1" lang="ja-JP" altLang="en-US" sz="1400">
              <a:solidFill>
                <a:schemeClr val="dk1"/>
              </a:solidFill>
              <a:latin typeface="+mn-ea"/>
              <a:ea typeface="+mn-ea"/>
              <a:cs typeface="+mn-cs"/>
            </a:rPr>
            <a:t>改善</a:t>
          </a:r>
          <a:r>
            <a:rPr kumimoji="1" lang="ja-JP" altLang="ja-JP" sz="1400">
              <a:solidFill>
                <a:schemeClr val="dk1"/>
              </a:solidFill>
              <a:latin typeface="+mn-ea"/>
              <a:ea typeface="+mn-ea"/>
              <a:cs typeface="+mn-cs"/>
            </a:rPr>
            <a:t>を図る</a:t>
          </a:r>
          <a:r>
            <a:rPr kumimoji="1" lang="ja-JP" altLang="en-US" sz="1400">
              <a:solidFill>
                <a:schemeClr val="dk1"/>
              </a:solidFill>
              <a:latin typeface="+mn-ea"/>
              <a:ea typeface="+mn-ea"/>
              <a:cs typeface="+mn-cs"/>
            </a:rPr>
            <a:t>。</a:t>
          </a:r>
          <a:endParaRPr kumimoji="1" lang="en-US" altLang="ja-JP" sz="1400">
            <a:solidFill>
              <a:schemeClr val="dk1"/>
            </a:solidFill>
            <a:latin typeface="+mn-ea"/>
            <a:ea typeface="+mn-ea"/>
            <a:cs typeface="+mn-cs"/>
          </a:endParaRPr>
        </a:p>
        <a:p>
          <a:r>
            <a:rPr kumimoji="1" lang="ja-JP" altLang="en-US" sz="1400">
              <a:solidFill>
                <a:schemeClr val="dk1"/>
              </a:solidFill>
              <a:latin typeface="+mn-ea"/>
              <a:ea typeface="+mn-ea"/>
              <a:cs typeface="+mn-cs"/>
            </a:rPr>
            <a:t>　</a:t>
          </a:r>
          <a:r>
            <a:rPr kumimoji="1" lang="ja-JP" altLang="ja-JP" sz="1400">
              <a:solidFill>
                <a:schemeClr val="dk1"/>
              </a:solidFill>
              <a:latin typeface="+mn-ea"/>
              <a:ea typeface="+mn-ea"/>
              <a:cs typeface="+mn-cs"/>
            </a:rPr>
            <a:t>連結実質赤字比率全体としては，今後の公共施設の再編整備等における財政需要に対応するため，一時的な収支状況の悪化が予想されており，歳出全般における経常経費の削減や適正な財源措置による安定的な財政運営により，財政の健全化を図る。</a:t>
          </a:r>
          <a:endParaRPr kumimoji="1" lang="en-US" altLang="ja-JP" sz="1400">
            <a:solidFill>
              <a:schemeClr val="dk1"/>
            </a:solidFill>
            <a:latin typeface="+mn-ea"/>
            <a:ea typeface="+mn-ea"/>
            <a:cs typeface="+mn-cs"/>
          </a:endParaRPr>
        </a:p>
        <a:p>
          <a:endParaRPr lang="ja-JP" altLang="ja-JP" sz="14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ea"/>
              <a:ea typeface="+mn-ea"/>
              <a:cs typeface="+mn-cs"/>
            </a:rPr>
            <a:t>　実質公債費比率について，地方債発行額の増により元利償還金が増加したことに伴い，単年度の比率は徐々に上昇していたものの，平成２４年度以降は，若干，減少している。</a:t>
          </a:r>
          <a:endParaRPr lang="en-US" altLang="ja-JP" sz="1300" b="0" i="0" baseline="0">
            <a:solidFill>
              <a:schemeClr val="dk1"/>
            </a:solidFill>
            <a:latin typeface="+mn-ea"/>
            <a:ea typeface="+mn-ea"/>
            <a:cs typeface="+mn-cs"/>
          </a:endParaRPr>
        </a:p>
        <a:p>
          <a:pPr rtl="0" fontAlgn="base"/>
          <a:r>
            <a:rPr lang="ja-JP" altLang="ja-JP" sz="1300" b="0" i="0" baseline="0">
              <a:solidFill>
                <a:schemeClr val="dk1"/>
              </a:solidFill>
              <a:latin typeface="+mn-ea"/>
              <a:ea typeface="+mn-ea"/>
              <a:cs typeface="+mn-cs"/>
            </a:rPr>
            <a:t>　元利償還金については，普通建設事業の抑制により減少傾向にあったが，臨時財政対策債等の増額により発行額が償還額を上回る状況が続いている。今後についても，</a:t>
          </a:r>
          <a:r>
            <a:rPr lang="ja-JP" altLang="en-US" sz="1300" b="0" i="0" baseline="0">
              <a:solidFill>
                <a:schemeClr val="dk1"/>
              </a:solidFill>
              <a:latin typeface="+mn-ea"/>
              <a:ea typeface="+mn-ea"/>
              <a:cs typeface="+mn-cs"/>
            </a:rPr>
            <a:t>教育施設</a:t>
          </a:r>
          <a:r>
            <a:rPr lang="ja-JP" altLang="ja-JP" sz="1300" b="0" i="0" baseline="0">
              <a:solidFill>
                <a:schemeClr val="dk1"/>
              </a:solidFill>
              <a:latin typeface="+mn-ea"/>
              <a:ea typeface="+mn-ea"/>
              <a:cs typeface="+mn-cs"/>
            </a:rPr>
            <a:t>の耐震化や公共施設の再編整備等の実施により発行額が償還額を上回る状況が引き続き見込まれることから，元利償還金の増加が予想されている。</a:t>
          </a:r>
          <a:endParaRPr lang="en-US" altLang="ja-JP" sz="1300" b="0" i="0" baseline="0">
            <a:solidFill>
              <a:schemeClr val="dk1"/>
            </a:solidFill>
            <a:latin typeface="+mn-ea"/>
            <a:ea typeface="+mn-ea"/>
            <a:cs typeface="+mn-cs"/>
          </a:endParaRPr>
        </a:p>
        <a:p>
          <a:pPr rtl="0"/>
          <a:r>
            <a:rPr lang="ja-JP" altLang="ja-JP" sz="1300" b="0" i="0" baseline="0">
              <a:solidFill>
                <a:schemeClr val="dk1"/>
              </a:solidFill>
              <a:latin typeface="+mn-ea"/>
              <a:ea typeface="+mn-ea"/>
              <a:cs typeface="+mn-cs"/>
            </a:rPr>
            <a:t>　元利償還金の抑制のため，引き続き地方債の発行に当たっては計画的な発行に努める。</a:t>
          </a:r>
          <a:endParaRPr lang="ja-JP" altLang="ja-JP" sz="13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mn-lt"/>
              <a:ea typeface="+mn-ea"/>
              <a:cs typeface="+mn-cs"/>
            </a:rPr>
            <a:t>　将来負担比率については，</a:t>
          </a:r>
          <a:r>
            <a:rPr lang="ja-JP" altLang="en-US" sz="1300" b="0" i="0" baseline="0">
              <a:solidFill>
                <a:schemeClr val="dk1"/>
              </a:solidFill>
              <a:latin typeface="+mn-lt"/>
              <a:ea typeface="+mn-ea"/>
              <a:cs typeface="+mn-cs"/>
            </a:rPr>
            <a:t>地方債残高</a:t>
          </a:r>
          <a:r>
            <a:rPr lang="ja-JP" altLang="ja-JP" sz="1300" b="0" i="0" baseline="0">
              <a:solidFill>
                <a:schemeClr val="dk1"/>
              </a:solidFill>
              <a:latin typeface="+mn-lt"/>
              <a:ea typeface="+mn-ea"/>
              <a:cs typeface="+mn-cs"/>
            </a:rPr>
            <a:t>が増加したこと</a:t>
          </a:r>
          <a:r>
            <a:rPr lang="ja-JP" altLang="en-US" sz="1300" b="0" i="0" baseline="0">
              <a:solidFill>
                <a:schemeClr val="dk1"/>
              </a:solidFill>
              <a:latin typeface="+mn-lt"/>
              <a:ea typeface="+mn-ea"/>
              <a:cs typeface="+mn-cs"/>
            </a:rPr>
            <a:t>等</a:t>
          </a:r>
          <a:r>
            <a:rPr lang="ja-JP" altLang="ja-JP" sz="1300" b="0" i="0" baseline="0">
              <a:solidFill>
                <a:schemeClr val="dk1"/>
              </a:solidFill>
              <a:latin typeface="+mn-lt"/>
              <a:ea typeface="+mn-ea"/>
              <a:cs typeface="+mn-cs"/>
            </a:rPr>
            <a:t>により，比率が</a:t>
          </a:r>
          <a:r>
            <a:rPr lang="ja-JP" altLang="en-US" sz="1300" b="0" i="0" baseline="0">
              <a:solidFill>
                <a:schemeClr val="dk1"/>
              </a:solidFill>
              <a:latin typeface="+mn-lt"/>
              <a:ea typeface="+mn-ea"/>
              <a:cs typeface="+mn-cs"/>
            </a:rPr>
            <a:t>悪化</a:t>
          </a:r>
          <a:r>
            <a:rPr lang="ja-JP" altLang="ja-JP" sz="1300" b="0" i="0" baseline="0">
              <a:solidFill>
                <a:schemeClr val="dk1"/>
              </a:solidFill>
              <a:latin typeface="+mn-lt"/>
              <a:ea typeface="+mn-ea"/>
              <a:cs typeface="+mn-cs"/>
            </a:rPr>
            <a:t>した。</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将来負担額で見ると，地方債の現在高が臨時財政対策債等の発行増により年々増加し，公営企業の将来負担額である繰入見込額についても企業債残高の増加等により増加傾向にあり，今後も厳しい状況が続くと予想され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また，充当可能財源等でも，これまでは普通建設事業の抑制など歳出削減により充当可能基金の回復が見られたが，今後は財源調整のための取り崩しが見込まれるなど，充当可能財源としては悪化方向に向かうことが予想される。</a:t>
          </a:r>
          <a:endParaRPr lang="ja-JP" altLang="ja-JP" sz="130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今後，将来負担比率としては，公共施設の耐震化や再編整備が見込まれることから，計画的な地方債の発行と可能な限り基金からの繰入を必要としない安定的な財政運営により財政の健全化を図る。</a:t>
          </a:r>
          <a:endParaRPr lang="en-US" altLang="ja-JP" sz="13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24031092</v>
      </c>
      <c r="BO4" s="349"/>
      <c r="BP4" s="349"/>
      <c r="BQ4" s="349"/>
      <c r="BR4" s="349"/>
      <c r="BS4" s="349"/>
      <c r="BT4" s="349"/>
      <c r="BU4" s="350"/>
      <c r="BV4" s="348">
        <v>23367804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23250462</v>
      </c>
      <c r="BO5" s="386"/>
      <c r="BP5" s="386"/>
      <c r="BQ5" s="386"/>
      <c r="BR5" s="386"/>
      <c r="BS5" s="386"/>
      <c r="BT5" s="386"/>
      <c r="BU5" s="387"/>
      <c r="BV5" s="385">
        <v>22631016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98.5</v>
      </c>
      <c r="CU5" s="383"/>
      <c r="CV5" s="383"/>
      <c r="CW5" s="383"/>
      <c r="CX5" s="383"/>
      <c r="CY5" s="383"/>
      <c r="CZ5" s="383"/>
      <c r="DA5" s="384"/>
      <c r="DB5" s="382">
        <v>97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780630</v>
      </c>
      <c r="BO6" s="386"/>
      <c r="BP6" s="386"/>
      <c r="BQ6" s="386"/>
      <c r="BR6" s="386"/>
      <c r="BS6" s="386"/>
      <c r="BT6" s="386"/>
      <c r="BU6" s="387"/>
      <c r="BV6" s="385">
        <v>736788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108.1</v>
      </c>
      <c r="CU6" s="423"/>
      <c r="CV6" s="423"/>
      <c r="CW6" s="423"/>
      <c r="CX6" s="423"/>
      <c r="CY6" s="423"/>
      <c r="CZ6" s="423"/>
      <c r="DA6" s="424"/>
      <c r="DB6" s="422">
        <v>107.8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102740</v>
      </c>
      <c r="BO7" s="386"/>
      <c r="BP7" s="386"/>
      <c r="BQ7" s="386"/>
      <c r="BR7" s="386"/>
      <c r="BS7" s="386"/>
      <c r="BT7" s="386"/>
      <c r="BU7" s="387"/>
      <c r="BV7" s="385">
        <v>48678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14457255</v>
      </c>
      <c r="CU7" s="386"/>
      <c r="CV7" s="386"/>
      <c r="CW7" s="386"/>
      <c r="CX7" s="386"/>
      <c r="CY7" s="386"/>
      <c r="CZ7" s="386"/>
      <c r="DA7" s="387"/>
      <c r="DB7" s="385">
        <v>14537978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677890</v>
      </c>
      <c r="BO8" s="386"/>
      <c r="BP8" s="386"/>
      <c r="BQ8" s="386"/>
      <c r="BR8" s="386"/>
      <c r="BS8" s="386"/>
      <c r="BT8" s="386"/>
      <c r="BU8" s="387"/>
      <c r="BV8" s="385">
        <v>688110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64588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-10220</v>
      </c>
      <c r="BO9" s="386"/>
      <c r="BP9" s="386"/>
      <c r="BQ9" s="386"/>
      <c r="BR9" s="386"/>
      <c r="BS9" s="386"/>
      <c r="BT9" s="386"/>
      <c r="BU9" s="387"/>
      <c r="BV9" s="385">
        <v>-51378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67047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402884</v>
      </c>
      <c r="BO10" s="386"/>
      <c r="BP10" s="386"/>
      <c r="BQ10" s="386"/>
      <c r="BR10" s="386"/>
      <c r="BS10" s="386"/>
      <c r="BT10" s="386"/>
      <c r="BU10" s="387"/>
      <c r="BV10" s="385">
        <v>401547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62863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600000</v>
      </c>
      <c r="BO12" s="386"/>
      <c r="BP12" s="386"/>
      <c r="BQ12" s="386"/>
      <c r="BR12" s="386"/>
      <c r="BS12" s="386"/>
      <c r="BT12" s="386"/>
      <c r="BU12" s="387"/>
      <c r="BV12" s="385">
        <v>300000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62433</v>
      </c>
      <c r="S13" s="467"/>
      <c r="T13" s="467"/>
      <c r="U13" s="467"/>
      <c r="V13" s="468"/>
      <c r="W13" s="401" t="s">
        <v>122</v>
      </c>
      <c r="X13" s="402"/>
      <c r="Y13" s="402"/>
      <c r="Z13" s="402"/>
      <c r="AA13" s="402"/>
      <c r="AB13" s="392"/>
      <c r="AC13" s="436">
        <v>791</v>
      </c>
      <c r="AD13" s="437"/>
      <c r="AE13" s="437"/>
      <c r="AF13" s="437"/>
      <c r="AG13" s="476"/>
      <c r="AH13" s="436">
        <v>1067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-207336</v>
      </c>
      <c r="BO13" s="386"/>
      <c r="BP13" s="386"/>
      <c r="BQ13" s="386"/>
      <c r="BR13" s="386"/>
      <c r="BS13" s="386"/>
      <c r="BT13" s="386"/>
      <c r="BU13" s="387"/>
      <c r="BV13" s="385">
        <v>50169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63634</v>
      </c>
      <c r="S14" s="467"/>
      <c r="T14" s="467"/>
      <c r="U14" s="467"/>
      <c r="V14" s="468"/>
      <c r="W14" s="375"/>
      <c r="X14" s="376"/>
      <c r="Y14" s="376"/>
      <c r="Z14" s="376"/>
      <c r="AA14" s="376"/>
      <c r="AB14" s="365"/>
      <c r="AC14" s="469">
        <v>2.8</v>
      </c>
      <c r="AD14" s="470"/>
      <c r="AE14" s="470"/>
      <c r="AF14" s="470"/>
      <c r="AG14" s="471"/>
      <c r="AH14" s="469">
        <v>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54.7</v>
      </c>
      <c r="CU14" s="481"/>
      <c r="CV14" s="481"/>
      <c r="CW14" s="481"/>
      <c r="CX14" s="481"/>
      <c r="CY14" s="481"/>
      <c r="CZ14" s="481"/>
      <c r="DA14" s="482"/>
      <c r="DB14" s="480">
        <v>53.2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63214</v>
      </c>
      <c r="S15" s="467"/>
      <c r="T15" s="467"/>
      <c r="U15" s="467"/>
      <c r="V15" s="468"/>
      <c r="W15" s="401" t="s">
        <v>129</v>
      </c>
      <c r="X15" s="402"/>
      <c r="Y15" s="402"/>
      <c r="Z15" s="402"/>
      <c r="AA15" s="402"/>
      <c r="AB15" s="392"/>
      <c r="AC15" s="436">
        <v>9796</v>
      </c>
      <c r="AD15" s="437"/>
      <c r="AE15" s="437"/>
      <c r="AF15" s="437"/>
      <c r="AG15" s="476"/>
      <c r="AH15" s="436">
        <v>10575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6536994</v>
      </c>
      <c r="BO15" s="349"/>
      <c r="BP15" s="349"/>
      <c r="BQ15" s="349"/>
      <c r="BR15" s="349"/>
      <c r="BS15" s="349"/>
      <c r="BT15" s="349"/>
      <c r="BU15" s="350"/>
      <c r="BV15" s="348">
        <v>6341835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34.9</v>
      </c>
      <c r="AD16" s="470"/>
      <c r="AE16" s="470"/>
      <c r="AF16" s="470"/>
      <c r="AG16" s="471"/>
      <c r="AH16" s="469">
        <v>33.799999999999997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11340782</v>
      </c>
      <c r="BO16" s="386"/>
      <c r="BP16" s="386"/>
      <c r="BQ16" s="386"/>
      <c r="BR16" s="386"/>
      <c r="BS16" s="386"/>
      <c r="BT16" s="386"/>
      <c r="BU16" s="387"/>
      <c r="BV16" s="385">
        <v>11214580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17461</v>
      </c>
      <c r="AD17" s="437"/>
      <c r="AE17" s="437"/>
      <c r="AF17" s="437"/>
      <c r="AG17" s="476"/>
      <c r="AH17" s="436">
        <v>19210</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8377981</v>
      </c>
      <c r="BO17" s="386"/>
      <c r="BP17" s="386"/>
      <c r="BQ17" s="386"/>
      <c r="BR17" s="386"/>
      <c r="BS17" s="386"/>
      <c r="BT17" s="386"/>
      <c r="BU17" s="387"/>
      <c r="BV17" s="385">
        <v>8147607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103.58</v>
      </c>
      <c r="M18" s="498"/>
      <c r="N18" s="498"/>
      <c r="O18" s="498"/>
      <c r="P18" s="498"/>
      <c r="Q18" s="498"/>
      <c r="R18" s="499"/>
      <c r="S18" s="499"/>
      <c r="T18" s="499"/>
      <c r="U18" s="499"/>
      <c r="V18" s="500"/>
      <c r="W18" s="403"/>
      <c r="X18" s="404"/>
      <c r="Y18" s="404"/>
      <c r="Z18" s="404"/>
      <c r="AA18" s="404"/>
      <c r="AB18" s="395"/>
      <c r="AC18" s="501">
        <v>62.3</v>
      </c>
      <c r="AD18" s="502"/>
      <c r="AE18" s="502"/>
      <c r="AF18" s="502"/>
      <c r="AG18" s="503"/>
      <c r="AH18" s="501">
        <v>61.4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14377025</v>
      </c>
      <c r="BO18" s="386"/>
      <c r="BP18" s="386"/>
      <c r="BQ18" s="386"/>
      <c r="BR18" s="386"/>
      <c r="BS18" s="386"/>
      <c r="BT18" s="386"/>
      <c r="BU18" s="387"/>
      <c r="BV18" s="385">
        <v>14395540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624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17311055</v>
      </c>
      <c r="BO19" s="386"/>
      <c r="BP19" s="386"/>
      <c r="BQ19" s="386"/>
      <c r="BR19" s="386"/>
      <c r="BS19" s="386"/>
      <c r="BT19" s="386"/>
      <c r="BU19" s="387"/>
      <c r="BV19" s="385">
        <v>17229578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25449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21870442</v>
      </c>
      <c r="BO23" s="386"/>
      <c r="BP23" s="386"/>
      <c r="BQ23" s="386"/>
      <c r="BR23" s="386"/>
      <c r="BS23" s="386"/>
      <c r="BT23" s="386"/>
      <c r="BU23" s="387"/>
      <c r="BV23" s="385">
        <v>21505420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7520</v>
      </c>
      <c r="R24" s="437"/>
      <c r="S24" s="437"/>
      <c r="T24" s="437"/>
      <c r="U24" s="437"/>
      <c r="V24" s="476"/>
      <c r="W24" s="531"/>
      <c r="X24" s="519"/>
      <c r="Y24" s="520"/>
      <c r="Z24" s="435" t="s">
        <v>152</v>
      </c>
      <c r="AA24" s="415"/>
      <c r="AB24" s="415"/>
      <c r="AC24" s="415"/>
      <c r="AD24" s="415"/>
      <c r="AE24" s="415"/>
      <c r="AF24" s="415"/>
      <c r="AG24" s="416"/>
      <c r="AH24" s="436">
        <v>500</v>
      </c>
      <c r="AI24" s="437"/>
      <c r="AJ24" s="437"/>
      <c r="AK24" s="437"/>
      <c r="AL24" s="476"/>
      <c r="AM24" s="436">
        <v>1503500</v>
      </c>
      <c r="AN24" s="437"/>
      <c r="AO24" s="437"/>
      <c r="AP24" s="437"/>
      <c r="AQ24" s="437"/>
      <c r="AR24" s="476"/>
      <c r="AS24" s="436">
        <v>3007</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18433914</v>
      </c>
      <c r="BO24" s="386"/>
      <c r="BP24" s="386"/>
      <c r="BQ24" s="386"/>
      <c r="BR24" s="386"/>
      <c r="BS24" s="386"/>
      <c r="BT24" s="386"/>
      <c r="BU24" s="387"/>
      <c r="BV24" s="385">
        <v>17898546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6795</v>
      </c>
      <c r="R25" s="437"/>
      <c r="S25" s="437"/>
      <c r="T25" s="437"/>
      <c r="U25" s="437"/>
      <c r="V25" s="476"/>
      <c r="W25" s="531"/>
      <c r="X25" s="519"/>
      <c r="Y25" s="520"/>
      <c r="Z25" s="435" t="s">
        <v>155</v>
      </c>
      <c r="AA25" s="415"/>
      <c r="AB25" s="415"/>
      <c r="AC25" s="415"/>
      <c r="AD25" s="415"/>
      <c r="AE25" s="415"/>
      <c r="AF25" s="415"/>
      <c r="AG25" s="416"/>
      <c r="AH25" s="436">
        <v>120</v>
      </c>
      <c r="AI25" s="437"/>
      <c r="AJ25" s="437"/>
      <c r="AK25" s="437"/>
      <c r="AL25" s="476"/>
      <c r="AM25" s="436">
        <v>343920</v>
      </c>
      <c r="AN25" s="437"/>
      <c r="AO25" s="437"/>
      <c r="AP25" s="437"/>
      <c r="AQ25" s="437"/>
      <c r="AR25" s="476"/>
      <c r="AS25" s="436">
        <v>2866</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2517856</v>
      </c>
      <c r="BO25" s="349"/>
      <c r="BP25" s="349"/>
      <c r="BQ25" s="349"/>
      <c r="BR25" s="349"/>
      <c r="BS25" s="349"/>
      <c r="BT25" s="349"/>
      <c r="BU25" s="350"/>
      <c r="BV25" s="348">
        <v>2556194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5985</v>
      </c>
      <c r="R26" s="437"/>
      <c r="S26" s="437"/>
      <c r="T26" s="437"/>
      <c r="U26" s="437"/>
      <c r="V26" s="476"/>
      <c r="W26" s="531"/>
      <c r="X26" s="519"/>
      <c r="Y26" s="520"/>
      <c r="Z26" s="435" t="s">
        <v>158</v>
      </c>
      <c r="AA26" s="541"/>
      <c r="AB26" s="541"/>
      <c r="AC26" s="541"/>
      <c r="AD26" s="541"/>
      <c r="AE26" s="541"/>
      <c r="AF26" s="541"/>
      <c r="AG26" s="542"/>
      <c r="AH26" s="436">
        <v>18</v>
      </c>
      <c r="AI26" s="437"/>
      <c r="AJ26" s="437"/>
      <c r="AK26" s="437"/>
      <c r="AL26" s="476"/>
      <c r="AM26" s="436">
        <v>58248</v>
      </c>
      <c r="AN26" s="437"/>
      <c r="AO26" s="437"/>
      <c r="AP26" s="437"/>
      <c r="AQ26" s="437"/>
      <c r="AR26" s="476"/>
      <c r="AS26" s="436">
        <v>3236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60000</v>
      </c>
      <c r="BO26" s="386"/>
      <c r="BP26" s="386"/>
      <c r="BQ26" s="386"/>
      <c r="BR26" s="386"/>
      <c r="BS26" s="386"/>
      <c r="BT26" s="386"/>
      <c r="BU26" s="387"/>
      <c r="BV26" s="385">
        <v>10000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5350</v>
      </c>
      <c r="R27" s="437"/>
      <c r="S27" s="437"/>
      <c r="T27" s="437"/>
      <c r="U27" s="437"/>
      <c r="V27" s="476"/>
      <c r="W27" s="531"/>
      <c r="X27" s="519"/>
      <c r="Y27" s="520"/>
      <c r="Z27" s="435" t="s">
        <v>161</v>
      </c>
      <c r="AA27" s="415"/>
      <c r="AB27" s="415"/>
      <c r="AC27" s="415"/>
      <c r="AD27" s="415"/>
      <c r="AE27" s="415"/>
      <c r="AF27" s="415"/>
      <c r="AG27" s="416"/>
      <c r="AH27" s="436">
        <v>68</v>
      </c>
      <c r="AI27" s="437"/>
      <c r="AJ27" s="437"/>
      <c r="AK27" s="437"/>
      <c r="AL27" s="476"/>
      <c r="AM27" s="436">
        <v>246686</v>
      </c>
      <c r="AN27" s="437"/>
      <c r="AO27" s="437"/>
      <c r="AP27" s="437"/>
      <c r="AQ27" s="437"/>
      <c r="AR27" s="476"/>
      <c r="AS27" s="436">
        <v>3628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768000</v>
      </c>
      <c r="BO27" s="555"/>
      <c r="BP27" s="555"/>
      <c r="BQ27" s="555"/>
      <c r="BR27" s="555"/>
      <c r="BS27" s="555"/>
      <c r="BT27" s="555"/>
      <c r="BU27" s="556"/>
      <c r="BV27" s="554">
        <v>768000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4750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1591548</v>
      </c>
      <c r="BO28" s="349"/>
      <c r="BP28" s="349"/>
      <c r="BQ28" s="349"/>
      <c r="BR28" s="349"/>
      <c r="BS28" s="349"/>
      <c r="BT28" s="349"/>
      <c r="BU28" s="350"/>
      <c r="BV28" s="348">
        <v>1788664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18</v>
      </c>
      <c r="M29" s="437"/>
      <c r="N29" s="437"/>
      <c r="O29" s="437"/>
      <c r="P29" s="476"/>
      <c r="Q29" s="436">
        <v>4500</v>
      </c>
      <c r="R29" s="437"/>
      <c r="S29" s="437"/>
      <c r="T29" s="437"/>
      <c r="U29" s="437"/>
      <c r="V29" s="476"/>
      <c r="W29" s="532"/>
      <c r="X29" s="533"/>
      <c r="Y29" s="534"/>
      <c r="Z29" s="435" t="s">
        <v>168</v>
      </c>
      <c r="AA29" s="415"/>
      <c r="AB29" s="415"/>
      <c r="AC29" s="415"/>
      <c r="AD29" s="415"/>
      <c r="AE29" s="415"/>
      <c r="AF29" s="415"/>
      <c r="AG29" s="416"/>
      <c r="AH29" s="436">
        <v>568</v>
      </c>
      <c r="AI29" s="437"/>
      <c r="AJ29" s="437"/>
      <c r="AK29" s="437"/>
      <c r="AL29" s="476"/>
      <c r="AM29" s="436">
        <v>1750186</v>
      </c>
      <c r="AN29" s="437"/>
      <c r="AO29" s="437"/>
      <c r="AP29" s="437"/>
      <c r="AQ29" s="437"/>
      <c r="AR29" s="476"/>
      <c r="AS29" s="436">
        <v>3081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8531</v>
      </c>
      <c r="BO29" s="386"/>
      <c r="BP29" s="386"/>
      <c r="BQ29" s="386"/>
      <c r="BR29" s="386"/>
      <c r="BS29" s="386"/>
      <c r="BT29" s="386"/>
      <c r="BU29" s="387"/>
      <c r="BV29" s="385">
        <v>8529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100.8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422919</v>
      </c>
      <c r="BO30" s="555"/>
      <c r="BP30" s="555"/>
      <c r="BQ30" s="555"/>
      <c r="BR30" s="555"/>
      <c r="BS30" s="555"/>
      <c r="BT30" s="555"/>
      <c r="BU30" s="556"/>
      <c r="BV30" s="554">
        <v>422584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玉野市国民健康保険事業特別会計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総合病院玉野市立玉野市民病院事業会計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IF('各会計、関係団体の財政状況及び健全化判断比率'!B35="","",'各会計、関係団体の財政状況及び健全化判断比率'!B35)</f>
        <v>玉野市土地埋立造成事業特別会計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岡山県南部水道企業団　水道事業会計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（財）玉野市スポーツ振興財団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玉野市市立玉野海洋博物館事業特別会計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玉野市介護保険事業特別会計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玉野市水道事業会計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岡山県市町村総合事務組合一般会計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（財）玉野市公園緑化協会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玉野市下水道事業会計（合併処理浄化槽設置事業）</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玉野市後期高齢者医療事業特別会計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IF('各会計、関係団体の財政状況及び健全化判断比率'!B34="","",'各会計、関係団体の財政状況及び健全化判断比率'!B34)</f>
        <v>玉野市下水道事業会計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岡山県市町村税整理組合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（財）玉野市産業振興公社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玉野市競輪事業特別会計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岡山県後期高齢者医療広域連合一般会計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玉野レクリエーション総合開発（株）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岡山県後期高齢者医療広域連合　後期高齢者医療特別会計</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（有）みどりの館みやま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22</v>
      </c>
      <c r="CP39" s="566"/>
      <c r="CQ39" s="567" t="str">
        <f>IF('各会計、関係団体の財政状況及び健全化判断比率'!BS12="","",'各会計、関係団体の財政状況及び健全化判断比率'!BS12)</f>
        <v>玉野市土地開発公社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23</v>
      </c>
      <c r="CP40" s="566"/>
      <c r="CQ40" s="567" t="str">
        <f>IF('各会計、関係団体の財政状況及び健全化判断比率'!BS13="","",'各会計、関係団体の財政状況及び健全化判断比率'!BS13)</f>
        <v>ダイヤモンド瀬戸内観光（株）</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K53" sqref="K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21124</v>
      </c>
      <c r="J41" s="83">
        <v>20779</v>
      </c>
      <c r="K41" s="83">
        <v>21344</v>
      </c>
      <c r="L41" s="83">
        <v>21505</v>
      </c>
      <c r="M41" s="84">
        <v>21870</v>
      </c>
    </row>
    <row r="42" spans="2:13" ht="27.75" customHeight="1">
      <c r="B42" s="1171"/>
      <c r="C42" s="1172"/>
      <c r="D42" s="85"/>
      <c r="E42" s="1177" t="s">
        <v>26</v>
      </c>
      <c r="F42" s="1177"/>
      <c r="G42" s="1177"/>
      <c r="H42" s="1178"/>
      <c r="I42" s="86">
        <v>869</v>
      </c>
      <c r="J42" s="87">
        <v>790</v>
      </c>
      <c r="K42" s="87">
        <v>692</v>
      </c>
      <c r="L42" s="87">
        <v>597</v>
      </c>
      <c r="M42" s="88">
        <v>516</v>
      </c>
    </row>
    <row r="43" spans="2:13" ht="27.75" customHeight="1">
      <c r="B43" s="1171"/>
      <c r="C43" s="1172"/>
      <c r="D43" s="85"/>
      <c r="E43" s="1177" t="s">
        <v>27</v>
      </c>
      <c r="F43" s="1177"/>
      <c r="G43" s="1177"/>
      <c r="H43" s="1178"/>
      <c r="I43" s="86">
        <v>10967</v>
      </c>
      <c r="J43" s="87">
        <v>11159</v>
      </c>
      <c r="K43" s="87">
        <v>11630</v>
      </c>
      <c r="L43" s="87">
        <v>11337</v>
      </c>
      <c r="M43" s="88">
        <v>11146</v>
      </c>
    </row>
    <row r="44" spans="2:13" ht="27.75" customHeight="1">
      <c r="B44" s="1171"/>
      <c r="C44" s="1172"/>
      <c r="D44" s="85"/>
      <c r="E44" s="1177" t="s">
        <v>28</v>
      </c>
      <c r="F44" s="1177"/>
      <c r="G44" s="1177"/>
      <c r="H44" s="1178"/>
      <c r="I44" s="86" t="s">
        <v>477</v>
      </c>
      <c r="J44" s="87" t="s">
        <v>477</v>
      </c>
      <c r="K44" s="87" t="s">
        <v>477</v>
      </c>
      <c r="L44" s="87" t="s">
        <v>477</v>
      </c>
      <c r="M44" s="88" t="s">
        <v>477</v>
      </c>
    </row>
    <row r="45" spans="2:13" ht="27.75" customHeight="1">
      <c r="B45" s="1171"/>
      <c r="C45" s="1172"/>
      <c r="D45" s="85"/>
      <c r="E45" s="1177" t="s">
        <v>29</v>
      </c>
      <c r="F45" s="1177"/>
      <c r="G45" s="1177"/>
      <c r="H45" s="1178"/>
      <c r="I45" s="86">
        <v>4243</v>
      </c>
      <c r="J45" s="87">
        <v>4394</v>
      </c>
      <c r="K45" s="87">
        <v>4296</v>
      </c>
      <c r="L45" s="87">
        <v>4090</v>
      </c>
      <c r="M45" s="88">
        <v>3788</v>
      </c>
    </row>
    <row r="46" spans="2:13" ht="27.75" customHeight="1">
      <c r="B46" s="1171"/>
      <c r="C46" s="1172"/>
      <c r="D46" s="85"/>
      <c r="E46" s="1177" t="s">
        <v>30</v>
      </c>
      <c r="F46" s="1177"/>
      <c r="G46" s="1177"/>
      <c r="H46" s="1178"/>
      <c r="I46" s="86">
        <v>149</v>
      </c>
      <c r="J46" s="87">
        <v>146</v>
      </c>
      <c r="K46" s="87">
        <v>161</v>
      </c>
      <c r="L46" s="87">
        <v>140</v>
      </c>
      <c r="M46" s="88">
        <v>64</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2135</v>
      </c>
      <c r="J49" s="87">
        <v>2173</v>
      </c>
      <c r="K49" s="87">
        <v>1696</v>
      </c>
      <c r="L49" s="87">
        <v>1797</v>
      </c>
      <c r="M49" s="88">
        <v>1600</v>
      </c>
    </row>
    <row r="50" spans="2:13" ht="27.75" customHeight="1">
      <c r="B50" s="1171"/>
      <c r="C50" s="1172"/>
      <c r="D50" s="85"/>
      <c r="E50" s="1177" t="s">
        <v>35</v>
      </c>
      <c r="F50" s="1177"/>
      <c r="G50" s="1177"/>
      <c r="H50" s="1178"/>
      <c r="I50" s="86">
        <v>4350</v>
      </c>
      <c r="J50" s="87">
        <v>4345</v>
      </c>
      <c r="K50" s="87">
        <v>4399</v>
      </c>
      <c r="L50" s="87">
        <v>4305</v>
      </c>
      <c r="M50" s="88">
        <v>4264</v>
      </c>
    </row>
    <row r="51" spans="2:13" ht="27.75" customHeight="1">
      <c r="B51" s="1173"/>
      <c r="C51" s="1174"/>
      <c r="D51" s="85"/>
      <c r="E51" s="1177" t="s">
        <v>36</v>
      </c>
      <c r="F51" s="1177"/>
      <c r="G51" s="1177"/>
      <c r="H51" s="1178"/>
      <c r="I51" s="86">
        <v>21457</v>
      </c>
      <c r="J51" s="87">
        <v>22694</v>
      </c>
      <c r="K51" s="87">
        <v>23762</v>
      </c>
      <c r="L51" s="87">
        <v>24819</v>
      </c>
      <c r="M51" s="88">
        <v>24692</v>
      </c>
    </row>
    <row r="52" spans="2:13" ht="27.75" customHeight="1" thickBot="1">
      <c r="B52" s="1181" t="s">
        <v>37</v>
      </c>
      <c r="C52" s="1182"/>
      <c r="D52" s="90"/>
      <c r="E52" s="1183" t="s">
        <v>38</v>
      </c>
      <c r="F52" s="1183"/>
      <c r="G52" s="1183"/>
      <c r="H52" s="1184"/>
      <c r="I52" s="91">
        <v>9408</v>
      </c>
      <c r="J52" s="92">
        <v>8057</v>
      </c>
      <c r="K52" s="92">
        <v>8266</v>
      </c>
      <c r="L52" s="92">
        <v>6749</v>
      </c>
      <c r="M52" s="93">
        <v>6828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34910</v>
      </c>
      <c r="E3" s="116"/>
      <c r="F3" s="117">
        <v>44162</v>
      </c>
      <c r="G3" s="118"/>
      <c r="H3" s="119"/>
    </row>
    <row r="4" spans="1:8">
      <c r="A4" s="120"/>
      <c r="B4" s="121"/>
      <c r="C4" s="122"/>
      <c r="D4" s="123">
        <v>24367</v>
      </c>
      <c r="E4" s="124"/>
      <c r="F4" s="125">
        <v>24931</v>
      </c>
      <c r="G4" s="126"/>
      <c r="H4" s="127"/>
    </row>
    <row r="5" spans="1:8">
      <c r="A5" s="108" t="s">
        <v>510</v>
      </c>
      <c r="B5" s="113"/>
      <c r="C5" s="114"/>
      <c r="D5" s="115">
        <v>31950</v>
      </c>
      <c r="E5" s="116"/>
      <c r="F5" s="117">
        <v>47569</v>
      </c>
      <c r="G5" s="118"/>
      <c r="H5" s="119"/>
    </row>
    <row r="6" spans="1:8">
      <c r="A6" s="120"/>
      <c r="B6" s="121"/>
      <c r="C6" s="122"/>
      <c r="D6" s="123">
        <v>19933</v>
      </c>
      <c r="E6" s="124"/>
      <c r="F6" s="125">
        <v>26255</v>
      </c>
      <c r="G6" s="126"/>
      <c r="H6" s="127"/>
    </row>
    <row r="7" spans="1:8">
      <c r="A7" s="108" t="s">
        <v>511</v>
      </c>
      <c r="B7" s="113"/>
      <c r="C7" s="114"/>
      <c r="D7" s="115">
        <v>32283</v>
      </c>
      <c r="E7" s="116"/>
      <c r="F7" s="117">
        <v>50880</v>
      </c>
      <c r="G7" s="118"/>
      <c r="H7" s="119"/>
    </row>
    <row r="8" spans="1:8">
      <c r="A8" s="120"/>
      <c r="B8" s="121"/>
      <c r="C8" s="122"/>
      <c r="D8" s="123">
        <v>18853</v>
      </c>
      <c r="E8" s="124"/>
      <c r="F8" s="125">
        <v>26879</v>
      </c>
      <c r="G8" s="126"/>
      <c r="H8" s="127"/>
    </row>
    <row r="9" spans="1:8">
      <c r="A9" s="108" t="s">
        <v>512</v>
      </c>
      <c r="B9" s="113"/>
      <c r="C9" s="114"/>
      <c r="D9" s="115">
        <v>33608</v>
      </c>
      <c r="E9" s="116"/>
      <c r="F9" s="117">
        <v>63956</v>
      </c>
      <c r="G9" s="118"/>
      <c r="H9" s="119"/>
    </row>
    <row r="10" spans="1:8">
      <c r="A10" s="120"/>
      <c r="B10" s="121"/>
      <c r="C10" s="122"/>
      <c r="D10" s="123">
        <v>16315</v>
      </c>
      <c r="E10" s="124"/>
      <c r="F10" s="125">
        <v>29239</v>
      </c>
      <c r="G10" s="126"/>
      <c r="H10" s="127"/>
    </row>
    <row r="11" spans="1:8">
      <c r="A11" s="108" t="s">
        <v>513</v>
      </c>
      <c r="B11" s="113"/>
      <c r="C11" s="114"/>
      <c r="D11" s="115">
        <v>37113</v>
      </c>
      <c r="E11" s="116"/>
      <c r="F11" s="117">
        <v>66255</v>
      </c>
      <c r="G11" s="118"/>
      <c r="H11" s="119"/>
    </row>
    <row r="12" spans="1:8">
      <c r="A12" s="120"/>
      <c r="B12" s="121"/>
      <c r="C12" s="128"/>
      <c r="D12" s="123">
        <v>21517</v>
      </c>
      <c r="E12" s="124"/>
      <c r="F12" s="125">
        <v>31822</v>
      </c>
      <c r="G12" s="126"/>
      <c r="H12" s="127"/>
    </row>
    <row r="13" spans="1:8">
      <c r="A13" s="108"/>
      <c r="B13" s="113"/>
      <c r="C13" s="129"/>
      <c r="D13" s="130">
        <v>33973</v>
      </c>
      <c r="E13" s="131"/>
      <c r="F13" s="132">
        <v>54564</v>
      </c>
      <c r="G13" s="133"/>
      <c r="H13" s="119"/>
    </row>
    <row r="14" spans="1:8">
      <c r="A14" s="120"/>
      <c r="B14" s="121"/>
      <c r="C14" s="122"/>
      <c r="D14" s="123">
        <v>20197</v>
      </c>
      <c r="E14" s="124"/>
      <c r="F14" s="125">
        <v>27825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8.65</v>
      </c>
      <c r="C19" s="134">
        <f>ROUND(VALUE(SUBSTITUTE(実質収支比率等に係る経年分析!G$48,"▲","-")),2)</f>
        <v>4.3600000000000003</v>
      </c>
      <c r="D19" s="134">
        <f>ROUND(VALUE(SUBSTITUTE(実質収支比率等に係る経年分析!H$48,"▲","-")),2)</f>
        <v>5.1100000000000003</v>
      </c>
      <c r="E19" s="134">
        <f>ROUND(VALUE(SUBSTITUTE(実質収支比率等に係る経年分析!I$48,"▲","-")),2)</f>
        <v>4.7300000000000004</v>
      </c>
      <c r="F19" s="134">
        <f>ROUND(VALUE(SUBSTITUTE(実質収支比率等に係る経年分析!J$48,"▲","-")),2)</f>
        <v>4.6900000000000004</v>
      </c>
    </row>
    <row r="20" spans="1:11">
      <c r="A20" s="134" t="s">
        <v>43</v>
      </c>
      <c r="B20" s="134">
        <f>ROUND(VALUE(SUBSTITUTE(実質収支比率等に係る経年分析!F$47,"▲","-")),2)</f>
        <v>14.53</v>
      </c>
      <c r="C20" s="134">
        <f>ROUND(VALUE(SUBSTITUTE(実質収支比率等に係る経年分析!G$47,"▲","-")),2)</f>
        <v>15</v>
      </c>
      <c r="D20" s="134">
        <f>ROUND(VALUE(SUBSTITUTE(実質収支比率等に係る経年分析!H$47,"▲","-")),2)</f>
        <v>11.65</v>
      </c>
      <c r="E20" s="134">
        <f>ROUND(VALUE(SUBSTITUTE(実質収支比率等に係る経年分析!I$47,"▲","-")),2)</f>
        <v>12.3</v>
      </c>
      <c r="F20" s="134">
        <f>ROUND(VALUE(SUBSTITUTE(実質収支比率等に係る経年分析!J$47,"▲","-")),2)</f>
        <v>11.01</v>
      </c>
    </row>
    <row r="21" spans="1:11">
      <c r="A21" s="134" t="s">
        <v>44</v>
      </c>
      <c r="B21" s="134">
        <f>IF(ISNUMBER(VALUE(SUBSTITUTE(実質収支比率等に係る経年分析!F$49,"▲","-"))),ROUND(VALUE(SUBSTITUTE(実質収支比率等に係る経年分析!F$49,"▲","-")),2),NA())</f>
        <v>7.13</v>
      </c>
      <c r="C21" s="134">
        <f>IF(ISNUMBER(VALUE(SUBSTITUTE(実質収支比率等に係る経年分析!G$49,"▲","-"))),ROUND(VALUE(SUBSTITUTE(実質収支比率等に係る経年分析!G$49,"▲","-")),2),NA())</f>
        <v>-3.11</v>
      </c>
      <c r="D21" s="134">
        <f>IF(ISNUMBER(VALUE(SUBSTITUTE(実質収支比率等に係る経年分析!H$49,"▲","-"))),ROUND(VALUE(SUBSTITUTE(実質収支比率等に係る経年分析!H$49,"▲","-")),2),NA())</f>
        <v>-2.54</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-1.43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玉野市介護保険事業特別会計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0.34</v>
      </c>
    </row>
    <row r="30" spans="1:11">
      <c r="A30" s="135" t="str">
        <f>IF(連結実質赤字比率に係る赤字・黒字の構成分析!C$40="",NA(),連結実質赤字比率に係る赤字・黒字の構成分析!C$40)</f>
        <v>総合病院玉野市立玉野市民病院事業会計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v>
      </c>
      <c r="H30" s="135">
        <f>IF(ROUND(VALUE(SUBSTITUTE(連結実質赤字比率に係る赤字・黒字の構成分析!I$40,"▲", "-")), 2) &lt; 0, ABS(ROUND(VALUE(SUBSTITUTE(連結実質赤字比率に係る赤字・黒字の構成分析!I$40,"▲", "-")), 2)), NA())</f>
        <v>0.56000000000000005</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2.0699999999999998</v>
      </c>
    </row>
    <row r="31" spans="1:11">
      <c r="A31" s="135" t="str">
        <f>IF(連結実質赤字比率に係る赤字・黒字の構成分析!C$39="",NA(),連結実質赤字比率に係る赤字・黒字の構成分析!C$39)</f>
        <v>玉野市土地埋立造成事業特別会計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2.2400000000000002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2.2799999999999998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2.2799999999999998</v>
      </c>
    </row>
    <row r="32" spans="1:11">
      <c r="A32" s="135" t="str">
        <f>IF(連結実質赤字比率に係る赤字・黒字の構成分析!C$38="",NA(),連結実質赤字比率に係る赤字・黒字の構成分析!C$38)</f>
        <v>玉野市競輪事業特別会計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2.81</v>
      </c>
    </row>
    <row r="33" spans="1:16">
      <c r="A33" s="135" t="str">
        <f>IF(連結実質赤字比率に係る赤字・黒字の構成分析!C$37="",NA(),連結実質赤字比率に係る赤字・黒字の構成分析!C$37)</f>
        <v>玉野市国民健康保険事業特別会計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4.3499999999999996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4.68</v>
      </c>
    </row>
    <row r="35" spans="1:16">
      <c r="A35" s="135" t="str">
        <f>IF(連結実質赤字比率に係る赤字・黒字の構成分析!C$35="",NA(),連結実質赤字比率に係る赤字・黒字の構成分析!C$35)</f>
        <v>玉野市下水道事業会計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7.23</v>
      </c>
    </row>
    <row r="36" spans="1:16">
      <c r="A36" s="135" t="str">
        <f>IF(連結実質赤字比率に係る赤字・黒字の構成分析!C$34="",NA(),連結実質赤字比率に係る赤字・黒字の構成分析!C$34)</f>
        <v>玉野市水道事業会計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10.199999999999999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2138</v>
      </c>
      <c r="E42" s="136"/>
      <c r="F42" s="136"/>
      <c r="G42" s="136">
        <f>'実質公債費比率（分子）の構造'!L$52</f>
        <v>2116</v>
      </c>
      <c r="H42" s="136"/>
      <c r="I42" s="136"/>
      <c r="J42" s="136">
        <f>'実質公債費比率（分子）の構造'!M$52</f>
        <v>2184</v>
      </c>
      <c r="K42" s="136"/>
      <c r="L42" s="136"/>
      <c r="M42" s="136">
        <f>'実質公債費比率（分子）の構造'!N$52</f>
        <v>2247</v>
      </c>
      <c r="N42" s="136"/>
      <c r="O42" s="136"/>
      <c r="P42" s="136">
        <f>'実質公債費比率（分子）の構造'!O$52</f>
        <v>2350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138</v>
      </c>
      <c r="C44" s="136"/>
      <c r="D44" s="136"/>
      <c r="E44" s="136">
        <f>'実質公債費比率（分子）の構造'!L$50</f>
        <v>132</v>
      </c>
      <c r="F44" s="136"/>
      <c r="G44" s="136"/>
      <c r="H44" s="136">
        <f>'実質公債費比率（分子）の構造'!M$50</f>
        <v>117</v>
      </c>
      <c r="I44" s="136"/>
      <c r="J44" s="136"/>
      <c r="K44" s="136">
        <f>'実質公債費比率（分子）の構造'!N$50</f>
        <v>101</v>
      </c>
      <c r="L44" s="136"/>
      <c r="M44" s="136"/>
      <c r="N44" s="136">
        <f>'実質公債費比率（分子）の構造'!O$50</f>
        <v>84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922</v>
      </c>
      <c r="C46" s="136"/>
      <c r="D46" s="136"/>
      <c r="E46" s="136">
        <f>'実質公債費比率（分子）の構造'!L$48</f>
        <v>841</v>
      </c>
      <c r="F46" s="136"/>
      <c r="G46" s="136"/>
      <c r="H46" s="136">
        <f>'実質公債費比率（分子）の構造'!M$48</f>
        <v>911</v>
      </c>
      <c r="I46" s="136"/>
      <c r="J46" s="136"/>
      <c r="K46" s="136">
        <f>'実質公債費比率（分子）の構造'!N$48</f>
        <v>834</v>
      </c>
      <c r="L46" s="136"/>
      <c r="M46" s="136"/>
      <c r="N46" s="136">
        <f>'実質公債費比率（分子）の構造'!O$48</f>
        <v>823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2181</v>
      </c>
      <c r="C49" s="136"/>
      <c r="D49" s="136"/>
      <c r="E49" s="136">
        <f>'実質公債費比率（分子）の構造'!L$45</f>
        <v>2276</v>
      </c>
      <c r="F49" s="136"/>
      <c r="G49" s="136"/>
      <c r="H49" s="136">
        <f>'実質公債費比率（分子）の構造'!M$45</f>
        <v>2250</v>
      </c>
      <c r="I49" s="136"/>
      <c r="J49" s="136"/>
      <c r="K49" s="136">
        <f>'実質公債費比率（分子）の構造'!N$45</f>
        <v>2337</v>
      </c>
      <c r="L49" s="136"/>
      <c r="M49" s="136"/>
      <c r="N49" s="136">
        <f>'実質公債費比率（分子）の構造'!O$45</f>
        <v>2249</v>
      </c>
      <c r="O49" s="136"/>
      <c r="P49" s="136"/>
    </row>
    <row r="50" spans="1:16">
      <c r="A50" s="136" t="s">
        <v>58</v>
      </c>
      <c r="B50" s="136" t="e">
        <f>NA()</f>
        <v>#N/A</v>
      </c>
      <c r="C50" s="136">
        <f>IF(ISNUMBER('実質公債費比率（分子）の構造'!K$53),'実質公債費比率（分子）の構造'!K$53,NA())</f>
        <v>1103</v>
      </c>
      <c r="D50" s="136" t="e">
        <f>NA()</f>
        <v>#N/A</v>
      </c>
      <c r="E50" s="136" t="e">
        <f>NA()</f>
        <v>#N/A</v>
      </c>
      <c r="F50" s="136">
        <f>IF(ISNUMBER('実質公債費比率（分子）の構造'!L$53),'実質公債費比率（分子）の構造'!L$53,NA())</f>
        <v>1133</v>
      </c>
      <c r="G50" s="136" t="e">
        <f>NA()</f>
        <v>#N/A</v>
      </c>
      <c r="H50" s="136" t="e">
        <f>NA()</f>
        <v>#N/A</v>
      </c>
      <c r="I50" s="136">
        <f>IF(ISNUMBER('実質公債費比率（分子）の構造'!M$53),'実質公債費比率（分子）の構造'!M$53,NA())</f>
        <v>1094</v>
      </c>
      <c r="J50" s="136" t="e">
        <f>NA()</f>
        <v>#N/A</v>
      </c>
      <c r="K50" s="136" t="e">
        <f>NA()</f>
        <v>#N/A</v>
      </c>
      <c r="L50" s="136">
        <f>IF(ISNUMBER('実質公債費比率（分子）の構造'!N$53),'実質公債費比率（分子）の構造'!N$53,NA())</f>
        <v>1025</v>
      </c>
      <c r="M50" s="136" t="e">
        <f>NA()</f>
        <v>#N/A</v>
      </c>
      <c r="N50" s="136" t="e">
        <f>NA()</f>
        <v>#N/A</v>
      </c>
      <c r="O50" s="136">
        <f>IF(ISNUMBER('実質公債費比率（分子）の構造'!O$53),'実質公債費比率（分子）の構造'!O$53,NA())</f>
        <v>806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21457</v>
      </c>
      <c r="E56" s="135"/>
      <c r="F56" s="135"/>
      <c r="G56" s="135">
        <f>'将来負担比率（分子）の構造'!J$51</f>
        <v>22694</v>
      </c>
      <c r="H56" s="135"/>
      <c r="I56" s="135"/>
      <c r="J56" s="135">
        <f>'将来負担比率（分子）の構造'!K$51</f>
        <v>23762</v>
      </c>
      <c r="K56" s="135"/>
      <c r="L56" s="135"/>
      <c r="M56" s="135">
        <f>'将来負担比率（分子）の構造'!L$51</f>
        <v>24819</v>
      </c>
      <c r="N56" s="135"/>
      <c r="O56" s="135"/>
      <c r="P56" s="135">
        <f>'将来負担比率（分子）の構造'!M$51</f>
        <v>24692</v>
      </c>
    </row>
    <row r="57" spans="1:16">
      <c r="A57" s="135" t="s">
        <v>35</v>
      </c>
      <c r="B57" s="135"/>
      <c r="C57" s="135"/>
      <c r="D57" s="135">
        <f>'将来負担比率（分子）の構造'!I$50</f>
        <v>4350</v>
      </c>
      <c r="E57" s="135"/>
      <c r="F57" s="135"/>
      <c r="G57" s="135">
        <f>'将来負担比率（分子）の構造'!J$50</f>
        <v>4345</v>
      </c>
      <c r="H57" s="135"/>
      <c r="I57" s="135"/>
      <c r="J57" s="135">
        <f>'将来負担比率（分子）の構造'!K$50</f>
        <v>4399</v>
      </c>
      <c r="K57" s="135"/>
      <c r="L57" s="135"/>
      <c r="M57" s="135">
        <f>'将来負担比率（分子）の構造'!L$50</f>
        <v>4305</v>
      </c>
      <c r="N57" s="135"/>
      <c r="O57" s="135"/>
      <c r="P57" s="135">
        <f>'将来負担比率（分子）の構造'!M$50</f>
        <v>4264</v>
      </c>
    </row>
    <row r="58" spans="1:16">
      <c r="A58" s="135" t="s">
        <v>34</v>
      </c>
      <c r="B58" s="135"/>
      <c r="C58" s="135"/>
      <c r="D58" s="135">
        <f>'将来負担比率（分子）の構造'!I$49</f>
        <v>2135</v>
      </c>
      <c r="E58" s="135"/>
      <c r="F58" s="135"/>
      <c r="G58" s="135">
        <f>'将来負担比率（分子）の構造'!J$49</f>
        <v>2173</v>
      </c>
      <c r="H58" s="135"/>
      <c r="I58" s="135"/>
      <c r="J58" s="135">
        <f>'将来負担比率（分子）の構造'!K$49</f>
        <v>1696</v>
      </c>
      <c r="K58" s="135"/>
      <c r="L58" s="135"/>
      <c r="M58" s="135">
        <f>'将来負担比率（分子）の構造'!L$49</f>
        <v>1797</v>
      </c>
      <c r="N58" s="135"/>
      <c r="O58" s="135"/>
      <c r="P58" s="135">
        <f>'将来負担比率（分子）の構造'!M$49</f>
        <v>1600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149</v>
      </c>
      <c r="C61" s="135"/>
      <c r="D61" s="135"/>
      <c r="E61" s="135">
        <f>'将来負担比率（分子）の構造'!J$46</f>
        <v>146</v>
      </c>
      <c r="F61" s="135"/>
      <c r="G61" s="135"/>
      <c r="H61" s="135">
        <f>'将来負担比率（分子）の構造'!K$46</f>
        <v>161</v>
      </c>
      <c r="I61" s="135"/>
      <c r="J61" s="135"/>
      <c r="K61" s="135">
        <f>'将来負担比率（分子）の構造'!L$46</f>
        <v>140</v>
      </c>
      <c r="L61" s="135"/>
      <c r="M61" s="135"/>
      <c r="N61" s="135">
        <f>'将来負担比率（分子）の構造'!M$46</f>
        <v>64</v>
      </c>
      <c r="O61" s="135"/>
      <c r="P61" s="135"/>
    </row>
    <row r="62" spans="1:16">
      <c r="A62" s="135" t="s">
        <v>29</v>
      </c>
      <c r="B62" s="135">
        <f>'将来負担比率（分子）の構造'!I$45</f>
        <v>4243</v>
      </c>
      <c r="C62" s="135"/>
      <c r="D62" s="135"/>
      <c r="E62" s="135">
        <f>'将来負担比率（分子）の構造'!J$45</f>
        <v>4394</v>
      </c>
      <c r="F62" s="135"/>
      <c r="G62" s="135"/>
      <c r="H62" s="135">
        <f>'将来負担比率（分子）の構造'!K$45</f>
        <v>4296</v>
      </c>
      <c r="I62" s="135"/>
      <c r="J62" s="135"/>
      <c r="K62" s="135">
        <f>'将来負担比率（分子）の構造'!L$45</f>
        <v>4090</v>
      </c>
      <c r="L62" s="135"/>
      <c r="M62" s="135"/>
      <c r="N62" s="135">
        <f>'将来負担比率（分子）の構造'!M$45</f>
        <v>3788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10967</v>
      </c>
      <c r="C64" s="135"/>
      <c r="D64" s="135"/>
      <c r="E64" s="135">
        <f>'将来負担比率（分子）の構造'!J$43</f>
        <v>11159</v>
      </c>
      <c r="F64" s="135"/>
      <c r="G64" s="135"/>
      <c r="H64" s="135">
        <f>'将来負担比率（分子）の構造'!K$43</f>
        <v>11630</v>
      </c>
      <c r="I64" s="135"/>
      <c r="J64" s="135"/>
      <c r="K64" s="135">
        <f>'将来負担比率（分子）の構造'!L$43</f>
        <v>11337</v>
      </c>
      <c r="L64" s="135"/>
      <c r="M64" s="135"/>
      <c r="N64" s="135">
        <f>'将来負担比率（分子）の構造'!M$43</f>
        <v>11146</v>
      </c>
      <c r="O64" s="135"/>
      <c r="P64" s="135"/>
    </row>
    <row r="65" spans="1:16">
      <c r="A65" s="135" t="s">
        <v>26</v>
      </c>
      <c r="B65" s="135">
        <f>'将来負担比率（分子）の構造'!I$42</f>
        <v>869</v>
      </c>
      <c r="C65" s="135"/>
      <c r="D65" s="135"/>
      <c r="E65" s="135">
        <f>'将来負担比率（分子）の構造'!J$42</f>
        <v>790</v>
      </c>
      <c r="F65" s="135"/>
      <c r="G65" s="135"/>
      <c r="H65" s="135">
        <f>'将来負担比率（分子）の構造'!K$42</f>
        <v>692</v>
      </c>
      <c r="I65" s="135"/>
      <c r="J65" s="135"/>
      <c r="K65" s="135">
        <f>'将来負担比率（分子）の構造'!L$42</f>
        <v>597</v>
      </c>
      <c r="L65" s="135"/>
      <c r="M65" s="135"/>
      <c r="N65" s="135">
        <f>'将来負担比率（分子）の構造'!M$42</f>
        <v>516</v>
      </c>
      <c r="O65" s="135"/>
      <c r="P65" s="135"/>
    </row>
    <row r="66" spans="1:16">
      <c r="A66" s="135" t="s">
        <v>25</v>
      </c>
      <c r="B66" s="135">
        <f>'将来負担比率（分子）の構造'!I$41</f>
        <v>21124</v>
      </c>
      <c r="C66" s="135"/>
      <c r="D66" s="135"/>
      <c r="E66" s="135">
        <f>'将来負担比率（分子）の構造'!J$41</f>
        <v>20779</v>
      </c>
      <c r="F66" s="135"/>
      <c r="G66" s="135"/>
      <c r="H66" s="135">
        <f>'将来負担比率（分子）の構造'!K$41</f>
        <v>21344</v>
      </c>
      <c r="I66" s="135"/>
      <c r="J66" s="135"/>
      <c r="K66" s="135">
        <f>'将来負担比率（分子）の構造'!L$41</f>
        <v>21505</v>
      </c>
      <c r="L66" s="135"/>
      <c r="M66" s="135"/>
      <c r="N66" s="135">
        <f>'将来負担比率（分子）の構造'!M$41</f>
        <v>21870</v>
      </c>
      <c r="O66" s="135"/>
      <c r="P66" s="135"/>
    </row>
    <row r="67" spans="1:16">
      <c r="A67" s="135" t="s">
        <v>62</v>
      </c>
      <c r="B67" s="135" t="e">
        <f>NA()</f>
        <v>#N/A</v>
      </c>
      <c r="C67" s="135">
        <f>IF(ISNUMBER('将来負担比率（分子）の構造'!I$52), IF('将来負担比率（分子）の構造'!I$52 &lt; 0, 0, '将来負担比率（分子）の構造'!I$52), NA())</f>
        <v>9408</v>
      </c>
      <c r="D67" s="135" t="e">
        <f>NA()</f>
        <v>#N/A</v>
      </c>
      <c r="E67" s="135" t="e">
        <f>NA()</f>
        <v>#N/A</v>
      </c>
      <c r="F67" s="135">
        <f>IF(ISNUMBER('将来負担比率（分子）の構造'!J$52), IF('将来負担比率（分子）の構造'!J$52 &lt; 0, 0, '将来負担比率（分子）の構造'!J$52), NA())</f>
        <v>8057</v>
      </c>
      <c r="G67" s="135" t="e">
        <f>NA()</f>
        <v>#N/A</v>
      </c>
      <c r="H67" s="135" t="e">
        <f>NA()</f>
        <v>#N/A</v>
      </c>
      <c r="I67" s="135">
        <f>IF(ISNUMBER('将来負担比率（分子）の構造'!K$52), IF('将来負担比率（分子）の構造'!K$52 &lt; 0, 0, '将来負担比率（分子）の構造'!K$52), NA())</f>
        <v>8266</v>
      </c>
      <c r="J67" s="135" t="e">
        <f>NA()</f>
        <v>#N/A</v>
      </c>
      <c r="K67" s="135" t="e">
        <f>NA()</f>
        <v>#N/A</v>
      </c>
      <c r="L67" s="135">
        <f>IF(ISNUMBER('将来負担比率（分子）の構造'!L$52), IF('将来負担比率（分子）の構造'!L$52 &lt; 0, 0, '将来負担比率（分子）の構造'!L$52), NA())</f>
        <v>6749</v>
      </c>
      <c r="M67" s="135" t="e">
        <f>NA()</f>
        <v>#N/A</v>
      </c>
      <c r="N67" s="135" t="e">
        <f>NA()</f>
        <v>#N/A</v>
      </c>
      <c r="O67" s="135">
        <f>IF(ISNUMBER('将来負担比率（分子）の構造'!M$52), IF('将来負担比率（分子）の構造'!M$52 &lt; 0, 0, '将来負担比率（分子）の構造'!M$52), NA())</f>
        <v>6828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6" sqref="R36:Y3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7696218</v>
      </c>
      <c r="S5" s="583"/>
      <c r="T5" s="583"/>
      <c r="U5" s="583"/>
      <c r="V5" s="583"/>
      <c r="W5" s="583"/>
      <c r="X5" s="583"/>
      <c r="Y5" s="584"/>
      <c r="Z5" s="585">
        <v>32</v>
      </c>
      <c r="AA5" s="585"/>
      <c r="AB5" s="585"/>
      <c r="AC5" s="585"/>
      <c r="AD5" s="586">
        <v>7351823</v>
      </c>
      <c r="AE5" s="586"/>
      <c r="AF5" s="586"/>
      <c r="AG5" s="586"/>
      <c r="AH5" s="586"/>
      <c r="AI5" s="586"/>
      <c r="AJ5" s="586"/>
      <c r="AK5" s="586"/>
      <c r="AL5" s="587">
        <v>55.3</v>
      </c>
      <c r="AM5" s="588"/>
      <c r="AN5" s="588"/>
      <c r="AO5" s="589"/>
      <c r="AP5" s="579" t="s">
        <v>206</v>
      </c>
      <c r="AQ5" s="580"/>
      <c r="AR5" s="580"/>
      <c r="AS5" s="580"/>
      <c r="AT5" s="580"/>
      <c r="AU5" s="580"/>
      <c r="AV5" s="580"/>
      <c r="AW5" s="580"/>
      <c r="AX5" s="580"/>
      <c r="AY5" s="580"/>
      <c r="AZ5" s="580"/>
      <c r="BA5" s="580"/>
      <c r="BB5" s="580"/>
      <c r="BC5" s="580"/>
      <c r="BD5" s="580"/>
      <c r="BE5" s="580"/>
      <c r="BF5" s="581"/>
      <c r="BG5" s="593">
        <v>7332849</v>
      </c>
      <c r="BH5" s="594"/>
      <c r="BI5" s="594"/>
      <c r="BJ5" s="594"/>
      <c r="BK5" s="594"/>
      <c r="BL5" s="594"/>
      <c r="BM5" s="594"/>
      <c r="BN5" s="595"/>
      <c r="BO5" s="596">
        <v>95.3</v>
      </c>
      <c r="BP5" s="596"/>
      <c r="BQ5" s="596"/>
      <c r="BR5" s="596"/>
      <c r="BS5" s="597">
        <v>79980</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172085</v>
      </c>
      <c r="S6" s="594"/>
      <c r="T6" s="594"/>
      <c r="U6" s="594"/>
      <c r="V6" s="594"/>
      <c r="W6" s="594"/>
      <c r="X6" s="594"/>
      <c r="Y6" s="595"/>
      <c r="Z6" s="596">
        <v>0.7</v>
      </c>
      <c r="AA6" s="596"/>
      <c r="AB6" s="596"/>
      <c r="AC6" s="596"/>
      <c r="AD6" s="597">
        <v>172085</v>
      </c>
      <c r="AE6" s="597"/>
      <c r="AF6" s="597"/>
      <c r="AG6" s="597"/>
      <c r="AH6" s="597"/>
      <c r="AI6" s="597"/>
      <c r="AJ6" s="597"/>
      <c r="AK6" s="597"/>
      <c r="AL6" s="598">
        <v>1.3</v>
      </c>
      <c r="AM6" s="599"/>
      <c r="AN6" s="599"/>
      <c r="AO6" s="600"/>
      <c r="AP6" s="590" t="s">
        <v>211</v>
      </c>
      <c r="AQ6" s="591"/>
      <c r="AR6" s="591"/>
      <c r="AS6" s="591"/>
      <c r="AT6" s="591"/>
      <c r="AU6" s="591"/>
      <c r="AV6" s="591"/>
      <c r="AW6" s="591"/>
      <c r="AX6" s="591"/>
      <c r="AY6" s="591"/>
      <c r="AZ6" s="591"/>
      <c r="BA6" s="591"/>
      <c r="BB6" s="591"/>
      <c r="BC6" s="591"/>
      <c r="BD6" s="591"/>
      <c r="BE6" s="591"/>
      <c r="BF6" s="592"/>
      <c r="BG6" s="593">
        <v>7332849</v>
      </c>
      <c r="BH6" s="594"/>
      <c r="BI6" s="594"/>
      <c r="BJ6" s="594"/>
      <c r="BK6" s="594"/>
      <c r="BL6" s="594"/>
      <c r="BM6" s="594"/>
      <c r="BN6" s="595"/>
      <c r="BO6" s="596">
        <v>95.3</v>
      </c>
      <c r="BP6" s="596"/>
      <c r="BQ6" s="596"/>
      <c r="BR6" s="596"/>
      <c r="BS6" s="597">
        <v>79980</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296643</v>
      </c>
      <c r="CS6" s="594"/>
      <c r="CT6" s="594"/>
      <c r="CU6" s="594"/>
      <c r="CV6" s="594"/>
      <c r="CW6" s="594"/>
      <c r="CX6" s="594"/>
      <c r="CY6" s="595"/>
      <c r="CZ6" s="596">
        <v>1.3</v>
      </c>
      <c r="DA6" s="596"/>
      <c r="DB6" s="596"/>
      <c r="DC6" s="596"/>
      <c r="DD6" s="602" t="s">
        <v>213</v>
      </c>
      <c r="DE6" s="594"/>
      <c r="DF6" s="594"/>
      <c r="DG6" s="594"/>
      <c r="DH6" s="594"/>
      <c r="DI6" s="594"/>
      <c r="DJ6" s="594"/>
      <c r="DK6" s="594"/>
      <c r="DL6" s="594"/>
      <c r="DM6" s="594"/>
      <c r="DN6" s="594"/>
      <c r="DO6" s="594"/>
      <c r="DP6" s="595"/>
      <c r="DQ6" s="602">
        <v>296632</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19424</v>
      </c>
      <c r="S7" s="594"/>
      <c r="T7" s="594"/>
      <c r="U7" s="594"/>
      <c r="V7" s="594"/>
      <c r="W7" s="594"/>
      <c r="X7" s="594"/>
      <c r="Y7" s="595"/>
      <c r="Z7" s="596">
        <v>0.1</v>
      </c>
      <c r="AA7" s="596"/>
      <c r="AB7" s="596"/>
      <c r="AC7" s="596"/>
      <c r="AD7" s="597">
        <v>19424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3275861</v>
      </c>
      <c r="BH7" s="594"/>
      <c r="BI7" s="594"/>
      <c r="BJ7" s="594"/>
      <c r="BK7" s="594"/>
      <c r="BL7" s="594"/>
      <c r="BM7" s="594"/>
      <c r="BN7" s="595"/>
      <c r="BO7" s="596">
        <v>42.6</v>
      </c>
      <c r="BP7" s="596"/>
      <c r="BQ7" s="596"/>
      <c r="BR7" s="596"/>
      <c r="BS7" s="597">
        <v>79980</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2440062</v>
      </c>
      <c r="CS7" s="594"/>
      <c r="CT7" s="594"/>
      <c r="CU7" s="594"/>
      <c r="CV7" s="594"/>
      <c r="CW7" s="594"/>
      <c r="CX7" s="594"/>
      <c r="CY7" s="595"/>
      <c r="CZ7" s="596">
        <v>10.5</v>
      </c>
      <c r="DA7" s="596"/>
      <c r="DB7" s="596"/>
      <c r="DC7" s="596"/>
      <c r="DD7" s="602">
        <v>10776</v>
      </c>
      <c r="DE7" s="594"/>
      <c r="DF7" s="594"/>
      <c r="DG7" s="594"/>
      <c r="DH7" s="594"/>
      <c r="DI7" s="594"/>
      <c r="DJ7" s="594"/>
      <c r="DK7" s="594"/>
      <c r="DL7" s="594"/>
      <c r="DM7" s="594"/>
      <c r="DN7" s="594"/>
      <c r="DO7" s="594"/>
      <c r="DP7" s="595"/>
      <c r="DQ7" s="602">
        <v>2224449</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80844</v>
      </c>
      <c r="S8" s="594"/>
      <c r="T8" s="594"/>
      <c r="U8" s="594"/>
      <c r="V8" s="594"/>
      <c r="W8" s="594"/>
      <c r="X8" s="594"/>
      <c r="Y8" s="595"/>
      <c r="Z8" s="596">
        <v>0.3</v>
      </c>
      <c r="AA8" s="596"/>
      <c r="AB8" s="596"/>
      <c r="AC8" s="596"/>
      <c r="AD8" s="597">
        <v>80844</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99582</v>
      </c>
      <c r="BH8" s="594"/>
      <c r="BI8" s="594"/>
      <c r="BJ8" s="594"/>
      <c r="BK8" s="594"/>
      <c r="BL8" s="594"/>
      <c r="BM8" s="594"/>
      <c r="BN8" s="595"/>
      <c r="BO8" s="596">
        <v>1.3</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8537478</v>
      </c>
      <c r="CS8" s="594"/>
      <c r="CT8" s="594"/>
      <c r="CU8" s="594"/>
      <c r="CV8" s="594"/>
      <c r="CW8" s="594"/>
      <c r="CX8" s="594"/>
      <c r="CY8" s="595"/>
      <c r="CZ8" s="596">
        <v>36.700000000000003</v>
      </c>
      <c r="DA8" s="596"/>
      <c r="DB8" s="596"/>
      <c r="DC8" s="596"/>
      <c r="DD8" s="602">
        <v>48695</v>
      </c>
      <c r="DE8" s="594"/>
      <c r="DF8" s="594"/>
      <c r="DG8" s="594"/>
      <c r="DH8" s="594"/>
      <c r="DI8" s="594"/>
      <c r="DJ8" s="594"/>
      <c r="DK8" s="594"/>
      <c r="DL8" s="594"/>
      <c r="DM8" s="594"/>
      <c r="DN8" s="594"/>
      <c r="DO8" s="594"/>
      <c r="DP8" s="595"/>
      <c r="DQ8" s="602">
        <v>4414607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42825</v>
      </c>
      <c r="S9" s="594"/>
      <c r="T9" s="594"/>
      <c r="U9" s="594"/>
      <c r="V9" s="594"/>
      <c r="W9" s="594"/>
      <c r="X9" s="594"/>
      <c r="Y9" s="595"/>
      <c r="Z9" s="596">
        <v>0.2</v>
      </c>
      <c r="AA9" s="596"/>
      <c r="AB9" s="596"/>
      <c r="AC9" s="596"/>
      <c r="AD9" s="597">
        <v>42825</v>
      </c>
      <c r="AE9" s="597"/>
      <c r="AF9" s="597"/>
      <c r="AG9" s="597"/>
      <c r="AH9" s="597"/>
      <c r="AI9" s="597"/>
      <c r="AJ9" s="597"/>
      <c r="AK9" s="597"/>
      <c r="AL9" s="598">
        <v>0.3</v>
      </c>
      <c r="AM9" s="599"/>
      <c r="AN9" s="599"/>
      <c r="AO9" s="600"/>
      <c r="AP9" s="590" t="s">
        <v>221</v>
      </c>
      <c r="AQ9" s="591"/>
      <c r="AR9" s="591"/>
      <c r="AS9" s="591"/>
      <c r="AT9" s="591"/>
      <c r="AU9" s="591"/>
      <c r="AV9" s="591"/>
      <c r="AW9" s="591"/>
      <c r="AX9" s="591"/>
      <c r="AY9" s="591"/>
      <c r="AZ9" s="591"/>
      <c r="BA9" s="591"/>
      <c r="BB9" s="591"/>
      <c r="BC9" s="591"/>
      <c r="BD9" s="591"/>
      <c r="BE9" s="591"/>
      <c r="BF9" s="592"/>
      <c r="BG9" s="593">
        <v>2562509</v>
      </c>
      <c r="BH9" s="594"/>
      <c r="BI9" s="594"/>
      <c r="BJ9" s="594"/>
      <c r="BK9" s="594"/>
      <c r="BL9" s="594"/>
      <c r="BM9" s="594"/>
      <c r="BN9" s="595"/>
      <c r="BO9" s="596">
        <v>33.299999999999997</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2322047</v>
      </c>
      <c r="CS9" s="594"/>
      <c r="CT9" s="594"/>
      <c r="CU9" s="594"/>
      <c r="CV9" s="594"/>
      <c r="CW9" s="594"/>
      <c r="CX9" s="594"/>
      <c r="CY9" s="595"/>
      <c r="CZ9" s="596">
        <v>10</v>
      </c>
      <c r="DA9" s="596"/>
      <c r="DB9" s="596"/>
      <c r="DC9" s="596"/>
      <c r="DD9" s="602">
        <v>130317</v>
      </c>
      <c r="DE9" s="594"/>
      <c r="DF9" s="594"/>
      <c r="DG9" s="594"/>
      <c r="DH9" s="594"/>
      <c r="DI9" s="594"/>
      <c r="DJ9" s="594"/>
      <c r="DK9" s="594"/>
      <c r="DL9" s="594"/>
      <c r="DM9" s="594"/>
      <c r="DN9" s="594"/>
      <c r="DO9" s="594"/>
      <c r="DP9" s="595"/>
      <c r="DQ9" s="602">
        <v>1854860</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708316</v>
      </c>
      <c r="S10" s="594"/>
      <c r="T10" s="594"/>
      <c r="U10" s="594"/>
      <c r="V10" s="594"/>
      <c r="W10" s="594"/>
      <c r="X10" s="594"/>
      <c r="Y10" s="595"/>
      <c r="Z10" s="596">
        <v>2.9</v>
      </c>
      <c r="AA10" s="596"/>
      <c r="AB10" s="596"/>
      <c r="AC10" s="596"/>
      <c r="AD10" s="597">
        <v>708316</v>
      </c>
      <c r="AE10" s="597"/>
      <c r="AF10" s="597"/>
      <c r="AG10" s="597"/>
      <c r="AH10" s="597"/>
      <c r="AI10" s="597"/>
      <c r="AJ10" s="597"/>
      <c r="AK10" s="597"/>
      <c r="AL10" s="598">
        <v>5.3</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123713</v>
      </c>
      <c r="BH10" s="594"/>
      <c r="BI10" s="594"/>
      <c r="BJ10" s="594"/>
      <c r="BK10" s="594"/>
      <c r="BL10" s="594"/>
      <c r="BM10" s="594"/>
      <c r="BN10" s="595"/>
      <c r="BO10" s="596">
        <v>1.6</v>
      </c>
      <c r="BP10" s="596"/>
      <c r="BQ10" s="596"/>
      <c r="BR10" s="596"/>
      <c r="BS10" s="602" t="s">
        <v>110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134100</v>
      </c>
      <c r="CS10" s="594"/>
      <c r="CT10" s="594"/>
      <c r="CU10" s="594"/>
      <c r="CV10" s="594"/>
      <c r="CW10" s="594"/>
      <c r="CX10" s="594"/>
      <c r="CY10" s="595"/>
      <c r="CZ10" s="596">
        <v>0.6</v>
      </c>
      <c r="DA10" s="596"/>
      <c r="DB10" s="596"/>
      <c r="DC10" s="596"/>
      <c r="DD10" s="602" t="s">
        <v>110</v>
      </c>
      <c r="DE10" s="594"/>
      <c r="DF10" s="594"/>
      <c r="DG10" s="594"/>
      <c r="DH10" s="594"/>
      <c r="DI10" s="594"/>
      <c r="DJ10" s="594"/>
      <c r="DK10" s="594"/>
      <c r="DL10" s="594"/>
      <c r="DM10" s="594"/>
      <c r="DN10" s="594"/>
      <c r="DO10" s="594"/>
      <c r="DP10" s="595"/>
      <c r="DQ10" s="602">
        <v>51132</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41098</v>
      </c>
      <c r="S11" s="594"/>
      <c r="T11" s="594"/>
      <c r="U11" s="594"/>
      <c r="V11" s="594"/>
      <c r="W11" s="594"/>
      <c r="X11" s="594"/>
      <c r="Y11" s="595"/>
      <c r="Z11" s="596">
        <v>0.2</v>
      </c>
      <c r="AA11" s="596"/>
      <c r="AB11" s="596"/>
      <c r="AC11" s="596"/>
      <c r="AD11" s="597">
        <v>41098</v>
      </c>
      <c r="AE11" s="597"/>
      <c r="AF11" s="597"/>
      <c r="AG11" s="597"/>
      <c r="AH11" s="597"/>
      <c r="AI11" s="597"/>
      <c r="AJ11" s="597"/>
      <c r="AK11" s="597"/>
      <c r="AL11" s="598">
        <v>0.3</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490057</v>
      </c>
      <c r="BH11" s="594"/>
      <c r="BI11" s="594"/>
      <c r="BJ11" s="594"/>
      <c r="BK11" s="594"/>
      <c r="BL11" s="594"/>
      <c r="BM11" s="594"/>
      <c r="BN11" s="595"/>
      <c r="BO11" s="596">
        <v>6.4</v>
      </c>
      <c r="BP11" s="596"/>
      <c r="BQ11" s="596"/>
      <c r="BR11" s="596"/>
      <c r="BS11" s="602">
        <v>79980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484966</v>
      </c>
      <c r="CS11" s="594"/>
      <c r="CT11" s="594"/>
      <c r="CU11" s="594"/>
      <c r="CV11" s="594"/>
      <c r="CW11" s="594"/>
      <c r="CX11" s="594"/>
      <c r="CY11" s="595"/>
      <c r="CZ11" s="596">
        <v>2.1</v>
      </c>
      <c r="DA11" s="596"/>
      <c r="DB11" s="596"/>
      <c r="DC11" s="596"/>
      <c r="DD11" s="602">
        <v>210335</v>
      </c>
      <c r="DE11" s="594"/>
      <c r="DF11" s="594"/>
      <c r="DG11" s="594"/>
      <c r="DH11" s="594"/>
      <c r="DI11" s="594"/>
      <c r="DJ11" s="594"/>
      <c r="DK11" s="594"/>
      <c r="DL11" s="594"/>
      <c r="DM11" s="594"/>
      <c r="DN11" s="594"/>
      <c r="DO11" s="594"/>
      <c r="DP11" s="595"/>
      <c r="DQ11" s="602">
        <v>373652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3532663</v>
      </c>
      <c r="BH12" s="594"/>
      <c r="BI12" s="594"/>
      <c r="BJ12" s="594"/>
      <c r="BK12" s="594"/>
      <c r="BL12" s="594"/>
      <c r="BM12" s="594"/>
      <c r="BN12" s="595"/>
      <c r="BO12" s="596">
        <v>45.9</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216182</v>
      </c>
      <c r="CS12" s="594"/>
      <c r="CT12" s="594"/>
      <c r="CU12" s="594"/>
      <c r="CV12" s="594"/>
      <c r="CW12" s="594"/>
      <c r="CX12" s="594"/>
      <c r="CY12" s="595"/>
      <c r="CZ12" s="596">
        <v>0.9</v>
      </c>
      <c r="DA12" s="596"/>
      <c r="DB12" s="596"/>
      <c r="DC12" s="596"/>
      <c r="DD12" s="602" t="s">
        <v>110</v>
      </c>
      <c r="DE12" s="594"/>
      <c r="DF12" s="594"/>
      <c r="DG12" s="594"/>
      <c r="DH12" s="594"/>
      <c r="DI12" s="594"/>
      <c r="DJ12" s="594"/>
      <c r="DK12" s="594"/>
      <c r="DL12" s="594"/>
      <c r="DM12" s="594"/>
      <c r="DN12" s="594"/>
      <c r="DO12" s="594"/>
      <c r="DP12" s="595"/>
      <c r="DQ12" s="602">
        <v>200303</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17815</v>
      </c>
      <c r="S13" s="594"/>
      <c r="T13" s="594"/>
      <c r="U13" s="594"/>
      <c r="V13" s="594"/>
      <c r="W13" s="594"/>
      <c r="X13" s="594"/>
      <c r="Y13" s="595"/>
      <c r="Z13" s="596">
        <v>0.1</v>
      </c>
      <c r="AA13" s="596"/>
      <c r="AB13" s="596"/>
      <c r="AC13" s="596"/>
      <c r="AD13" s="597">
        <v>17815</v>
      </c>
      <c r="AE13" s="597"/>
      <c r="AF13" s="597"/>
      <c r="AG13" s="597"/>
      <c r="AH13" s="597"/>
      <c r="AI13" s="597"/>
      <c r="AJ13" s="597"/>
      <c r="AK13" s="597"/>
      <c r="AL13" s="598">
        <v>0.1</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3522338</v>
      </c>
      <c r="BH13" s="594"/>
      <c r="BI13" s="594"/>
      <c r="BJ13" s="594"/>
      <c r="BK13" s="594"/>
      <c r="BL13" s="594"/>
      <c r="BM13" s="594"/>
      <c r="BN13" s="595"/>
      <c r="BO13" s="596">
        <v>45.8</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1952969</v>
      </c>
      <c r="CS13" s="594"/>
      <c r="CT13" s="594"/>
      <c r="CU13" s="594"/>
      <c r="CV13" s="594"/>
      <c r="CW13" s="594"/>
      <c r="CX13" s="594"/>
      <c r="CY13" s="595"/>
      <c r="CZ13" s="596">
        <v>8.4</v>
      </c>
      <c r="DA13" s="596"/>
      <c r="DB13" s="596"/>
      <c r="DC13" s="596"/>
      <c r="DD13" s="602">
        <v>465754</v>
      </c>
      <c r="DE13" s="594"/>
      <c r="DF13" s="594"/>
      <c r="DG13" s="594"/>
      <c r="DH13" s="594"/>
      <c r="DI13" s="594"/>
      <c r="DJ13" s="594"/>
      <c r="DK13" s="594"/>
      <c r="DL13" s="594"/>
      <c r="DM13" s="594"/>
      <c r="DN13" s="594"/>
      <c r="DO13" s="594"/>
      <c r="DP13" s="595"/>
      <c r="DQ13" s="602">
        <v>1573174</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147237</v>
      </c>
      <c r="BH14" s="594"/>
      <c r="BI14" s="594"/>
      <c r="BJ14" s="594"/>
      <c r="BK14" s="594"/>
      <c r="BL14" s="594"/>
      <c r="BM14" s="594"/>
      <c r="BN14" s="595"/>
      <c r="BO14" s="596">
        <v>1.9</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1291413</v>
      </c>
      <c r="CS14" s="594"/>
      <c r="CT14" s="594"/>
      <c r="CU14" s="594"/>
      <c r="CV14" s="594"/>
      <c r="CW14" s="594"/>
      <c r="CX14" s="594"/>
      <c r="CY14" s="595"/>
      <c r="CZ14" s="596">
        <v>5.6</v>
      </c>
      <c r="DA14" s="596"/>
      <c r="DB14" s="596"/>
      <c r="DC14" s="596"/>
      <c r="DD14" s="602">
        <v>262635</v>
      </c>
      <c r="DE14" s="594"/>
      <c r="DF14" s="594"/>
      <c r="DG14" s="594"/>
      <c r="DH14" s="594"/>
      <c r="DI14" s="594"/>
      <c r="DJ14" s="594"/>
      <c r="DK14" s="594"/>
      <c r="DL14" s="594"/>
      <c r="DM14" s="594"/>
      <c r="DN14" s="594"/>
      <c r="DO14" s="594"/>
      <c r="DP14" s="595"/>
      <c r="DQ14" s="602">
        <v>1014988</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25101</v>
      </c>
      <c r="S15" s="594"/>
      <c r="T15" s="594"/>
      <c r="U15" s="594"/>
      <c r="V15" s="594"/>
      <c r="W15" s="594"/>
      <c r="X15" s="594"/>
      <c r="Y15" s="595"/>
      <c r="Z15" s="596">
        <v>0.1</v>
      </c>
      <c r="AA15" s="596"/>
      <c r="AB15" s="596"/>
      <c r="AC15" s="596"/>
      <c r="AD15" s="597">
        <v>25101</v>
      </c>
      <c r="AE15" s="597"/>
      <c r="AF15" s="597"/>
      <c r="AG15" s="597"/>
      <c r="AH15" s="597"/>
      <c r="AI15" s="597"/>
      <c r="AJ15" s="597"/>
      <c r="AK15" s="597"/>
      <c r="AL15" s="598">
        <v>0.2</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376272</v>
      </c>
      <c r="BH15" s="594"/>
      <c r="BI15" s="594"/>
      <c r="BJ15" s="594"/>
      <c r="BK15" s="594"/>
      <c r="BL15" s="594"/>
      <c r="BM15" s="594"/>
      <c r="BN15" s="595"/>
      <c r="BO15" s="596">
        <v>4.9000000000000004</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3323635</v>
      </c>
      <c r="CS15" s="594"/>
      <c r="CT15" s="594"/>
      <c r="CU15" s="594"/>
      <c r="CV15" s="594"/>
      <c r="CW15" s="594"/>
      <c r="CX15" s="594"/>
      <c r="CY15" s="595"/>
      <c r="CZ15" s="596">
        <v>14.3</v>
      </c>
      <c r="DA15" s="596"/>
      <c r="DB15" s="596"/>
      <c r="DC15" s="596"/>
      <c r="DD15" s="602">
        <v>1204508</v>
      </c>
      <c r="DE15" s="594"/>
      <c r="DF15" s="594"/>
      <c r="DG15" s="594"/>
      <c r="DH15" s="594"/>
      <c r="DI15" s="594"/>
      <c r="DJ15" s="594"/>
      <c r="DK15" s="594"/>
      <c r="DL15" s="594"/>
      <c r="DM15" s="594"/>
      <c r="DN15" s="594"/>
      <c r="DO15" s="594"/>
      <c r="DP15" s="595"/>
      <c r="DQ15" s="602">
        <v>2347122</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5449724</v>
      </c>
      <c r="S16" s="594"/>
      <c r="T16" s="594"/>
      <c r="U16" s="594"/>
      <c r="V16" s="594"/>
      <c r="W16" s="594"/>
      <c r="X16" s="594"/>
      <c r="Y16" s="595"/>
      <c r="Z16" s="596">
        <v>22.7</v>
      </c>
      <c r="AA16" s="596"/>
      <c r="AB16" s="596"/>
      <c r="AC16" s="596"/>
      <c r="AD16" s="597">
        <v>4803788</v>
      </c>
      <c r="AE16" s="597"/>
      <c r="AF16" s="597"/>
      <c r="AG16" s="597"/>
      <c r="AH16" s="597"/>
      <c r="AI16" s="597"/>
      <c r="AJ16" s="597"/>
      <c r="AK16" s="597"/>
      <c r="AL16" s="598">
        <v>36.1</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v>816</v>
      </c>
      <c r="BH16" s="594"/>
      <c r="BI16" s="594"/>
      <c r="BJ16" s="594"/>
      <c r="BK16" s="594"/>
      <c r="BL16" s="594"/>
      <c r="BM16" s="594"/>
      <c r="BN16" s="595"/>
      <c r="BO16" s="596">
        <v>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4803788</v>
      </c>
      <c r="S17" s="594"/>
      <c r="T17" s="594"/>
      <c r="U17" s="594"/>
      <c r="V17" s="594"/>
      <c r="W17" s="594"/>
      <c r="X17" s="594"/>
      <c r="Y17" s="595"/>
      <c r="Z17" s="596">
        <v>20</v>
      </c>
      <c r="AA17" s="596"/>
      <c r="AB17" s="596"/>
      <c r="AC17" s="596"/>
      <c r="AD17" s="597">
        <v>4803788</v>
      </c>
      <c r="AE17" s="597"/>
      <c r="AF17" s="597"/>
      <c r="AG17" s="597"/>
      <c r="AH17" s="597"/>
      <c r="AI17" s="597"/>
      <c r="AJ17" s="597"/>
      <c r="AK17" s="597"/>
      <c r="AL17" s="598">
        <v>36.1</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2250967</v>
      </c>
      <c r="CS17" s="594"/>
      <c r="CT17" s="594"/>
      <c r="CU17" s="594"/>
      <c r="CV17" s="594"/>
      <c r="CW17" s="594"/>
      <c r="CX17" s="594"/>
      <c r="CY17" s="595"/>
      <c r="CZ17" s="596">
        <v>9.6999999999999993</v>
      </c>
      <c r="DA17" s="596"/>
      <c r="DB17" s="596"/>
      <c r="DC17" s="596"/>
      <c r="DD17" s="602" t="s">
        <v>110</v>
      </c>
      <c r="DE17" s="594"/>
      <c r="DF17" s="594"/>
      <c r="DG17" s="594"/>
      <c r="DH17" s="594"/>
      <c r="DI17" s="594"/>
      <c r="DJ17" s="594"/>
      <c r="DK17" s="594"/>
      <c r="DL17" s="594"/>
      <c r="DM17" s="594"/>
      <c r="DN17" s="594"/>
      <c r="DO17" s="594"/>
      <c r="DP17" s="595"/>
      <c r="DQ17" s="602">
        <v>2179506</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645936</v>
      </c>
      <c r="S18" s="594"/>
      <c r="T18" s="594"/>
      <c r="U18" s="594"/>
      <c r="V18" s="594"/>
      <c r="W18" s="594"/>
      <c r="X18" s="594"/>
      <c r="Y18" s="595"/>
      <c r="Z18" s="596">
        <v>2.7</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363369</v>
      </c>
      <c r="BH19" s="594"/>
      <c r="BI19" s="594"/>
      <c r="BJ19" s="594"/>
      <c r="BK19" s="594"/>
      <c r="BL19" s="594"/>
      <c r="BM19" s="594"/>
      <c r="BN19" s="595"/>
      <c r="BO19" s="596">
        <v>4.7</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14253450</v>
      </c>
      <c r="S20" s="594"/>
      <c r="T20" s="594"/>
      <c r="U20" s="594"/>
      <c r="V20" s="594"/>
      <c r="W20" s="594"/>
      <c r="X20" s="594"/>
      <c r="Y20" s="595"/>
      <c r="Z20" s="596">
        <v>59.3</v>
      </c>
      <c r="AA20" s="596"/>
      <c r="AB20" s="596"/>
      <c r="AC20" s="596"/>
      <c r="AD20" s="597">
        <v>13263119</v>
      </c>
      <c r="AE20" s="597"/>
      <c r="AF20" s="597"/>
      <c r="AG20" s="597"/>
      <c r="AH20" s="597"/>
      <c r="AI20" s="597"/>
      <c r="AJ20" s="597"/>
      <c r="AK20" s="597"/>
      <c r="AL20" s="598">
        <v>99.7</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363369</v>
      </c>
      <c r="BH20" s="594"/>
      <c r="BI20" s="594"/>
      <c r="BJ20" s="594"/>
      <c r="BK20" s="594"/>
      <c r="BL20" s="594"/>
      <c r="BM20" s="594"/>
      <c r="BN20" s="595"/>
      <c r="BO20" s="596">
        <v>4.7</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23250462</v>
      </c>
      <c r="CS20" s="594"/>
      <c r="CT20" s="594"/>
      <c r="CU20" s="594"/>
      <c r="CV20" s="594"/>
      <c r="CW20" s="594"/>
      <c r="CX20" s="594"/>
      <c r="CY20" s="595"/>
      <c r="CZ20" s="596">
        <v>100</v>
      </c>
      <c r="DA20" s="596"/>
      <c r="DB20" s="596"/>
      <c r="DC20" s="596"/>
      <c r="DD20" s="602">
        <v>2333020</v>
      </c>
      <c r="DE20" s="594"/>
      <c r="DF20" s="594"/>
      <c r="DG20" s="594"/>
      <c r="DH20" s="594"/>
      <c r="DI20" s="594"/>
      <c r="DJ20" s="594"/>
      <c r="DK20" s="594"/>
      <c r="DL20" s="594"/>
      <c r="DM20" s="594"/>
      <c r="DN20" s="594"/>
      <c r="DO20" s="594"/>
      <c r="DP20" s="595"/>
      <c r="DQ20" s="602">
        <v>16530425</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8981</v>
      </c>
      <c r="S21" s="594"/>
      <c r="T21" s="594"/>
      <c r="U21" s="594"/>
      <c r="V21" s="594"/>
      <c r="W21" s="594"/>
      <c r="X21" s="594"/>
      <c r="Y21" s="595"/>
      <c r="Z21" s="596">
        <v>0</v>
      </c>
      <c r="AA21" s="596"/>
      <c r="AB21" s="596"/>
      <c r="AC21" s="596"/>
      <c r="AD21" s="597">
        <v>8981</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18974</v>
      </c>
      <c r="BH21" s="594"/>
      <c r="BI21" s="594"/>
      <c r="BJ21" s="594"/>
      <c r="BK21" s="594"/>
      <c r="BL21" s="594"/>
      <c r="BM21" s="594"/>
      <c r="BN21" s="595"/>
      <c r="BO21" s="596">
        <v>0.2</v>
      </c>
      <c r="BP21" s="596"/>
      <c r="BQ21" s="596"/>
      <c r="BR21" s="596"/>
      <c r="BS21" s="602" t="s">
        <v>110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200938</v>
      </c>
      <c r="S22" s="594"/>
      <c r="T22" s="594"/>
      <c r="U22" s="594"/>
      <c r="V22" s="594"/>
      <c r="W22" s="594"/>
      <c r="X22" s="594"/>
      <c r="Y22" s="595"/>
      <c r="Z22" s="596">
        <v>0.8</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504288</v>
      </c>
      <c r="S23" s="594"/>
      <c r="T23" s="594"/>
      <c r="U23" s="594"/>
      <c r="V23" s="594"/>
      <c r="W23" s="594"/>
      <c r="X23" s="594"/>
      <c r="Y23" s="595"/>
      <c r="Z23" s="596">
        <v>2.1</v>
      </c>
      <c r="AA23" s="596"/>
      <c r="AB23" s="596"/>
      <c r="AC23" s="596"/>
      <c r="AD23" s="597">
        <v>23576</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344395</v>
      </c>
      <c r="BH23" s="594"/>
      <c r="BI23" s="594"/>
      <c r="BJ23" s="594"/>
      <c r="BK23" s="594"/>
      <c r="BL23" s="594"/>
      <c r="BM23" s="594"/>
      <c r="BN23" s="595"/>
      <c r="BO23" s="596">
        <v>4.5</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101330</v>
      </c>
      <c r="S24" s="594"/>
      <c r="T24" s="594"/>
      <c r="U24" s="594"/>
      <c r="V24" s="594"/>
      <c r="W24" s="594"/>
      <c r="X24" s="594"/>
      <c r="Y24" s="595"/>
      <c r="Z24" s="596">
        <v>0.4</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12480876</v>
      </c>
      <c r="CS24" s="583"/>
      <c r="CT24" s="583"/>
      <c r="CU24" s="583"/>
      <c r="CV24" s="583"/>
      <c r="CW24" s="583"/>
      <c r="CX24" s="583"/>
      <c r="CY24" s="584"/>
      <c r="CZ24" s="622">
        <v>53.7</v>
      </c>
      <c r="DA24" s="623"/>
      <c r="DB24" s="623"/>
      <c r="DC24" s="624"/>
      <c r="DD24" s="621">
        <v>8505518</v>
      </c>
      <c r="DE24" s="583"/>
      <c r="DF24" s="583"/>
      <c r="DG24" s="583"/>
      <c r="DH24" s="583"/>
      <c r="DI24" s="583"/>
      <c r="DJ24" s="583"/>
      <c r="DK24" s="584"/>
      <c r="DL24" s="621">
        <v>8187034</v>
      </c>
      <c r="DM24" s="583"/>
      <c r="DN24" s="583"/>
      <c r="DO24" s="583"/>
      <c r="DP24" s="583"/>
      <c r="DQ24" s="583"/>
      <c r="DR24" s="583"/>
      <c r="DS24" s="583"/>
      <c r="DT24" s="583"/>
      <c r="DU24" s="583"/>
      <c r="DV24" s="584"/>
      <c r="DW24" s="587">
        <v>56.1</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3184012</v>
      </c>
      <c r="S25" s="594"/>
      <c r="T25" s="594"/>
      <c r="U25" s="594"/>
      <c r="V25" s="594"/>
      <c r="W25" s="594"/>
      <c r="X25" s="594"/>
      <c r="Y25" s="595"/>
      <c r="Z25" s="596">
        <v>13.2</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5120526</v>
      </c>
      <c r="CS25" s="613"/>
      <c r="CT25" s="613"/>
      <c r="CU25" s="613"/>
      <c r="CV25" s="613"/>
      <c r="CW25" s="613"/>
      <c r="CX25" s="613"/>
      <c r="CY25" s="614"/>
      <c r="CZ25" s="627">
        <v>22</v>
      </c>
      <c r="DA25" s="628"/>
      <c r="DB25" s="628"/>
      <c r="DC25" s="629"/>
      <c r="DD25" s="602">
        <v>4685509</v>
      </c>
      <c r="DE25" s="613"/>
      <c r="DF25" s="613"/>
      <c r="DG25" s="613"/>
      <c r="DH25" s="613"/>
      <c r="DI25" s="613"/>
      <c r="DJ25" s="613"/>
      <c r="DK25" s="614"/>
      <c r="DL25" s="602">
        <v>4523812</v>
      </c>
      <c r="DM25" s="613"/>
      <c r="DN25" s="613"/>
      <c r="DO25" s="613"/>
      <c r="DP25" s="613"/>
      <c r="DQ25" s="613"/>
      <c r="DR25" s="613"/>
      <c r="DS25" s="613"/>
      <c r="DT25" s="613"/>
      <c r="DU25" s="613"/>
      <c r="DV25" s="614"/>
      <c r="DW25" s="598">
        <v>31</v>
      </c>
      <c r="DX25" s="625"/>
      <c r="DY25" s="625"/>
      <c r="DZ25" s="625"/>
      <c r="EA25" s="625"/>
      <c r="EB25" s="625"/>
      <c r="EC25" s="626"/>
    </row>
    <row r="26" spans="2:133" ht="11.25" customHeight="1">
      <c r="B26" s="630" t="s">
        <v>274</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3258984</v>
      </c>
      <c r="CS26" s="594"/>
      <c r="CT26" s="594"/>
      <c r="CU26" s="594"/>
      <c r="CV26" s="594"/>
      <c r="CW26" s="594"/>
      <c r="CX26" s="594"/>
      <c r="CY26" s="595"/>
      <c r="CZ26" s="627">
        <v>14</v>
      </c>
      <c r="DA26" s="628"/>
      <c r="DB26" s="628"/>
      <c r="DC26" s="629"/>
      <c r="DD26" s="602">
        <v>2847887</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c r="B27" s="590" t="s">
        <v>277</v>
      </c>
      <c r="C27" s="591"/>
      <c r="D27" s="591"/>
      <c r="E27" s="591"/>
      <c r="F27" s="591"/>
      <c r="G27" s="591"/>
      <c r="H27" s="591"/>
      <c r="I27" s="591"/>
      <c r="J27" s="591"/>
      <c r="K27" s="591"/>
      <c r="L27" s="591"/>
      <c r="M27" s="591"/>
      <c r="N27" s="591"/>
      <c r="O27" s="591"/>
      <c r="P27" s="591"/>
      <c r="Q27" s="592"/>
      <c r="R27" s="593">
        <v>1320224</v>
      </c>
      <c r="S27" s="594"/>
      <c r="T27" s="594"/>
      <c r="U27" s="594"/>
      <c r="V27" s="594"/>
      <c r="W27" s="594"/>
      <c r="X27" s="594"/>
      <c r="Y27" s="595"/>
      <c r="Z27" s="596">
        <v>5.5</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7696218</v>
      </c>
      <c r="BH27" s="594"/>
      <c r="BI27" s="594"/>
      <c r="BJ27" s="594"/>
      <c r="BK27" s="594"/>
      <c r="BL27" s="594"/>
      <c r="BM27" s="594"/>
      <c r="BN27" s="595"/>
      <c r="BO27" s="596">
        <v>100</v>
      </c>
      <c r="BP27" s="596"/>
      <c r="BQ27" s="596"/>
      <c r="BR27" s="596"/>
      <c r="BS27" s="602">
        <v>79980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5109383</v>
      </c>
      <c r="CS27" s="613"/>
      <c r="CT27" s="613"/>
      <c r="CU27" s="613"/>
      <c r="CV27" s="613"/>
      <c r="CW27" s="613"/>
      <c r="CX27" s="613"/>
      <c r="CY27" s="614"/>
      <c r="CZ27" s="627">
        <v>22</v>
      </c>
      <c r="DA27" s="628"/>
      <c r="DB27" s="628"/>
      <c r="DC27" s="629"/>
      <c r="DD27" s="602">
        <v>1640503</v>
      </c>
      <c r="DE27" s="613"/>
      <c r="DF27" s="613"/>
      <c r="DG27" s="613"/>
      <c r="DH27" s="613"/>
      <c r="DI27" s="613"/>
      <c r="DJ27" s="613"/>
      <c r="DK27" s="614"/>
      <c r="DL27" s="602">
        <v>1483716</v>
      </c>
      <c r="DM27" s="613"/>
      <c r="DN27" s="613"/>
      <c r="DO27" s="613"/>
      <c r="DP27" s="613"/>
      <c r="DQ27" s="613"/>
      <c r="DR27" s="613"/>
      <c r="DS27" s="613"/>
      <c r="DT27" s="613"/>
      <c r="DU27" s="613"/>
      <c r="DV27" s="614"/>
      <c r="DW27" s="598">
        <v>10.199999999999999</v>
      </c>
      <c r="DX27" s="625"/>
      <c r="DY27" s="625"/>
      <c r="DZ27" s="625"/>
      <c r="EA27" s="625"/>
      <c r="EB27" s="625"/>
      <c r="EC27" s="626"/>
    </row>
    <row r="28" spans="2:133" ht="11.25" customHeight="1">
      <c r="B28" s="590" t="s">
        <v>280</v>
      </c>
      <c r="C28" s="591"/>
      <c r="D28" s="591"/>
      <c r="E28" s="591"/>
      <c r="F28" s="591"/>
      <c r="G28" s="591"/>
      <c r="H28" s="591"/>
      <c r="I28" s="591"/>
      <c r="J28" s="591"/>
      <c r="K28" s="591"/>
      <c r="L28" s="591"/>
      <c r="M28" s="591"/>
      <c r="N28" s="591"/>
      <c r="O28" s="591"/>
      <c r="P28" s="591"/>
      <c r="Q28" s="592"/>
      <c r="R28" s="593">
        <v>88475</v>
      </c>
      <c r="S28" s="594"/>
      <c r="T28" s="594"/>
      <c r="U28" s="594"/>
      <c r="V28" s="594"/>
      <c r="W28" s="594"/>
      <c r="X28" s="594"/>
      <c r="Y28" s="595"/>
      <c r="Z28" s="596">
        <v>0.4</v>
      </c>
      <c r="AA28" s="596"/>
      <c r="AB28" s="596"/>
      <c r="AC28" s="596"/>
      <c r="AD28" s="597">
        <v>1006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2250967</v>
      </c>
      <c r="CS28" s="594"/>
      <c r="CT28" s="594"/>
      <c r="CU28" s="594"/>
      <c r="CV28" s="594"/>
      <c r="CW28" s="594"/>
      <c r="CX28" s="594"/>
      <c r="CY28" s="595"/>
      <c r="CZ28" s="627">
        <v>9.6999999999999993</v>
      </c>
      <c r="DA28" s="628"/>
      <c r="DB28" s="628"/>
      <c r="DC28" s="629"/>
      <c r="DD28" s="602">
        <v>2179506</v>
      </c>
      <c r="DE28" s="594"/>
      <c r="DF28" s="594"/>
      <c r="DG28" s="594"/>
      <c r="DH28" s="594"/>
      <c r="DI28" s="594"/>
      <c r="DJ28" s="594"/>
      <c r="DK28" s="595"/>
      <c r="DL28" s="602">
        <v>2179506</v>
      </c>
      <c r="DM28" s="594"/>
      <c r="DN28" s="594"/>
      <c r="DO28" s="594"/>
      <c r="DP28" s="594"/>
      <c r="DQ28" s="594"/>
      <c r="DR28" s="594"/>
      <c r="DS28" s="594"/>
      <c r="DT28" s="594"/>
      <c r="DU28" s="594"/>
      <c r="DV28" s="595"/>
      <c r="DW28" s="598">
        <v>14.9</v>
      </c>
      <c r="DX28" s="625"/>
      <c r="DY28" s="625"/>
      <c r="DZ28" s="625"/>
      <c r="EA28" s="625"/>
      <c r="EB28" s="625"/>
      <c r="EC28" s="626"/>
    </row>
    <row r="29" spans="2:133" ht="11.25" customHeight="1">
      <c r="B29" s="590" t="s">
        <v>282</v>
      </c>
      <c r="C29" s="591"/>
      <c r="D29" s="591"/>
      <c r="E29" s="591"/>
      <c r="F29" s="591"/>
      <c r="G29" s="591"/>
      <c r="H29" s="591"/>
      <c r="I29" s="591"/>
      <c r="J29" s="591"/>
      <c r="K29" s="591"/>
      <c r="L29" s="591"/>
      <c r="M29" s="591"/>
      <c r="N29" s="591"/>
      <c r="O29" s="591"/>
      <c r="P29" s="591"/>
      <c r="Q29" s="592"/>
      <c r="R29" s="593">
        <v>14723</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2248984</v>
      </c>
      <c r="CS29" s="613"/>
      <c r="CT29" s="613"/>
      <c r="CU29" s="613"/>
      <c r="CV29" s="613"/>
      <c r="CW29" s="613"/>
      <c r="CX29" s="613"/>
      <c r="CY29" s="614"/>
      <c r="CZ29" s="627">
        <v>9.6999999999999993</v>
      </c>
      <c r="DA29" s="628"/>
      <c r="DB29" s="628"/>
      <c r="DC29" s="629"/>
      <c r="DD29" s="602">
        <v>2177523</v>
      </c>
      <c r="DE29" s="613"/>
      <c r="DF29" s="613"/>
      <c r="DG29" s="613"/>
      <c r="DH29" s="613"/>
      <c r="DI29" s="613"/>
      <c r="DJ29" s="613"/>
      <c r="DK29" s="614"/>
      <c r="DL29" s="602">
        <v>2177523</v>
      </c>
      <c r="DM29" s="613"/>
      <c r="DN29" s="613"/>
      <c r="DO29" s="613"/>
      <c r="DP29" s="613"/>
      <c r="DQ29" s="613"/>
      <c r="DR29" s="613"/>
      <c r="DS29" s="613"/>
      <c r="DT29" s="613"/>
      <c r="DU29" s="613"/>
      <c r="DV29" s="614"/>
      <c r="DW29" s="598">
        <v>14.9</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601688</v>
      </c>
      <c r="S30" s="594"/>
      <c r="T30" s="594"/>
      <c r="U30" s="594"/>
      <c r="V30" s="594"/>
      <c r="W30" s="594"/>
      <c r="X30" s="594"/>
      <c r="Y30" s="595"/>
      <c r="Z30" s="596">
        <v>2.5</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99</v>
      </c>
      <c r="BH30" s="652"/>
      <c r="BI30" s="652"/>
      <c r="BJ30" s="652"/>
      <c r="BK30" s="652"/>
      <c r="BL30" s="652"/>
      <c r="BM30" s="588">
        <v>95.9</v>
      </c>
      <c r="BN30" s="652"/>
      <c r="BO30" s="652"/>
      <c r="BP30" s="652"/>
      <c r="BQ30" s="653"/>
      <c r="BR30" s="651">
        <v>98.9</v>
      </c>
      <c r="BS30" s="652"/>
      <c r="BT30" s="652"/>
      <c r="BU30" s="652"/>
      <c r="BV30" s="652"/>
      <c r="BW30" s="652"/>
      <c r="BX30" s="588">
        <v>95.8</v>
      </c>
      <c r="BY30" s="652"/>
      <c r="BZ30" s="652"/>
      <c r="CA30" s="652"/>
      <c r="CB30" s="653"/>
      <c r="CD30" s="656"/>
      <c r="CE30" s="657"/>
      <c r="CF30" s="607" t="s">
        <v>290</v>
      </c>
      <c r="CG30" s="608"/>
      <c r="CH30" s="608"/>
      <c r="CI30" s="608"/>
      <c r="CJ30" s="608"/>
      <c r="CK30" s="608"/>
      <c r="CL30" s="608"/>
      <c r="CM30" s="608"/>
      <c r="CN30" s="608"/>
      <c r="CO30" s="608"/>
      <c r="CP30" s="608"/>
      <c r="CQ30" s="609"/>
      <c r="CR30" s="593">
        <v>1992064</v>
      </c>
      <c r="CS30" s="594"/>
      <c r="CT30" s="594"/>
      <c r="CU30" s="594"/>
      <c r="CV30" s="594"/>
      <c r="CW30" s="594"/>
      <c r="CX30" s="594"/>
      <c r="CY30" s="595"/>
      <c r="CZ30" s="627">
        <v>8.6</v>
      </c>
      <c r="DA30" s="628"/>
      <c r="DB30" s="628"/>
      <c r="DC30" s="629"/>
      <c r="DD30" s="602">
        <v>1930113</v>
      </c>
      <c r="DE30" s="594"/>
      <c r="DF30" s="594"/>
      <c r="DG30" s="594"/>
      <c r="DH30" s="594"/>
      <c r="DI30" s="594"/>
      <c r="DJ30" s="594"/>
      <c r="DK30" s="595"/>
      <c r="DL30" s="602">
        <v>1930113</v>
      </c>
      <c r="DM30" s="594"/>
      <c r="DN30" s="594"/>
      <c r="DO30" s="594"/>
      <c r="DP30" s="594"/>
      <c r="DQ30" s="594"/>
      <c r="DR30" s="594"/>
      <c r="DS30" s="594"/>
      <c r="DT30" s="594"/>
      <c r="DU30" s="594"/>
      <c r="DV30" s="595"/>
      <c r="DW30" s="598">
        <v>13.2</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736788</v>
      </c>
      <c r="S31" s="594"/>
      <c r="T31" s="594"/>
      <c r="U31" s="594"/>
      <c r="V31" s="594"/>
      <c r="W31" s="594"/>
      <c r="X31" s="594"/>
      <c r="Y31" s="595"/>
      <c r="Z31" s="596">
        <v>3.1</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98.7</v>
      </c>
      <c r="BH31" s="613"/>
      <c r="BI31" s="613"/>
      <c r="BJ31" s="613"/>
      <c r="BK31" s="613"/>
      <c r="BL31" s="613"/>
      <c r="BM31" s="599">
        <v>95.3</v>
      </c>
      <c r="BN31" s="649"/>
      <c r="BO31" s="649"/>
      <c r="BP31" s="649"/>
      <c r="BQ31" s="650"/>
      <c r="BR31" s="648">
        <v>98.6</v>
      </c>
      <c r="BS31" s="613"/>
      <c r="BT31" s="613"/>
      <c r="BU31" s="613"/>
      <c r="BV31" s="613"/>
      <c r="BW31" s="613"/>
      <c r="BX31" s="599">
        <v>95.2</v>
      </c>
      <c r="BY31" s="649"/>
      <c r="BZ31" s="649"/>
      <c r="CA31" s="649"/>
      <c r="CB31" s="650"/>
      <c r="CD31" s="656"/>
      <c r="CE31" s="657"/>
      <c r="CF31" s="607" t="s">
        <v>294</v>
      </c>
      <c r="CG31" s="608"/>
      <c r="CH31" s="608"/>
      <c r="CI31" s="608"/>
      <c r="CJ31" s="608"/>
      <c r="CK31" s="608"/>
      <c r="CL31" s="608"/>
      <c r="CM31" s="608"/>
      <c r="CN31" s="608"/>
      <c r="CO31" s="608"/>
      <c r="CP31" s="608"/>
      <c r="CQ31" s="609"/>
      <c r="CR31" s="593">
        <v>256920</v>
      </c>
      <c r="CS31" s="613"/>
      <c r="CT31" s="613"/>
      <c r="CU31" s="613"/>
      <c r="CV31" s="613"/>
      <c r="CW31" s="613"/>
      <c r="CX31" s="613"/>
      <c r="CY31" s="614"/>
      <c r="CZ31" s="627">
        <v>1.1000000000000001</v>
      </c>
      <c r="DA31" s="628"/>
      <c r="DB31" s="628"/>
      <c r="DC31" s="629"/>
      <c r="DD31" s="602">
        <v>247410</v>
      </c>
      <c r="DE31" s="613"/>
      <c r="DF31" s="613"/>
      <c r="DG31" s="613"/>
      <c r="DH31" s="613"/>
      <c r="DI31" s="613"/>
      <c r="DJ31" s="613"/>
      <c r="DK31" s="614"/>
      <c r="DL31" s="602">
        <v>247410</v>
      </c>
      <c r="DM31" s="613"/>
      <c r="DN31" s="613"/>
      <c r="DO31" s="613"/>
      <c r="DP31" s="613"/>
      <c r="DQ31" s="613"/>
      <c r="DR31" s="613"/>
      <c r="DS31" s="613"/>
      <c r="DT31" s="613"/>
      <c r="DU31" s="613"/>
      <c r="DV31" s="614"/>
      <c r="DW31" s="598">
        <v>1.7</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659109</v>
      </c>
      <c r="S32" s="594"/>
      <c r="T32" s="594"/>
      <c r="U32" s="594"/>
      <c r="V32" s="594"/>
      <c r="W32" s="594"/>
      <c r="X32" s="594"/>
      <c r="Y32" s="595"/>
      <c r="Z32" s="596">
        <v>2.7</v>
      </c>
      <c r="AA32" s="596"/>
      <c r="AB32" s="596"/>
      <c r="AC32" s="596"/>
      <c r="AD32" s="597">
        <v>586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99.2</v>
      </c>
      <c r="BH32" s="661"/>
      <c r="BI32" s="661"/>
      <c r="BJ32" s="661"/>
      <c r="BK32" s="661"/>
      <c r="BL32" s="661"/>
      <c r="BM32" s="662">
        <v>96.1</v>
      </c>
      <c r="BN32" s="661"/>
      <c r="BO32" s="661"/>
      <c r="BP32" s="661"/>
      <c r="BQ32" s="663"/>
      <c r="BR32" s="660">
        <v>99.1</v>
      </c>
      <c r="BS32" s="661"/>
      <c r="BT32" s="661"/>
      <c r="BU32" s="661"/>
      <c r="BV32" s="661"/>
      <c r="BW32" s="661"/>
      <c r="BX32" s="662">
        <v>96</v>
      </c>
      <c r="BY32" s="661"/>
      <c r="BZ32" s="661"/>
      <c r="CA32" s="661"/>
      <c r="CB32" s="663"/>
      <c r="CD32" s="658"/>
      <c r="CE32" s="659"/>
      <c r="CF32" s="607" t="s">
        <v>297</v>
      </c>
      <c r="CG32" s="608"/>
      <c r="CH32" s="608"/>
      <c r="CI32" s="608"/>
      <c r="CJ32" s="608"/>
      <c r="CK32" s="608"/>
      <c r="CL32" s="608"/>
      <c r="CM32" s="608"/>
      <c r="CN32" s="608"/>
      <c r="CO32" s="608"/>
      <c r="CP32" s="608"/>
      <c r="CQ32" s="609"/>
      <c r="CR32" s="593">
        <v>1983</v>
      </c>
      <c r="CS32" s="594"/>
      <c r="CT32" s="594"/>
      <c r="CU32" s="594"/>
      <c r="CV32" s="594"/>
      <c r="CW32" s="594"/>
      <c r="CX32" s="594"/>
      <c r="CY32" s="595"/>
      <c r="CZ32" s="627">
        <v>0</v>
      </c>
      <c r="DA32" s="628"/>
      <c r="DB32" s="628"/>
      <c r="DC32" s="629"/>
      <c r="DD32" s="602">
        <v>1983</v>
      </c>
      <c r="DE32" s="594"/>
      <c r="DF32" s="594"/>
      <c r="DG32" s="594"/>
      <c r="DH32" s="594"/>
      <c r="DI32" s="594"/>
      <c r="DJ32" s="594"/>
      <c r="DK32" s="595"/>
      <c r="DL32" s="602">
        <v>1983</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2357086</v>
      </c>
      <c r="S33" s="594"/>
      <c r="T33" s="594"/>
      <c r="U33" s="594"/>
      <c r="V33" s="594"/>
      <c r="W33" s="594"/>
      <c r="X33" s="594"/>
      <c r="Y33" s="595"/>
      <c r="Z33" s="596">
        <v>9.8000000000000007</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8436566</v>
      </c>
      <c r="CS33" s="613"/>
      <c r="CT33" s="613"/>
      <c r="CU33" s="613"/>
      <c r="CV33" s="613"/>
      <c r="CW33" s="613"/>
      <c r="CX33" s="613"/>
      <c r="CY33" s="614"/>
      <c r="CZ33" s="627">
        <v>36.299999999999997</v>
      </c>
      <c r="DA33" s="628"/>
      <c r="DB33" s="628"/>
      <c r="DC33" s="629"/>
      <c r="DD33" s="602">
        <v>7172825</v>
      </c>
      <c r="DE33" s="613"/>
      <c r="DF33" s="613"/>
      <c r="DG33" s="613"/>
      <c r="DH33" s="613"/>
      <c r="DI33" s="613"/>
      <c r="DJ33" s="613"/>
      <c r="DK33" s="614"/>
      <c r="DL33" s="602">
        <v>6189991</v>
      </c>
      <c r="DM33" s="613"/>
      <c r="DN33" s="613"/>
      <c r="DO33" s="613"/>
      <c r="DP33" s="613"/>
      <c r="DQ33" s="613"/>
      <c r="DR33" s="613"/>
      <c r="DS33" s="613"/>
      <c r="DT33" s="613"/>
      <c r="DU33" s="613"/>
      <c r="DV33" s="614"/>
      <c r="DW33" s="598">
        <v>42.4</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v>16600</v>
      </c>
      <c r="S34" s="594"/>
      <c r="T34" s="594"/>
      <c r="U34" s="594"/>
      <c r="V34" s="594"/>
      <c r="W34" s="594"/>
      <c r="X34" s="594"/>
      <c r="Y34" s="595"/>
      <c r="Z34" s="596">
        <v>0.1</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2956059</v>
      </c>
      <c r="CS34" s="594"/>
      <c r="CT34" s="594"/>
      <c r="CU34" s="594"/>
      <c r="CV34" s="594"/>
      <c r="CW34" s="594"/>
      <c r="CX34" s="594"/>
      <c r="CY34" s="595"/>
      <c r="CZ34" s="627">
        <v>12.7</v>
      </c>
      <c r="DA34" s="628"/>
      <c r="DB34" s="628"/>
      <c r="DC34" s="629"/>
      <c r="DD34" s="602">
        <v>2507555</v>
      </c>
      <c r="DE34" s="594"/>
      <c r="DF34" s="594"/>
      <c r="DG34" s="594"/>
      <c r="DH34" s="594"/>
      <c r="DI34" s="594"/>
      <c r="DJ34" s="594"/>
      <c r="DK34" s="595"/>
      <c r="DL34" s="602">
        <v>2363908</v>
      </c>
      <c r="DM34" s="594"/>
      <c r="DN34" s="594"/>
      <c r="DO34" s="594"/>
      <c r="DP34" s="594"/>
      <c r="DQ34" s="594"/>
      <c r="DR34" s="594"/>
      <c r="DS34" s="594"/>
      <c r="DT34" s="594"/>
      <c r="DU34" s="594"/>
      <c r="DV34" s="595"/>
      <c r="DW34" s="598">
        <v>16.2</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1275486</v>
      </c>
      <c r="S35" s="594"/>
      <c r="T35" s="594"/>
      <c r="U35" s="594"/>
      <c r="V35" s="594"/>
      <c r="W35" s="594"/>
      <c r="X35" s="594"/>
      <c r="Y35" s="595"/>
      <c r="Z35" s="596">
        <v>5.3</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3999278</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579576</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333691</v>
      </c>
      <c r="CS35" s="613"/>
      <c r="CT35" s="613"/>
      <c r="CU35" s="613"/>
      <c r="CV35" s="613"/>
      <c r="CW35" s="613"/>
      <c r="CX35" s="613"/>
      <c r="CY35" s="614"/>
      <c r="CZ35" s="627">
        <v>1.4</v>
      </c>
      <c r="DA35" s="628"/>
      <c r="DB35" s="628"/>
      <c r="DC35" s="629"/>
      <c r="DD35" s="602">
        <v>288084</v>
      </c>
      <c r="DE35" s="613"/>
      <c r="DF35" s="613"/>
      <c r="DG35" s="613"/>
      <c r="DH35" s="613"/>
      <c r="DI35" s="613"/>
      <c r="DJ35" s="613"/>
      <c r="DK35" s="614"/>
      <c r="DL35" s="602">
        <v>287712</v>
      </c>
      <c r="DM35" s="613"/>
      <c r="DN35" s="613"/>
      <c r="DO35" s="613"/>
      <c r="DP35" s="613"/>
      <c r="DQ35" s="613"/>
      <c r="DR35" s="613"/>
      <c r="DS35" s="613"/>
      <c r="DT35" s="613"/>
      <c r="DU35" s="613"/>
      <c r="DV35" s="614"/>
      <c r="DW35" s="598">
        <v>2</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24031092</v>
      </c>
      <c r="S36" s="666"/>
      <c r="T36" s="666"/>
      <c r="U36" s="666"/>
      <c r="V36" s="666"/>
      <c r="W36" s="666"/>
      <c r="X36" s="666"/>
      <c r="Y36" s="667"/>
      <c r="Z36" s="668">
        <v>100</v>
      </c>
      <c r="AA36" s="668"/>
      <c r="AB36" s="668"/>
      <c r="AC36" s="668"/>
      <c r="AD36" s="669">
        <v>13297268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889350</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479368</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1797914</v>
      </c>
      <c r="CS36" s="594"/>
      <c r="CT36" s="594"/>
      <c r="CU36" s="594"/>
      <c r="CV36" s="594"/>
      <c r="CW36" s="594"/>
      <c r="CX36" s="594"/>
      <c r="CY36" s="595"/>
      <c r="CZ36" s="627">
        <v>7.7</v>
      </c>
      <c r="DA36" s="628"/>
      <c r="DB36" s="628"/>
      <c r="DC36" s="629"/>
      <c r="DD36" s="602">
        <v>1741182</v>
      </c>
      <c r="DE36" s="594"/>
      <c r="DF36" s="594"/>
      <c r="DG36" s="594"/>
      <c r="DH36" s="594"/>
      <c r="DI36" s="594"/>
      <c r="DJ36" s="594"/>
      <c r="DK36" s="595"/>
      <c r="DL36" s="602">
        <v>1512574</v>
      </c>
      <c r="DM36" s="594"/>
      <c r="DN36" s="594"/>
      <c r="DO36" s="594"/>
      <c r="DP36" s="594"/>
      <c r="DQ36" s="594"/>
      <c r="DR36" s="594"/>
      <c r="DS36" s="594"/>
      <c r="DT36" s="594"/>
      <c r="DU36" s="594"/>
      <c r="DV36" s="595"/>
      <c r="DW36" s="598">
        <v>10.4</v>
      </c>
      <c r="DX36" s="625"/>
      <c r="DY36" s="625"/>
      <c r="DZ36" s="625"/>
      <c r="EA36" s="625"/>
      <c r="EB36" s="625"/>
      <c r="EC36" s="626"/>
    </row>
    <row r="37" spans="2:133" ht="11.25" customHeight="1">
      <c r="AQ37" s="672" t="s">
        <v>312</v>
      </c>
      <c r="AR37" s="673"/>
      <c r="AS37" s="673"/>
      <c r="AT37" s="673"/>
      <c r="AU37" s="673"/>
      <c r="AV37" s="673"/>
      <c r="AW37" s="673"/>
      <c r="AX37" s="673"/>
      <c r="AY37" s="674"/>
      <c r="AZ37" s="593">
        <v>660749</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9882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18572</v>
      </c>
      <c r="CS37" s="613"/>
      <c r="CT37" s="613"/>
      <c r="CU37" s="613"/>
      <c r="CV37" s="613"/>
      <c r="CW37" s="613"/>
      <c r="CX37" s="613"/>
      <c r="CY37" s="614"/>
      <c r="CZ37" s="627">
        <v>0.1</v>
      </c>
      <c r="DA37" s="628"/>
      <c r="DB37" s="628"/>
      <c r="DC37" s="629"/>
      <c r="DD37" s="602">
        <v>18572</v>
      </c>
      <c r="DE37" s="613"/>
      <c r="DF37" s="613"/>
      <c r="DG37" s="613"/>
      <c r="DH37" s="613"/>
      <c r="DI37" s="613"/>
      <c r="DJ37" s="613"/>
      <c r="DK37" s="614"/>
      <c r="DL37" s="602">
        <v>17685</v>
      </c>
      <c r="DM37" s="613"/>
      <c r="DN37" s="613"/>
      <c r="DO37" s="613"/>
      <c r="DP37" s="613"/>
      <c r="DQ37" s="613"/>
      <c r="DR37" s="613"/>
      <c r="DS37" s="613"/>
      <c r="DT37" s="613"/>
      <c r="DU37" s="613"/>
      <c r="DV37" s="614"/>
      <c r="DW37" s="598">
        <v>0.1</v>
      </c>
      <c r="DX37" s="625"/>
      <c r="DY37" s="625"/>
      <c r="DZ37" s="625"/>
      <c r="EA37" s="625"/>
      <c r="EB37" s="625"/>
      <c r="EC37" s="626"/>
    </row>
    <row r="38" spans="2:133" ht="11.25" customHeight="1">
      <c r="AQ38" s="672" t="s">
        <v>315</v>
      </c>
      <c r="AR38" s="673"/>
      <c r="AS38" s="673"/>
      <c r="AT38" s="673"/>
      <c r="AU38" s="673"/>
      <c r="AV38" s="673"/>
      <c r="AW38" s="673"/>
      <c r="AX38" s="673"/>
      <c r="AY38" s="674"/>
      <c r="AZ38" s="593">
        <v>8888</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16222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2440291</v>
      </c>
      <c r="CS38" s="594"/>
      <c r="CT38" s="594"/>
      <c r="CU38" s="594"/>
      <c r="CV38" s="594"/>
      <c r="CW38" s="594"/>
      <c r="CX38" s="594"/>
      <c r="CY38" s="595"/>
      <c r="CZ38" s="627">
        <v>10.5</v>
      </c>
      <c r="DA38" s="628"/>
      <c r="DB38" s="628"/>
      <c r="DC38" s="629"/>
      <c r="DD38" s="602">
        <v>2123976</v>
      </c>
      <c r="DE38" s="594"/>
      <c r="DF38" s="594"/>
      <c r="DG38" s="594"/>
      <c r="DH38" s="594"/>
      <c r="DI38" s="594"/>
      <c r="DJ38" s="594"/>
      <c r="DK38" s="595"/>
      <c r="DL38" s="602">
        <v>2021648</v>
      </c>
      <c r="DM38" s="594"/>
      <c r="DN38" s="594"/>
      <c r="DO38" s="594"/>
      <c r="DP38" s="594"/>
      <c r="DQ38" s="594"/>
      <c r="DR38" s="594"/>
      <c r="DS38" s="594"/>
      <c r="DT38" s="594"/>
      <c r="DU38" s="594"/>
      <c r="DV38" s="595"/>
      <c r="DW38" s="598">
        <v>13.9</v>
      </c>
      <c r="DX38" s="625"/>
      <c r="DY38" s="625"/>
      <c r="DZ38" s="625"/>
      <c r="EA38" s="625"/>
      <c r="EB38" s="625"/>
      <c r="EC38" s="626"/>
    </row>
    <row r="39" spans="2:133" ht="11.25" customHeight="1">
      <c r="AQ39" s="672" t="s">
        <v>318</v>
      </c>
      <c r="AR39" s="673"/>
      <c r="AS39" s="673"/>
      <c r="AT39" s="673"/>
      <c r="AU39" s="673"/>
      <c r="AV39" s="673"/>
      <c r="AW39" s="673"/>
      <c r="AX39" s="673"/>
      <c r="AY39" s="674"/>
      <c r="AZ39" s="593" t="s">
        <v>110</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85</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404909</v>
      </c>
      <c r="CS39" s="613"/>
      <c r="CT39" s="613"/>
      <c r="CU39" s="613"/>
      <c r="CV39" s="613"/>
      <c r="CW39" s="613"/>
      <c r="CX39" s="613"/>
      <c r="CY39" s="614"/>
      <c r="CZ39" s="627">
        <v>1.7</v>
      </c>
      <c r="DA39" s="628"/>
      <c r="DB39" s="628"/>
      <c r="DC39" s="629"/>
      <c r="DD39" s="602">
        <v>400137</v>
      </c>
      <c r="DE39" s="613"/>
      <c r="DF39" s="613"/>
      <c r="DG39" s="613"/>
      <c r="DH39" s="613"/>
      <c r="DI39" s="613"/>
      <c r="DJ39" s="613"/>
      <c r="DK39" s="614"/>
      <c r="DL39" s="602" t="s">
        <v>110</v>
      </c>
      <c r="DM39" s="613"/>
      <c r="DN39" s="613"/>
      <c r="DO39" s="613"/>
      <c r="DP39" s="613"/>
      <c r="DQ39" s="613"/>
      <c r="DR39" s="613"/>
      <c r="DS39" s="613"/>
      <c r="DT39" s="613"/>
      <c r="DU39" s="613"/>
      <c r="DV39" s="614"/>
      <c r="DW39" s="598" t="s">
        <v>110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475635</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99</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503702</v>
      </c>
      <c r="CS40" s="594"/>
      <c r="CT40" s="594"/>
      <c r="CU40" s="594"/>
      <c r="CV40" s="594"/>
      <c r="CW40" s="594"/>
      <c r="CX40" s="594"/>
      <c r="CY40" s="595"/>
      <c r="CZ40" s="627">
        <v>2.2000000000000002</v>
      </c>
      <c r="DA40" s="628"/>
      <c r="DB40" s="628"/>
      <c r="DC40" s="629"/>
      <c r="DD40" s="602">
        <v>111891</v>
      </c>
      <c r="DE40" s="594"/>
      <c r="DF40" s="594"/>
      <c r="DG40" s="594"/>
      <c r="DH40" s="594"/>
      <c r="DI40" s="594"/>
      <c r="DJ40" s="594"/>
      <c r="DK40" s="595"/>
      <c r="DL40" s="602">
        <v>4149</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1964656</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359</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2333020</v>
      </c>
      <c r="CS42" s="594"/>
      <c r="CT42" s="594"/>
      <c r="CU42" s="594"/>
      <c r="CV42" s="594"/>
      <c r="CW42" s="594"/>
      <c r="CX42" s="594"/>
      <c r="CY42" s="595"/>
      <c r="CZ42" s="627">
        <v>10</v>
      </c>
      <c r="DA42" s="676"/>
      <c r="DB42" s="676"/>
      <c r="DC42" s="677"/>
      <c r="DD42" s="602">
        <v>852082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84115</v>
      </c>
      <c r="CS43" s="613"/>
      <c r="CT43" s="613"/>
      <c r="CU43" s="613"/>
      <c r="CV43" s="613"/>
      <c r="CW43" s="613"/>
      <c r="CX43" s="613"/>
      <c r="CY43" s="614"/>
      <c r="CZ43" s="627">
        <v>0.4</v>
      </c>
      <c r="DA43" s="628"/>
      <c r="DB43" s="628"/>
      <c r="DC43" s="629"/>
      <c r="DD43" s="602">
        <v>84115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2333020</v>
      </c>
      <c r="CS44" s="594"/>
      <c r="CT44" s="594"/>
      <c r="CU44" s="594"/>
      <c r="CV44" s="594"/>
      <c r="CW44" s="594"/>
      <c r="CX44" s="594"/>
      <c r="CY44" s="595"/>
      <c r="CZ44" s="627">
        <v>10</v>
      </c>
      <c r="DA44" s="676"/>
      <c r="DB44" s="676"/>
      <c r="DC44" s="677"/>
      <c r="DD44" s="602">
        <v>852082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904470</v>
      </c>
      <c r="CS45" s="613"/>
      <c r="CT45" s="613"/>
      <c r="CU45" s="613"/>
      <c r="CV45" s="613"/>
      <c r="CW45" s="613"/>
      <c r="CX45" s="613"/>
      <c r="CY45" s="614"/>
      <c r="CZ45" s="627">
        <v>3.9</v>
      </c>
      <c r="DA45" s="628"/>
      <c r="DB45" s="628"/>
      <c r="DC45" s="629"/>
      <c r="DD45" s="602">
        <v>24561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1352607</v>
      </c>
      <c r="CS46" s="594"/>
      <c r="CT46" s="594"/>
      <c r="CU46" s="594"/>
      <c r="CV46" s="594"/>
      <c r="CW46" s="594"/>
      <c r="CX46" s="594"/>
      <c r="CY46" s="595"/>
      <c r="CZ46" s="627">
        <v>5.8</v>
      </c>
      <c r="DA46" s="676"/>
      <c r="DB46" s="676"/>
      <c r="DC46" s="677"/>
      <c r="DD46" s="602">
        <v>808472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110</v>
      </c>
      <c r="CS47" s="613"/>
      <c r="CT47" s="613"/>
      <c r="CU47" s="613"/>
      <c r="CV47" s="613"/>
      <c r="CW47" s="613"/>
      <c r="CX47" s="613"/>
      <c r="CY47" s="614"/>
      <c r="CZ47" s="627" t="s">
        <v>110</v>
      </c>
      <c r="DA47" s="628"/>
      <c r="DB47" s="628"/>
      <c r="DC47" s="629"/>
      <c r="DD47" s="602" t="s">
        <v>110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23250462</v>
      </c>
      <c r="CS49" s="661"/>
      <c r="CT49" s="661"/>
      <c r="CU49" s="661"/>
      <c r="CV49" s="661"/>
      <c r="CW49" s="661"/>
      <c r="CX49" s="661"/>
      <c r="CY49" s="688"/>
      <c r="CZ49" s="689">
        <v>100</v>
      </c>
      <c r="DA49" s="690"/>
      <c r="DB49" s="690"/>
      <c r="DC49" s="691"/>
      <c r="DD49" s="692">
        <v>16530425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24022</v>
      </c>
      <c r="R7" s="723"/>
      <c r="S7" s="723"/>
      <c r="T7" s="723"/>
      <c r="U7" s="723"/>
      <c r="V7" s="723">
        <v>23243</v>
      </c>
      <c r="W7" s="723"/>
      <c r="X7" s="723"/>
      <c r="Y7" s="723"/>
      <c r="Z7" s="723"/>
      <c r="AA7" s="723">
        <v>780</v>
      </c>
      <c r="AB7" s="723"/>
      <c r="AC7" s="723"/>
      <c r="AD7" s="723"/>
      <c r="AE7" s="724"/>
      <c r="AF7" s="725">
        <v>677</v>
      </c>
      <c r="AG7" s="726"/>
      <c r="AH7" s="726"/>
      <c r="AI7" s="726"/>
      <c r="AJ7" s="727"/>
      <c r="AK7" s="762">
        <v>602</v>
      </c>
      <c r="AL7" s="763"/>
      <c r="AM7" s="763"/>
      <c r="AN7" s="763"/>
      <c r="AO7" s="763"/>
      <c r="AP7" s="763">
        <v>21870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t="s">
        <v>550</v>
      </c>
      <c r="CI7" s="760"/>
      <c r="CJ7" s="760"/>
      <c r="CK7" s="760"/>
      <c r="CL7" s="761"/>
      <c r="CM7" s="759">
        <v>52</v>
      </c>
      <c r="CN7" s="760"/>
      <c r="CO7" s="760"/>
      <c r="CP7" s="760"/>
      <c r="CQ7" s="761"/>
      <c r="CR7" s="759">
        <v>50</v>
      </c>
      <c r="CS7" s="760"/>
      <c r="CT7" s="760"/>
      <c r="CU7" s="760"/>
      <c r="CV7" s="761"/>
      <c r="CW7" s="759" t="s">
        <v>552</v>
      </c>
      <c r="CX7" s="760"/>
      <c r="CY7" s="760"/>
      <c r="CZ7" s="760"/>
      <c r="DA7" s="761"/>
      <c r="DB7" s="759" t="s">
        <v>552</v>
      </c>
      <c r="DC7" s="760"/>
      <c r="DD7" s="760"/>
      <c r="DE7" s="760"/>
      <c r="DF7" s="761"/>
      <c r="DG7" s="759" t="s">
        <v>552</v>
      </c>
      <c r="DH7" s="760"/>
      <c r="DI7" s="760"/>
      <c r="DJ7" s="760"/>
      <c r="DK7" s="761"/>
      <c r="DL7" s="759" t="s">
        <v>552</v>
      </c>
      <c r="DM7" s="760"/>
      <c r="DN7" s="760"/>
      <c r="DO7" s="760"/>
      <c r="DP7" s="761"/>
      <c r="DQ7" s="759" t="s">
        <v>550</v>
      </c>
      <c r="DR7" s="760"/>
      <c r="DS7" s="760"/>
      <c r="DT7" s="760"/>
      <c r="DU7" s="761"/>
      <c r="DV7" s="740"/>
      <c r="DW7" s="741"/>
      <c r="DX7" s="741"/>
      <c r="DY7" s="741"/>
      <c r="DZ7" s="742"/>
      <c r="EA7" s="205"/>
    </row>
    <row r="8" spans="1:131" s="206" customFormat="1" ht="26.25" customHeight="1">
      <c r="A8" s="212">
        <v>2</v>
      </c>
      <c r="B8" s="743" t="s">
        <v>362</v>
      </c>
      <c r="C8" s="744"/>
      <c r="D8" s="744"/>
      <c r="E8" s="744"/>
      <c r="F8" s="744"/>
      <c r="G8" s="744"/>
      <c r="H8" s="744"/>
      <c r="I8" s="744"/>
      <c r="J8" s="744"/>
      <c r="K8" s="744"/>
      <c r="L8" s="744"/>
      <c r="M8" s="744"/>
      <c r="N8" s="744"/>
      <c r="O8" s="744"/>
      <c r="P8" s="745"/>
      <c r="Q8" s="746">
        <v>54</v>
      </c>
      <c r="R8" s="747"/>
      <c r="S8" s="747"/>
      <c r="T8" s="747"/>
      <c r="U8" s="747"/>
      <c r="V8" s="747">
        <v>53</v>
      </c>
      <c r="W8" s="747"/>
      <c r="X8" s="747"/>
      <c r="Y8" s="747"/>
      <c r="Z8" s="747"/>
      <c r="AA8" s="747">
        <v>1</v>
      </c>
      <c r="AB8" s="747"/>
      <c r="AC8" s="747"/>
      <c r="AD8" s="747"/>
      <c r="AE8" s="748"/>
      <c r="AF8" s="749">
        <v>1</v>
      </c>
      <c r="AG8" s="750"/>
      <c r="AH8" s="750"/>
      <c r="AI8" s="750"/>
      <c r="AJ8" s="751"/>
      <c r="AK8" s="752">
        <v>28</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0</v>
      </c>
      <c r="CI8" s="770"/>
      <c r="CJ8" s="770"/>
      <c r="CK8" s="770"/>
      <c r="CL8" s="771"/>
      <c r="CM8" s="769">
        <v>55</v>
      </c>
      <c r="CN8" s="770"/>
      <c r="CO8" s="770"/>
      <c r="CP8" s="770"/>
      <c r="CQ8" s="771"/>
      <c r="CR8" s="769">
        <v>50</v>
      </c>
      <c r="CS8" s="770"/>
      <c r="CT8" s="770"/>
      <c r="CU8" s="770"/>
      <c r="CV8" s="771"/>
      <c r="CW8" s="769" t="s">
        <v>552</v>
      </c>
      <c r="CX8" s="770"/>
      <c r="CY8" s="770"/>
      <c r="CZ8" s="770"/>
      <c r="DA8" s="771"/>
      <c r="DB8" s="769" t="s">
        <v>552</v>
      </c>
      <c r="DC8" s="770"/>
      <c r="DD8" s="770"/>
      <c r="DE8" s="770"/>
      <c r="DF8" s="771"/>
      <c r="DG8" s="769" t="s">
        <v>552</v>
      </c>
      <c r="DH8" s="770"/>
      <c r="DI8" s="770"/>
      <c r="DJ8" s="770"/>
      <c r="DK8" s="771"/>
      <c r="DL8" s="769" t="s">
        <v>552</v>
      </c>
      <c r="DM8" s="770"/>
      <c r="DN8" s="770"/>
      <c r="DO8" s="770"/>
      <c r="DP8" s="771"/>
      <c r="DQ8" s="769" t="s">
        <v>552</v>
      </c>
      <c r="DR8" s="770"/>
      <c r="DS8" s="770"/>
      <c r="DT8" s="770"/>
      <c r="DU8" s="771"/>
      <c r="DV8" s="772"/>
      <c r="DW8" s="773"/>
      <c r="DX8" s="773"/>
      <c r="DY8" s="773"/>
      <c r="DZ8" s="774"/>
      <c r="EA8" s="205"/>
    </row>
    <row r="9" spans="1:131" s="206" customFormat="1" ht="26.25" customHeight="1">
      <c r="A9" s="212">
        <v>3</v>
      </c>
      <c r="B9" s="743" t="s">
        <v>363</v>
      </c>
      <c r="C9" s="744"/>
      <c r="D9" s="744"/>
      <c r="E9" s="744"/>
      <c r="F9" s="744"/>
      <c r="G9" s="744"/>
      <c r="H9" s="744"/>
      <c r="I9" s="744"/>
      <c r="J9" s="744"/>
      <c r="K9" s="744"/>
      <c r="L9" s="744"/>
      <c r="M9" s="744"/>
      <c r="N9" s="744"/>
      <c r="O9" s="744"/>
      <c r="P9" s="745"/>
      <c r="Q9" s="746">
        <v>14</v>
      </c>
      <c r="R9" s="747"/>
      <c r="S9" s="747"/>
      <c r="T9" s="747"/>
      <c r="U9" s="747"/>
      <c r="V9" s="747">
        <v>14</v>
      </c>
      <c r="W9" s="747"/>
      <c r="X9" s="747"/>
      <c r="Y9" s="747"/>
      <c r="Z9" s="747"/>
      <c r="AA9" s="747">
        <v>0</v>
      </c>
      <c r="AB9" s="747"/>
      <c r="AC9" s="747"/>
      <c r="AD9" s="747"/>
      <c r="AE9" s="748"/>
      <c r="AF9" s="749" t="s">
        <v>364</v>
      </c>
      <c r="AG9" s="750"/>
      <c r="AH9" s="750"/>
      <c r="AI9" s="750"/>
      <c r="AJ9" s="751"/>
      <c r="AK9" s="752" t="s">
        <v>537</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545</v>
      </c>
      <c r="BT9" s="757"/>
      <c r="BU9" s="757"/>
      <c r="BV9" s="757"/>
      <c r="BW9" s="757"/>
      <c r="BX9" s="757"/>
      <c r="BY9" s="757"/>
      <c r="BZ9" s="757"/>
      <c r="CA9" s="757"/>
      <c r="CB9" s="757"/>
      <c r="CC9" s="757"/>
      <c r="CD9" s="757"/>
      <c r="CE9" s="757"/>
      <c r="CF9" s="757"/>
      <c r="CG9" s="758"/>
      <c r="CH9" s="769">
        <v>9</v>
      </c>
      <c r="CI9" s="770"/>
      <c r="CJ9" s="770"/>
      <c r="CK9" s="770"/>
      <c r="CL9" s="771"/>
      <c r="CM9" s="769">
        <v>328</v>
      </c>
      <c r="CN9" s="770"/>
      <c r="CO9" s="770"/>
      <c r="CP9" s="770"/>
      <c r="CQ9" s="771"/>
      <c r="CR9" s="769">
        <v>70</v>
      </c>
      <c r="CS9" s="770"/>
      <c r="CT9" s="770"/>
      <c r="CU9" s="770"/>
      <c r="CV9" s="771"/>
      <c r="CW9" s="769">
        <v>23</v>
      </c>
      <c r="CX9" s="770"/>
      <c r="CY9" s="770"/>
      <c r="CZ9" s="770"/>
      <c r="DA9" s="771"/>
      <c r="DB9" s="769" t="s">
        <v>552</v>
      </c>
      <c r="DC9" s="770"/>
      <c r="DD9" s="770"/>
      <c r="DE9" s="770"/>
      <c r="DF9" s="771"/>
      <c r="DG9" s="769" t="s">
        <v>550</v>
      </c>
      <c r="DH9" s="770"/>
      <c r="DI9" s="770"/>
      <c r="DJ9" s="770"/>
      <c r="DK9" s="771"/>
      <c r="DL9" s="769" t="s">
        <v>552</v>
      </c>
      <c r="DM9" s="770"/>
      <c r="DN9" s="770"/>
      <c r="DO9" s="770"/>
      <c r="DP9" s="771"/>
      <c r="DQ9" s="769" t="s">
        <v>552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546</v>
      </c>
      <c r="BT10" s="757"/>
      <c r="BU10" s="757"/>
      <c r="BV10" s="757"/>
      <c r="BW10" s="757"/>
      <c r="BX10" s="757"/>
      <c r="BY10" s="757"/>
      <c r="BZ10" s="757"/>
      <c r="CA10" s="757"/>
      <c r="CB10" s="757"/>
      <c r="CC10" s="757"/>
      <c r="CD10" s="757"/>
      <c r="CE10" s="757"/>
      <c r="CF10" s="757"/>
      <c r="CG10" s="758"/>
      <c r="CH10" s="769">
        <v>0</v>
      </c>
      <c r="CI10" s="770"/>
      <c r="CJ10" s="770"/>
      <c r="CK10" s="770"/>
      <c r="CL10" s="771"/>
      <c r="CM10" s="769">
        <v>-705</v>
      </c>
      <c r="CN10" s="770"/>
      <c r="CO10" s="770"/>
      <c r="CP10" s="770"/>
      <c r="CQ10" s="771"/>
      <c r="CR10" s="769">
        <v>100</v>
      </c>
      <c r="CS10" s="770"/>
      <c r="CT10" s="770"/>
      <c r="CU10" s="770"/>
      <c r="CV10" s="771"/>
      <c r="CW10" s="769" t="s">
        <v>552</v>
      </c>
      <c r="CX10" s="770"/>
      <c r="CY10" s="770"/>
      <c r="CZ10" s="770"/>
      <c r="DA10" s="771"/>
      <c r="DB10" s="769" t="s">
        <v>552</v>
      </c>
      <c r="DC10" s="770"/>
      <c r="DD10" s="770"/>
      <c r="DE10" s="770"/>
      <c r="DF10" s="771"/>
      <c r="DG10" s="769" t="s">
        <v>552</v>
      </c>
      <c r="DH10" s="770"/>
      <c r="DI10" s="770"/>
      <c r="DJ10" s="770"/>
      <c r="DK10" s="771"/>
      <c r="DL10" s="769" t="s">
        <v>552</v>
      </c>
      <c r="DM10" s="770"/>
      <c r="DN10" s="770"/>
      <c r="DO10" s="770"/>
      <c r="DP10" s="771"/>
      <c r="DQ10" s="769" t="s">
        <v>550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547</v>
      </c>
      <c r="BT11" s="757"/>
      <c r="BU11" s="757"/>
      <c r="BV11" s="757"/>
      <c r="BW11" s="757"/>
      <c r="BX11" s="757"/>
      <c r="BY11" s="757"/>
      <c r="BZ11" s="757"/>
      <c r="CA11" s="757"/>
      <c r="CB11" s="757"/>
      <c r="CC11" s="757"/>
      <c r="CD11" s="757"/>
      <c r="CE11" s="757"/>
      <c r="CF11" s="757"/>
      <c r="CG11" s="758"/>
      <c r="CH11" s="769">
        <v>0</v>
      </c>
      <c r="CI11" s="770"/>
      <c r="CJ11" s="770"/>
      <c r="CK11" s="770"/>
      <c r="CL11" s="771"/>
      <c r="CM11" s="769">
        <v>87</v>
      </c>
      <c r="CN11" s="770"/>
      <c r="CO11" s="770"/>
      <c r="CP11" s="770"/>
      <c r="CQ11" s="771"/>
      <c r="CR11" s="769">
        <v>2</v>
      </c>
      <c r="CS11" s="770"/>
      <c r="CT11" s="770"/>
      <c r="CU11" s="770"/>
      <c r="CV11" s="771"/>
      <c r="CW11" s="769" t="s">
        <v>552</v>
      </c>
      <c r="CX11" s="770"/>
      <c r="CY11" s="770"/>
      <c r="CZ11" s="770"/>
      <c r="DA11" s="771"/>
      <c r="DB11" s="769" t="s">
        <v>552</v>
      </c>
      <c r="DC11" s="770"/>
      <c r="DD11" s="770"/>
      <c r="DE11" s="770"/>
      <c r="DF11" s="771"/>
      <c r="DG11" s="769" t="s">
        <v>552</v>
      </c>
      <c r="DH11" s="770"/>
      <c r="DI11" s="770"/>
      <c r="DJ11" s="770"/>
      <c r="DK11" s="771"/>
      <c r="DL11" s="769" t="s">
        <v>552</v>
      </c>
      <c r="DM11" s="770"/>
      <c r="DN11" s="770"/>
      <c r="DO11" s="770"/>
      <c r="DP11" s="771"/>
      <c r="DQ11" s="769" t="s">
        <v>552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548</v>
      </c>
      <c r="BT12" s="757"/>
      <c r="BU12" s="757"/>
      <c r="BV12" s="757"/>
      <c r="BW12" s="757"/>
      <c r="BX12" s="757"/>
      <c r="BY12" s="757"/>
      <c r="BZ12" s="757"/>
      <c r="CA12" s="757"/>
      <c r="CB12" s="757"/>
      <c r="CC12" s="757"/>
      <c r="CD12" s="757"/>
      <c r="CE12" s="757"/>
      <c r="CF12" s="757"/>
      <c r="CG12" s="758"/>
      <c r="CH12" s="769">
        <v>-19</v>
      </c>
      <c r="CI12" s="770"/>
      <c r="CJ12" s="770"/>
      <c r="CK12" s="770"/>
      <c r="CL12" s="771"/>
      <c r="CM12" s="769">
        <v>433</v>
      </c>
      <c r="CN12" s="770"/>
      <c r="CO12" s="770"/>
      <c r="CP12" s="770"/>
      <c r="CQ12" s="771"/>
      <c r="CR12" s="769">
        <v>10</v>
      </c>
      <c r="CS12" s="770"/>
      <c r="CT12" s="770"/>
      <c r="CU12" s="770"/>
      <c r="CV12" s="771"/>
      <c r="CW12" s="769" t="s">
        <v>552</v>
      </c>
      <c r="CX12" s="770"/>
      <c r="CY12" s="770"/>
      <c r="CZ12" s="770"/>
      <c r="DA12" s="771"/>
      <c r="DB12" s="769" t="s">
        <v>552</v>
      </c>
      <c r="DC12" s="770"/>
      <c r="DD12" s="770"/>
      <c r="DE12" s="770"/>
      <c r="DF12" s="771"/>
      <c r="DG12" s="769" t="s">
        <v>552</v>
      </c>
      <c r="DH12" s="770"/>
      <c r="DI12" s="770"/>
      <c r="DJ12" s="770"/>
      <c r="DK12" s="771"/>
      <c r="DL12" s="769" t="s">
        <v>552</v>
      </c>
      <c r="DM12" s="770"/>
      <c r="DN12" s="770"/>
      <c r="DO12" s="770"/>
      <c r="DP12" s="771"/>
      <c r="DQ12" s="769">
        <v>63</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549</v>
      </c>
      <c r="BT13" s="757"/>
      <c r="BU13" s="757"/>
      <c r="BV13" s="757"/>
      <c r="BW13" s="757"/>
      <c r="BX13" s="757"/>
      <c r="BY13" s="757"/>
      <c r="BZ13" s="757"/>
      <c r="CA13" s="757"/>
      <c r="CB13" s="757"/>
      <c r="CC13" s="757"/>
      <c r="CD13" s="757"/>
      <c r="CE13" s="757"/>
      <c r="CF13" s="757"/>
      <c r="CG13" s="758"/>
      <c r="CH13" s="769">
        <v>6</v>
      </c>
      <c r="CI13" s="770"/>
      <c r="CJ13" s="770"/>
      <c r="CK13" s="770"/>
      <c r="CL13" s="771"/>
      <c r="CM13" s="769">
        <v>317</v>
      </c>
      <c r="CN13" s="770"/>
      <c r="CO13" s="770"/>
      <c r="CP13" s="770"/>
      <c r="CQ13" s="771"/>
      <c r="CR13" s="769">
        <v>50</v>
      </c>
      <c r="CS13" s="770"/>
      <c r="CT13" s="770"/>
      <c r="CU13" s="770"/>
      <c r="CV13" s="771"/>
      <c r="CW13" s="769" t="s">
        <v>552</v>
      </c>
      <c r="CX13" s="770"/>
      <c r="CY13" s="770"/>
      <c r="CZ13" s="770"/>
      <c r="DA13" s="771"/>
      <c r="DB13" s="769" t="s">
        <v>552</v>
      </c>
      <c r="DC13" s="770"/>
      <c r="DD13" s="770"/>
      <c r="DE13" s="770"/>
      <c r="DF13" s="771"/>
      <c r="DG13" s="769" t="s">
        <v>552</v>
      </c>
      <c r="DH13" s="770"/>
      <c r="DI13" s="770"/>
      <c r="DJ13" s="770"/>
      <c r="DK13" s="771"/>
      <c r="DL13" s="769" t="s">
        <v>552</v>
      </c>
      <c r="DM13" s="770"/>
      <c r="DN13" s="770"/>
      <c r="DO13" s="770"/>
      <c r="DP13" s="771"/>
      <c r="DQ13" s="769" t="s">
        <v>550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24031</v>
      </c>
      <c r="R23" s="782"/>
      <c r="S23" s="782"/>
      <c r="T23" s="782"/>
      <c r="U23" s="782"/>
      <c r="V23" s="782">
        <v>23250</v>
      </c>
      <c r="W23" s="782"/>
      <c r="X23" s="782"/>
      <c r="Y23" s="782"/>
      <c r="Z23" s="782"/>
      <c r="AA23" s="782">
        <v>781</v>
      </c>
      <c r="AB23" s="782"/>
      <c r="AC23" s="782"/>
      <c r="AD23" s="782"/>
      <c r="AE23" s="783"/>
      <c r="AF23" s="784">
        <v>678</v>
      </c>
      <c r="AG23" s="782"/>
      <c r="AH23" s="782"/>
      <c r="AI23" s="782"/>
      <c r="AJ23" s="785"/>
      <c r="AK23" s="786"/>
      <c r="AL23" s="787"/>
      <c r="AM23" s="787"/>
      <c r="AN23" s="787"/>
      <c r="AO23" s="787"/>
      <c r="AP23" s="782">
        <v>21870</v>
      </c>
      <c r="AQ23" s="782"/>
      <c r="AR23" s="782"/>
      <c r="AS23" s="782"/>
      <c r="AT23" s="782"/>
      <c r="AU23" s="788"/>
      <c r="AV23" s="788"/>
      <c r="AW23" s="788"/>
      <c r="AX23" s="788"/>
      <c r="AY23" s="789"/>
      <c r="AZ23" s="797" t="s">
        <v>368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8634</v>
      </c>
      <c r="R28" s="811"/>
      <c r="S28" s="811"/>
      <c r="T28" s="811"/>
      <c r="U28" s="811"/>
      <c r="V28" s="811">
        <v>8055</v>
      </c>
      <c r="W28" s="811"/>
      <c r="X28" s="811"/>
      <c r="Y28" s="811"/>
      <c r="Z28" s="811"/>
      <c r="AA28" s="811">
        <v>580</v>
      </c>
      <c r="AB28" s="811"/>
      <c r="AC28" s="811"/>
      <c r="AD28" s="811"/>
      <c r="AE28" s="812"/>
      <c r="AF28" s="813">
        <v>580</v>
      </c>
      <c r="AG28" s="811"/>
      <c r="AH28" s="811"/>
      <c r="AI28" s="811"/>
      <c r="AJ28" s="814"/>
      <c r="AK28" s="815">
        <v>476</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6572</v>
      </c>
      <c r="R29" s="747"/>
      <c r="S29" s="747"/>
      <c r="T29" s="747"/>
      <c r="U29" s="747"/>
      <c r="V29" s="747">
        <v>6522</v>
      </c>
      <c r="W29" s="747"/>
      <c r="X29" s="747"/>
      <c r="Y29" s="747"/>
      <c r="Z29" s="747"/>
      <c r="AA29" s="747">
        <v>50</v>
      </c>
      <c r="AB29" s="747"/>
      <c r="AC29" s="747"/>
      <c r="AD29" s="747"/>
      <c r="AE29" s="748"/>
      <c r="AF29" s="749">
        <v>50</v>
      </c>
      <c r="AG29" s="750"/>
      <c r="AH29" s="750"/>
      <c r="AI29" s="750"/>
      <c r="AJ29" s="751"/>
      <c r="AK29" s="818">
        <v>983</v>
      </c>
      <c r="AL29" s="819"/>
      <c r="AM29" s="819"/>
      <c r="AN29" s="819"/>
      <c r="AO29" s="819"/>
      <c r="AP29" s="819" t="s">
        <v>536</v>
      </c>
      <c r="AQ29" s="819"/>
      <c r="AR29" s="819"/>
      <c r="AS29" s="819"/>
      <c r="AT29" s="819"/>
      <c r="AU29" s="819" t="s">
        <v>535</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908</v>
      </c>
      <c r="R30" s="747"/>
      <c r="S30" s="747"/>
      <c r="T30" s="747"/>
      <c r="U30" s="747"/>
      <c r="V30" s="747">
        <v>906</v>
      </c>
      <c r="W30" s="747"/>
      <c r="X30" s="747"/>
      <c r="Y30" s="747"/>
      <c r="Z30" s="747"/>
      <c r="AA30" s="747">
        <v>1</v>
      </c>
      <c r="AB30" s="747"/>
      <c r="AC30" s="747"/>
      <c r="AD30" s="747"/>
      <c r="AE30" s="748"/>
      <c r="AF30" s="749">
        <v>1</v>
      </c>
      <c r="AG30" s="750"/>
      <c r="AH30" s="750"/>
      <c r="AI30" s="750"/>
      <c r="AJ30" s="751"/>
      <c r="AK30" s="818">
        <v>208</v>
      </c>
      <c r="AL30" s="819"/>
      <c r="AM30" s="819"/>
      <c r="AN30" s="819"/>
      <c r="AO30" s="819"/>
      <c r="AP30" s="819" t="s">
        <v>536</v>
      </c>
      <c r="AQ30" s="819"/>
      <c r="AR30" s="819"/>
      <c r="AS30" s="819"/>
      <c r="AT30" s="819"/>
      <c r="AU30" s="819" t="s">
        <v>535</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12866</v>
      </c>
      <c r="R31" s="747"/>
      <c r="S31" s="747"/>
      <c r="T31" s="747"/>
      <c r="U31" s="747"/>
      <c r="V31" s="747">
        <v>12458</v>
      </c>
      <c r="W31" s="747"/>
      <c r="X31" s="747"/>
      <c r="Y31" s="747"/>
      <c r="Z31" s="747"/>
      <c r="AA31" s="747">
        <v>408</v>
      </c>
      <c r="AB31" s="747"/>
      <c r="AC31" s="747"/>
      <c r="AD31" s="747"/>
      <c r="AE31" s="748"/>
      <c r="AF31" s="749">
        <v>408</v>
      </c>
      <c r="AG31" s="750"/>
      <c r="AH31" s="750"/>
      <c r="AI31" s="750"/>
      <c r="AJ31" s="751"/>
      <c r="AK31" s="818" t="s">
        <v>536</v>
      </c>
      <c r="AL31" s="819"/>
      <c r="AM31" s="819"/>
      <c r="AN31" s="819"/>
      <c r="AO31" s="819"/>
      <c r="AP31" s="819" t="s">
        <v>536</v>
      </c>
      <c r="AQ31" s="819"/>
      <c r="AR31" s="819"/>
      <c r="AS31" s="819"/>
      <c r="AT31" s="819"/>
      <c r="AU31" s="819" t="s">
        <v>535</v>
      </c>
      <c r="AV31" s="819"/>
      <c r="AW31" s="819"/>
      <c r="AX31" s="819"/>
      <c r="AY31" s="819"/>
      <c r="AZ31" s="820" t="s">
        <v>535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1970</v>
      </c>
      <c r="R32" s="747"/>
      <c r="S32" s="747"/>
      <c r="T32" s="747"/>
      <c r="U32" s="747"/>
      <c r="V32" s="747">
        <v>2546</v>
      </c>
      <c r="W32" s="747"/>
      <c r="X32" s="747"/>
      <c r="Y32" s="747"/>
      <c r="Z32" s="747"/>
      <c r="AA32" s="747">
        <v>-576</v>
      </c>
      <c r="AB32" s="747"/>
      <c r="AC32" s="747"/>
      <c r="AD32" s="747"/>
      <c r="AE32" s="748"/>
      <c r="AF32" s="749">
        <v>301</v>
      </c>
      <c r="AG32" s="750"/>
      <c r="AH32" s="750"/>
      <c r="AI32" s="750"/>
      <c r="AJ32" s="751"/>
      <c r="AK32" s="818">
        <v>361</v>
      </c>
      <c r="AL32" s="819"/>
      <c r="AM32" s="819"/>
      <c r="AN32" s="819"/>
      <c r="AO32" s="819"/>
      <c r="AP32" s="819">
        <v>240</v>
      </c>
      <c r="AQ32" s="819"/>
      <c r="AR32" s="819"/>
      <c r="AS32" s="819"/>
      <c r="AT32" s="819"/>
      <c r="AU32" s="819">
        <v>135</v>
      </c>
      <c r="AV32" s="819"/>
      <c r="AW32" s="819"/>
      <c r="AX32" s="819"/>
      <c r="AY32" s="819"/>
      <c r="AZ32" s="820" t="s">
        <v>535</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1913</v>
      </c>
      <c r="R33" s="747"/>
      <c r="S33" s="747"/>
      <c r="T33" s="747"/>
      <c r="U33" s="747"/>
      <c r="V33" s="747">
        <v>1317</v>
      </c>
      <c r="W33" s="747"/>
      <c r="X33" s="747"/>
      <c r="Y33" s="747"/>
      <c r="Z33" s="747"/>
      <c r="AA33" s="747">
        <v>596</v>
      </c>
      <c r="AB33" s="747"/>
      <c r="AC33" s="747"/>
      <c r="AD33" s="747"/>
      <c r="AE33" s="748"/>
      <c r="AF33" s="749">
        <v>1244</v>
      </c>
      <c r="AG33" s="750"/>
      <c r="AH33" s="750"/>
      <c r="AI33" s="750"/>
      <c r="AJ33" s="751"/>
      <c r="AK33" s="818">
        <v>5</v>
      </c>
      <c r="AL33" s="819"/>
      <c r="AM33" s="819"/>
      <c r="AN33" s="819"/>
      <c r="AO33" s="819"/>
      <c r="AP33" s="819">
        <v>250</v>
      </c>
      <c r="AQ33" s="819"/>
      <c r="AR33" s="819"/>
      <c r="AS33" s="819"/>
      <c r="AT33" s="819"/>
      <c r="AU33" s="819">
        <v>17</v>
      </c>
      <c r="AV33" s="819"/>
      <c r="AW33" s="819"/>
      <c r="AX33" s="819"/>
      <c r="AY33" s="819"/>
      <c r="AZ33" s="820" t="s">
        <v>535</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2427</v>
      </c>
      <c r="R34" s="747"/>
      <c r="S34" s="747"/>
      <c r="T34" s="747"/>
      <c r="U34" s="747"/>
      <c r="V34" s="747">
        <v>2268</v>
      </c>
      <c r="W34" s="747"/>
      <c r="X34" s="747"/>
      <c r="Y34" s="747"/>
      <c r="Z34" s="747"/>
      <c r="AA34" s="747">
        <v>159</v>
      </c>
      <c r="AB34" s="747"/>
      <c r="AC34" s="747"/>
      <c r="AD34" s="747"/>
      <c r="AE34" s="748"/>
      <c r="AF34" s="749">
        <v>1047</v>
      </c>
      <c r="AG34" s="750"/>
      <c r="AH34" s="750"/>
      <c r="AI34" s="750"/>
      <c r="AJ34" s="751"/>
      <c r="AK34" s="818">
        <v>889</v>
      </c>
      <c r="AL34" s="819"/>
      <c r="AM34" s="819"/>
      <c r="AN34" s="819"/>
      <c r="AO34" s="819"/>
      <c r="AP34" s="819">
        <v>18082</v>
      </c>
      <c r="AQ34" s="819"/>
      <c r="AR34" s="819"/>
      <c r="AS34" s="819"/>
      <c r="AT34" s="819"/>
      <c r="AU34" s="819">
        <v>10994</v>
      </c>
      <c r="AV34" s="819"/>
      <c r="AW34" s="819"/>
      <c r="AX34" s="819"/>
      <c r="AY34" s="819"/>
      <c r="AZ34" s="820" t="s">
        <v>535</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90</v>
      </c>
      <c r="R35" s="747"/>
      <c r="S35" s="747"/>
      <c r="T35" s="747"/>
      <c r="U35" s="747"/>
      <c r="V35" s="747">
        <v>1</v>
      </c>
      <c r="W35" s="747"/>
      <c r="X35" s="747"/>
      <c r="Y35" s="747"/>
      <c r="Z35" s="747"/>
      <c r="AA35" s="747">
        <v>88</v>
      </c>
      <c r="AB35" s="747"/>
      <c r="AC35" s="747"/>
      <c r="AD35" s="747"/>
      <c r="AE35" s="748"/>
      <c r="AF35" s="749">
        <v>330</v>
      </c>
      <c r="AG35" s="750"/>
      <c r="AH35" s="750"/>
      <c r="AI35" s="750"/>
      <c r="AJ35" s="751"/>
      <c r="AK35" s="818" t="s">
        <v>536</v>
      </c>
      <c r="AL35" s="819"/>
      <c r="AM35" s="819"/>
      <c r="AN35" s="819"/>
      <c r="AO35" s="819"/>
      <c r="AP35" s="819" t="s">
        <v>536</v>
      </c>
      <c r="AQ35" s="819"/>
      <c r="AR35" s="819"/>
      <c r="AS35" s="819"/>
      <c r="AT35" s="819"/>
      <c r="AU35" s="819" t="s">
        <v>535</v>
      </c>
      <c r="AV35" s="819"/>
      <c r="AW35" s="819"/>
      <c r="AX35" s="819"/>
      <c r="AY35" s="819"/>
      <c r="AZ35" s="820" t="s">
        <v>535</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3959</v>
      </c>
      <c r="AG63" s="830"/>
      <c r="AH63" s="830"/>
      <c r="AI63" s="830"/>
      <c r="AJ63" s="831"/>
      <c r="AK63" s="832"/>
      <c r="AL63" s="827"/>
      <c r="AM63" s="827"/>
      <c r="AN63" s="827"/>
      <c r="AO63" s="827"/>
      <c r="AP63" s="830">
        <v>18572</v>
      </c>
      <c r="AQ63" s="830"/>
      <c r="AR63" s="830"/>
      <c r="AS63" s="830"/>
      <c r="AT63" s="830"/>
      <c r="AU63" s="830">
        <v>11146</v>
      </c>
      <c r="AV63" s="830"/>
      <c r="AW63" s="830"/>
      <c r="AX63" s="830"/>
      <c r="AY63" s="830"/>
      <c r="AZ63" s="834"/>
      <c r="BA63" s="834"/>
      <c r="BB63" s="834"/>
      <c r="BC63" s="834"/>
      <c r="BD63" s="834"/>
      <c r="BE63" s="835"/>
      <c r="BF63" s="835"/>
      <c r="BG63" s="835"/>
      <c r="BH63" s="835"/>
      <c r="BI63" s="836"/>
      <c r="BJ63" s="837" t="s">
        <v>368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1586</v>
      </c>
      <c r="R68" s="854"/>
      <c r="S68" s="854"/>
      <c r="T68" s="854"/>
      <c r="U68" s="854"/>
      <c r="V68" s="854">
        <v>1230</v>
      </c>
      <c r="W68" s="854"/>
      <c r="X68" s="854"/>
      <c r="Y68" s="854"/>
      <c r="Z68" s="854"/>
      <c r="AA68" s="854">
        <v>355</v>
      </c>
      <c r="AB68" s="854"/>
      <c r="AC68" s="854"/>
      <c r="AD68" s="854"/>
      <c r="AE68" s="854"/>
      <c r="AF68" s="854">
        <v>4880</v>
      </c>
      <c r="AG68" s="854"/>
      <c r="AH68" s="854"/>
      <c r="AI68" s="854"/>
      <c r="AJ68" s="854"/>
      <c r="AK68" s="854">
        <v>3</v>
      </c>
      <c r="AL68" s="854"/>
      <c r="AM68" s="854"/>
      <c r="AN68" s="854"/>
      <c r="AO68" s="854"/>
      <c r="AP68" s="854">
        <v>4140</v>
      </c>
      <c r="AQ68" s="854"/>
      <c r="AR68" s="854"/>
      <c r="AS68" s="854"/>
      <c r="AT68" s="854"/>
      <c r="AU68" s="854" t="s">
        <v>550</v>
      </c>
      <c r="AV68" s="854"/>
      <c r="AW68" s="854"/>
      <c r="AX68" s="854"/>
      <c r="AY68" s="854"/>
      <c r="AZ68" s="855" t="s">
        <v>551</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8652</v>
      </c>
      <c r="R69" s="819"/>
      <c r="S69" s="819"/>
      <c r="T69" s="819"/>
      <c r="U69" s="819"/>
      <c r="V69" s="819">
        <v>7933</v>
      </c>
      <c r="W69" s="819"/>
      <c r="X69" s="819"/>
      <c r="Y69" s="819"/>
      <c r="Z69" s="819"/>
      <c r="AA69" s="819">
        <v>718</v>
      </c>
      <c r="AB69" s="819"/>
      <c r="AC69" s="819"/>
      <c r="AD69" s="819"/>
      <c r="AE69" s="819"/>
      <c r="AF69" s="819">
        <v>718</v>
      </c>
      <c r="AG69" s="819"/>
      <c r="AH69" s="819"/>
      <c r="AI69" s="819"/>
      <c r="AJ69" s="819"/>
      <c r="AK69" s="819">
        <v>652</v>
      </c>
      <c r="AL69" s="819"/>
      <c r="AM69" s="819"/>
      <c r="AN69" s="819"/>
      <c r="AO69" s="819"/>
      <c r="AP69" s="819" t="s">
        <v>552</v>
      </c>
      <c r="AQ69" s="819"/>
      <c r="AR69" s="819"/>
      <c r="AS69" s="819"/>
      <c r="AT69" s="819"/>
      <c r="AU69" s="819" t="s">
        <v>552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97</v>
      </c>
      <c r="R70" s="819"/>
      <c r="S70" s="819"/>
      <c r="T70" s="819"/>
      <c r="U70" s="819"/>
      <c r="V70" s="819">
        <v>92</v>
      </c>
      <c r="W70" s="819"/>
      <c r="X70" s="819"/>
      <c r="Y70" s="819"/>
      <c r="Z70" s="819"/>
      <c r="AA70" s="819">
        <v>5</v>
      </c>
      <c r="AB70" s="819"/>
      <c r="AC70" s="819"/>
      <c r="AD70" s="819"/>
      <c r="AE70" s="819"/>
      <c r="AF70" s="819">
        <v>5</v>
      </c>
      <c r="AG70" s="819"/>
      <c r="AH70" s="819"/>
      <c r="AI70" s="819"/>
      <c r="AJ70" s="819"/>
      <c r="AK70" s="819" t="s">
        <v>552</v>
      </c>
      <c r="AL70" s="819"/>
      <c r="AM70" s="819"/>
      <c r="AN70" s="819"/>
      <c r="AO70" s="819"/>
      <c r="AP70" s="819" t="s">
        <v>552</v>
      </c>
      <c r="AQ70" s="819"/>
      <c r="AR70" s="819"/>
      <c r="AS70" s="819"/>
      <c r="AT70" s="819"/>
      <c r="AU70" s="819" t="s">
        <v>552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4">
        <v>61</v>
      </c>
      <c r="R71" s="819"/>
      <c r="S71" s="819"/>
      <c r="T71" s="819"/>
      <c r="U71" s="819"/>
      <c r="V71" s="819">
        <v>60</v>
      </c>
      <c r="W71" s="819"/>
      <c r="X71" s="819"/>
      <c r="Y71" s="819"/>
      <c r="Z71" s="819"/>
      <c r="AA71" s="819">
        <v>2</v>
      </c>
      <c r="AB71" s="819"/>
      <c r="AC71" s="819"/>
      <c r="AD71" s="819"/>
      <c r="AE71" s="819"/>
      <c r="AF71" s="819">
        <v>2</v>
      </c>
      <c r="AG71" s="819"/>
      <c r="AH71" s="819"/>
      <c r="AI71" s="819"/>
      <c r="AJ71" s="819"/>
      <c r="AK71" s="819" t="s">
        <v>552</v>
      </c>
      <c r="AL71" s="819"/>
      <c r="AM71" s="819"/>
      <c r="AN71" s="819"/>
      <c r="AO71" s="819"/>
      <c r="AP71" s="819" t="s">
        <v>552</v>
      </c>
      <c r="AQ71" s="819"/>
      <c r="AR71" s="819"/>
      <c r="AS71" s="819"/>
      <c r="AT71" s="819"/>
      <c r="AU71" s="819" t="s">
        <v>552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257828</v>
      </c>
      <c r="R72" s="819"/>
      <c r="S72" s="819"/>
      <c r="T72" s="819"/>
      <c r="U72" s="819"/>
      <c r="V72" s="819">
        <v>257733</v>
      </c>
      <c r="W72" s="819"/>
      <c r="X72" s="819"/>
      <c r="Y72" s="819"/>
      <c r="Z72" s="819"/>
      <c r="AA72" s="819">
        <v>95</v>
      </c>
      <c r="AB72" s="819"/>
      <c r="AC72" s="819"/>
      <c r="AD72" s="819"/>
      <c r="AE72" s="819"/>
      <c r="AF72" s="819">
        <v>95</v>
      </c>
      <c r="AG72" s="819"/>
      <c r="AH72" s="819"/>
      <c r="AI72" s="819"/>
      <c r="AJ72" s="819"/>
      <c r="AK72" s="819">
        <v>9107</v>
      </c>
      <c r="AL72" s="819"/>
      <c r="AM72" s="819"/>
      <c r="AN72" s="819"/>
      <c r="AO72" s="819"/>
      <c r="AP72" s="819" t="s">
        <v>552</v>
      </c>
      <c r="AQ72" s="819"/>
      <c r="AR72" s="819"/>
      <c r="AS72" s="819"/>
      <c r="AT72" s="819"/>
      <c r="AU72" s="819" t="s">
        <v>552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5700</v>
      </c>
      <c r="AG88" s="830"/>
      <c r="AH88" s="830"/>
      <c r="AI88" s="830"/>
      <c r="AJ88" s="830"/>
      <c r="AK88" s="827"/>
      <c r="AL88" s="827"/>
      <c r="AM88" s="827"/>
      <c r="AN88" s="827"/>
      <c r="AO88" s="827"/>
      <c r="AP88" s="830">
        <v>4140</v>
      </c>
      <c r="AQ88" s="830"/>
      <c r="AR88" s="830"/>
      <c r="AS88" s="830"/>
      <c r="AT88" s="830"/>
      <c r="AU88" s="830" t="s">
        <v>552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332</v>
      </c>
      <c r="CS102" s="838"/>
      <c r="CT102" s="838"/>
      <c r="CU102" s="838"/>
      <c r="CV102" s="881"/>
      <c r="CW102" s="880">
        <v>23</v>
      </c>
      <c r="CX102" s="838"/>
      <c r="CY102" s="838"/>
      <c r="CZ102" s="838"/>
      <c r="DA102" s="881"/>
      <c r="DB102" s="880" t="s">
        <v>552</v>
      </c>
      <c r="DC102" s="838"/>
      <c r="DD102" s="838"/>
      <c r="DE102" s="838"/>
      <c r="DF102" s="881"/>
      <c r="DG102" s="880" t="s">
        <v>552</v>
      </c>
      <c r="DH102" s="838"/>
      <c r="DI102" s="838"/>
      <c r="DJ102" s="838"/>
      <c r="DK102" s="881"/>
      <c r="DL102" s="880" t="s">
        <v>552</v>
      </c>
      <c r="DM102" s="838"/>
      <c r="DN102" s="838"/>
      <c r="DO102" s="838"/>
      <c r="DP102" s="881"/>
      <c r="DQ102" s="880">
        <v>63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284</v>
      </c>
      <c r="AG109" s="883"/>
      <c r="AH109" s="883"/>
      <c r="AI109" s="883"/>
      <c r="AJ109" s="884"/>
      <c r="AK109" s="882" t="s">
        <v>283</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284</v>
      </c>
      <c r="BW109" s="883"/>
      <c r="BX109" s="883"/>
      <c r="BY109" s="883"/>
      <c r="BZ109" s="884"/>
      <c r="CA109" s="882" t="s">
        <v>283</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284</v>
      </c>
      <c r="DM109" s="883"/>
      <c r="DN109" s="883"/>
      <c r="DO109" s="883"/>
      <c r="DP109" s="884"/>
      <c r="DQ109" s="882" t="s">
        <v>283</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2249753</v>
      </c>
      <c r="AB110" s="890"/>
      <c r="AC110" s="890"/>
      <c r="AD110" s="890"/>
      <c r="AE110" s="891"/>
      <c r="AF110" s="892">
        <v>2337406</v>
      </c>
      <c r="AG110" s="890"/>
      <c r="AH110" s="890"/>
      <c r="AI110" s="890"/>
      <c r="AJ110" s="891"/>
      <c r="AK110" s="892">
        <v>2248984</v>
      </c>
      <c r="AL110" s="890"/>
      <c r="AM110" s="890"/>
      <c r="AN110" s="890"/>
      <c r="AO110" s="891"/>
      <c r="AP110" s="893">
        <v>18</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21343579</v>
      </c>
      <c r="BR110" s="927"/>
      <c r="BS110" s="927"/>
      <c r="BT110" s="927"/>
      <c r="BU110" s="927"/>
      <c r="BV110" s="927">
        <v>21505420</v>
      </c>
      <c r="BW110" s="927"/>
      <c r="BX110" s="927"/>
      <c r="BY110" s="927"/>
      <c r="BZ110" s="927"/>
      <c r="CA110" s="927">
        <v>21870442</v>
      </c>
      <c r="CB110" s="927"/>
      <c r="CC110" s="927"/>
      <c r="CD110" s="927"/>
      <c r="CE110" s="927"/>
      <c r="CF110" s="941">
        <v>175.2</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368</v>
      </c>
      <c r="DH110" s="927"/>
      <c r="DI110" s="927"/>
      <c r="DJ110" s="927"/>
      <c r="DK110" s="927"/>
      <c r="DL110" s="927" t="s">
        <v>368</v>
      </c>
      <c r="DM110" s="927"/>
      <c r="DN110" s="927"/>
      <c r="DO110" s="927"/>
      <c r="DP110" s="927"/>
      <c r="DQ110" s="927" t="s">
        <v>368</v>
      </c>
      <c r="DR110" s="927"/>
      <c r="DS110" s="927"/>
      <c r="DT110" s="927"/>
      <c r="DU110" s="927"/>
      <c r="DV110" s="928" t="s">
        <v>368</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368</v>
      </c>
      <c r="AB111" s="934"/>
      <c r="AC111" s="934"/>
      <c r="AD111" s="934"/>
      <c r="AE111" s="935"/>
      <c r="AF111" s="936" t="s">
        <v>368</v>
      </c>
      <c r="AG111" s="934"/>
      <c r="AH111" s="934"/>
      <c r="AI111" s="934"/>
      <c r="AJ111" s="935"/>
      <c r="AK111" s="936" t="s">
        <v>368</v>
      </c>
      <c r="AL111" s="934"/>
      <c r="AM111" s="934"/>
      <c r="AN111" s="934"/>
      <c r="AO111" s="935"/>
      <c r="AP111" s="937" t="s">
        <v>368</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691976</v>
      </c>
      <c r="BR111" s="920"/>
      <c r="BS111" s="920"/>
      <c r="BT111" s="920"/>
      <c r="BU111" s="920"/>
      <c r="BV111" s="920">
        <v>596729</v>
      </c>
      <c r="BW111" s="920"/>
      <c r="BX111" s="920"/>
      <c r="BY111" s="920"/>
      <c r="BZ111" s="920"/>
      <c r="CA111" s="920">
        <v>515770</v>
      </c>
      <c r="CB111" s="920"/>
      <c r="CC111" s="920"/>
      <c r="CD111" s="920"/>
      <c r="CE111" s="920"/>
      <c r="CF111" s="914">
        <v>4.0999999999999996</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368</v>
      </c>
      <c r="DH111" s="920"/>
      <c r="DI111" s="920"/>
      <c r="DJ111" s="920"/>
      <c r="DK111" s="920"/>
      <c r="DL111" s="920" t="s">
        <v>368</v>
      </c>
      <c r="DM111" s="920"/>
      <c r="DN111" s="920"/>
      <c r="DO111" s="920"/>
      <c r="DP111" s="920"/>
      <c r="DQ111" s="920" t="s">
        <v>368</v>
      </c>
      <c r="DR111" s="920"/>
      <c r="DS111" s="920"/>
      <c r="DT111" s="920"/>
      <c r="DU111" s="920"/>
      <c r="DV111" s="921" t="s">
        <v>368</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368</v>
      </c>
      <c r="AB112" s="959"/>
      <c r="AC112" s="959"/>
      <c r="AD112" s="959"/>
      <c r="AE112" s="960"/>
      <c r="AF112" s="961" t="s">
        <v>368</v>
      </c>
      <c r="AG112" s="959"/>
      <c r="AH112" s="959"/>
      <c r="AI112" s="959"/>
      <c r="AJ112" s="960"/>
      <c r="AK112" s="961" t="s">
        <v>368</v>
      </c>
      <c r="AL112" s="959"/>
      <c r="AM112" s="959"/>
      <c r="AN112" s="959"/>
      <c r="AO112" s="960"/>
      <c r="AP112" s="962" t="s">
        <v>368</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11630400</v>
      </c>
      <c r="BR112" s="920"/>
      <c r="BS112" s="920"/>
      <c r="BT112" s="920"/>
      <c r="BU112" s="920"/>
      <c r="BV112" s="920">
        <v>11337287</v>
      </c>
      <c r="BW112" s="920"/>
      <c r="BX112" s="920"/>
      <c r="BY112" s="920"/>
      <c r="BZ112" s="920"/>
      <c r="CA112" s="920">
        <v>11145881</v>
      </c>
      <c r="CB112" s="920"/>
      <c r="CC112" s="920"/>
      <c r="CD112" s="920"/>
      <c r="CE112" s="920"/>
      <c r="CF112" s="914">
        <v>89.3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45428</v>
      </c>
      <c r="DH112" s="920"/>
      <c r="DI112" s="920"/>
      <c r="DJ112" s="920"/>
      <c r="DK112" s="920"/>
      <c r="DL112" s="920">
        <v>39849</v>
      </c>
      <c r="DM112" s="920"/>
      <c r="DN112" s="920"/>
      <c r="DO112" s="920"/>
      <c r="DP112" s="920"/>
      <c r="DQ112" s="920">
        <v>33990</v>
      </c>
      <c r="DR112" s="920"/>
      <c r="DS112" s="920"/>
      <c r="DT112" s="920"/>
      <c r="DU112" s="920"/>
      <c r="DV112" s="921">
        <v>0.3</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911266</v>
      </c>
      <c r="AB113" s="934"/>
      <c r="AC113" s="934"/>
      <c r="AD113" s="934"/>
      <c r="AE113" s="935"/>
      <c r="AF113" s="936">
        <v>833794</v>
      </c>
      <c r="AG113" s="934"/>
      <c r="AH113" s="934"/>
      <c r="AI113" s="934"/>
      <c r="AJ113" s="935"/>
      <c r="AK113" s="936">
        <v>822696</v>
      </c>
      <c r="AL113" s="934"/>
      <c r="AM113" s="934"/>
      <c r="AN113" s="934"/>
      <c r="AO113" s="935"/>
      <c r="AP113" s="937">
        <v>6.6</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t="s">
        <v>368</v>
      </c>
      <c r="BR113" s="920"/>
      <c r="BS113" s="920"/>
      <c r="BT113" s="920"/>
      <c r="BU113" s="920"/>
      <c r="BV113" s="920" t="s">
        <v>368</v>
      </c>
      <c r="BW113" s="920"/>
      <c r="BX113" s="920"/>
      <c r="BY113" s="920"/>
      <c r="BZ113" s="920"/>
      <c r="CA113" s="920" t="s">
        <v>368</v>
      </c>
      <c r="CB113" s="920"/>
      <c r="CC113" s="920"/>
      <c r="CD113" s="920"/>
      <c r="CE113" s="920"/>
      <c r="CF113" s="914" t="s">
        <v>368</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368</v>
      </c>
      <c r="DH113" s="959"/>
      <c r="DI113" s="959"/>
      <c r="DJ113" s="959"/>
      <c r="DK113" s="960"/>
      <c r="DL113" s="961" t="s">
        <v>368</v>
      </c>
      <c r="DM113" s="959"/>
      <c r="DN113" s="959"/>
      <c r="DO113" s="959"/>
      <c r="DP113" s="960"/>
      <c r="DQ113" s="961" t="s">
        <v>368</v>
      </c>
      <c r="DR113" s="959"/>
      <c r="DS113" s="959"/>
      <c r="DT113" s="959"/>
      <c r="DU113" s="960"/>
      <c r="DV113" s="962" t="s">
        <v>368</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368</v>
      </c>
      <c r="AB114" s="959"/>
      <c r="AC114" s="959"/>
      <c r="AD114" s="959"/>
      <c r="AE114" s="960"/>
      <c r="AF114" s="961" t="s">
        <v>368</v>
      </c>
      <c r="AG114" s="959"/>
      <c r="AH114" s="959"/>
      <c r="AI114" s="959"/>
      <c r="AJ114" s="960"/>
      <c r="AK114" s="961" t="s">
        <v>368</v>
      </c>
      <c r="AL114" s="959"/>
      <c r="AM114" s="959"/>
      <c r="AN114" s="959"/>
      <c r="AO114" s="960"/>
      <c r="AP114" s="962" t="s">
        <v>368</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4295653</v>
      </c>
      <c r="BR114" s="920"/>
      <c r="BS114" s="920"/>
      <c r="BT114" s="920"/>
      <c r="BU114" s="920"/>
      <c r="BV114" s="920">
        <v>4089718</v>
      </c>
      <c r="BW114" s="920"/>
      <c r="BX114" s="920"/>
      <c r="BY114" s="920"/>
      <c r="BZ114" s="920"/>
      <c r="CA114" s="920">
        <v>3787975</v>
      </c>
      <c r="CB114" s="920"/>
      <c r="CC114" s="920"/>
      <c r="CD114" s="920"/>
      <c r="CE114" s="920"/>
      <c r="CF114" s="914">
        <v>30.3</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368</v>
      </c>
      <c r="DH114" s="959"/>
      <c r="DI114" s="959"/>
      <c r="DJ114" s="959"/>
      <c r="DK114" s="960"/>
      <c r="DL114" s="961" t="s">
        <v>368</v>
      </c>
      <c r="DM114" s="959"/>
      <c r="DN114" s="959"/>
      <c r="DO114" s="959"/>
      <c r="DP114" s="960"/>
      <c r="DQ114" s="961" t="s">
        <v>368</v>
      </c>
      <c r="DR114" s="959"/>
      <c r="DS114" s="959"/>
      <c r="DT114" s="959"/>
      <c r="DU114" s="960"/>
      <c r="DV114" s="962" t="s">
        <v>368</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116916</v>
      </c>
      <c r="AB115" s="934"/>
      <c r="AC115" s="934"/>
      <c r="AD115" s="934"/>
      <c r="AE115" s="935"/>
      <c r="AF115" s="936">
        <v>101199</v>
      </c>
      <c r="AG115" s="934"/>
      <c r="AH115" s="934"/>
      <c r="AI115" s="934"/>
      <c r="AJ115" s="935"/>
      <c r="AK115" s="936">
        <v>83700</v>
      </c>
      <c r="AL115" s="934"/>
      <c r="AM115" s="934"/>
      <c r="AN115" s="934"/>
      <c r="AO115" s="935"/>
      <c r="AP115" s="937">
        <v>0.7</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160718</v>
      </c>
      <c r="BR115" s="920"/>
      <c r="BS115" s="920"/>
      <c r="BT115" s="920"/>
      <c r="BU115" s="920"/>
      <c r="BV115" s="920">
        <v>140311</v>
      </c>
      <c r="BW115" s="920"/>
      <c r="BX115" s="920"/>
      <c r="BY115" s="920"/>
      <c r="BZ115" s="920"/>
      <c r="CA115" s="920">
        <v>64032</v>
      </c>
      <c r="CB115" s="920"/>
      <c r="CC115" s="920"/>
      <c r="CD115" s="920"/>
      <c r="CE115" s="920"/>
      <c r="CF115" s="914">
        <v>0.5</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368</v>
      </c>
      <c r="DH115" s="959"/>
      <c r="DI115" s="959"/>
      <c r="DJ115" s="959"/>
      <c r="DK115" s="960"/>
      <c r="DL115" s="961" t="s">
        <v>368</v>
      </c>
      <c r="DM115" s="959"/>
      <c r="DN115" s="959"/>
      <c r="DO115" s="959"/>
      <c r="DP115" s="960"/>
      <c r="DQ115" s="961" t="s">
        <v>368</v>
      </c>
      <c r="DR115" s="959"/>
      <c r="DS115" s="959"/>
      <c r="DT115" s="959"/>
      <c r="DU115" s="960"/>
      <c r="DV115" s="962" t="s">
        <v>368</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368</v>
      </c>
      <c r="AB116" s="959"/>
      <c r="AC116" s="959"/>
      <c r="AD116" s="959"/>
      <c r="AE116" s="960"/>
      <c r="AF116" s="961" t="s">
        <v>368</v>
      </c>
      <c r="AG116" s="959"/>
      <c r="AH116" s="959"/>
      <c r="AI116" s="959"/>
      <c r="AJ116" s="960"/>
      <c r="AK116" s="961" t="s">
        <v>368</v>
      </c>
      <c r="AL116" s="959"/>
      <c r="AM116" s="959"/>
      <c r="AN116" s="959"/>
      <c r="AO116" s="960"/>
      <c r="AP116" s="962" t="s">
        <v>368</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368</v>
      </c>
      <c r="BR116" s="920"/>
      <c r="BS116" s="920"/>
      <c r="BT116" s="920"/>
      <c r="BU116" s="920"/>
      <c r="BV116" s="920" t="s">
        <v>368</v>
      </c>
      <c r="BW116" s="920"/>
      <c r="BX116" s="920"/>
      <c r="BY116" s="920"/>
      <c r="BZ116" s="920"/>
      <c r="CA116" s="920" t="s">
        <v>368</v>
      </c>
      <c r="CB116" s="920"/>
      <c r="CC116" s="920"/>
      <c r="CD116" s="920"/>
      <c r="CE116" s="920"/>
      <c r="CF116" s="914" t="s">
        <v>368</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368</v>
      </c>
      <c r="DH116" s="959"/>
      <c r="DI116" s="959"/>
      <c r="DJ116" s="959"/>
      <c r="DK116" s="960"/>
      <c r="DL116" s="961" t="s">
        <v>368</v>
      </c>
      <c r="DM116" s="959"/>
      <c r="DN116" s="959"/>
      <c r="DO116" s="959"/>
      <c r="DP116" s="960"/>
      <c r="DQ116" s="961" t="s">
        <v>368</v>
      </c>
      <c r="DR116" s="959"/>
      <c r="DS116" s="959"/>
      <c r="DT116" s="959"/>
      <c r="DU116" s="960"/>
      <c r="DV116" s="962" t="s">
        <v>368</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3277935</v>
      </c>
      <c r="AB117" s="966"/>
      <c r="AC117" s="966"/>
      <c r="AD117" s="966"/>
      <c r="AE117" s="967"/>
      <c r="AF117" s="965">
        <v>3272399</v>
      </c>
      <c r="AG117" s="966"/>
      <c r="AH117" s="966"/>
      <c r="AI117" s="966"/>
      <c r="AJ117" s="967"/>
      <c r="AK117" s="965">
        <v>3155380</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368</v>
      </c>
      <c r="BR117" s="986"/>
      <c r="BS117" s="986"/>
      <c r="BT117" s="986"/>
      <c r="BU117" s="986"/>
      <c r="BV117" s="986" t="s">
        <v>368</v>
      </c>
      <c r="BW117" s="986"/>
      <c r="BX117" s="986"/>
      <c r="BY117" s="986"/>
      <c r="BZ117" s="986"/>
      <c r="CA117" s="986" t="s">
        <v>368</v>
      </c>
      <c r="CB117" s="986"/>
      <c r="CC117" s="986"/>
      <c r="CD117" s="986"/>
      <c r="CE117" s="986"/>
      <c r="CF117" s="914" t="s">
        <v>368</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368</v>
      </c>
      <c r="DH117" s="959"/>
      <c r="DI117" s="959"/>
      <c r="DJ117" s="959"/>
      <c r="DK117" s="960"/>
      <c r="DL117" s="961" t="s">
        <v>368</v>
      </c>
      <c r="DM117" s="959"/>
      <c r="DN117" s="959"/>
      <c r="DO117" s="959"/>
      <c r="DP117" s="960"/>
      <c r="DQ117" s="961" t="s">
        <v>368</v>
      </c>
      <c r="DR117" s="959"/>
      <c r="DS117" s="959"/>
      <c r="DT117" s="959"/>
      <c r="DU117" s="960"/>
      <c r="DV117" s="962" t="s">
        <v>368</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284</v>
      </c>
      <c r="AG118" s="883"/>
      <c r="AH118" s="883"/>
      <c r="AI118" s="883"/>
      <c r="AJ118" s="884"/>
      <c r="AK118" s="882" t="s">
        <v>283</v>
      </c>
      <c r="AL118" s="883"/>
      <c r="AM118" s="883"/>
      <c r="AN118" s="883"/>
      <c r="AO118" s="884"/>
      <c r="AP118" s="990" t="s">
        <v>404</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432</v>
      </c>
      <c r="BP118" s="994"/>
      <c r="BQ118" s="985">
        <v>38122326</v>
      </c>
      <c r="BR118" s="986"/>
      <c r="BS118" s="986"/>
      <c r="BT118" s="986"/>
      <c r="BU118" s="986"/>
      <c r="BV118" s="986">
        <v>37669465</v>
      </c>
      <c r="BW118" s="986"/>
      <c r="BX118" s="986"/>
      <c r="BY118" s="986"/>
      <c r="BZ118" s="986"/>
      <c r="CA118" s="986">
        <v>37384100</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368</v>
      </c>
      <c r="DH118" s="959"/>
      <c r="DI118" s="959"/>
      <c r="DJ118" s="959"/>
      <c r="DK118" s="960"/>
      <c r="DL118" s="961" t="s">
        <v>368</v>
      </c>
      <c r="DM118" s="959"/>
      <c r="DN118" s="959"/>
      <c r="DO118" s="959"/>
      <c r="DP118" s="960"/>
      <c r="DQ118" s="961" t="s">
        <v>368</v>
      </c>
      <c r="DR118" s="959"/>
      <c r="DS118" s="959"/>
      <c r="DT118" s="959"/>
      <c r="DU118" s="960"/>
      <c r="DV118" s="962" t="s">
        <v>368</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368</v>
      </c>
      <c r="AB119" s="890"/>
      <c r="AC119" s="890"/>
      <c r="AD119" s="890"/>
      <c r="AE119" s="891"/>
      <c r="AF119" s="892" t="s">
        <v>368</v>
      </c>
      <c r="AG119" s="890"/>
      <c r="AH119" s="890"/>
      <c r="AI119" s="890"/>
      <c r="AJ119" s="891"/>
      <c r="AK119" s="892" t="s">
        <v>368</v>
      </c>
      <c r="AL119" s="890"/>
      <c r="AM119" s="890"/>
      <c r="AN119" s="890"/>
      <c r="AO119" s="891"/>
      <c r="AP119" s="893" t="s">
        <v>368</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1695644</v>
      </c>
      <c r="BR119" s="927"/>
      <c r="BS119" s="927"/>
      <c r="BT119" s="927"/>
      <c r="BU119" s="927"/>
      <c r="BV119" s="927">
        <v>1797193</v>
      </c>
      <c r="BW119" s="927"/>
      <c r="BX119" s="927"/>
      <c r="BY119" s="927"/>
      <c r="BZ119" s="927"/>
      <c r="CA119" s="927">
        <v>1600079</v>
      </c>
      <c r="CB119" s="927"/>
      <c r="CC119" s="927"/>
      <c r="CD119" s="927"/>
      <c r="CE119" s="927"/>
      <c r="CF119" s="941">
        <v>12.8</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646548</v>
      </c>
      <c r="DH119" s="998"/>
      <c r="DI119" s="998"/>
      <c r="DJ119" s="998"/>
      <c r="DK119" s="999"/>
      <c r="DL119" s="1000">
        <v>556880</v>
      </c>
      <c r="DM119" s="998"/>
      <c r="DN119" s="998"/>
      <c r="DO119" s="998"/>
      <c r="DP119" s="999"/>
      <c r="DQ119" s="1000">
        <v>481780</v>
      </c>
      <c r="DR119" s="998"/>
      <c r="DS119" s="998"/>
      <c r="DT119" s="998"/>
      <c r="DU119" s="999"/>
      <c r="DV119" s="1001">
        <v>3.9</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368</v>
      </c>
      <c r="AB120" s="959"/>
      <c r="AC120" s="959"/>
      <c r="AD120" s="959"/>
      <c r="AE120" s="960"/>
      <c r="AF120" s="961" t="s">
        <v>368</v>
      </c>
      <c r="AG120" s="959"/>
      <c r="AH120" s="959"/>
      <c r="AI120" s="959"/>
      <c r="AJ120" s="960"/>
      <c r="AK120" s="961" t="s">
        <v>368</v>
      </c>
      <c r="AL120" s="959"/>
      <c r="AM120" s="959"/>
      <c r="AN120" s="959"/>
      <c r="AO120" s="960"/>
      <c r="AP120" s="962" t="s">
        <v>368</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4398658</v>
      </c>
      <c r="BR120" s="920"/>
      <c r="BS120" s="920"/>
      <c r="BT120" s="920"/>
      <c r="BU120" s="920"/>
      <c r="BV120" s="920">
        <v>4305007</v>
      </c>
      <c r="BW120" s="920"/>
      <c r="BX120" s="920"/>
      <c r="BY120" s="920"/>
      <c r="BZ120" s="920"/>
      <c r="CA120" s="920">
        <v>4264277</v>
      </c>
      <c r="CB120" s="920"/>
      <c r="CC120" s="920"/>
      <c r="CD120" s="920"/>
      <c r="CE120" s="920"/>
      <c r="CF120" s="914">
        <v>34.200000000000003</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11442447</v>
      </c>
      <c r="DH120" s="927"/>
      <c r="DI120" s="927"/>
      <c r="DJ120" s="927"/>
      <c r="DK120" s="927"/>
      <c r="DL120" s="927">
        <v>11169478</v>
      </c>
      <c r="DM120" s="927"/>
      <c r="DN120" s="927"/>
      <c r="DO120" s="927"/>
      <c r="DP120" s="927"/>
      <c r="DQ120" s="927">
        <v>10993680</v>
      </c>
      <c r="DR120" s="927"/>
      <c r="DS120" s="927"/>
      <c r="DT120" s="927"/>
      <c r="DU120" s="927"/>
      <c r="DV120" s="928">
        <v>88.1</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7851</v>
      </c>
      <c r="AB121" s="959"/>
      <c r="AC121" s="959"/>
      <c r="AD121" s="959"/>
      <c r="AE121" s="960"/>
      <c r="AF121" s="961">
        <v>7851</v>
      </c>
      <c r="AG121" s="959"/>
      <c r="AH121" s="959"/>
      <c r="AI121" s="959"/>
      <c r="AJ121" s="960"/>
      <c r="AK121" s="961">
        <v>7851</v>
      </c>
      <c r="AL121" s="959"/>
      <c r="AM121" s="959"/>
      <c r="AN121" s="959"/>
      <c r="AO121" s="960"/>
      <c r="AP121" s="962">
        <v>0.1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23761905</v>
      </c>
      <c r="BR121" s="986"/>
      <c r="BS121" s="986"/>
      <c r="BT121" s="986"/>
      <c r="BU121" s="986"/>
      <c r="BV121" s="986">
        <v>24818737</v>
      </c>
      <c r="BW121" s="986"/>
      <c r="BX121" s="986"/>
      <c r="BY121" s="986"/>
      <c r="BZ121" s="986"/>
      <c r="CA121" s="986">
        <v>24691805</v>
      </c>
      <c r="CB121" s="986"/>
      <c r="CC121" s="986"/>
      <c r="CD121" s="986"/>
      <c r="CE121" s="986"/>
      <c r="CF121" s="1024">
        <v>197.8</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166006</v>
      </c>
      <c r="DH121" s="920"/>
      <c r="DI121" s="920"/>
      <c r="DJ121" s="920"/>
      <c r="DK121" s="920"/>
      <c r="DL121" s="920">
        <v>147909</v>
      </c>
      <c r="DM121" s="920"/>
      <c r="DN121" s="920"/>
      <c r="DO121" s="920"/>
      <c r="DP121" s="920"/>
      <c r="DQ121" s="920">
        <v>135170</v>
      </c>
      <c r="DR121" s="920"/>
      <c r="DS121" s="920"/>
      <c r="DT121" s="920"/>
      <c r="DU121" s="920"/>
      <c r="DV121" s="921">
        <v>1.1000000000000001</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368</v>
      </c>
      <c r="AB122" s="959"/>
      <c r="AC122" s="959"/>
      <c r="AD122" s="959"/>
      <c r="AE122" s="960"/>
      <c r="AF122" s="961" t="s">
        <v>368</v>
      </c>
      <c r="AG122" s="959"/>
      <c r="AH122" s="959"/>
      <c r="AI122" s="959"/>
      <c r="AJ122" s="960"/>
      <c r="AK122" s="961" t="s">
        <v>368</v>
      </c>
      <c r="AL122" s="959"/>
      <c r="AM122" s="959"/>
      <c r="AN122" s="959"/>
      <c r="AO122" s="960"/>
      <c r="AP122" s="962" t="s">
        <v>368</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441</v>
      </c>
      <c r="BP122" s="994"/>
      <c r="BQ122" s="1034">
        <v>29856207</v>
      </c>
      <c r="BR122" s="1035"/>
      <c r="BS122" s="1035"/>
      <c r="BT122" s="1035"/>
      <c r="BU122" s="1035"/>
      <c r="BV122" s="1035">
        <v>30920937</v>
      </c>
      <c r="BW122" s="1035"/>
      <c r="BX122" s="1035"/>
      <c r="BY122" s="1035"/>
      <c r="BZ122" s="1035"/>
      <c r="CA122" s="1035">
        <v>30556161</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21947</v>
      </c>
      <c r="DH122" s="920"/>
      <c r="DI122" s="920"/>
      <c r="DJ122" s="920"/>
      <c r="DK122" s="920"/>
      <c r="DL122" s="920">
        <v>19900</v>
      </c>
      <c r="DM122" s="920"/>
      <c r="DN122" s="920"/>
      <c r="DO122" s="920"/>
      <c r="DP122" s="920"/>
      <c r="DQ122" s="920">
        <v>17031</v>
      </c>
      <c r="DR122" s="920"/>
      <c r="DS122" s="920"/>
      <c r="DT122" s="920"/>
      <c r="DU122" s="920"/>
      <c r="DV122" s="921">
        <v>0.1</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368</v>
      </c>
      <c r="AB123" s="959"/>
      <c r="AC123" s="959"/>
      <c r="AD123" s="959"/>
      <c r="AE123" s="960"/>
      <c r="AF123" s="961" t="s">
        <v>368</v>
      </c>
      <c r="AG123" s="959"/>
      <c r="AH123" s="959"/>
      <c r="AI123" s="959"/>
      <c r="AJ123" s="960"/>
      <c r="AK123" s="961" t="s">
        <v>368</v>
      </c>
      <c r="AL123" s="959"/>
      <c r="AM123" s="959"/>
      <c r="AN123" s="959"/>
      <c r="AO123" s="960"/>
      <c r="AP123" s="962" t="s">
        <v>368</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65.3</v>
      </c>
      <c r="BR123" s="1027"/>
      <c r="BS123" s="1027"/>
      <c r="BT123" s="1027"/>
      <c r="BU123" s="1027"/>
      <c r="BV123" s="1027">
        <v>53.2</v>
      </c>
      <c r="BW123" s="1027"/>
      <c r="BX123" s="1027"/>
      <c r="BY123" s="1027"/>
      <c r="BZ123" s="1027"/>
      <c r="CA123" s="1027">
        <v>54.7</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368</v>
      </c>
      <c r="DH123" s="959"/>
      <c r="DI123" s="959"/>
      <c r="DJ123" s="959"/>
      <c r="DK123" s="960"/>
      <c r="DL123" s="961" t="s">
        <v>368</v>
      </c>
      <c r="DM123" s="959"/>
      <c r="DN123" s="959"/>
      <c r="DO123" s="959"/>
      <c r="DP123" s="960"/>
      <c r="DQ123" s="961" t="s">
        <v>368</v>
      </c>
      <c r="DR123" s="959"/>
      <c r="DS123" s="959"/>
      <c r="DT123" s="959"/>
      <c r="DU123" s="960"/>
      <c r="DV123" s="962" t="s">
        <v>368</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1845</v>
      </c>
      <c r="AB124" s="959"/>
      <c r="AC124" s="959"/>
      <c r="AD124" s="959"/>
      <c r="AE124" s="960"/>
      <c r="AF124" s="961">
        <v>3916</v>
      </c>
      <c r="AG124" s="959"/>
      <c r="AH124" s="959"/>
      <c r="AI124" s="959"/>
      <c r="AJ124" s="960"/>
      <c r="AK124" s="961">
        <v>233</v>
      </c>
      <c r="AL124" s="959"/>
      <c r="AM124" s="959"/>
      <c r="AN124" s="959"/>
      <c r="AO124" s="960"/>
      <c r="AP124" s="962">
        <v>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368</v>
      </c>
      <c r="DH124" s="998"/>
      <c r="DI124" s="998"/>
      <c r="DJ124" s="998"/>
      <c r="DK124" s="999"/>
      <c r="DL124" s="1000" t="s">
        <v>368</v>
      </c>
      <c r="DM124" s="998"/>
      <c r="DN124" s="998"/>
      <c r="DO124" s="998"/>
      <c r="DP124" s="999"/>
      <c r="DQ124" s="1000" t="s">
        <v>368</v>
      </c>
      <c r="DR124" s="998"/>
      <c r="DS124" s="998"/>
      <c r="DT124" s="998"/>
      <c r="DU124" s="999"/>
      <c r="DV124" s="1001" t="s">
        <v>368</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368</v>
      </c>
      <c r="AB125" s="959"/>
      <c r="AC125" s="959"/>
      <c r="AD125" s="959"/>
      <c r="AE125" s="960"/>
      <c r="AF125" s="961" t="s">
        <v>368</v>
      </c>
      <c r="AG125" s="959"/>
      <c r="AH125" s="959"/>
      <c r="AI125" s="959"/>
      <c r="AJ125" s="960"/>
      <c r="AK125" s="961" t="s">
        <v>368</v>
      </c>
      <c r="AL125" s="959"/>
      <c r="AM125" s="959"/>
      <c r="AN125" s="959"/>
      <c r="AO125" s="960"/>
      <c r="AP125" s="962" t="s">
        <v>368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368</v>
      </c>
      <c r="DH125" s="927"/>
      <c r="DI125" s="927"/>
      <c r="DJ125" s="927"/>
      <c r="DK125" s="927"/>
      <c r="DL125" s="927" t="s">
        <v>368</v>
      </c>
      <c r="DM125" s="927"/>
      <c r="DN125" s="927"/>
      <c r="DO125" s="927"/>
      <c r="DP125" s="927"/>
      <c r="DQ125" s="927" t="s">
        <v>368</v>
      </c>
      <c r="DR125" s="927"/>
      <c r="DS125" s="927"/>
      <c r="DT125" s="927"/>
      <c r="DU125" s="927"/>
      <c r="DV125" s="928" t="s">
        <v>368</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368</v>
      </c>
      <c r="AB126" s="959"/>
      <c r="AC126" s="959"/>
      <c r="AD126" s="959"/>
      <c r="AE126" s="960"/>
      <c r="AF126" s="961" t="s">
        <v>368</v>
      </c>
      <c r="AG126" s="959"/>
      <c r="AH126" s="959"/>
      <c r="AI126" s="959"/>
      <c r="AJ126" s="960"/>
      <c r="AK126" s="961" t="s">
        <v>368</v>
      </c>
      <c r="AL126" s="959"/>
      <c r="AM126" s="959"/>
      <c r="AN126" s="959"/>
      <c r="AO126" s="960"/>
      <c r="AP126" s="962" t="s">
        <v>368</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v>157084</v>
      </c>
      <c r="DH126" s="920"/>
      <c r="DI126" s="920"/>
      <c r="DJ126" s="920"/>
      <c r="DK126" s="920"/>
      <c r="DL126" s="920">
        <v>124894</v>
      </c>
      <c r="DM126" s="920"/>
      <c r="DN126" s="920"/>
      <c r="DO126" s="920"/>
      <c r="DP126" s="920"/>
      <c r="DQ126" s="920">
        <v>63325</v>
      </c>
      <c r="DR126" s="920"/>
      <c r="DS126" s="920"/>
      <c r="DT126" s="920"/>
      <c r="DU126" s="920"/>
      <c r="DV126" s="921">
        <v>0.5</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107220</v>
      </c>
      <c r="AB127" s="959"/>
      <c r="AC127" s="959"/>
      <c r="AD127" s="959"/>
      <c r="AE127" s="960"/>
      <c r="AF127" s="961">
        <v>89432</v>
      </c>
      <c r="AG127" s="959"/>
      <c r="AH127" s="959"/>
      <c r="AI127" s="959"/>
      <c r="AJ127" s="960"/>
      <c r="AK127" s="961">
        <v>75616</v>
      </c>
      <c r="AL127" s="959"/>
      <c r="AM127" s="959"/>
      <c r="AN127" s="959"/>
      <c r="AO127" s="960"/>
      <c r="AP127" s="962">
        <v>0.6</v>
      </c>
      <c r="AQ127" s="963"/>
      <c r="AR127" s="963"/>
      <c r="AS127" s="963"/>
      <c r="AT127" s="964"/>
      <c r="AU127" s="233"/>
      <c r="AV127" s="233"/>
      <c r="AW127" s="233"/>
      <c r="AX127" s="886" t="s">
        <v>452</v>
      </c>
      <c r="AY127" s="887"/>
      <c r="AZ127" s="887"/>
      <c r="BA127" s="887"/>
      <c r="BB127" s="887"/>
      <c r="BC127" s="887"/>
      <c r="BD127" s="887"/>
      <c r="BE127" s="888"/>
      <c r="BF127" s="1041" t="s">
        <v>368</v>
      </c>
      <c r="BG127" s="1042"/>
      <c r="BH127" s="1042"/>
      <c r="BI127" s="1042"/>
      <c r="BJ127" s="1042"/>
      <c r="BK127" s="1042"/>
      <c r="BL127" s="1051"/>
      <c r="BM127" s="1041">
        <v>12.82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3634</v>
      </c>
      <c r="DH127" s="1048"/>
      <c r="DI127" s="1048"/>
      <c r="DJ127" s="1048"/>
      <c r="DK127" s="1048"/>
      <c r="DL127" s="1048">
        <v>15417</v>
      </c>
      <c r="DM127" s="1048"/>
      <c r="DN127" s="1048"/>
      <c r="DO127" s="1048"/>
      <c r="DP127" s="1048"/>
      <c r="DQ127" s="1048">
        <v>707</v>
      </c>
      <c r="DR127" s="1048"/>
      <c r="DS127" s="1048"/>
      <c r="DT127" s="1048"/>
      <c r="DU127" s="1048"/>
      <c r="DV127" s="1049">
        <v>0</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352054</v>
      </c>
      <c r="AB128" s="1090"/>
      <c r="AC128" s="1090"/>
      <c r="AD128" s="1090"/>
      <c r="AE128" s="1091"/>
      <c r="AF128" s="1092">
        <v>376585</v>
      </c>
      <c r="AG128" s="1090"/>
      <c r="AH128" s="1090"/>
      <c r="AI128" s="1090"/>
      <c r="AJ128" s="1091"/>
      <c r="AK128" s="1092">
        <v>374420</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368</v>
      </c>
      <c r="BG128" s="1067"/>
      <c r="BH128" s="1067"/>
      <c r="BI128" s="1067"/>
      <c r="BJ128" s="1067"/>
      <c r="BK128" s="1067"/>
      <c r="BL128" s="1068"/>
      <c r="BM128" s="1066">
        <v>17.82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14483141</v>
      </c>
      <c r="AB129" s="959"/>
      <c r="AC129" s="959"/>
      <c r="AD129" s="959"/>
      <c r="AE129" s="960"/>
      <c r="AF129" s="961">
        <v>14537978</v>
      </c>
      <c r="AG129" s="959"/>
      <c r="AH129" s="959"/>
      <c r="AI129" s="959"/>
      <c r="AJ129" s="960"/>
      <c r="AK129" s="961">
        <v>14457255</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7.7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1830948</v>
      </c>
      <c r="AB130" s="959"/>
      <c r="AC130" s="959"/>
      <c r="AD130" s="959"/>
      <c r="AE130" s="960"/>
      <c r="AF130" s="961">
        <v>1870898</v>
      </c>
      <c r="AG130" s="959"/>
      <c r="AH130" s="959"/>
      <c r="AI130" s="959"/>
      <c r="AJ130" s="960"/>
      <c r="AK130" s="961">
        <v>1975558</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54.7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12652193</v>
      </c>
      <c r="AB131" s="998"/>
      <c r="AC131" s="998"/>
      <c r="AD131" s="998"/>
      <c r="AE131" s="999"/>
      <c r="AF131" s="1000">
        <v>12667080</v>
      </c>
      <c r="AG131" s="998"/>
      <c r="AH131" s="998"/>
      <c r="AI131" s="998"/>
      <c r="AJ131" s="999"/>
      <c r="AK131" s="1000">
        <v>12481697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8.6540965669999999</v>
      </c>
      <c r="AB132" s="1104"/>
      <c r="AC132" s="1104"/>
      <c r="AD132" s="1104"/>
      <c r="AE132" s="1105"/>
      <c r="AF132" s="1106">
        <v>8.0911780770000004</v>
      </c>
      <c r="AG132" s="1104"/>
      <c r="AH132" s="1104"/>
      <c r="AI132" s="1104"/>
      <c r="AJ132" s="1105"/>
      <c r="AK132" s="1106">
        <v>6.4526642489999997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8.6999999999999993</v>
      </c>
      <c r="AB133" s="1111"/>
      <c r="AC133" s="1111"/>
      <c r="AD133" s="1111"/>
      <c r="AE133" s="1112"/>
      <c r="AF133" s="1110">
        <v>8.5</v>
      </c>
      <c r="AG133" s="1111"/>
      <c r="AH133" s="1111"/>
      <c r="AI133" s="1111"/>
      <c r="AJ133" s="1112"/>
      <c r="AK133" s="1110">
        <v>7.7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72" zoomScale="90" zoomScaleNormal="85" zoomScaleSheetLayoutView="90" workbookViewId="0">
      <selection activeCell="AG50" sqref="AG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37" sqref="K3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5120526</v>
      </c>
      <c r="L9" s="264">
        <v>81455</v>
      </c>
      <c r="M9" s="265">
        <v>65114</v>
      </c>
      <c r="N9" s="266">
        <v>25.1</v>
      </c>
    </row>
    <row r="10" spans="1:16">
      <c r="A10" s="248"/>
      <c r="B10" s="244"/>
      <c r="C10" s="244"/>
      <c r="D10" s="244"/>
      <c r="E10" s="244"/>
      <c r="F10" s="244"/>
      <c r="G10" s="1119" t="s">
        <v>474</v>
      </c>
      <c r="H10" s="1120"/>
      <c r="I10" s="1120"/>
      <c r="J10" s="1121"/>
      <c r="K10" s="267">
        <v>401414</v>
      </c>
      <c r="L10" s="268">
        <v>6386</v>
      </c>
      <c r="M10" s="269">
        <v>4538</v>
      </c>
      <c r="N10" s="270">
        <v>40.700000000000003</v>
      </c>
    </row>
    <row r="11" spans="1:16" ht="13.5" customHeight="1">
      <c r="A11" s="248"/>
      <c r="B11" s="244"/>
      <c r="C11" s="244"/>
      <c r="D11" s="244"/>
      <c r="E11" s="244"/>
      <c r="F11" s="244"/>
      <c r="G11" s="1119" t="s">
        <v>475</v>
      </c>
      <c r="H11" s="1120"/>
      <c r="I11" s="1120"/>
      <c r="J11" s="1121"/>
      <c r="K11" s="267">
        <v>9470</v>
      </c>
      <c r="L11" s="268">
        <v>151</v>
      </c>
      <c r="M11" s="269">
        <v>5513</v>
      </c>
      <c r="N11" s="270">
        <v>-97.3</v>
      </c>
    </row>
    <row r="12" spans="1:16" ht="13.5" customHeight="1">
      <c r="A12" s="248"/>
      <c r="B12" s="244"/>
      <c r="C12" s="244"/>
      <c r="D12" s="244"/>
      <c r="E12" s="244"/>
      <c r="F12" s="244"/>
      <c r="G12" s="1119" t="s">
        <v>476</v>
      </c>
      <c r="H12" s="1120"/>
      <c r="I12" s="1120"/>
      <c r="J12" s="1121"/>
      <c r="K12" s="267" t="s">
        <v>477</v>
      </c>
      <c r="L12" s="268" t="s">
        <v>477</v>
      </c>
      <c r="M12" s="269">
        <v>953</v>
      </c>
      <c r="N12" s="270" t="s">
        <v>477</v>
      </c>
    </row>
    <row r="13" spans="1:16" ht="13.5" customHeight="1">
      <c r="A13" s="248"/>
      <c r="B13" s="244"/>
      <c r="C13" s="244"/>
      <c r="D13" s="244"/>
      <c r="E13" s="244"/>
      <c r="F13" s="244"/>
      <c r="G13" s="1119" t="s">
        <v>478</v>
      </c>
      <c r="H13" s="1120"/>
      <c r="I13" s="1120"/>
      <c r="J13" s="1121"/>
      <c r="K13" s="267" t="s">
        <v>477</v>
      </c>
      <c r="L13" s="268" t="s">
        <v>477</v>
      </c>
      <c r="M13" s="269">
        <v>2</v>
      </c>
      <c r="N13" s="270" t="s">
        <v>477</v>
      </c>
    </row>
    <row r="14" spans="1:16" ht="13.5" customHeight="1">
      <c r="A14" s="248"/>
      <c r="B14" s="244"/>
      <c r="C14" s="244"/>
      <c r="D14" s="244"/>
      <c r="E14" s="244"/>
      <c r="F14" s="244"/>
      <c r="G14" s="1119" t="s">
        <v>479</v>
      </c>
      <c r="H14" s="1120"/>
      <c r="I14" s="1120"/>
      <c r="J14" s="1121"/>
      <c r="K14" s="267">
        <v>151000</v>
      </c>
      <c r="L14" s="268">
        <v>2402</v>
      </c>
      <c r="M14" s="269">
        <v>2887</v>
      </c>
      <c r="N14" s="270">
        <v>-16.8</v>
      </c>
    </row>
    <row r="15" spans="1:16" ht="13.5" customHeight="1">
      <c r="A15" s="248"/>
      <c r="B15" s="244"/>
      <c r="C15" s="244"/>
      <c r="D15" s="244"/>
      <c r="E15" s="244"/>
      <c r="F15" s="244"/>
      <c r="G15" s="1119" t="s">
        <v>480</v>
      </c>
      <c r="H15" s="1120"/>
      <c r="I15" s="1120"/>
      <c r="J15" s="1121"/>
      <c r="K15" s="267">
        <v>84115</v>
      </c>
      <c r="L15" s="268">
        <v>1338</v>
      </c>
      <c r="M15" s="269">
        <v>1642</v>
      </c>
      <c r="N15" s="270">
        <v>-18.5</v>
      </c>
    </row>
    <row r="16" spans="1:16">
      <c r="A16" s="248"/>
      <c r="B16" s="244"/>
      <c r="C16" s="244"/>
      <c r="D16" s="244"/>
      <c r="E16" s="244"/>
      <c r="F16" s="244"/>
      <c r="G16" s="1122" t="s">
        <v>481</v>
      </c>
      <c r="H16" s="1123"/>
      <c r="I16" s="1123"/>
      <c r="J16" s="1124"/>
      <c r="K16" s="268">
        <v>-505571</v>
      </c>
      <c r="L16" s="268">
        <v>-8042</v>
      </c>
      <c r="M16" s="269">
        <v>-6965</v>
      </c>
      <c r="N16" s="270">
        <v>15.5</v>
      </c>
    </row>
    <row r="17" spans="1:16">
      <c r="A17" s="248"/>
      <c r="B17" s="244"/>
      <c r="C17" s="244"/>
      <c r="D17" s="244"/>
      <c r="E17" s="244"/>
      <c r="F17" s="244"/>
      <c r="G17" s="1122" t="s">
        <v>168</v>
      </c>
      <c r="H17" s="1123"/>
      <c r="I17" s="1123"/>
      <c r="J17" s="1124"/>
      <c r="K17" s="268">
        <v>5260954</v>
      </c>
      <c r="L17" s="268">
        <v>83689</v>
      </c>
      <c r="M17" s="269">
        <v>73685</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9.0399999999999991</v>
      </c>
      <c r="L21" s="281">
        <v>7.13</v>
      </c>
      <c r="M21" s="282">
        <v>1.91</v>
      </c>
      <c r="N21" s="249"/>
      <c r="O21" s="283"/>
      <c r="P21" s="279"/>
    </row>
    <row r="22" spans="1:16" s="284" customFormat="1">
      <c r="A22" s="279"/>
      <c r="B22" s="249"/>
      <c r="C22" s="249"/>
      <c r="D22" s="249"/>
      <c r="E22" s="249"/>
      <c r="F22" s="249"/>
      <c r="G22" s="1114" t="s">
        <v>487</v>
      </c>
      <c r="H22" s="1115"/>
      <c r="I22" s="1115"/>
      <c r="J22" s="1116"/>
      <c r="K22" s="285">
        <v>100.8</v>
      </c>
      <c r="L22" s="286">
        <v>98.1</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2248984</v>
      </c>
      <c r="L32" s="294">
        <v>35776</v>
      </c>
      <c r="M32" s="295">
        <v>43359</v>
      </c>
      <c r="N32" s="296">
        <v>-17.5</v>
      </c>
    </row>
    <row r="33" spans="1:16" ht="13.5" customHeight="1">
      <c r="A33" s="248"/>
      <c r="B33" s="244"/>
      <c r="C33" s="244"/>
      <c r="D33" s="244"/>
      <c r="E33" s="244"/>
      <c r="F33" s="244"/>
      <c r="G33" s="1130" t="s">
        <v>491</v>
      </c>
      <c r="H33" s="1131"/>
      <c r="I33" s="1131"/>
      <c r="J33" s="1132"/>
      <c r="K33" s="294" t="s">
        <v>477</v>
      </c>
      <c r="L33" s="294" t="s">
        <v>477</v>
      </c>
      <c r="M33" s="295">
        <v>0</v>
      </c>
      <c r="N33" s="296" t="s">
        <v>477</v>
      </c>
    </row>
    <row r="34" spans="1:16" ht="27" customHeight="1">
      <c r="A34" s="248"/>
      <c r="B34" s="244"/>
      <c r="C34" s="244"/>
      <c r="D34" s="244"/>
      <c r="E34" s="244"/>
      <c r="F34" s="244"/>
      <c r="G34" s="1130" t="s">
        <v>492</v>
      </c>
      <c r="H34" s="1131"/>
      <c r="I34" s="1131"/>
      <c r="J34" s="1132"/>
      <c r="K34" s="294" t="s">
        <v>477</v>
      </c>
      <c r="L34" s="294" t="s">
        <v>477</v>
      </c>
      <c r="M34" s="295">
        <v>39</v>
      </c>
      <c r="N34" s="296" t="s">
        <v>477</v>
      </c>
    </row>
    <row r="35" spans="1:16" ht="27" customHeight="1">
      <c r="A35" s="248"/>
      <c r="B35" s="244"/>
      <c r="C35" s="244"/>
      <c r="D35" s="244"/>
      <c r="E35" s="244"/>
      <c r="F35" s="244"/>
      <c r="G35" s="1130" t="s">
        <v>493</v>
      </c>
      <c r="H35" s="1131"/>
      <c r="I35" s="1131"/>
      <c r="J35" s="1132"/>
      <c r="K35" s="294">
        <v>822696</v>
      </c>
      <c r="L35" s="294">
        <v>13087</v>
      </c>
      <c r="M35" s="295">
        <v>11806</v>
      </c>
      <c r="N35" s="296">
        <v>10.9</v>
      </c>
    </row>
    <row r="36" spans="1:16" ht="27" customHeight="1">
      <c r="A36" s="248"/>
      <c r="B36" s="244"/>
      <c r="C36" s="244"/>
      <c r="D36" s="244"/>
      <c r="E36" s="244"/>
      <c r="F36" s="244"/>
      <c r="G36" s="1130" t="s">
        <v>494</v>
      </c>
      <c r="H36" s="1131"/>
      <c r="I36" s="1131"/>
      <c r="J36" s="1132"/>
      <c r="K36" s="294" t="s">
        <v>477</v>
      </c>
      <c r="L36" s="294" t="s">
        <v>477</v>
      </c>
      <c r="M36" s="295">
        <v>1910</v>
      </c>
      <c r="N36" s="296" t="s">
        <v>477</v>
      </c>
    </row>
    <row r="37" spans="1:16" ht="13.5" customHeight="1">
      <c r="A37" s="248"/>
      <c r="B37" s="244"/>
      <c r="C37" s="244"/>
      <c r="D37" s="244"/>
      <c r="E37" s="244"/>
      <c r="F37" s="244"/>
      <c r="G37" s="1130" t="s">
        <v>495</v>
      </c>
      <c r="H37" s="1131"/>
      <c r="I37" s="1131"/>
      <c r="J37" s="1132"/>
      <c r="K37" s="294">
        <v>83700</v>
      </c>
      <c r="L37" s="294">
        <v>1331</v>
      </c>
      <c r="M37" s="295">
        <v>1129</v>
      </c>
      <c r="N37" s="296">
        <v>17.899999999999999</v>
      </c>
    </row>
    <row r="38" spans="1:16" ht="27" customHeight="1">
      <c r="A38" s="248"/>
      <c r="B38" s="244"/>
      <c r="C38" s="244"/>
      <c r="D38" s="244"/>
      <c r="E38" s="244"/>
      <c r="F38" s="244"/>
      <c r="G38" s="1133" t="s">
        <v>496</v>
      </c>
      <c r="H38" s="1134"/>
      <c r="I38" s="1134"/>
      <c r="J38" s="1135"/>
      <c r="K38" s="297" t="s">
        <v>477</v>
      </c>
      <c r="L38" s="297" t="s">
        <v>477</v>
      </c>
      <c r="M38" s="298">
        <v>5</v>
      </c>
      <c r="N38" s="299" t="s">
        <v>477</v>
      </c>
      <c r="O38" s="293"/>
    </row>
    <row r="39" spans="1:16">
      <c r="A39" s="248"/>
      <c r="B39" s="244"/>
      <c r="C39" s="244"/>
      <c r="D39" s="244"/>
      <c r="E39" s="244"/>
      <c r="F39" s="244"/>
      <c r="G39" s="1133" t="s">
        <v>497</v>
      </c>
      <c r="H39" s="1134"/>
      <c r="I39" s="1134"/>
      <c r="J39" s="1135"/>
      <c r="K39" s="300">
        <v>-374420</v>
      </c>
      <c r="L39" s="300">
        <v>-5956</v>
      </c>
      <c r="M39" s="301">
        <v>-5126</v>
      </c>
      <c r="N39" s="302">
        <v>16.2</v>
      </c>
      <c r="O39" s="293"/>
    </row>
    <row r="40" spans="1:16" ht="27" customHeight="1">
      <c r="A40" s="248"/>
      <c r="B40" s="244"/>
      <c r="C40" s="244"/>
      <c r="D40" s="244"/>
      <c r="E40" s="244"/>
      <c r="F40" s="244"/>
      <c r="G40" s="1130" t="s">
        <v>498</v>
      </c>
      <c r="H40" s="1131"/>
      <c r="I40" s="1131"/>
      <c r="J40" s="1132"/>
      <c r="K40" s="300">
        <v>-1975558</v>
      </c>
      <c r="L40" s="300">
        <v>-31426</v>
      </c>
      <c r="M40" s="301">
        <v>-37205</v>
      </c>
      <c r="N40" s="302">
        <v>-15.5</v>
      </c>
      <c r="O40" s="293"/>
    </row>
    <row r="41" spans="1:16">
      <c r="A41" s="248"/>
      <c r="B41" s="244"/>
      <c r="C41" s="244"/>
      <c r="D41" s="244"/>
      <c r="E41" s="244"/>
      <c r="F41" s="244"/>
      <c r="G41" s="1136" t="s">
        <v>278</v>
      </c>
      <c r="H41" s="1137"/>
      <c r="I41" s="1137"/>
      <c r="J41" s="1138"/>
      <c r="K41" s="294">
        <v>805402</v>
      </c>
      <c r="L41" s="300">
        <v>12812</v>
      </c>
      <c r="M41" s="301">
        <v>15917</v>
      </c>
      <c r="N41" s="302">
        <v>-19.5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2271029</v>
      </c>
      <c r="J51" s="320">
        <v>34910</v>
      </c>
      <c r="K51" s="321">
        <v>35.700000000000003</v>
      </c>
      <c r="L51" s="322">
        <v>44162</v>
      </c>
      <c r="M51" s="323">
        <v>-7.7</v>
      </c>
      <c r="N51" s="324">
        <v>43.4</v>
      </c>
    </row>
    <row r="52" spans="1:14">
      <c r="A52" s="248"/>
      <c r="B52" s="244"/>
      <c r="C52" s="244"/>
      <c r="D52" s="244"/>
      <c r="E52" s="244"/>
      <c r="F52" s="244"/>
      <c r="G52" s="325"/>
      <c r="H52" s="326" t="s">
        <v>509</v>
      </c>
      <c r="I52" s="327">
        <v>1585173</v>
      </c>
      <c r="J52" s="328">
        <v>24367</v>
      </c>
      <c r="K52" s="329">
        <v>29.2</v>
      </c>
      <c r="L52" s="330">
        <v>24931</v>
      </c>
      <c r="M52" s="331">
        <v>-9</v>
      </c>
      <c r="N52" s="332">
        <v>38.200000000000003</v>
      </c>
    </row>
    <row r="53" spans="1:14">
      <c r="A53" s="248"/>
      <c r="B53" s="244"/>
      <c r="C53" s="244"/>
      <c r="D53" s="244"/>
      <c r="E53" s="244"/>
      <c r="F53" s="244"/>
      <c r="G53" s="310" t="s">
        <v>510</v>
      </c>
      <c r="H53" s="311"/>
      <c r="I53" s="319">
        <v>2056305</v>
      </c>
      <c r="J53" s="320">
        <v>31950</v>
      </c>
      <c r="K53" s="321">
        <v>-8.5</v>
      </c>
      <c r="L53" s="322">
        <v>47569</v>
      </c>
      <c r="M53" s="323">
        <v>7.7</v>
      </c>
      <c r="N53" s="324">
        <v>-16.2</v>
      </c>
    </row>
    <row r="54" spans="1:14">
      <c r="A54" s="248"/>
      <c r="B54" s="244"/>
      <c r="C54" s="244"/>
      <c r="D54" s="244"/>
      <c r="E54" s="244"/>
      <c r="F54" s="244"/>
      <c r="G54" s="325"/>
      <c r="H54" s="326" t="s">
        <v>509</v>
      </c>
      <c r="I54" s="327">
        <v>1282912</v>
      </c>
      <c r="J54" s="328">
        <v>19933</v>
      </c>
      <c r="K54" s="329">
        <v>-18.2</v>
      </c>
      <c r="L54" s="330">
        <v>26255</v>
      </c>
      <c r="M54" s="331">
        <v>5.3</v>
      </c>
      <c r="N54" s="332">
        <v>-23.5</v>
      </c>
    </row>
    <row r="55" spans="1:14">
      <c r="A55" s="248"/>
      <c r="B55" s="244"/>
      <c r="C55" s="244"/>
      <c r="D55" s="244"/>
      <c r="E55" s="244"/>
      <c r="F55" s="244"/>
      <c r="G55" s="310" t="s">
        <v>511</v>
      </c>
      <c r="H55" s="311"/>
      <c r="I55" s="319">
        <v>2069861</v>
      </c>
      <c r="J55" s="320">
        <v>32283</v>
      </c>
      <c r="K55" s="321">
        <v>1</v>
      </c>
      <c r="L55" s="322">
        <v>50880</v>
      </c>
      <c r="M55" s="323">
        <v>7</v>
      </c>
      <c r="N55" s="324">
        <v>-6</v>
      </c>
    </row>
    <row r="56" spans="1:14">
      <c r="A56" s="248"/>
      <c r="B56" s="244"/>
      <c r="C56" s="244"/>
      <c r="D56" s="244"/>
      <c r="E56" s="244"/>
      <c r="F56" s="244"/>
      <c r="G56" s="325"/>
      <c r="H56" s="326" t="s">
        <v>509</v>
      </c>
      <c r="I56" s="327">
        <v>1208820</v>
      </c>
      <c r="J56" s="328">
        <v>18853</v>
      </c>
      <c r="K56" s="329">
        <v>-5.4</v>
      </c>
      <c r="L56" s="330">
        <v>26879</v>
      </c>
      <c r="M56" s="331">
        <v>2.4</v>
      </c>
      <c r="N56" s="332">
        <v>-7.8</v>
      </c>
    </row>
    <row r="57" spans="1:14">
      <c r="A57" s="248"/>
      <c r="B57" s="244"/>
      <c r="C57" s="244"/>
      <c r="D57" s="244"/>
      <c r="E57" s="244"/>
      <c r="F57" s="244"/>
      <c r="G57" s="310" t="s">
        <v>512</v>
      </c>
      <c r="H57" s="311"/>
      <c r="I57" s="319">
        <v>2138600</v>
      </c>
      <c r="J57" s="320">
        <v>33608</v>
      </c>
      <c r="K57" s="321">
        <v>4.0999999999999996</v>
      </c>
      <c r="L57" s="322">
        <v>63956</v>
      </c>
      <c r="M57" s="323">
        <v>25.7</v>
      </c>
      <c r="N57" s="324">
        <v>-21.6</v>
      </c>
    </row>
    <row r="58" spans="1:14">
      <c r="A58" s="248"/>
      <c r="B58" s="244"/>
      <c r="C58" s="244"/>
      <c r="D58" s="244"/>
      <c r="E58" s="244"/>
      <c r="F58" s="244"/>
      <c r="G58" s="325"/>
      <c r="H58" s="326" t="s">
        <v>509</v>
      </c>
      <c r="I58" s="327">
        <v>1038168</v>
      </c>
      <c r="J58" s="328">
        <v>16315</v>
      </c>
      <c r="K58" s="329">
        <v>-13.5</v>
      </c>
      <c r="L58" s="330">
        <v>29239</v>
      </c>
      <c r="M58" s="331">
        <v>8.8000000000000007</v>
      </c>
      <c r="N58" s="332">
        <v>-22.3</v>
      </c>
    </row>
    <row r="59" spans="1:14">
      <c r="A59" s="248"/>
      <c r="B59" s="244"/>
      <c r="C59" s="244"/>
      <c r="D59" s="244"/>
      <c r="E59" s="244"/>
      <c r="F59" s="244"/>
      <c r="G59" s="310" t="s">
        <v>513</v>
      </c>
      <c r="H59" s="311"/>
      <c r="I59" s="319">
        <v>2333020</v>
      </c>
      <c r="J59" s="320">
        <v>37113</v>
      </c>
      <c r="K59" s="321">
        <v>10.4</v>
      </c>
      <c r="L59" s="322">
        <v>66255</v>
      </c>
      <c r="M59" s="323">
        <v>3.6</v>
      </c>
      <c r="N59" s="324">
        <v>6.8</v>
      </c>
    </row>
    <row r="60" spans="1:14">
      <c r="A60" s="248"/>
      <c r="B60" s="244"/>
      <c r="C60" s="244"/>
      <c r="D60" s="244"/>
      <c r="E60" s="244"/>
      <c r="F60" s="244"/>
      <c r="G60" s="325"/>
      <c r="H60" s="326" t="s">
        <v>509</v>
      </c>
      <c r="I60" s="333">
        <v>1352607</v>
      </c>
      <c r="J60" s="328">
        <v>21517</v>
      </c>
      <c r="K60" s="329">
        <v>31.9</v>
      </c>
      <c r="L60" s="330">
        <v>31822</v>
      </c>
      <c r="M60" s="331">
        <v>8.8000000000000007</v>
      </c>
      <c r="N60" s="332">
        <v>23.1</v>
      </c>
    </row>
    <row r="61" spans="1:14">
      <c r="A61" s="248"/>
      <c r="B61" s="244"/>
      <c r="C61" s="244"/>
      <c r="D61" s="244"/>
      <c r="E61" s="244"/>
      <c r="F61" s="244"/>
      <c r="G61" s="310" t="s">
        <v>514</v>
      </c>
      <c r="H61" s="334"/>
      <c r="I61" s="335">
        <v>2173763</v>
      </c>
      <c r="J61" s="336">
        <v>33973</v>
      </c>
      <c r="K61" s="337">
        <v>8.5</v>
      </c>
      <c r="L61" s="338">
        <v>54564</v>
      </c>
      <c r="M61" s="339">
        <v>7.3</v>
      </c>
      <c r="N61" s="324">
        <v>1.2</v>
      </c>
    </row>
    <row r="62" spans="1:14">
      <c r="A62" s="248"/>
      <c r="B62" s="244"/>
      <c r="C62" s="244"/>
      <c r="D62" s="244"/>
      <c r="E62" s="244"/>
      <c r="F62" s="244"/>
      <c r="G62" s="325"/>
      <c r="H62" s="326" t="s">
        <v>509</v>
      </c>
      <c r="I62" s="327">
        <v>1293536</v>
      </c>
      <c r="J62" s="328">
        <v>20197</v>
      </c>
      <c r="K62" s="329">
        <v>4.8</v>
      </c>
      <c r="L62" s="330">
        <v>27825</v>
      </c>
      <c r="M62" s="331">
        <v>3.3</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14.53</v>
      </c>
      <c r="G47" s="12">
        <v>15</v>
      </c>
      <c r="H47" s="12">
        <v>11.65</v>
      </c>
      <c r="I47" s="12">
        <v>12.3</v>
      </c>
      <c r="J47" s="13">
        <v>11.01</v>
      </c>
    </row>
    <row r="48" spans="2:10" ht="57.75" customHeight="1">
      <c r="B48" s="14"/>
      <c r="C48" s="1141" t="s">
        <v>4</v>
      </c>
      <c r="D48" s="1141"/>
      <c r="E48" s="1142"/>
      <c r="F48" s="15">
        <v>8.65</v>
      </c>
      <c r="G48" s="16">
        <v>4.3600000000000003</v>
      </c>
      <c r="H48" s="16">
        <v>5.1100000000000003</v>
      </c>
      <c r="I48" s="16">
        <v>4.7300000000000004</v>
      </c>
      <c r="J48" s="17">
        <v>4.6900000000000004</v>
      </c>
    </row>
    <row r="49" spans="2:10" ht="57.75" customHeight="1" thickBot="1">
      <c r="B49" s="18"/>
      <c r="C49" s="1143" t="s">
        <v>5</v>
      </c>
      <c r="D49" s="1143"/>
      <c r="E49" s="1144"/>
      <c r="F49" s="19">
        <v>7.13</v>
      </c>
      <c r="G49" s="20" t="s">
        <v>521</v>
      </c>
      <c r="H49" s="20" t="s">
        <v>522</v>
      </c>
      <c r="I49" s="20">
        <v>0.35</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F34" sqref="F34:F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13.51</v>
      </c>
      <c r="G34" s="33">
        <v>13.08</v>
      </c>
      <c r="H34" s="33">
        <v>9.0500000000000007</v>
      </c>
      <c r="I34" s="33">
        <v>10.199999999999999</v>
      </c>
      <c r="J34" s="34">
        <v>8.6</v>
      </c>
      <c r="K34" s="22"/>
      <c r="L34" s="22"/>
      <c r="M34" s="22"/>
      <c r="N34" s="22"/>
      <c r="O34" s="22"/>
      <c r="P34" s="22"/>
    </row>
    <row r="35" spans="1:16" ht="39" customHeight="1">
      <c r="A35" s="22"/>
      <c r="B35" s="35"/>
      <c r="C35" s="1145" t="s">
        <v>525</v>
      </c>
      <c r="D35" s="1146"/>
      <c r="E35" s="1147"/>
      <c r="F35" s="36">
        <v>4.88</v>
      </c>
      <c r="G35" s="37">
        <v>5.28</v>
      </c>
      <c r="H35" s="37">
        <v>6.8</v>
      </c>
      <c r="I35" s="37">
        <v>7.32</v>
      </c>
      <c r="J35" s="38">
        <v>7.23</v>
      </c>
      <c r="K35" s="22"/>
      <c r="L35" s="22"/>
      <c r="M35" s="22"/>
      <c r="N35" s="22"/>
      <c r="O35" s="22"/>
      <c r="P35" s="22"/>
    </row>
    <row r="36" spans="1:16" ht="39" customHeight="1">
      <c r="A36" s="22"/>
      <c r="B36" s="35"/>
      <c r="C36" s="1145" t="s">
        <v>526</v>
      </c>
      <c r="D36" s="1146"/>
      <c r="E36" s="1147"/>
      <c r="F36" s="36">
        <v>8.64</v>
      </c>
      <c r="G36" s="37">
        <v>4.3499999999999996</v>
      </c>
      <c r="H36" s="37">
        <v>5.09</v>
      </c>
      <c r="I36" s="37">
        <v>4.72</v>
      </c>
      <c r="J36" s="38">
        <v>4.68</v>
      </c>
      <c r="K36" s="22"/>
      <c r="L36" s="22"/>
      <c r="M36" s="22"/>
      <c r="N36" s="22"/>
      <c r="O36" s="22"/>
      <c r="P36" s="22"/>
    </row>
    <row r="37" spans="1:16" ht="39" customHeight="1">
      <c r="A37" s="22"/>
      <c r="B37" s="35"/>
      <c r="C37" s="1145" t="s">
        <v>527</v>
      </c>
      <c r="D37" s="1146"/>
      <c r="E37" s="1147"/>
      <c r="F37" s="36">
        <v>1.9</v>
      </c>
      <c r="G37" s="37">
        <v>3.05</v>
      </c>
      <c r="H37" s="37">
        <v>3.79</v>
      </c>
      <c r="I37" s="37">
        <v>3.88</v>
      </c>
      <c r="J37" s="38">
        <v>4</v>
      </c>
      <c r="K37" s="22"/>
      <c r="L37" s="22"/>
      <c r="M37" s="22"/>
      <c r="N37" s="22"/>
      <c r="O37" s="22"/>
      <c r="P37" s="22"/>
    </row>
    <row r="38" spans="1:16" ht="39" customHeight="1">
      <c r="A38" s="22"/>
      <c r="B38" s="35"/>
      <c r="C38" s="1145" t="s">
        <v>528</v>
      </c>
      <c r="D38" s="1146"/>
      <c r="E38" s="1147"/>
      <c r="F38" s="36">
        <v>1.84</v>
      </c>
      <c r="G38" s="37">
        <v>1.76</v>
      </c>
      <c r="H38" s="37">
        <v>1.93</v>
      </c>
      <c r="I38" s="37">
        <v>2.29</v>
      </c>
      <c r="J38" s="38">
        <v>2.81</v>
      </c>
      <c r="K38" s="22"/>
      <c r="L38" s="22"/>
      <c r="M38" s="22"/>
      <c r="N38" s="22"/>
      <c r="O38" s="22"/>
      <c r="P38" s="22"/>
    </row>
    <row r="39" spans="1:16" ht="39" customHeight="1">
      <c r="A39" s="22"/>
      <c r="B39" s="35"/>
      <c r="C39" s="1145" t="s">
        <v>529</v>
      </c>
      <c r="D39" s="1146"/>
      <c r="E39" s="1147"/>
      <c r="F39" s="36">
        <v>2.2400000000000002</v>
      </c>
      <c r="G39" s="37">
        <v>2.2799999999999998</v>
      </c>
      <c r="H39" s="37">
        <v>2.27</v>
      </c>
      <c r="I39" s="37">
        <v>2.25</v>
      </c>
      <c r="J39" s="38">
        <v>2.2799999999999998</v>
      </c>
      <c r="K39" s="22"/>
      <c r="L39" s="22"/>
      <c r="M39" s="22"/>
      <c r="N39" s="22"/>
      <c r="O39" s="22"/>
      <c r="P39" s="22"/>
    </row>
    <row r="40" spans="1:16" ht="39" customHeight="1">
      <c r="A40" s="22"/>
      <c r="B40" s="35"/>
      <c r="C40" s="1145" t="s">
        <v>530</v>
      </c>
      <c r="D40" s="1146"/>
      <c r="E40" s="1147"/>
      <c r="F40" s="36">
        <v>0.59</v>
      </c>
      <c r="G40" s="37">
        <v>0.61</v>
      </c>
      <c r="H40" s="37">
        <v>0.4</v>
      </c>
      <c r="I40" s="37" t="s">
        <v>531</v>
      </c>
      <c r="J40" s="38">
        <v>2.0699999999999998</v>
      </c>
      <c r="K40" s="22"/>
      <c r="L40" s="22"/>
      <c r="M40" s="22"/>
      <c r="N40" s="22"/>
      <c r="O40" s="22"/>
      <c r="P40" s="22"/>
    </row>
    <row r="41" spans="1:16" ht="39" customHeight="1">
      <c r="A41" s="22"/>
      <c r="B41" s="35"/>
      <c r="C41" s="1145" t="s">
        <v>532</v>
      </c>
      <c r="D41" s="1146"/>
      <c r="E41" s="1147"/>
      <c r="F41" s="36">
        <v>0.08</v>
      </c>
      <c r="G41" s="37">
        <v>0.16</v>
      </c>
      <c r="H41" s="37">
        <v>0.09</v>
      </c>
      <c r="I41" s="37">
        <v>0.2</v>
      </c>
      <c r="J41" s="38">
        <v>0.34</v>
      </c>
      <c r="K41" s="22"/>
      <c r="L41" s="22"/>
      <c r="M41" s="22"/>
      <c r="N41" s="22"/>
      <c r="O41" s="22"/>
      <c r="P41" s="22"/>
    </row>
    <row r="42" spans="1:16" ht="39" customHeight="1">
      <c r="A42" s="22"/>
      <c r="B42" s="39"/>
      <c r="C42" s="1145" t="s">
        <v>533</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534</v>
      </c>
      <c r="D43" s="1149"/>
      <c r="E43" s="1150"/>
      <c r="F43" s="41">
        <v>0.02</v>
      </c>
      <c r="G43" s="42">
        <v>0.02</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2181</v>
      </c>
      <c r="L45" s="60">
        <v>2276</v>
      </c>
      <c r="M45" s="60">
        <v>2250</v>
      </c>
      <c r="N45" s="60">
        <v>2337</v>
      </c>
      <c r="O45" s="61">
        <v>2249</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922</v>
      </c>
      <c r="L48" s="64">
        <v>841</v>
      </c>
      <c r="M48" s="64">
        <v>911</v>
      </c>
      <c r="N48" s="64">
        <v>834</v>
      </c>
      <c r="O48" s="65">
        <v>823</v>
      </c>
      <c r="P48" s="48"/>
      <c r="Q48" s="48"/>
      <c r="R48" s="48"/>
      <c r="S48" s="48"/>
      <c r="T48" s="48"/>
      <c r="U48" s="48"/>
    </row>
    <row r="49" spans="1:21" ht="30.75" customHeight="1">
      <c r="A49" s="48"/>
      <c r="B49" s="1163"/>
      <c r="C49" s="1164"/>
      <c r="D49" s="62"/>
      <c r="E49" s="1155" t="s">
        <v>16</v>
      </c>
      <c r="F49" s="1155"/>
      <c r="G49" s="1155"/>
      <c r="H49" s="1155"/>
      <c r="I49" s="1155"/>
      <c r="J49" s="1156"/>
      <c r="K49" s="63" t="s">
        <v>477</v>
      </c>
      <c r="L49" s="64" t="s">
        <v>477</v>
      </c>
      <c r="M49" s="64" t="s">
        <v>477</v>
      </c>
      <c r="N49" s="64" t="s">
        <v>477</v>
      </c>
      <c r="O49" s="65" t="s">
        <v>477</v>
      </c>
      <c r="P49" s="48"/>
      <c r="Q49" s="48"/>
      <c r="R49" s="48"/>
      <c r="S49" s="48"/>
      <c r="T49" s="48"/>
      <c r="U49" s="48"/>
    </row>
    <row r="50" spans="1:21" ht="30.75" customHeight="1">
      <c r="A50" s="48"/>
      <c r="B50" s="1163"/>
      <c r="C50" s="1164"/>
      <c r="D50" s="62"/>
      <c r="E50" s="1155" t="s">
        <v>17</v>
      </c>
      <c r="F50" s="1155"/>
      <c r="G50" s="1155"/>
      <c r="H50" s="1155"/>
      <c r="I50" s="1155"/>
      <c r="J50" s="1156"/>
      <c r="K50" s="63">
        <v>138</v>
      </c>
      <c r="L50" s="64">
        <v>132</v>
      </c>
      <c r="M50" s="64">
        <v>117</v>
      </c>
      <c r="N50" s="64">
        <v>101</v>
      </c>
      <c r="O50" s="65">
        <v>84</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2138</v>
      </c>
      <c r="L52" s="64">
        <v>2116</v>
      </c>
      <c r="M52" s="64">
        <v>2184</v>
      </c>
      <c r="N52" s="64">
        <v>2247</v>
      </c>
      <c r="O52" s="65">
        <v>2350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1103</v>
      </c>
      <c r="L53" s="69">
        <v>1133</v>
      </c>
      <c r="M53" s="69">
        <v>1094</v>
      </c>
      <c r="N53" s="69">
        <v>1025</v>
      </c>
      <c r="O53" s="70">
        <v>806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2016-04-28T05:55:22Z</cp:lastPrinted>
  <dcterms:created xsi:type="dcterms:W3CDTF">2016-02-15T01:58:50Z</dcterms:created>
  <dcterms:modified xsi:type="dcterms:W3CDTF">2016-05-02T01:45:32Z</dcterms:modified>
</cp:coreProperties>
</file>