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W36" i="9"/>
  <c r="BW37" i="9" s="1"/>
  <c r="BW38" i="9" s="1"/>
  <c r="BW39" i="9" s="1"/>
  <c r="BW40" i="9" s="1"/>
  <c r="BW41" i="9" s="1"/>
  <c r="BW42" i="9" s="1"/>
  <c r="BW43" i="9" s="1"/>
  <c r="BE36" i="9"/>
  <c r="BW35" i="9"/>
  <c r="BW34" i="9"/>
  <c r="C34" i="9"/>
  <c r="C35" i="9" s="1"/>
  <c r="C36" i="9" s="1"/>
  <c r="CO34" i="9" l="1"/>
  <c r="CO35" i="9" s="1"/>
  <c r="CO36" i="9" s="1"/>
  <c r="CO37" i="9" s="1"/>
  <c r="CO38" i="9" s="1"/>
  <c r="CO39" i="9" s="1"/>
  <c r="CO40" i="9" s="1"/>
  <c r="CO41" i="9" s="1"/>
  <c r="CO42" i="9" s="1"/>
  <c r="CO43" i="9" s="1"/>
  <c r="U34" i="9"/>
  <c r="U35" i="9" s="1"/>
  <c r="U36" i="9" s="1"/>
  <c r="AM34" i="9"/>
  <c r="AM35" i="9" s="1"/>
  <c r="AM36"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<sst xmlns="http://schemas.openxmlformats.org/spreadsheetml/2006/main" count="1041" uniqueCount="588">
  <si>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</si>
  <si>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</si>
  <si>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</si>
  <si>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</si>
  <si>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</si>
  <si>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</si>
  <si>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</si>
  <si>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</si>
  <si>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</si>
  <si>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</si>
  <si>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</si>
  <si>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</si>
  <si>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</si>
  <si>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</si>
  <si>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</si>
  <si>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</si>
  <si>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</si>
  <si>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</si>
  <si>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</si>
  <si>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</si>
  <si>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</si>
  <si>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</si>
  <si>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</si>
  <si>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</si>
  <si>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</si>
  <si>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</si>
  <si>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</si>
  <si>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</si>
  <si>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</si>
  <si>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</si>
  <si>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</si>
  <si>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</si>
  <si>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</si>
  <si>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</si>
  <si>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</si>
  <si>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</si>
  <si>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</si>
  <si>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</si>
  <si>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</si>
  <si>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</si>
  <si>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</si>
  <si>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</si>
  <si>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</si>
  <si>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</si>
  <si>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</si>
  <si>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</si>
  <si>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</si>
  <si>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</si>
  <si>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</si>
  <si>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</si>
  <si>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</si>
  <si>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</si>
  <si>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</si>
  <si>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</si>
  <si>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</si>
  <si>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</si>
  <si>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</si>
  <si>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</si>
  <si>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</si>
  <si>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</si>
  <si>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</si>
  <si>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</si>
  <si>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</si>
  <si>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</si>
  <si>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</si>
  <si>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</si>
  <si>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</si>
  <si>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</si>
  <si>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</si>
  <si>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</si>
  <si>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</si>
  <si>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</si>
  <si>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</si>
  <si>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</si>
  <si>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</si>
  <si>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</si>
  <si>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</si>
  <si>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</si>
  <si>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</si>
  <si>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</si>
  <si>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</si>
  <si>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倉敷市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</si>
  <si>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</si>
  <si>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</si>
  <si>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</si>
  <si>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</si>
  <si>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</si>
  <si>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</si>
  <si>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</si>
  <si>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</si>
  <si>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</si>
  <si>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</si>
  <si>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</si>
  <si>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</si>
  <si>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</si>
  <si>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</si>
  <si>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</si>
  <si>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</si>
  <si>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</si>
  <si>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</si>
  <si>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</si>
  <si>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</si>
  <si>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</si>
  <si>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</si>
  <si>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</si>
  <si>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</si>
  <si>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</si>
  <si>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</si>
  <si>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</si>
  <si>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</si>
  <si>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</si>
  <si>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</si>
  <si>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</si>
  <si>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</si>
  <si>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</si>
  <si>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</si>
  <si>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</si>
  <si>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</si>
  <si>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</si>
  <si>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</si>
  <si>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</si>
  <si>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</si>
  <si>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</si>
  <si>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</si>
  <si>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</si>
  <si>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</si>
  <si>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</si>
  <si>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</si>
  <si>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</si>
  <si>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</si>
  <si>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</si>
  <si>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</si>
  <si>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</si>
  <si>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</si>
  <si>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</si>
  <si>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</si>
  <si>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</si>
  <si>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</si>
  <si>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</si>
  <si>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</si>
  <si>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</si>
  <si>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</si>
  <si>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</si>
  <si>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</si>
  <si>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</si>
  <si>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</si>
  <si>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</si>
  <si>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</si>
  <si>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</si>
  <si>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</si>
  <si>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</si>
  <si>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</si>
  <si>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</si>
  <si>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</si>
  <si>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</si>
  <si>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</si>
  <si>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</si>
  <si>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</si>
  <si>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</si>
  <si>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</si>
  <si>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</si>
  <si>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</si>
  <si>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</si>
  <si>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</si>
  <si>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</si>
  <si>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</si>
  <si>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</si>
  <si>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</si>
  <si>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</si>
  <si>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</si>
  <si>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</si>
  <si>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</si>
  <si>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</si>
  <si>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</si>
  <si>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</si>
  <si>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</si>
  <si>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</si>
  <si>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</si>
  <si>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</si>
  <si>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</si>
  <si>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</si>
  <si>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</si>
  <si>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</si>
  <si>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</si>
  <si>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</si>
  <si>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</si>
  <si>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</si>
  <si>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</si>
  <si>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</si>
  <si>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</si>
  <si>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</si>
  <si>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</si>
  <si>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</si>
  <si>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岡山県倉敷市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</si>
  <si>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</si>
  <si>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</si>
  <si>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</si>
  <si>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</si>
  <si>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</si>
  <si>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</si>
  <si>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</si>
  <si>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</si>
  <si>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</si>
  <si>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</si>
  <si>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</si>
  <si>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</si>
  <si>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</si>
  <si>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</si>
  <si>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</si>
  <si>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</si>
  <si>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</si>
  <si>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</si>
  <si>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</si>
  <si>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</si>
  <si>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</si>
  <si>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</si>
  <si>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</si>
  <si>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</si>
  <si>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</si>
  <si>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</si>
  <si>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</si>
  <si>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</si>
  <si>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</si>
  <si>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</si>
  <si>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</si>
  <si>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</si>
  <si>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</si>
  <si>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</si>
  <si>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</si>
  <si>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</si>
  <si>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</si>
  <si>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</si>
  <si>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</si>
  <si>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</si>
  <si>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</si>
  <si>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</si>
  <si>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</si>
  <si>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</si>
  <si>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</si>
  <si>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</si>
  <si>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</si>
  <si>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</si>
  <si>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</si>
  <si>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</si>
  <si>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</si>
  <si>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</si>
  <si>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</si>
  <si>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</si>
  <si>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</si>
  <si>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</si>
  <si>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</si>
  <si>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</si>
  <si>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</si>
  <si>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</si>
  <si>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</si>
  <si>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</si>
  <si>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</si>
  <si>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</si>
  <si>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</si>
  <si>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</si>
  <si>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</si>
  <si>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</si>
  <si>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</si>
  <si>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</si>
  <si>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</si>
  <si>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</si>
  <si>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</si>
  <si>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</si>
  <si>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</si>
  <si>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</si>
  <si>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</si>
  <si>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</si>
  <si>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</si>
  <si>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</si>
  <si>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</si>
  <si>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</si>
  <si>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</si>
  <si>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</si>
  <si>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</si>
  <si>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</si>
  <si>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</si>
  <si>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</si>
  <si>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</si>
  <si>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</si>
  <si>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</si>
  <si>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</si>
  <si>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</si>
  <si>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</si>
  <si>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</si>
  <si>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</si>
  <si>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</si>
  <si>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</si>
  <si>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</si>
  <si>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</si>
  <si>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</si>
  <si>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</si>
  <si>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</si>
  <si>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</si>
  <si>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</si>
  <si>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</si>
  <si>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</si>
  <si>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</si>
  <si>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</si>
  <si>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</si>
  <si>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</si>
  <si>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</si>
  <si>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</si>
  <si>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</si>
  <si>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</si>
  <si>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</si>
  <si>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</si>
  <si>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</si>
  <si>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</si>
  <si>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</si>
  <si>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</si>
  <si>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</si>
  <si>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</si>
  <si>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</si>
  <si>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</si>
  <si>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</si>
  <si>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</si>
  <si>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</si>
  <si>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</si>
  <si>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</si>
  <si>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</si>
  <si>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</si>
  <si>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</si>
  <si>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</si>
  <si>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</si>
  <si>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</si>
  <si>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</si>
  <si>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</si>
  <si>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</si>
  <si>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</si>
  <si>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</si>
  <si>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</si>
  <si>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</si>
  <si>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</si>
  <si>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</si>
  <si>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</si>
  <si>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</si>
  <si>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</si>
  <si>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</si>
  <si>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</si>
  <si>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岡山県倉敷市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</si>
  <si>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</si>
  <si>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</si>
  <si>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</si>
  <si>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</si>
  <si>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</si>
  <si>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</si>
  <si>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</si>
  <si>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</si>
  <si>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</si>
  <si>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</si>
  <si>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</si>
  <si>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</si>
  <si>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</si>
  <si>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</si>
  <si>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</si>
  <si>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</si>
  <si>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</si>
  <si>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</si>
  <si>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</si>
  <si>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</si>
  <si>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倉敷市母子父子寡婦福祉資金貸付特別会計</t>
    <phoneticPr fontId="5"/>
  </si>
  <si>
    <t>倉敷市住宅新築資金等貸付特別会計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</si>
  <si>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</si>
  <si>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</si>
  <si>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</si>
  <si>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</si>
  <si>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</si>
  <si>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</si>
  <si>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</si>
  <si>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</si>
  <si>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</si>
  <si>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</si>
  <si>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</si>
  <si>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</si>
  <si>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</si>
  <si>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倉敷市国民健康保険事業特別会計</t>
    <phoneticPr fontId="5"/>
  </si>
  <si>
    <t>倉敷市介護保険事業特別会計</t>
    <phoneticPr fontId="5"/>
  </si>
  <si>
    <t>倉敷市後期高齢者医療事業特別会計</t>
    <phoneticPr fontId="5"/>
  </si>
  <si>
    <t>倉敷市水道事業会計</t>
    <phoneticPr fontId="5"/>
  </si>
  <si>
    <t>法適用企業</t>
    <phoneticPr fontId="5"/>
  </si>
  <si>
    <t>倉敷市立児島市民病院事業会計</t>
    <phoneticPr fontId="5"/>
  </si>
  <si>
    <t>倉敷市児島モーターボート競走事業会計</t>
    <phoneticPr fontId="5"/>
  </si>
  <si>
    <t>倉敷市下水道事業特別会計</t>
    <phoneticPr fontId="5"/>
  </si>
  <si>
    <t>法非適用企業</t>
    <phoneticPr fontId="5"/>
  </si>
  <si>
    <t>倉敷市農業集落排水事業特別会計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</si>
  <si>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</si>
  <si>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</si>
  <si>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</si>
  <si>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</si>
  <si>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</si>
  <si>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</si>
  <si>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</si>
  <si>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</si>
  <si>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</si>
  <si>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</si>
  <si>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</si>
  <si>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</si>
  <si>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</si>
  <si>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</si>
  <si>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</si>
  <si>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</si>
  <si>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</si>
  <si>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</si>
  <si>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</si>
  <si>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</si>
  <si>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</si>
  <si>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</si>
  <si>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</si>
  <si>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</si>
  <si>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</si>
  <si>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</si>
  <si>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</si>
  <si>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</si>
  <si>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</si>
  <si>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</si>
  <si>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</si>
  <si>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</si>
  <si>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</si>
  <si>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</si>
  <si>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</si>
  <si>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</si>
  <si>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</si>
  <si>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</si>
  <si>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</si>
  <si>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</si>
  <si>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</si>
  <si>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</si>
  <si>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</si>
  <si>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</si>
  <si>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</si>
  <si>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</si>
  <si>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</si>
  <si>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</si>
  <si>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</si>
  <si>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</si>
  <si>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</si>
  <si>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</si>
  <si>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</si>
  <si>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</si>
  <si>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</si>
  <si>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</si>
  <si>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</si>
  <si>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</si>
  <si>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</si>
  <si>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</si>
  <si>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</si>
  <si>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</si>
  <si>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</si>
  <si>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</si>
  <si>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</si>
  <si>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</si>
  <si>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</si>
  <si>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</si>
  <si>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</si>
  <si>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</si>
  <si>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</si>
  <si>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</si>
  <si>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</si>
  <si>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</si>
  <si>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</si>
  <si>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</si>
  <si>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</si>
  <si>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</si>
  <si>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</si>
  <si>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</si>
  <si>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</si>
  <si>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</si>
  <si>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</si>
  <si>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</si>
  <si>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</si>
  <si>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</si>
  <si>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</si>
  <si>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</si>
  <si>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</si>
  <si>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</si>
  <si>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</si>
  <si>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</si>
  <si>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</si>
  <si>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</si>
  <si>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</si>
  <si>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</si>
  <si>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</si>
  <si>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</si>
  <si>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</si>
  <si>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</si>
  <si>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</si>
  <si>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</si>
  <si>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</si>
  <si>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</si>
  <si>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</si>
  <si>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</si>
  <si>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</si>
  <si>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</si>
  <si>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</si>
  <si>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</si>
  <si>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</si>
  <si>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</si>
  <si>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</si>
  <si>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</si>
  <si>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</si>
  <si>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</si>
  <si>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</si>
  <si>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</si>
  <si>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</si>
  <si>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</si>
  <si>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</si>
  <si>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</si>
  <si>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</si>
  <si>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</si>
  <si>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</si>
  <si>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</si>
  <si>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</si>
  <si>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</si>
  <si>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</si>
  <si>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</si>
  <si>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</si>
  <si>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</si>
  <si>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倉敷市住宅新築資金等貸付特別会計</t>
  </si>
  <si>
    <t>▲ 1.08</t>
  </si>
  <si>
    <t>▲ 1.11</t>
  </si>
  <si>
    <t>▲ 1.10</t>
  </si>
  <si>
    <t>▲ 1.06</t>
  </si>
  <si>
    <t>▲ 1.04</t>
  </si>
  <si>
    <t>倉敷市児島モーターボート競走事業会計</t>
  </si>
  <si>
    <t>倉敷市水道事業会計</t>
  </si>
  <si>
    <t>一般会計</t>
  </si>
  <si>
    <t>倉敷市国民健康保険事業特別会計</t>
  </si>
  <si>
    <t>倉敷市立児島市民病院事業会計</t>
  </si>
  <si>
    <t>倉敷市介護保険事業特別会計</t>
  </si>
  <si>
    <t>倉敷市母子父子寡婦福祉資金貸付特別会計</t>
  </si>
  <si>
    <t>▲ 0.00</t>
  </si>
  <si>
    <t>その他会計（赤字）</t>
  </si>
  <si>
    <t>その他会計（黒字）</t>
  </si>
  <si>
    <t>-</t>
    <phoneticPr fontId="2"/>
  </si>
  <si>
    <t>-</t>
    <phoneticPr fontId="2"/>
  </si>
  <si>
    <t>○</t>
    <phoneticPr fontId="2"/>
  </si>
  <si>
    <t>○</t>
    <phoneticPr fontId="2"/>
  </si>
  <si>
    <t>倉敷市土地開発公社</t>
    <rPh sb="0" eb="3">
      <t>クラシキシ</t>
    </rPh>
    <rPh sb="3" eb="5">
      <t>トチ</t>
    </rPh>
    <rPh sb="5" eb="7">
      <t>カイハツ</t>
    </rPh>
    <rPh sb="7" eb="9">
      <t>コウシャ</t>
    </rPh>
    <phoneticPr fontId="2"/>
  </si>
  <si>
    <t>一般財団法人倉敷市開発公社</t>
    <rPh sb="0" eb="2">
      <t>イッパン</t>
    </rPh>
    <rPh sb="2" eb="4">
      <t>ザイダン</t>
    </rPh>
    <rPh sb="4" eb="6">
      <t>ホウジン</t>
    </rPh>
    <rPh sb="6" eb="9">
      <t>クラシキシ</t>
    </rPh>
    <rPh sb="9" eb="11">
      <t>カイハツ</t>
    </rPh>
    <rPh sb="11" eb="13">
      <t>コウシャ</t>
    </rPh>
    <phoneticPr fontId="2"/>
  </si>
  <si>
    <t>くらしきシティプラザ東西ビル管理株式会社</t>
    <rPh sb="10" eb="12">
      <t>トウザイ</t>
    </rPh>
    <rPh sb="14" eb="16">
      <t>カンリ</t>
    </rPh>
    <rPh sb="16" eb="18">
      <t>カブシキ</t>
    </rPh>
    <rPh sb="18" eb="20">
      <t>カイシャ</t>
    </rPh>
    <phoneticPr fontId="2"/>
  </si>
  <si>
    <t>倉敷市開発ビル管理株式会社</t>
    <rPh sb="0" eb="3">
      <t>クラシキシ</t>
    </rPh>
    <rPh sb="3" eb="5">
      <t>カイハツ</t>
    </rPh>
    <rPh sb="7" eb="9">
      <t>カンリ</t>
    </rPh>
    <rPh sb="9" eb="11">
      <t>カブシキ</t>
    </rPh>
    <rPh sb="11" eb="13">
      <t>カイシャ</t>
    </rPh>
    <phoneticPr fontId="2"/>
  </si>
  <si>
    <t>水島臨海鉄道株式会社</t>
    <rPh sb="0" eb="2">
      <t>ミズシマ</t>
    </rPh>
    <rPh sb="2" eb="4">
      <t>リンカイ</t>
    </rPh>
    <rPh sb="4" eb="6">
      <t>テツドウ</t>
    </rPh>
    <rPh sb="6" eb="8">
      <t>カブシキ</t>
    </rPh>
    <rPh sb="8" eb="10">
      <t>カイシャ</t>
    </rPh>
    <phoneticPr fontId="2"/>
  </si>
  <si>
    <t>倉敷ファッションセンター株式会社</t>
    <rPh sb="0" eb="2">
      <t>クラシキ</t>
    </rPh>
    <rPh sb="12" eb="14">
      <t>カブシキ</t>
    </rPh>
    <rPh sb="14" eb="16">
      <t>カイシャ</t>
    </rPh>
    <phoneticPr fontId="2"/>
  </si>
  <si>
    <t>水島エコワークス株式会社</t>
    <rPh sb="0" eb="2">
      <t>ミズシマ</t>
    </rPh>
    <rPh sb="8" eb="10">
      <t>カブシキ</t>
    </rPh>
    <rPh sb="10" eb="12">
      <t>カイシャ</t>
    </rPh>
    <phoneticPr fontId="2"/>
  </si>
  <si>
    <t>一般財団法人倉敷市船穂農業公社</t>
    <rPh sb="0" eb="2">
      <t>イッパン</t>
    </rPh>
    <rPh sb="2" eb="4">
      <t>ザイダン</t>
    </rPh>
    <rPh sb="4" eb="6">
      <t>ホウジン</t>
    </rPh>
    <rPh sb="6" eb="8">
      <t>クラシキ</t>
    </rPh>
    <rPh sb="8" eb="9">
      <t>シ</t>
    </rPh>
    <rPh sb="9" eb="11">
      <t>フナオ</t>
    </rPh>
    <rPh sb="11" eb="13">
      <t>ノウギョウ</t>
    </rPh>
    <rPh sb="13" eb="15">
      <t>コウシャ</t>
    </rPh>
    <phoneticPr fontId="2"/>
  </si>
  <si>
    <t>ふなおワイナリー有限会社</t>
    <rPh sb="8" eb="10">
      <t>ユウゲン</t>
    </rPh>
    <rPh sb="10" eb="12">
      <t>カイシャ</t>
    </rPh>
    <phoneticPr fontId="2"/>
  </si>
  <si>
    <t>倉敷まちづくり株式会社</t>
    <rPh sb="0" eb="2">
      <t>クラシキ</t>
    </rPh>
    <rPh sb="7" eb="9">
      <t>カブシキ</t>
    </rPh>
    <rPh sb="9" eb="11">
      <t>カイシャ</t>
    </rPh>
    <phoneticPr fontId="2"/>
  </si>
  <si>
    <t>井原鉄道株式会社</t>
    <rPh sb="0" eb="2">
      <t>イバラ</t>
    </rPh>
    <rPh sb="2" eb="4">
      <t>テツドウ</t>
    </rPh>
    <rPh sb="4" eb="6">
      <t>カブシキ</t>
    </rPh>
    <rPh sb="6" eb="8">
      <t>カイシャ</t>
    </rPh>
    <phoneticPr fontId="2"/>
  </si>
  <si>
    <t>-</t>
    <phoneticPr fontId="2"/>
  </si>
  <si>
    <t>-</t>
    <phoneticPr fontId="2"/>
  </si>
  <si>
    <t>-</t>
    <phoneticPr fontId="2"/>
  </si>
  <si>
    <t>-</t>
    <phoneticPr fontId="2"/>
  </si>
  <si>
    <t>-</t>
    <phoneticPr fontId="2"/>
  </si>
  <si>
    <t>-</t>
    <phoneticPr fontId="2"/>
  </si>
  <si>
    <t>-</t>
    <phoneticPr fontId="2"/>
  </si>
  <si>
    <t>総社広域環境施設組合</t>
    <rPh sb="0" eb="2">
      <t>ソウジャ</t>
    </rPh>
    <rPh sb="2" eb="4">
      <t>コウイキ</t>
    </rPh>
    <rPh sb="4" eb="6">
      <t>カンキョウ</t>
    </rPh>
    <rPh sb="6" eb="8">
      <t>シセツ</t>
    </rPh>
    <rPh sb="8" eb="10">
      <t>クミアイ</t>
    </rPh>
    <phoneticPr fontId="2"/>
  </si>
  <si>
    <t>備南水道企業団</t>
    <rPh sb="0" eb="2">
      <t>ビナン</t>
    </rPh>
    <rPh sb="2" eb="4">
      <t>スイドウ</t>
    </rPh>
    <rPh sb="4" eb="6">
      <t>キギョウ</t>
    </rPh>
    <rPh sb="6" eb="7">
      <t>ダン</t>
    </rPh>
    <phoneticPr fontId="2"/>
  </si>
  <si>
    <t>岡山県広域水道企業団</t>
    <rPh sb="0" eb="3">
      <t>オカヤマケン</t>
    </rPh>
    <rPh sb="3" eb="5">
      <t>コウイキ</t>
    </rPh>
    <rPh sb="5" eb="7">
      <t>スイドウ</t>
    </rPh>
    <rPh sb="7" eb="9">
      <t>キギョウ</t>
    </rPh>
    <rPh sb="9" eb="10">
      <t>ダン</t>
    </rPh>
    <phoneticPr fontId="2"/>
  </si>
  <si>
    <t>倉敷西部清掃施設組合</t>
    <rPh sb="0" eb="2">
      <t>クラシキ</t>
    </rPh>
    <rPh sb="2" eb="4">
      <t>セイブ</t>
    </rPh>
    <rPh sb="4" eb="6">
      <t>セイソウ</t>
    </rPh>
    <rPh sb="6" eb="8">
      <t>シセツ</t>
    </rPh>
    <rPh sb="8" eb="10">
      <t>クミアイ</t>
    </rPh>
    <phoneticPr fontId="2"/>
  </si>
  <si>
    <t>備南衛生施設組合</t>
    <rPh sb="0" eb="2">
      <t>ビナン</t>
    </rPh>
    <rPh sb="2" eb="4">
      <t>エイセイ</t>
    </rPh>
    <rPh sb="4" eb="6">
      <t>シセツ</t>
    </rPh>
    <rPh sb="6" eb="8">
      <t>クミアイ</t>
    </rPh>
    <phoneticPr fontId="2"/>
  </si>
  <si>
    <t>倉敷地区農業共済事務組合</t>
    <rPh sb="0" eb="2">
      <t>クラシキ</t>
    </rPh>
    <rPh sb="2" eb="4">
      <t>チク</t>
    </rPh>
    <rPh sb="4" eb="6">
      <t>ノウギョウ</t>
    </rPh>
    <rPh sb="6" eb="8">
      <t>キョウサイ</t>
    </rPh>
    <rPh sb="8" eb="10">
      <t>ジム</t>
    </rPh>
    <rPh sb="10" eb="12">
      <t>クミアイ</t>
    </rPh>
    <phoneticPr fontId="2"/>
  </si>
  <si>
    <t>高梁川東西用水組合</t>
    <rPh sb="0" eb="2">
      <t>タカハシ</t>
    </rPh>
    <rPh sb="2" eb="3">
      <t>ガワ</t>
    </rPh>
    <rPh sb="3" eb="5">
      <t>トウザイ</t>
    </rPh>
    <rPh sb="5" eb="7">
      <t>ヨウスイ</t>
    </rPh>
    <rPh sb="7" eb="9">
      <t>クミアイ</t>
    </rPh>
    <phoneticPr fontId="2"/>
  </si>
  <si>
    <t>八ケ郷合同用水組合</t>
    <rPh sb="0" eb="1">
      <t>ハチ</t>
    </rPh>
    <rPh sb="2" eb="3">
      <t>ゴウ</t>
    </rPh>
    <rPh sb="3" eb="5">
      <t>ゴウドウ</t>
    </rPh>
    <rPh sb="5" eb="7">
      <t>ヨウスイ</t>
    </rPh>
    <rPh sb="7" eb="9">
      <t>クミアイ</t>
    </rPh>
    <phoneticPr fontId="2"/>
  </si>
  <si>
    <t>湛井十二箇郷組合</t>
    <rPh sb="0" eb="1">
      <t>タン</t>
    </rPh>
    <rPh sb="1" eb="2">
      <t>イ</t>
    </rPh>
    <rPh sb="2" eb="4">
      <t>ジュウニ</t>
    </rPh>
    <rPh sb="4" eb="5">
      <t>カ</t>
    </rPh>
    <rPh sb="5" eb="6">
      <t>ゴウ</t>
    </rPh>
    <rPh sb="6" eb="8">
      <t>クミアイ</t>
    </rPh>
    <phoneticPr fontId="2"/>
  </si>
  <si>
    <t>岡山県南部水道企業団</t>
    <rPh sb="0" eb="3">
      <t>オカヤマケン</t>
    </rPh>
    <rPh sb="3" eb="5">
      <t>ナンブ</t>
    </rPh>
    <rPh sb="5" eb="7">
      <t>スイドウ</t>
    </rPh>
    <rPh sb="7" eb="9">
      <t>キギョウ</t>
    </rPh>
    <rPh sb="9" eb="10">
      <t>ダン</t>
    </rPh>
    <phoneticPr fontId="2"/>
  </si>
  <si>
    <t>四ケ郷組合</t>
    <rPh sb="0" eb="1">
      <t>ヨ</t>
    </rPh>
    <rPh sb="2" eb="3">
      <t>ゴウ</t>
    </rPh>
    <rPh sb="3" eb="5">
      <t>クミアイ</t>
    </rPh>
    <phoneticPr fontId="2"/>
  </si>
  <si>
    <t>三ケ郷組合</t>
    <rPh sb="0" eb="1">
      <t>サン</t>
    </rPh>
    <rPh sb="2" eb="3">
      <t>ゴウ</t>
    </rPh>
    <rPh sb="3" eb="5">
      <t>クミアイ</t>
    </rPh>
    <phoneticPr fontId="2"/>
  </si>
  <si>
    <t>六ケ郷組合</t>
    <rPh sb="0" eb="1">
      <t>ロク</t>
    </rPh>
    <rPh sb="2" eb="3">
      <t>ゴウ</t>
    </rPh>
    <rPh sb="3" eb="5">
      <t>クミアイ</t>
    </rPh>
    <phoneticPr fontId="2"/>
  </si>
  <si>
    <t>竹川組合</t>
    <rPh sb="0" eb="2">
      <t>タケカワ</t>
    </rPh>
    <rPh sb="2" eb="4">
      <t>クミアイ</t>
    </rPh>
    <phoneticPr fontId="2"/>
  </si>
  <si>
    <t>岡山県市町村総合事務組合</t>
    <rPh sb="0" eb="3">
      <t>オカヤマケン</t>
    </rPh>
    <rPh sb="3" eb="6">
      <t>シチョウソン</t>
    </rPh>
    <rPh sb="6" eb="8">
      <t>ソウゴウ</t>
    </rPh>
    <rPh sb="8" eb="10">
      <t>ジム</t>
    </rPh>
    <rPh sb="10" eb="12">
      <t>クミアイ</t>
    </rPh>
    <phoneticPr fontId="2"/>
  </si>
  <si>
    <t>岡山県後期高齢者医療広域連合会一般会計</t>
    <rPh sb="0" eb="3">
      <t>オカヤマケン</t>
    </rPh>
    <rPh sb="3" eb="5">
      <t>コウキ</t>
    </rPh>
    <rPh sb="5" eb="7">
      <t>コウレイ</t>
    </rPh>
    <rPh sb="7" eb="8">
      <t>シャ</t>
    </rPh>
    <rPh sb="8" eb="10">
      <t>イリョウ</t>
    </rPh>
    <rPh sb="10" eb="12">
      <t>コウイキ</t>
    </rPh>
    <rPh sb="12" eb="14">
      <t>レンゴウ</t>
    </rPh>
    <rPh sb="14" eb="15">
      <t>カイ</t>
    </rPh>
    <rPh sb="15" eb="17">
      <t>イッパン</t>
    </rPh>
    <rPh sb="17" eb="19">
      <t>カイケイ</t>
    </rPh>
    <phoneticPr fontId="2"/>
  </si>
  <si>
    <t>岡山県後期高齢者医療広域連合会特別会計</t>
    <rPh sb="0" eb="3">
      <t>オカヤマケン</t>
    </rPh>
    <rPh sb="3" eb="5">
      <t>コウキ</t>
    </rPh>
    <rPh sb="5" eb="7">
      <t>コウレイ</t>
    </rPh>
    <rPh sb="7" eb="8">
      <t>シャ</t>
    </rPh>
    <rPh sb="8" eb="10">
      <t>イリョウ</t>
    </rPh>
    <rPh sb="10" eb="12">
      <t>コウイキ</t>
    </rPh>
    <rPh sb="12" eb="14">
      <t>レンゴウ</t>
    </rPh>
    <rPh sb="14" eb="15">
      <t>カイ</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</si>
  <si>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</si>
  <si>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</si>
  <si>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</si>
  <si>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</si>
  <si>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</si>
  <si>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</si>
  <si>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</si>
  <si>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西一郷半組合</t>
    <rPh sb="0" eb="1">
      <t>ニシ</t>
    </rPh>
    <rPh sb="1" eb="2">
      <t>イチ</t>
    </rPh>
    <rPh sb="2" eb="3">
      <t>ゴウ</t>
    </rPh>
    <rPh sb="3" eb="4">
      <t>ハン</t>
    </rPh>
    <rPh sb="4" eb="6">
      <t>クミアイ</t>
    </rPh>
    <phoneticPr fontId="2"/>
  </si>
  <si>
    <t>公益財団法人倉敷市保健医療センター</t>
    <rPh sb="0" eb="2">
      <t>コウエキ</t>
    </rPh>
    <rPh sb="2" eb="4">
      <t>ザイダン</t>
    </rPh>
    <rPh sb="4" eb="6">
      <t>ホウジン</t>
    </rPh>
    <rPh sb="6" eb="9">
      <t>クラシキシ</t>
    </rPh>
    <rPh sb="9" eb="11">
      <t>ホケン</t>
    </rPh>
    <rPh sb="11" eb="13">
      <t>イリョウ</t>
    </rPh>
    <phoneticPr fontId="2"/>
  </si>
  <si>
    <t>公益財団法人倉敷市文化振興財団</t>
    <rPh sb="0" eb="2">
      <t>コウエキ</t>
    </rPh>
    <rPh sb="2" eb="4">
      <t>ザイダン</t>
    </rPh>
    <rPh sb="4" eb="6">
      <t>ホウジン</t>
    </rPh>
    <rPh sb="6" eb="9">
      <t>クラシキシ</t>
    </rPh>
    <rPh sb="9" eb="11">
      <t>ブンカ</t>
    </rPh>
    <rPh sb="11" eb="13">
      <t>シンコウ</t>
    </rPh>
    <rPh sb="13" eb="15">
      <t>ザイダン</t>
    </rPh>
    <phoneticPr fontId="2"/>
  </si>
  <si>
    <t>公益財団法人倉敷市スポーツ振興事業団</t>
    <rPh sb="0" eb="2">
      <t>コウエキ</t>
    </rPh>
    <rPh sb="2" eb="4">
      <t>ザイダン</t>
    </rPh>
    <rPh sb="4" eb="6">
      <t>ホウジン</t>
    </rPh>
    <rPh sb="6" eb="9">
      <t>クラシキシ</t>
    </rPh>
    <rPh sb="13" eb="15">
      <t>シンコウ</t>
    </rPh>
    <rPh sb="15" eb="18">
      <t>ジギョウダン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</si>
</sst>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46591</c:v>
                </c:pt>
                <c:pt idx="1">
                  <c:v>48504</c:v>
                </c:pt>
                <c:pt idx="2">
                  <c:v>35790</c:v>
                </c:pt>
                <c:pt idx="3">
                  <c:v>35463</c:v>
                </c:pt>
                <c:pt idx="4">
                  <c:v>44815</c:v>
                </c:pt>
              </c:numCache>
            </c:numRef>
          </c:val>
          <c:smooth val="0"/>
        </c:ser>
        <c:dLbls>
          <c:showLegendKey val="0"/>
          <c:showVal val="0"/>
          <c:showCatName val="0"/>
          <c:showSerName val="0"/>
          <c:showPercent val="0"/>
          <c:showBubbleSize val="0"/>
        </c:dLbls>
        <c:marker val="1"/>
        <c:smooth val="0"/>
        <c:axId val="113088000"/>
        <c:axId val="113089920"/>
      </c:lineChart>
      <c:catAx>
        <c:axId val="113088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89920"/>
        <c:crosses val="autoZero"/>
        <c:auto val="1"/>
        <c:lblAlgn val="ctr"/>
        <c:lblOffset val="100"/>
        <c:tickLblSkip val="1"/>
        <c:tickMarkSkip val="1"/>
        <c:noMultiLvlLbl val="0"/>
      </c:catAx>
      <c:valAx>
        <c:axId val="11308992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8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3.94</c:v>
                </c:pt>
                <c:pt idx="1">
                  <c:v>4.67</c:v>
                </c:pt>
                <c:pt idx="2">
                  <c:v>3.85</c:v>
                </c:pt>
                <c:pt idx="3">
                  <c:v>3.95</c:v>
                </c:pt>
                <c:pt idx="4">
                  <c:v>2.54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6.99</c:v>
                </c:pt>
                <c:pt idx="1">
                  <c:v>7.25</c:v>
                </c:pt>
                <c:pt idx="2">
                  <c:v>7.76</c:v>
                </c:pt>
                <c:pt idx="3">
                  <c:v>8.6</c:v>
                </c:pt>
                <c:pt idx="4">
                  <c:v>9.1</c:v>
                </c:pt>
              </c:numCache>
            </c:numRef>
          </c:val>
        </c:ser>
        <c:dLbls>
          <c:showLegendKey val="0"/>
          <c:showVal val="0"/>
          <c:showCatName val="0"/>
          <c:showSerName val="0"/>
          <c:showPercent val="0"/>
          <c:showBubbleSize val="0"/>
        </c:dLbls>
        <c:gapWidth val="250"/>
        <c:overlap val="100"/>
        <c:axId val="115134464"/>
        <c:axId val="115136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1.08</c:v>
                </c:pt>
                <c:pt idx="1">
                  <c:v>1.72</c:v>
                </c:pt>
                <c:pt idx="2">
                  <c:v>0.91</c:v>
                </c:pt>
                <c:pt idx="3">
                  <c:v>2.2400000000000002</c:v>
                </c:pt>
                <c:pt idx="4">
                  <c:v>0.14000000000000001</c:v>
                </c:pt>
              </c:numCache>
            </c:numRef>
          </c:val>
          <c:smooth val="0"/>
        </c:ser>
        <c:dLbls>
          <c:showLegendKey val="0"/>
          <c:showVal val="0"/>
          <c:showCatName val="0"/>
          <c:showSerName val="0"/>
          <c:showPercent val="0"/>
          <c:showBubbleSize val="0"/>
        </c:dLbls>
        <c:marker val="1"/>
        <c:smooth val="0"/>
        <c:axId val="115134464"/>
        <c:axId val="115136384"/>
      </c:lineChart>
      <c:catAx>
        <c:axId val="11513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136384"/>
        <c:crosses val="autoZero"/>
        <c:auto val="1"/>
        <c:lblAlgn val="ctr"/>
        <c:lblOffset val="100"/>
        <c:tickLblSkip val="1"/>
        <c:tickMarkSkip val="1"/>
        <c:noMultiLvlLbl val="0"/>
      </c:catAx>
      <c:valAx>
        <c:axId val="11513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3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倉敷市母子父子寡婦福祉資金貸付特別会計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倉敷市介護保険事業特別会計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0.4</c:v>
                </c:pt>
                <c:pt idx="4">
                  <c:v>#N/A</c:v>
                </c:pt>
                <c:pt idx="5">
                  <c:v>0.42</c:v>
                </c:pt>
                <c:pt idx="6">
                  <c:v>#N/A</c:v>
                </c:pt>
                <c:pt idx="7">
                  <c:v>0.15</c:v>
                </c:pt>
                <c:pt idx="8">
                  <c:v>#N/A</c:v>
                </c:pt>
                <c:pt idx="9">
                  <c:v>0.42</c:v>
                </c:pt>
              </c:numCache>
            </c:numRef>
          </c:val>
        </c:ser>
        <c:ser>
          <c:idx val="4"/>
          <c:order val="4"/>
          <c:tx>
            <c:strRef>
              <c:f>データシート!$A$31</c:f>
              <c:strCache>
                <c:ptCount val="1"/>
                <c:pt idx="0">
                  <c:v>倉敷市立児島市民病院事業会計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0.46</c:v>
                </c:pt>
                <c:pt idx="4">
                  <c:v>#N/A</c:v>
                </c:pt>
                <c:pt idx="5">
                  <c:v>0.57999999999999996</c:v>
                </c:pt>
                <c:pt idx="6">
                  <c:v>#N/A</c:v>
                </c:pt>
                <c:pt idx="7">
                  <c:v>0.72</c:v>
                </c:pt>
                <c:pt idx="8">
                  <c:v>#N/A</c:v>
                </c:pt>
                <c:pt idx="9">
                  <c:v>0.79</c:v>
                </c:pt>
              </c:numCache>
            </c:numRef>
          </c:val>
        </c:ser>
        <c:ser>
          <c:idx val="5"/>
          <c:order val="5"/>
          <c:tx>
            <c:strRef>
              <c:f>データシート!$A$32</c:f>
              <c:strCache>
                <c:ptCount val="1"/>
                <c:pt idx="0">
                  <c:v>倉敷市国民健康保険事業特別会計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0.97</c:v>
                </c:pt>
                <c:pt idx="2">
                  <c:v>#N/A</c:v>
                </c:pt>
                <c:pt idx="3">
                  <c:v>1.38</c:v>
                </c:pt>
                <c:pt idx="4">
                  <c:v>#N/A</c:v>
                </c:pt>
                <c:pt idx="5">
                  <c:v>0.86</c:v>
                </c:pt>
                <c:pt idx="6">
                  <c:v>#N/A</c:v>
                </c:pt>
                <c:pt idx="7">
                  <c:v>0.91</c:v>
                </c:pt>
                <c:pt idx="8">
                  <c:v>#N/A</c:v>
                </c:pt>
                <c:pt idx="9">
                  <c:v>1.68</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5.0199999999999996</c:v>
                </c:pt>
                <c:pt idx="2">
                  <c:v>#N/A</c:v>
                </c:pt>
                <c:pt idx="3">
                  <c:v>5.78</c:v>
                </c:pt>
                <c:pt idx="4">
                  <c:v>#N/A</c:v>
                </c:pt>
                <c:pt idx="5">
                  <c:v>4.9400000000000004</c:v>
                </c:pt>
                <c:pt idx="6">
                  <c:v>#N/A</c:v>
                </c:pt>
                <c:pt idx="7">
                  <c:v>5.01</c:v>
                </c:pt>
                <c:pt idx="8">
                  <c:v>#N/A</c:v>
                </c:pt>
                <c:pt idx="9">
                  <c:v>3.57</c:v>
                </c:pt>
              </c:numCache>
            </c:numRef>
          </c:val>
        </c:ser>
        <c:ser>
          <c:idx val="7"/>
          <c:order val="7"/>
          <c:tx>
            <c:strRef>
              <c:f>データシート!$A$34</c:f>
              <c:strCache>
                <c:ptCount val="1"/>
                <c:pt idx="0">
                  <c:v>倉敷市水道事業会計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5.58</c:v>
                </c:pt>
                <c:pt idx="2">
                  <c:v>#N/A</c:v>
                </c:pt>
                <c:pt idx="3">
                  <c:v>5.43</c:v>
                </c:pt>
                <c:pt idx="4">
                  <c:v>#N/A</c:v>
                </c:pt>
                <c:pt idx="5">
                  <c:v>4.83</c:v>
                </c:pt>
                <c:pt idx="6">
                  <c:v>#N/A</c:v>
                </c:pt>
                <c:pt idx="7">
                  <c:v>4.5199999999999996</c:v>
                </c:pt>
                <c:pt idx="8">
                  <c:v>#N/A</c:v>
                </c:pt>
                <c:pt idx="9">
                  <c:v>4.38</c:v>
                </c:pt>
              </c:numCache>
            </c:numRef>
          </c:val>
        </c:ser>
        <c:ser>
          <c:idx val="8"/>
          <c:order val="8"/>
          <c:tx>
            <c:strRef>
              <c:f>データシート!$A$35</c:f>
              <c:strCache>
                <c:ptCount val="1"/>
                <c:pt idx="0">
                  <c:v>倉敷市児島モーターボート競走事業会計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9.93</c:v>
                </c:pt>
                <c:pt idx="2">
                  <c:v>#N/A</c:v>
                </c:pt>
                <c:pt idx="3">
                  <c:v>10.55</c:v>
                </c:pt>
                <c:pt idx="4">
                  <c:v>#N/A</c:v>
                </c:pt>
                <c:pt idx="5">
                  <c:v>11.48</c:v>
                </c:pt>
                <c:pt idx="6">
                  <c:v>#N/A</c:v>
                </c:pt>
                <c:pt idx="7">
                  <c:v>12.02</c:v>
                </c:pt>
                <c:pt idx="8">
                  <c:v>#N/A</c:v>
                </c:pt>
                <c:pt idx="9">
                  <c:v>11.5</c:v>
                </c:pt>
              </c:numCache>
            </c:numRef>
          </c:val>
        </c:ser>
        <c:ser>
          <c:idx val="9"/>
          <c:order val="9"/>
          <c:tx>
            <c:strRef>
              <c:f>データシート!$A$36</c:f>
              <c:strCache>
                <c:ptCount val="1"/>
                <c:pt idx="0">
                  <c:v>倉敷市住宅新築資金等貸付特別会計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1.08</c:v>
                </c:pt>
                <c:pt idx="1">
                  <c:v>#N/A</c:v>
                </c:pt>
                <c:pt idx="2">
                  <c:v>1.1100000000000001</c:v>
                </c:pt>
                <c:pt idx="3">
                  <c:v>#N/A</c:v>
                </c:pt>
                <c:pt idx="4">
                  <c:v>1.1000000000000001</c:v>
                </c:pt>
                <c:pt idx="5">
                  <c:v>#N/A</c:v>
                </c:pt>
                <c:pt idx="6">
                  <c:v>1.06</c:v>
                </c:pt>
                <c:pt idx="7">
                  <c:v>#N/A</c:v>
                </c:pt>
                <c:pt idx="8">
                  <c:v>1.04</c:v>
                </c:pt>
                <c:pt idx="9">
                  <c:v>#N/A</c:v>
                </c:pt>
              </c:numCache>
            </c:numRef>
          </c:val>
        </c:ser>
        <c:dLbls>
          <c:showLegendKey val="0"/>
          <c:showVal val="0"/>
          <c:showCatName val="0"/>
          <c:showSerName val="0"/>
          <c:showPercent val="0"/>
          <c:showBubbleSize val="0"/>
        </c:dLbls>
        <c:gapWidth val="150"/>
        <c:overlap val="100"/>
        <c:axId val="115292032"/>
        <c:axId val="115293568"/>
      </c:barChart>
      <c:catAx>
        <c:axId val="11529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293568"/>
        <c:crosses val="autoZero"/>
        <c:auto val="1"/>
        <c:lblAlgn val="ctr"/>
        <c:lblOffset val="100"/>
        <c:tickLblSkip val="1"/>
        <c:tickMarkSkip val="1"/>
        <c:noMultiLvlLbl val="0"/>
      </c:catAx>
      <c:valAx>
        <c:axId val="115293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92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19197</c:v>
                </c:pt>
                <c:pt idx="5">
                  <c:v>19318</c:v>
                </c:pt>
                <c:pt idx="8">
                  <c:v>19887</c:v>
                </c:pt>
                <c:pt idx="11">
                  <c:v>20530</c:v>
                </c:pt>
                <c:pt idx="14">
                  <c:v>21588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13</c:v>
                </c:pt>
                <c:pt idx="3">
                  <c:v>9</c:v>
                </c:pt>
                <c:pt idx="6">
                  <c:v>6</c:v>
                </c:pt>
                <c:pt idx="9">
                  <c:v>3</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2536</c:v>
                </c:pt>
                <c:pt idx="3">
                  <c:v>3551</c:v>
                </c:pt>
                <c:pt idx="6">
                  <c:v>1664</c:v>
                </c:pt>
                <c:pt idx="9">
                  <c:v>1614</c:v>
                </c:pt>
                <c:pt idx="12">
                  <c:v>1560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1021</c:v>
                </c:pt>
                <c:pt idx="3">
                  <c:v>650</c:v>
                </c:pt>
                <c:pt idx="6">
                  <c:v>351</c:v>
                </c:pt>
                <c:pt idx="9">
                  <c:v>147</c:v>
                </c:pt>
                <c:pt idx="12">
                  <c:v>147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8832</c:v>
                </c:pt>
                <c:pt idx="3">
                  <c:v>9912</c:v>
                </c:pt>
                <c:pt idx="6">
                  <c:v>8989</c:v>
                </c:pt>
                <c:pt idx="9">
                  <c:v>10240</c:v>
                </c:pt>
                <c:pt idx="12">
                  <c:v>9795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167</c:v>
                </c:pt>
                <c:pt idx="3">
                  <c:v>217</c:v>
                </c:pt>
                <c:pt idx="6">
                  <c:v>267</c:v>
                </c:pt>
                <c:pt idx="9">
                  <c:v>317</c:v>
                </c:pt>
                <c:pt idx="12">
                  <c:v>350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15524</c:v>
                </c:pt>
                <c:pt idx="3">
                  <c:v>15500</c:v>
                </c:pt>
                <c:pt idx="6">
                  <c:v>15485</c:v>
                </c:pt>
                <c:pt idx="9">
                  <c:v>14999</c:v>
                </c:pt>
                <c:pt idx="12">
                  <c:v>15237</c:v>
                </c:pt>
              </c:numCache>
            </c:numRef>
          </c:val>
        </c:ser>
        <c:dLbls>
          <c:showLegendKey val="0"/>
          <c:showVal val="0"/>
          <c:showCatName val="0"/>
          <c:showSerName val="0"/>
          <c:showPercent val="0"/>
          <c:showBubbleSize val="0"/>
        </c:dLbls>
        <c:gapWidth val="100"/>
        <c:overlap val="100"/>
        <c:axId val="114197632"/>
        <c:axId val="114199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8896</c:v>
                </c:pt>
                <c:pt idx="2">
                  <c:v>#N/A</c:v>
                </c:pt>
                <c:pt idx="3">
                  <c:v>#N/A</c:v>
                </c:pt>
                <c:pt idx="4">
                  <c:v>10521</c:v>
                </c:pt>
                <c:pt idx="5">
                  <c:v>#N/A</c:v>
                </c:pt>
                <c:pt idx="6">
                  <c:v>#N/A</c:v>
                </c:pt>
                <c:pt idx="7">
                  <c:v>6875</c:v>
                </c:pt>
                <c:pt idx="8">
                  <c:v>#N/A</c:v>
                </c:pt>
                <c:pt idx="9">
                  <c:v>#N/A</c:v>
                </c:pt>
                <c:pt idx="10">
                  <c:v>6790</c:v>
                </c:pt>
                <c:pt idx="11">
                  <c:v>#N/A</c:v>
                </c:pt>
                <c:pt idx="12">
                  <c:v>#N/A</c:v>
                </c:pt>
                <c:pt idx="13">
                  <c:v>5501</c:v>
                </c:pt>
                <c:pt idx="14">
                  <c:v>#N/A</c:v>
                </c:pt>
              </c:numCache>
            </c:numRef>
          </c:val>
          <c:smooth val="0"/>
        </c:ser>
        <c:dLbls>
          <c:showLegendKey val="0"/>
          <c:showVal val="0"/>
          <c:showCatName val="0"/>
          <c:showSerName val="0"/>
          <c:showPercent val="0"/>
          <c:showBubbleSize val="0"/>
        </c:dLbls>
        <c:marker val="1"/>
        <c:smooth val="0"/>
        <c:axId val="114197632"/>
        <c:axId val="114199552"/>
      </c:lineChart>
      <c:catAx>
        <c:axId val="11419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199552"/>
        <c:crosses val="autoZero"/>
        <c:auto val="1"/>
        <c:lblAlgn val="ctr"/>
        <c:lblOffset val="100"/>
        <c:tickLblSkip val="1"/>
        <c:tickMarkSkip val="1"/>
        <c:noMultiLvlLbl val="0"/>
      </c:catAx>
      <c:valAx>
        <c:axId val="114199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19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185933</c:v>
                </c:pt>
                <c:pt idx="5">
                  <c:v>193087</c:v>
                </c:pt>
                <c:pt idx="8">
                  <c:v>193146</c:v>
                </c:pt>
                <c:pt idx="11">
                  <c:v>196394</c:v>
                </c:pt>
                <c:pt idx="14">
                  <c:v>196985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59708</c:v>
                </c:pt>
                <c:pt idx="5">
                  <c:v>54368</c:v>
                </c:pt>
                <c:pt idx="8">
                  <c:v>51182</c:v>
                </c:pt>
                <c:pt idx="11">
                  <c:v>46914</c:v>
                </c:pt>
                <c:pt idx="14">
                  <c:v>44717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12691</c:v>
                </c:pt>
                <c:pt idx="5">
                  <c:v>13882</c:v>
                </c:pt>
                <c:pt idx="8">
                  <c:v>17567</c:v>
                </c:pt>
                <c:pt idx="11">
                  <c:v>21997</c:v>
                </c:pt>
                <c:pt idx="14">
                  <c:v>24363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395</c:v>
                </c:pt>
                <c:pt idx="3">
                  <c:v>947</c:v>
                </c:pt>
                <c:pt idx="6">
                  <c:v>802</c:v>
                </c:pt>
                <c:pt idx="9">
                  <c:v>752</c:v>
                </c:pt>
                <c:pt idx="12">
                  <c:v>616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27343</c:v>
                </c:pt>
                <c:pt idx="3">
                  <c:v>25955</c:v>
                </c:pt>
                <c:pt idx="6">
                  <c:v>24267</c:v>
                </c:pt>
                <c:pt idx="9">
                  <c:v>23162</c:v>
                </c:pt>
                <c:pt idx="12">
                  <c:v>21122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1839</c:v>
                </c:pt>
                <c:pt idx="3">
                  <c:v>1188</c:v>
                </c:pt>
                <c:pt idx="6">
                  <c:v>965</c:v>
                </c:pt>
                <c:pt idx="9">
                  <c:v>825</c:v>
                </c:pt>
                <c:pt idx="12">
                  <c:v>692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138781</c:v>
                </c:pt>
                <c:pt idx="3">
                  <c:v>132247</c:v>
                </c:pt>
                <c:pt idx="6">
                  <c:v>128763</c:v>
                </c:pt>
                <c:pt idx="9">
                  <c:v>124319</c:v>
                </c:pt>
                <c:pt idx="12">
                  <c:v>118208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14534</c:v>
                </c:pt>
                <c:pt idx="3">
                  <c:v>11177</c:v>
                </c:pt>
                <c:pt idx="6">
                  <c:v>10033</c:v>
                </c:pt>
                <c:pt idx="9">
                  <c:v>8613</c:v>
                </c:pt>
                <c:pt idx="12">
                  <c:v>7088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153929</c:v>
                </c:pt>
                <c:pt idx="3">
                  <c:v>158662</c:v>
                </c:pt>
                <c:pt idx="6">
                  <c:v>161880</c:v>
                </c:pt>
                <c:pt idx="9">
                  <c:v>165011</c:v>
                </c:pt>
                <c:pt idx="12">
                  <c:v>168454</c:v>
                </c:pt>
              </c:numCache>
            </c:numRef>
          </c:val>
        </c:ser>
        <c:dLbls>
          <c:showLegendKey val="0"/>
          <c:showVal val="0"/>
          <c:showCatName val="0"/>
          <c:showSerName val="0"/>
          <c:showPercent val="0"/>
          <c:showBubbleSize val="0"/>
        </c:dLbls>
        <c:gapWidth val="100"/>
        <c:overlap val="100"/>
        <c:axId val="115193344"/>
        <c:axId val="11519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78489</c:v>
                </c:pt>
                <c:pt idx="2">
                  <c:v>#N/A</c:v>
                </c:pt>
                <c:pt idx="3">
                  <c:v>#N/A</c:v>
                </c:pt>
                <c:pt idx="4">
                  <c:v>68840</c:v>
                </c:pt>
                <c:pt idx="5">
                  <c:v>#N/A</c:v>
                </c:pt>
                <c:pt idx="6">
                  <c:v>#N/A</c:v>
                </c:pt>
                <c:pt idx="7">
                  <c:v>64815</c:v>
                </c:pt>
                <c:pt idx="8">
                  <c:v>#N/A</c:v>
                </c:pt>
                <c:pt idx="9">
                  <c:v>#N/A</c:v>
                </c:pt>
                <c:pt idx="10">
                  <c:v>57376</c:v>
                </c:pt>
                <c:pt idx="11">
                  <c:v>#N/A</c:v>
                </c:pt>
                <c:pt idx="12">
                  <c:v>#N/A</c:v>
                </c:pt>
                <c:pt idx="13">
                  <c:v>50116</c:v>
                </c:pt>
                <c:pt idx="14">
                  <c:v>#N/A</c:v>
                </c:pt>
              </c:numCache>
            </c:numRef>
          </c:val>
          <c:smooth val="0"/>
        </c:ser>
        <c:dLbls>
          <c:showLegendKey val="0"/>
          <c:showVal val="0"/>
          <c:showCatName val="0"/>
          <c:showSerName val="0"/>
          <c:showPercent val="0"/>
          <c:showBubbleSize val="0"/>
        </c:dLbls>
        <c:marker val="1"/>
        <c:smooth val="0"/>
        <c:axId val="115193344"/>
        <c:axId val="115195264"/>
      </c:lineChart>
      <c:catAx>
        <c:axId val="11519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195264"/>
        <c:crosses val="autoZero"/>
        <c:auto val="1"/>
        <c:lblAlgn val="ctr"/>
        <c:lblOffset val="100"/>
        <c:tickLblSkip val="1"/>
        <c:tickMarkSkip val="1"/>
        <c:noMultiLvlLbl val="0"/>
      </c:catAx>
      <c:valAx>
        <c:axId val="11519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9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483,722
478,584
355.63
181,497,858
177,253,868
2,663,147
104,924,523
167,729,024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57.0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基準財政需要額が合併特例債や臨時財政対策債などの交付税に算入される公債費の増等により増額となる一方，基準財政収入額も国有資産等所在市町村交付金や市民税（法人分）の増により基準財政需要額を上回る増額となった事から，やや改善し，また例年どおり類似団体平均値も上回っている。</a:t>
          </a:r>
          <a:endParaRPr kumimoji="1" lang="en-US" altLang="ja-JP" sz="1300">
            <a:latin typeface="ＭＳ Ｐゴシック"/>
          </a:endParaRPr>
        </a:p>
        <a:p>
          <a:r>
            <a:rPr kumimoji="1" lang="ja-JP" altLang="en-US" sz="1300">
              <a:latin typeface="ＭＳ Ｐゴシック"/>
            </a:rPr>
            <a:t>今後も，政府の経済成長政策による企業業績の回復を期待しつつ，行財政改革の更なる推進による経費削減，合理化に努める。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132080</xdr:rowOff>
    </xdr:from>
    <xdr:to>
      <xdr:col>7</xdr:col>
      <xdr:colOff>152400</xdr:colOff>
      <xdr:row>38</xdr:row>
      <xdr:rowOff>156210</xdr:rowOff>
    </xdr:to>
    <xdr:cxnSp macro="">
      <xdr:nvCxnSpPr>
        <xdr:cNvPr id="65" name="直線コネクタ 64"/>
        <xdr:cNvCxnSpPr/>
      </xdr:nvCxnSpPr>
      <xdr:spPr>
        <a:xfrm flipV="1">
          <a:off x="4114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156210</xdr:rowOff>
    </xdr:from>
    <xdr:to>
      <xdr:col>6</xdr:col>
      <xdr:colOff>0</xdr:colOff>
      <xdr:row>38</xdr:row>
      <xdr:rowOff>156210</xdr:rowOff>
    </xdr:to>
    <xdr:cxnSp macro="">
      <xdr:nvCxnSpPr>
        <xdr:cNvPr id="68" name="直線コネクタ 67"/>
        <xdr:cNvCxnSpPr/>
      </xdr:nvCxnSpPr>
      <xdr:spPr>
        <a:xfrm>
          <a:off x="3225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107950</xdr:rowOff>
    </xdr:from>
    <xdr:to>
      <xdr:col>4</xdr:col>
      <xdr:colOff>482600</xdr:colOff>
      <xdr:row>38</xdr:row>
      <xdr:rowOff>156210</xdr:rowOff>
    </xdr:to>
    <xdr:cxnSp macro="">
      <xdr:nvCxnSpPr>
        <xdr:cNvPr id="71" name="直線コネクタ 70"/>
        <xdr:cNvCxnSpPr/>
      </xdr:nvCxnSpPr>
      <xdr:spPr>
        <a:xfrm>
          <a:off x="2336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11430</xdr:rowOff>
    </xdr:from>
    <xdr:to>
      <xdr:col>3</xdr:col>
      <xdr:colOff>279400</xdr:colOff>
      <xdr:row>38</xdr:row>
      <xdr:rowOff>107950</xdr:rowOff>
    </xdr:to>
    <xdr:cxnSp macro="">
      <xdr:nvCxnSpPr>
        <xdr:cNvPr id="74" name="直線コネクタ 73"/>
        <xdr:cNvCxnSpPr/>
      </xdr:nvCxnSpPr>
      <xdr:spPr>
        <a:xfrm>
          <a:off x="1447800" y="65265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81280</xdr:rowOff>
    </xdr:from>
    <xdr:to>
      <xdr:col>7</xdr:col>
      <xdr:colOff>203200</xdr:colOff>
      <xdr:row>39</xdr:row>
      <xdr:rowOff>11430</xdr:rowOff>
    </xdr:to>
    <xdr:sp macro="" textlink="">
      <xdr:nvSpPr>
        <xdr:cNvPr id="84" name="円/楕円 83"/>
        <xdr:cNvSpPr/>
      </xdr:nvSpPr>
      <xdr:spPr>
        <a:xfrm>
          <a:off x="4902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97807</xdr:rowOff>
    </xdr:from>
    <xdr:ext cx="762000" cy="259045"/>
    <xdr:sp macro="" textlink="">
      <xdr:nvSpPr>
        <xdr:cNvPr id="85" name="財政力該当値テキスト"/>
        <xdr:cNvSpPr txBox="1"/>
      </xdr:nvSpPr>
      <xdr:spPr>
        <a:xfrm>
          <a:off x="5041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105410</xdr:rowOff>
    </xdr:from>
    <xdr:to>
      <xdr:col>6</xdr:col>
      <xdr:colOff>50800</xdr:colOff>
      <xdr:row>39</xdr:row>
      <xdr:rowOff>35560</xdr:rowOff>
    </xdr:to>
    <xdr:sp macro="" textlink="">
      <xdr:nvSpPr>
        <xdr:cNvPr id="86" name="円/楕円 85"/>
        <xdr:cNvSpPr/>
      </xdr:nvSpPr>
      <xdr:spPr>
        <a:xfrm>
          <a:off x="4064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45737</xdr:rowOff>
    </xdr:from>
    <xdr:ext cx="736600" cy="259045"/>
    <xdr:sp macro="" textlink="">
      <xdr:nvSpPr>
        <xdr:cNvPr id="87" name="テキスト ボックス 86"/>
        <xdr:cNvSpPr txBox="1"/>
      </xdr:nvSpPr>
      <xdr:spPr>
        <a:xfrm>
          <a:off x="3733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105410</xdr:rowOff>
    </xdr:from>
    <xdr:to>
      <xdr:col>4</xdr:col>
      <xdr:colOff>533400</xdr:colOff>
      <xdr:row>39</xdr:row>
      <xdr:rowOff>35560</xdr:rowOff>
    </xdr:to>
    <xdr:sp macro="" textlink="">
      <xdr:nvSpPr>
        <xdr:cNvPr id="88" name="円/楕円 87"/>
        <xdr:cNvSpPr/>
      </xdr:nvSpPr>
      <xdr:spPr>
        <a:xfrm>
          <a:off x="3175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45737</xdr:rowOff>
    </xdr:from>
    <xdr:ext cx="762000" cy="259045"/>
    <xdr:sp macro="" textlink="">
      <xdr:nvSpPr>
        <xdr:cNvPr id="89" name="テキスト ボックス 88"/>
        <xdr:cNvSpPr txBox="1"/>
      </xdr:nvSpPr>
      <xdr:spPr>
        <a:xfrm>
          <a:off x="2844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57150</xdr:rowOff>
    </xdr:from>
    <xdr:to>
      <xdr:col>3</xdr:col>
      <xdr:colOff>330200</xdr:colOff>
      <xdr:row>38</xdr:row>
      <xdr:rowOff>158750</xdr:rowOff>
    </xdr:to>
    <xdr:sp macro="" textlink="">
      <xdr:nvSpPr>
        <xdr:cNvPr id="90" name="円/楕円 89"/>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168927</xdr:rowOff>
    </xdr:from>
    <xdr:ext cx="762000" cy="259045"/>
    <xdr:sp macro="" textlink="">
      <xdr:nvSpPr>
        <xdr:cNvPr id="91" name="テキスト ボックス 90"/>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132080</xdr:rowOff>
    </xdr:from>
    <xdr:to>
      <xdr:col>2</xdr:col>
      <xdr:colOff>127000</xdr:colOff>
      <xdr:row>38</xdr:row>
      <xdr:rowOff>62230</xdr:rowOff>
    </xdr:to>
    <xdr:sp macro="" textlink="">
      <xdr:nvSpPr>
        <xdr:cNvPr id="92" name="円/楕円 91"/>
        <xdr:cNvSpPr/>
      </xdr:nvSpPr>
      <xdr:spPr>
        <a:xfrm>
          <a:off x="1397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72407</xdr:rowOff>
    </xdr:from>
    <xdr:ext cx="762000" cy="259045"/>
    <xdr:sp macro="" textlink="">
      <xdr:nvSpPr>
        <xdr:cNvPr id="93" name="テキスト ボックス 92"/>
        <xdr:cNvSpPr txBox="1"/>
      </xdr:nvSpPr>
      <xdr:spPr>
        <a:xfrm>
          <a:off x="1066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充当一般財源が，国家公務員に準じた職員給与費の減額措置の終了及び人事院勧告を考慮した給与改定等による人件費の増加や，社会保障関係経費である扶助費の増加等により全体では２４．９億円増加した。一方経常一般財源は，国有資産等所在市町村交付金など市税や地方消費税交付金が増加したものの，地方交付税及び臨時財政対策債の減少により，全体では５．０億円の増加に留まったため，前年度より１．９ポイント悪化した。今後も，行財政改革プラン２０１１の着実な推進により，歳出の抑制に努め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157734</xdr:rowOff>
    </xdr:to>
    <xdr:cxnSp macro="">
      <xdr:nvCxnSpPr>
        <xdr:cNvPr id="126" name="直線コネクタ 125"/>
        <xdr:cNvCxnSpPr/>
      </xdr:nvCxnSpPr>
      <xdr:spPr>
        <a:xfrm>
          <a:off x="4114800" y="1086739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762</xdr:rowOff>
    </xdr:to>
    <xdr:cxnSp macro="">
      <xdr:nvCxnSpPr>
        <xdr:cNvPr id="129" name="直線コネクタ 128"/>
        <xdr:cNvCxnSpPr/>
      </xdr:nvCxnSpPr>
      <xdr:spPr>
        <a:xfrm flipV="1">
          <a:off x="3225800" y="1086739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27432</xdr:rowOff>
    </xdr:from>
    <xdr:to>
      <xdr:col>4</xdr:col>
      <xdr:colOff>482600</xdr:colOff>
      <xdr:row>64</xdr:row>
      <xdr:rowOff>762</xdr:rowOff>
    </xdr:to>
    <xdr:cxnSp macro="">
      <xdr:nvCxnSpPr>
        <xdr:cNvPr id="132" name="直線コネクタ 131"/>
        <xdr:cNvCxnSpPr/>
      </xdr:nvCxnSpPr>
      <xdr:spPr>
        <a:xfrm>
          <a:off x="2336800" y="108287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27432</xdr:rowOff>
    </xdr:from>
    <xdr:to>
      <xdr:col>3</xdr:col>
      <xdr:colOff>279400</xdr:colOff>
      <xdr:row>63</xdr:row>
      <xdr:rowOff>162560</xdr:rowOff>
    </xdr:to>
    <xdr:cxnSp macro="">
      <xdr:nvCxnSpPr>
        <xdr:cNvPr id="135" name="直線コネクタ 134"/>
        <xdr:cNvCxnSpPr/>
      </xdr:nvCxnSpPr>
      <xdr:spPr>
        <a:xfrm flipV="1">
          <a:off x="1447800" y="1082878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45" name="円/楕円 144"/>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123461</xdr:rowOff>
    </xdr:from>
    <xdr:ext cx="762000" cy="259045"/>
    <xdr:sp macro="" textlink="">
      <xdr:nvSpPr>
        <xdr:cNvPr id="146" name="財政構造の弾力性該当値テキスト"/>
        <xdr:cNvSpPr txBox="1"/>
      </xdr:nvSpPr>
      <xdr:spPr>
        <a:xfrm>
          <a:off x="50419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47" name="円/楕円 146"/>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48" name="テキスト ボックス 147"/>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121412</xdr:rowOff>
    </xdr:from>
    <xdr:to>
      <xdr:col>4</xdr:col>
      <xdr:colOff>533400</xdr:colOff>
      <xdr:row>64</xdr:row>
      <xdr:rowOff>51562</xdr:rowOff>
    </xdr:to>
    <xdr:sp macro="" textlink="">
      <xdr:nvSpPr>
        <xdr:cNvPr id="149" name="円/楕円 148"/>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61739</xdr:rowOff>
    </xdr:from>
    <xdr:ext cx="762000" cy="259045"/>
    <xdr:sp macro="" textlink="">
      <xdr:nvSpPr>
        <xdr:cNvPr id="150" name="テキスト ボックス 149"/>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1" name="円/楕円 150"/>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88409</xdr:rowOff>
    </xdr:from>
    <xdr:ext cx="762000" cy="259045"/>
    <xdr:sp macro="" textlink="">
      <xdr:nvSpPr>
        <xdr:cNvPr id="152" name="テキスト ボックス 151"/>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3" name="円/楕円 152"/>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54" name="テキスト ボックス 153"/>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ともに増加したものの，類似団体平均より４，７３３円下回っており，昨年度の４，５４９円よりも差が広がっている。今後も定員適正化計画（目標：Ｈ２３～Ｈ２７年度で２００人削減）の着実な実施に努めるとともに，更なる行財政改革の推進により物件費の抑制にも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104866</xdr:rowOff>
    </xdr:from>
    <xdr:to>
      <xdr:col>7</xdr:col>
      <xdr:colOff>152400</xdr:colOff>
      <xdr:row>80</xdr:row>
      <xdr:rowOff>149599</xdr:rowOff>
    </xdr:to>
    <xdr:cxnSp macro="">
      <xdr:nvCxnSpPr>
        <xdr:cNvPr id="191" name="直線コネクタ 190"/>
        <xdr:cNvCxnSpPr/>
      </xdr:nvCxnSpPr>
      <xdr:spPr>
        <a:xfrm>
          <a:off x="4114800" y="13820866"/>
          <a:ext cx="838200" cy="4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104866</xdr:rowOff>
    </xdr:from>
    <xdr:to>
      <xdr:col>6</xdr:col>
      <xdr:colOff>0</xdr:colOff>
      <xdr:row>80</xdr:row>
      <xdr:rowOff>119368</xdr:rowOff>
    </xdr:to>
    <xdr:cxnSp macro="">
      <xdr:nvCxnSpPr>
        <xdr:cNvPr id="194" name="直線コネクタ 193"/>
        <xdr:cNvCxnSpPr/>
      </xdr:nvCxnSpPr>
      <xdr:spPr>
        <a:xfrm flipV="1">
          <a:off x="3225800" y="13820866"/>
          <a:ext cx="889000" cy="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119368</xdr:rowOff>
    </xdr:from>
    <xdr:to>
      <xdr:col>4</xdr:col>
      <xdr:colOff>482600</xdr:colOff>
      <xdr:row>81</xdr:row>
      <xdr:rowOff>946</xdr:rowOff>
    </xdr:to>
    <xdr:cxnSp macro="">
      <xdr:nvCxnSpPr>
        <xdr:cNvPr id="197" name="直線コネクタ 196"/>
        <xdr:cNvCxnSpPr/>
      </xdr:nvCxnSpPr>
      <xdr:spPr>
        <a:xfrm flipV="1">
          <a:off x="2336800" y="13835368"/>
          <a:ext cx="889000" cy="5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132260</xdr:rowOff>
    </xdr:from>
    <xdr:to>
      <xdr:col>3</xdr:col>
      <xdr:colOff>279400</xdr:colOff>
      <xdr:row>81</xdr:row>
      <xdr:rowOff>946</xdr:rowOff>
    </xdr:to>
    <xdr:cxnSp macro="">
      <xdr:nvCxnSpPr>
        <xdr:cNvPr id="200" name="直線コネクタ 199"/>
        <xdr:cNvCxnSpPr/>
      </xdr:nvCxnSpPr>
      <xdr:spPr>
        <a:xfrm>
          <a:off x="1447800" y="13848260"/>
          <a:ext cx="8890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98799</xdr:rowOff>
    </xdr:from>
    <xdr:to>
      <xdr:col>7</xdr:col>
      <xdr:colOff>203200</xdr:colOff>
      <xdr:row>81</xdr:row>
      <xdr:rowOff>28949</xdr:rowOff>
    </xdr:to>
    <xdr:sp macro="" textlink="">
      <xdr:nvSpPr>
        <xdr:cNvPr id="210" name="円/楕円 209"/>
        <xdr:cNvSpPr/>
      </xdr:nvSpPr>
      <xdr:spPr>
        <a:xfrm>
          <a:off x="4902200" y="1381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115326</xdr:rowOff>
    </xdr:from>
    <xdr:ext cx="762000" cy="259045"/>
    <xdr:sp macro="" textlink="">
      <xdr:nvSpPr>
        <xdr:cNvPr id="211" name="人件費・物件費等の状況該当値テキスト"/>
        <xdr:cNvSpPr txBox="1"/>
      </xdr:nvSpPr>
      <xdr:spPr>
        <a:xfrm>
          <a:off x="5041900" y="1365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100,651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54066</xdr:rowOff>
    </xdr:from>
    <xdr:to>
      <xdr:col>6</xdr:col>
      <xdr:colOff>50800</xdr:colOff>
      <xdr:row>80</xdr:row>
      <xdr:rowOff>155666</xdr:rowOff>
    </xdr:to>
    <xdr:sp macro="" textlink="">
      <xdr:nvSpPr>
        <xdr:cNvPr id="212" name="円/楕円 211"/>
        <xdr:cNvSpPr/>
      </xdr:nvSpPr>
      <xdr:spPr>
        <a:xfrm>
          <a:off x="4064000" y="137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165843</xdr:rowOff>
    </xdr:from>
    <xdr:ext cx="736600" cy="259045"/>
    <xdr:sp macro="" textlink="">
      <xdr:nvSpPr>
        <xdr:cNvPr id="213" name="テキスト ボックス 212"/>
        <xdr:cNvSpPr txBox="1"/>
      </xdr:nvSpPr>
      <xdr:spPr>
        <a:xfrm>
          <a:off x="3733800" y="13538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68568</xdr:rowOff>
    </xdr:from>
    <xdr:to>
      <xdr:col>4</xdr:col>
      <xdr:colOff>533400</xdr:colOff>
      <xdr:row>80</xdr:row>
      <xdr:rowOff>170168</xdr:rowOff>
    </xdr:to>
    <xdr:sp macro="" textlink="">
      <xdr:nvSpPr>
        <xdr:cNvPr id="214" name="円/楕円 213"/>
        <xdr:cNvSpPr/>
      </xdr:nvSpPr>
      <xdr:spPr>
        <a:xfrm>
          <a:off x="3175000" y="13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8895</xdr:rowOff>
    </xdr:from>
    <xdr:ext cx="762000" cy="259045"/>
    <xdr:sp macro="" textlink="">
      <xdr:nvSpPr>
        <xdr:cNvPr id="215" name="テキスト ボックス 214"/>
        <xdr:cNvSpPr txBox="1"/>
      </xdr:nvSpPr>
      <xdr:spPr>
        <a:xfrm>
          <a:off x="2844800" y="1355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121596</xdr:rowOff>
    </xdr:from>
    <xdr:to>
      <xdr:col>3</xdr:col>
      <xdr:colOff>330200</xdr:colOff>
      <xdr:row>81</xdr:row>
      <xdr:rowOff>51746</xdr:rowOff>
    </xdr:to>
    <xdr:sp macro="" textlink="">
      <xdr:nvSpPr>
        <xdr:cNvPr id="216" name="円/楕円 215"/>
        <xdr:cNvSpPr/>
      </xdr:nvSpPr>
      <xdr:spPr>
        <a:xfrm>
          <a:off x="2286000" y="138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61923</xdr:rowOff>
    </xdr:from>
    <xdr:ext cx="762000" cy="259045"/>
    <xdr:sp macro="" textlink="">
      <xdr:nvSpPr>
        <xdr:cNvPr id="217" name="テキスト ボックス 216"/>
        <xdr:cNvSpPr txBox="1"/>
      </xdr:nvSpPr>
      <xdr:spPr>
        <a:xfrm>
          <a:off x="1955800" y="1360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81460</xdr:rowOff>
    </xdr:from>
    <xdr:to>
      <xdr:col>2</xdr:col>
      <xdr:colOff>127000</xdr:colOff>
      <xdr:row>81</xdr:row>
      <xdr:rowOff>11610</xdr:rowOff>
    </xdr:to>
    <xdr:sp macro="" textlink="">
      <xdr:nvSpPr>
        <xdr:cNvPr id="218" name="円/楕円 217"/>
        <xdr:cNvSpPr/>
      </xdr:nvSpPr>
      <xdr:spPr>
        <a:xfrm>
          <a:off x="1397000" y="137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21787</xdr:rowOff>
    </xdr:from>
    <xdr:ext cx="762000" cy="259045"/>
    <xdr:sp macro="" textlink="">
      <xdr:nvSpPr>
        <xdr:cNvPr id="219" name="テキスト ボックス 218"/>
        <xdr:cNvSpPr txBox="1"/>
      </xdr:nvSpPr>
      <xdr:spPr>
        <a:xfrm>
          <a:off x="1066800" y="135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給与費について，平成２６年度は国家公務員に準じた軽減措置が無かったことや，人事院勧告を考慮した給与改定等により増額となり，昨年度より０．２ポイント悪化した。今後も国の公務員制度改革の動向を注視し，給料表の構造の見直しを含めた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84</xdr:row>
      <xdr:rowOff>88295</xdr:rowOff>
    </xdr:to>
    <xdr:cxnSp macro="">
      <xdr:nvCxnSpPr>
        <xdr:cNvPr id="250" name="直線コネクタ 249"/>
        <xdr:cNvCxnSpPr/>
      </xdr:nvCxnSpPr>
      <xdr:spPr>
        <a:xfrm flipV="1">
          <a:off x="17018000" y="13674271"/>
          <a:ext cx="0" cy="815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60372</xdr:rowOff>
    </xdr:from>
    <xdr:ext cx="762000" cy="259045"/>
    <xdr:sp macro="" textlink="">
      <xdr:nvSpPr>
        <xdr:cNvPr id="251" name="給与水準   （国との比較）最小値テキスト"/>
        <xdr:cNvSpPr txBox="1"/>
      </xdr:nvSpPr>
      <xdr:spPr>
        <a:xfrm>
          <a:off x="17106900" y="1446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84</xdr:row>
      <xdr:rowOff>88295</xdr:rowOff>
    </xdr:from>
    <xdr:to>
      <xdr:col>24</xdr:col>
      <xdr:colOff>647700</xdr:colOff>
      <xdr:row>84</xdr:row>
      <xdr:rowOff>88295</xdr:rowOff>
    </xdr:to>
    <xdr:cxnSp macro="">
      <xdr:nvCxnSpPr>
        <xdr:cNvPr id="252" name="直線コネクタ 251"/>
        <xdr:cNvCxnSpPr/>
      </xdr:nvCxnSpPr>
      <xdr:spPr>
        <a:xfrm>
          <a:off x="16929100" y="1449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3"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4" name="直線コネクタ 253"/>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144841</xdr:rowOff>
    </xdr:to>
    <xdr:cxnSp macro="">
      <xdr:nvCxnSpPr>
        <xdr:cNvPr id="255" name="直線コネクタ 254"/>
        <xdr:cNvCxnSpPr/>
      </xdr:nvCxnSpPr>
      <xdr:spPr>
        <a:xfrm>
          <a:off x="16179800" y="1435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109661</xdr:rowOff>
    </xdr:from>
    <xdr:ext cx="762000" cy="259045"/>
    <xdr:sp macro="" textlink="">
      <xdr:nvSpPr>
        <xdr:cNvPr id="256" name="給与水準   （国との比較）平均値テキスト"/>
        <xdr:cNvSpPr txBox="1"/>
      </xdr:nvSpPr>
      <xdr:spPr>
        <a:xfrm>
          <a:off x="17106900" y="139971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57" name="フローチャート : 判断 256"/>
        <xdr:cNvSpPr/>
      </xdr:nvSpPr>
      <xdr:spPr>
        <a:xfrm>
          <a:off x="169672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89</xdr:row>
      <xdr:rowOff>23888</xdr:rowOff>
    </xdr:to>
    <xdr:cxnSp macro="">
      <xdr:nvCxnSpPr>
        <xdr:cNvPr id="258" name="直線コネクタ 257"/>
        <xdr:cNvCxnSpPr/>
      </xdr:nvCxnSpPr>
      <xdr:spPr>
        <a:xfrm flipV="1">
          <a:off x="15290800" y="14352209"/>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59" name="フローチャート : 判断 258"/>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0" name="テキスト ボックス 259"/>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23888</xdr:rowOff>
    </xdr:from>
    <xdr:to>
      <xdr:col>22</xdr:col>
      <xdr:colOff>203200</xdr:colOff>
      <xdr:row>89</xdr:row>
      <xdr:rowOff>23888</xdr:rowOff>
    </xdr:to>
    <xdr:cxnSp macro="">
      <xdr:nvCxnSpPr>
        <xdr:cNvPr id="261" name="直線コネクタ 260"/>
        <xdr:cNvCxnSpPr/>
      </xdr:nvCxnSpPr>
      <xdr:spPr>
        <a:xfrm>
          <a:off x="14401800" y="1528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89</xdr:row>
      <xdr:rowOff>23888</xdr:rowOff>
    </xdr:to>
    <xdr:cxnSp macro="">
      <xdr:nvCxnSpPr>
        <xdr:cNvPr id="264" name="直線コネクタ 263"/>
        <xdr:cNvCxnSpPr/>
      </xdr:nvCxnSpPr>
      <xdr:spPr>
        <a:xfrm>
          <a:off x="13512800" y="14340718"/>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5" name="フローチャート : 判断 264"/>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4432</xdr:rowOff>
    </xdr:from>
    <xdr:ext cx="762000" cy="259045"/>
    <xdr:sp macro="" textlink="">
      <xdr:nvSpPr>
        <xdr:cNvPr id="266" name="テキスト ボックス 265"/>
        <xdr:cNvSpPr txBox="1"/>
      </xdr:nvSpPr>
      <xdr:spPr>
        <a:xfrm>
          <a:off x="14020800" y="1492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162077</xdr:rowOff>
    </xdr:from>
    <xdr:to>
      <xdr:col>19</xdr:col>
      <xdr:colOff>533400</xdr:colOff>
      <xdr:row>83</xdr:row>
      <xdr:rowOff>92227</xdr:rowOff>
    </xdr:to>
    <xdr:sp macro="" textlink="">
      <xdr:nvSpPr>
        <xdr:cNvPr id="267" name="フローチャート : 判断 266"/>
        <xdr:cNvSpPr/>
      </xdr:nvSpPr>
      <xdr:spPr>
        <a:xfrm>
          <a:off x="13462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102404</xdr:rowOff>
    </xdr:from>
    <xdr:ext cx="762000" cy="259045"/>
    <xdr:sp macro="" textlink="">
      <xdr:nvSpPr>
        <xdr:cNvPr id="268" name="テキスト ボックス 267"/>
        <xdr:cNvSpPr txBox="1"/>
      </xdr:nvSpPr>
      <xdr:spPr>
        <a:xfrm>
          <a:off x="13131800" y="1398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4" name="円/楕円 273"/>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161368</xdr:rowOff>
    </xdr:from>
    <xdr:ext cx="762000" cy="259045"/>
    <xdr:sp macro="" textlink="">
      <xdr:nvSpPr>
        <xdr:cNvPr id="275" name="給与水準   （国との比較）該当値テキスト"/>
        <xdr:cNvSpPr txBox="1"/>
      </xdr:nvSpPr>
      <xdr:spPr>
        <a:xfrm>
          <a:off x="17106900" y="142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6" name="円/楕円 275"/>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77" name="テキスト ボックス 276"/>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144538</xdr:rowOff>
    </xdr:from>
    <xdr:to>
      <xdr:col>22</xdr:col>
      <xdr:colOff>254000</xdr:colOff>
      <xdr:row>89</xdr:row>
      <xdr:rowOff>74688</xdr:rowOff>
    </xdr:to>
    <xdr:sp macro="" textlink="">
      <xdr:nvSpPr>
        <xdr:cNvPr id="278" name="円/楕円 277"/>
        <xdr:cNvSpPr/>
      </xdr:nvSpPr>
      <xdr:spPr>
        <a:xfrm>
          <a:off x="15240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59465</xdr:rowOff>
    </xdr:from>
    <xdr:ext cx="762000" cy="259045"/>
    <xdr:sp macro="" textlink="">
      <xdr:nvSpPr>
        <xdr:cNvPr id="279" name="テキスト ボックス 278"/>
        <xdr:cNvSpPr txBox="1"/>
      </xdr:nvSpPr>
      <xdr:spPr>
        <a:xfrm>
          <a:off x="14909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144538</xdr:rowOff>
    </xdr:from>
    <xdr:to>
      <xdr:col>21</xdr:col>
      <xdr:colOff>50800</xdr:colOff>
      <xdr:row>89</xdr:row>
      <xdr:rowOff>74688</xdr:rowOff>
    </xdr:to>
    <xdr:sp macro="" textlink="">
      <xdr:nvSpPr>
        <xdr:cNvPr id="280" name="円/楕円 279"/>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59465</xdr:rowOff>
    </xdr:from>
    <xdr:ext cx="762000" cy="259045"/>
    <xdr:sp macro="" textlink="">
      <xdr:nvSpPr>
        <xdr:cNvPr id="281" name="テキスト ボックス 280"/>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2" name="円/楕円 281"/>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83" name="テキスト ボックス 282"/>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２年度に策定した行財政改革プラン２０１１において，平成２３年度から平成２７年度の５年間で２００人の削減を計画・推進しているが，改革プランの計画段階では想定していなかった新規事務の発生等により，前年度より０．０２ポイント悪化した。今後も，民間委託等の推進，定年退職者の有功活用，組織のスリム化等により，定員の適正化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3" name="直線コネクタ 312"/>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4"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5" name="直線コネクタ 314"/>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6"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7" name="直線コネクタ 316"/>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81704</xdr:rowOff>
    </xdr:from>
    <xdr:to>
      <xdr:col>24</xdr:col>
      <xdr:colOff>558800</xdr:colOff>
      <xdr:row>60</xdr:row>
      <xdr:rowOff>89746</xdr:rowOff>
    </xdr:to>
    <xdr:cxnSp macro="">
      <xdr:nvCxnSpPr>
        <xdr:cNvPr id="318" name="直線コネクタ 317"/>
        <xdr:cNvCxnSpPr/>
      </xdr:nvCxnSpPr>
      <xdr:spPr>
        <a:xfrm>
          <a:off x="16179800" y="103687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9"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20" name="フローチャート : 判断 319"/>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77681</xdr:rowOff>
    </xdr:from>
    <xdr:to>
      <xdr:col>23</xdr:col>
      <xdr:colOff>406400</xdr:colOff>
      <xdr:row>60</xdr:row>
      <xdr:rowOff>81704</xdr:rowOff>
    </xdr:to>
    <xdr:cxnSp macro="">
      <xdr:nvCxnSpPr>
        <xdr:cNvPr id="321" name="直線コネクタ 320"/>
        <xdr:cNvCxnSpPr/>
      </xdr:nvCxnSpPr>
      <xdr:spPr>
        <a:xfrm>
          <a:off x="15290800" y="1036468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2" name="フローチャート : 判断 321"/>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3" name="テキスト ボックス 322"/>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77681</xdr:rowOff>
    </xdr:from>
    <xdr:to>
      <xdr:col>22</xdr:col>
      <xdr:colOff>203200</xdr:colOff>
      <xdr:row>60</xdr:row>
      <xdr:rowOff>138006</xdr:rowOff>
    </xdr:to>
    <xdr:cxnSp macro="">
      <xdr:nvCxnSpPr>
        <xdr:cNvPr id="324" name="直線コネクタ 323"/>
        <xdr:cNvCxnSpPr/>
      </xdr:nvCxnSpPr>
      <xdr:spPr>
        <a:xfrm flipV="1">
          <a:off x="14401800" y="1036468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5" name="フローチャート : 判断 324"/>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6" name="テキスト ボックス 325"/>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138006</xdr:rowOff>
    </xdr:from>
    <xdr:to>
      <xdr:col>21</xdr:col>
      <xdr:colOff>0</xdr:colOff>
      <xdr:row>60</xdr:row>
      <xdr:rowOff>166158</xdr:rowOff>
    </xdr:to>
    <xdr:cxnSp macro="">
      <xdr:nvCxnSpPr>
        <xdr:cNvPr id="327" name="直線コネクタ 326"/>
        <xdr:cNvCxnSpPr/>
      </xdr:nvCxnSpPr>
      <xdr:spPr>
        <a:xfrm flipV="1">
          <a:off x="13512800" y="1042500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8" name="フローチャート : 判断 327"/>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9" name="テキスト ボックス 328"/>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30" name="フローチャート : 判断 329"/>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31" name="テキスト ボックス 330"/>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37" name="円/楕円 336"/>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55473</xdr:rowOff>
    </xdr:from>
    <xdr:ext cx="762000" cy="259045"/>
    <xdr:sp macro="" textlink="">
      <xdr:nvSpPr>
        <xdr:cNvPr id="338"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30904</xdr:rowOff>
    </xdr:from>
    <xdr:to>
      <xdr:col>23</xdr:col>
      <xdr:colOff>457200</xdr:colOff>
      <xdr:row>60</xdr:row>
      <xdr:rowOff>132504</xdr:rowOff>
    </xdr:to>
    <xdr:sp macro="" textlink="">
      <xdr:nvSpPr>
        <xdr:cNvPr id="339" name="円/楕円 338"/>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142681</xdr:rowOff>
    </xdr:from>
    <xdr:ext cx="736600" cy="259045"/>
    <xdr:sp macro="" textlink="">
      <xdr:nvSpPr>
        <xdr:cNvPr id="340" name="テキスト ボックス 339"/>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26881</xdr:rowOff>
    </xdr:from>
    <xdr:to>
      <xdr:col>22</xdr:col>
      <xdr:colOff>254000</xdr:colOff>
      <xdr:row>60</xdr:row>
      <xdr:rowOff>128481</xdr:rowOff>
    </xdr:to>
    <xdr:sp macro="" textlink="">
      <xdr:nvSpPr>
        <xdr:cNvPr id="341" name="円/楕円 340"/>
        <xdr:cNvSpPr/>
      </xdr:nvSpPr>
      <xdr:spPr>
        <a:xfrm>
          <a:off x="15240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138658</xdr:rowOff>
    </xdr:from>
    <xdr:ext cx="762000" cy="259045"/>
    <xdr:sp macro="" textlink="">
      <xdr:nvSpPr>
        <xdr:cNvPr id="342" name="テキスト ボックス 341"/>
        <xdr:cNvSpPr txBox="1"/>
      </xdr:nvSpPr>
      <xdr:spPr>
        <a:xfrm>
          <a:off x="14909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87206</xdr:rowOff>
    </xdr:from>
    <xdr:to>
      <xdr:col>21</xdr:col>
      <xdr:colOff>50800</xdr:colOff>
      <xdr:row>61</xdr:row>
      <xdr:rowOff>17356</xdr:rowOff>
    </xdr:to>
    <xdr:sp macro="" textlink="">
      <xdr:nvSpPr>
        <xdr:cNvPr id="343" name="円/楕円 342"/>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27533</xdr:rowOff>
    </xdr:from>
    <xdr:ext cx="762000" cy="259045"/>
    <xdr:sp macro="" textlink="">
      <xdr:nvSpPr>
        <xdr:cNvPr id="344" name="テキスト ボックス 343"/>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115358</xdr:rowOff>
    </xdr:from>
    <xdr:to>
      <xdr:col>19</xdr:col>
      <xdr:colOff>533400</xdr:colOff>
      <xdr:row>61</xdr:row>
      <xdr:rowOff>45508</xdr:rowOff>
    </xdr:to>
    <xdr:sp macro="" textlink="">
      <xdr:nvSpPr>
        <xdr:cNvPr id="345" name="円/楕円 344"/>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55685</xdr:rowOff>
    </xdr:from>
    <xdr:ext cx="762000" cy="259045"/>
    <xdr:sp macro="" textlink="">
      <xdr:nvSpPr>
        <xdr:cNvPr id="346" name="テキスト ボックス 345"/>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前年度の比べ２．０ポイント改善した。これは，３か年の平均値であり，当年度の単年度実質公債費比率６．３％が，平成２３年度の当該比率１２．３％を大きく下回ったことによるものである。また，単年度実質公債費比率では，前年度に比べ１．３ポイント改善している。これは，下水道事業特別会計への繰出金が減少したことにより準元利償還金が減少したこと，災害復旧費等に係る基準財政需要額算入額のうち，臨時財政対策債等が増加したことにより，元利償還金・準元利償還金に係る基準財政需要額算入額が増加したことによるものであ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3" name="直線コネクタ 372"/>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4"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5" name="直線コネクタ 374"/>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98044</xdr:rowOff>
    </xdr:from>
    <xdr:to>
      <xdr:col>24</xdr:col>
      <xdr:colOff>558800</xdr:colOff>
      <xdr:row>41</xdr:row>
      <xdr:rowOff>119634</xdr:rowOff>
    </xdr:to>
    <xdr:cxnSp macro="">
      <xdr:nvCxnSpPr>
        <xdr:cNvPr id="378" name="直線コネクタ 377"/>
        <xdr:cNvCxnSpPr/>
      </xdr:nvCxnSpPr>
      <xdr:spPr>
        <a:xfrm flipV="1">
          <a:off x="16179800" y="6956044"/>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9"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0" name="フローチャート : 判断 379"/>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119634</xdr:rowOff>
    </xdr:from>
    <xdr:to>
      <xdr:col>23</xdr:col>
      <xdr:colOff>406400</xdr:colOff>
      <xdr:row>42</xdr:row>
      <xdr:rowOff>35052</xdr:rowOff>
    </xdr:to>
    <xdr:cxnSp macro="">
      <xdr:nvCxnSpPr>
        <xdr:cNvPr id="381" name="直線コネクタ 380"/>
        <xdr:cNvCxnSpPr/>
      </xdr:nvCxnSpPr>
      <xdr:spPr>
        <a:xfrm flipV="1">
          <a:off x="15290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2" name="フローチャート : 判断 381"/>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3" name="テキスト ボックス 38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150876</xdr:rowOff>
    </xdr:to>
    <xdr:cxnSp macro="">
      <xdr:nvCxnSpPr>
        <xdr:cNvPr id="384" name="直線コネクタ 383"/>
        <xdr:cNvCxnSpPr/>
      </xdr:nvCxnSpPr>
      <xdr:spPr>
        <a:xfrm flipV="1">
          <a:off x="14401800" y="723595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5" name="フローチャート : 判断 384"/>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6" name="テキスト ボックス 385"/>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150876</xdr:rowOff>
    </xdr:from>
    <xdr:to>
      <xdr:col>21</xdr:col>
      <xdr:colOff>0</xdr:colOff>
      <xdr:row>42</xdr:row>
      <xdr:rowOff>170180</xdr:rowOff>
    </xdr:to>
    <xdr:cxnSp macro="">
      <xdr:nvCxnSpPr>
        <xdr:cNvPr id="387" name="直線コネクタ 386"/>
        <xdr:cNvCxnSpPr/>
      </xdr:nvCxnSpPr>
      <xdr:spPr>
        <a:xfrm flipV="1">
          <a:off x="13512800" y="735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8" name="フローチャート : 判断 387"/>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9" name="テキスト ボックス 388"/>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90" name="フローチャート : 判断 389"/>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91" name="テキスト ボックス 390"/>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97" name="円/楕円 396"/>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63771</xdr:rowOff>
    </xdr:from>
    <xdr:ext cx="762000" cy="259045"/>
    <xdr:sp macro="" textlink="">
      <xdr:nvSpPr>
        <xdr:cNvPr id="398"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68834</xdr:rowOff>
    </xdr:from>
    <xdr:to>
      <xdr:col>23</xdr:col>
      <xdr:colOff>457200</xdr:colOff>
      <xdr:row>41</xdr:row>
      <xdr:rowOff>170434</xdr:rowOff>
    </xdr:to>
    <xdr:sp macro="" textlink="">
      <xdr:nvSpPr>
        <xdr:cNvPr id="399" name="円/楕円 398"/>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155211</xdr:rowOff>
    </xdr:from>
    <xdr:ext cx="736600" cy="259045"/>
    <xdr:sp macro="" textlink="">
      <xdr:nvSpPr>
        <xdr:cNvPr id="400" name="テキスト ボックス 399"/>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401" name="円/楕円 400"/>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402" name="テキスト ボックス 401"/>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100076</xdr:rowOff>
    </xdr:from>
    <xdr:to>
      <xdr:col>21</xdr:col>
      <xdr:colOff>50800</xdr:colOff>
      <xdr:row>43</xdr:row>
      <xdr:rowOff>30226</xdr:rowOff>
    </xdr:to>
    <xdr:sp macro="" textlink="">
      <xdr:nvSpPr>
        <xdr:cNvPr id="403" name="円/楕円 402"/>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15003</xdr:rowOff>
    </xdr:from>
    <xdr:ext cx="762000" cy="259045"/>
    <xdr:sp macro="" textlink="">
      <xdr:nvSpPr>
        <xdr:cNvPr id="404" name="テキスト ボックス 403"/>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5" name="円/楕円 404"/>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6" name="テキスト ボックス 405"/>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下水道事業の市債残高の減少や，退職手当について職員数の減や国家公務員に準じた退職手当の調整率引き下げ等により，負担見込額が引き続き減少したほか，債務負担行為に基づく支出予定額が減少したことなどから，７．４ポイント改善した。ただ，類似団体平均よりも１０．０ポイント上回っており，今後も公債費等の削減，職員数の適正化等により財政の健全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5" name="直線コネクタ 434"/>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6"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7" name="直線コネクタ 436"/>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85937</xdr:rowOff>
    </xdr:from>
    <xdr:to>
      <xdr:col>24</xdr:col>
      <xdr:colOff>558800</xdr:colOff>
      <xdr:row>16</xdr:row>
      <xdr:rowOff>145457</xdr:rowOff>
    </xdr:to>
    <xdr:cxnSp macro="">
      <xdr:nvCxnSpPr>
        <xdr:cNvPr id="440" name="直線コネクタ 439"/>
        <xdr:cNvCxnSpPr/>
      </xdr:nvCxnSpPr>
      <xdr:spPr>
        <a:xfrm flipV="1">
          <a:off x="16179800" y="2829137"/>
          <a:ext cx="838200" cy="5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41"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2" name="フローチャート : 判断 441"/>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145457</xdr:rowOff>
    </xdr:from>
    <xdr:to>
      <xdr:col>23</xdr:col>
      <xdr:colOff>406400</xdr:colOff>
      <xdr:row>17</xdr:row>
      <xdr:rowOff>51223</xdr:rowOff>
    </xdr:to>
    <xdr:cxnSp macro="">
      <xdr:nvCxnSpPr>
        <xdr:cNvPr id="443" name="直線コネクタ 442"/>
        <xdr:cNvCxnSpPr/>
      </xdr:nvCxnSpPr>
      <xdr:spPr>
        <a:xfrm flipV="1">
          <a:off x="15290800" y="288865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4" name="フローチャート : 判断 443"/>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5" name="テキスト ボックス 444"/>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51223</xdr:rowOff>
    </xdr:from>
    <xdr:to>
      <xdr:col>22</xdr:col>
      <xdr:colOff>203200</xdr:colOff>
      <xdr:row>17</xdr:row>
      <xdr:rowOff>101092</xdr:rowOff>
    </xdr:to>
    <xdr:cxnSp macro="">
      <xdr:nvCxnSpPr>
        <xdr:cNvPr id="446" name="直線コネクタ 445"/>
        <xdr:cNvCxnSpPr/>
      </xdr:nvCxnSpPr>
      <xdr:spPr>
        <a:xfrm flipV="1">
          <a:off x="14401800" y="2965873"/>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7" name="フローチャート : 判断 446"/>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8" name="テキスト ボックス 447"/>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101092</xdr:rowOff>
    </xdr:from>
    <xdr:to>
      <xdr:col>21</xdr:col>
      <xdr:colOff>0</xdr:colOff>
      <xdr:row>18</xdr:row>
      <xdr:rowOff>13293</xdr:rowOff>
    </xdr:to>
    <xdr:cxnSp macro="">
      <xdr:nvCxnSpPr>
        <xdr:cNvPr id="449" name="直線コネクタ 448"/>
        <xdr:cNvCxnSpPr/>
      </xdr:nvCxnSpPr>
      <xdr:spPr>
        <a:xfrm flipV="1">
          <a:off x="13512800" y="3015742"/>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50" name="フローチャート : 判断 449"/>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51" name="テキスト ボックス 450"/>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2" name="フローチャート : 判断 451"/>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53" name="テキスト ボックス 452"/>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59" name="円/楕円 458"/>
        <xdr:cNvSpPr/>
      </xdr:nvSpPr>
      <xdr:spPr>
        <a:xfrm>
          <a:off x="169672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7214</xdr:rowOff>
    </xdr:from>
    <xdr:ext cx="762000" cy="259045"/>
    <xdr:sp macro="" textlink="">
      <xdr:nvSpPr>
        <xdr:cNvPr id="460" name="将来負担の状況該当値テキスト"/>
        <xdr:cNvSpPr txBox="1"/>
      </xdr:nvSpPr>
      <xdr:spPr>
        <a:xfrm>
          <a:off x="17106900" y="27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94657</xdr:rowOff>
    </xdr:from>
    <xdr:to>
      <xdr:col>23</xdr:col>
      <xdr:colOff>457200</xdr:colOff>
      <xdr:row>17</xdr:row>
      <xdr:rowOff>24807</xdr:rowOff>
    </xdr:to>
    <xdr:sp macro="" textlink="">
      <xdr:nvSpPr>
        <xdr:cNvPr id="461" name="円/楕円 460"/>
        <xdr:cNvSpPr/>
      </xdr:nvSpPr>
      <xdr:spPr>
        <a:xfrm>
          <a:off x="16129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9584</xdr:rowOff>
    </xdr:from>
    <xdr:ext cx="736600" cy="259045"/>
    <xdr:sp macro="" textlink="">
      <xdr:nvSpPr>
        <xdr:cNvPr id="462" name="テキスト ボックス 461"/>
        <xdr:cNvSpPr txBox="1"/>
      </xdr:nvSpPr>
      <xdr:spPr>
        <a:xfrm>
          <a:off x="15798800" y="29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423</xdr:rowOff>
    </xdr:from>
    <xdr:to>
      <xdr:col>22</xdr:col>
      <xdr:colOff>254000</xdr:colOff>
      <xdr:row>17</xdr:row>
      <xdr:rowOff>102023</xdr:rowOff>
    </xdr:to>
    <xdr:sp macro="" textlink="">
      <xdr:nvSpPr>
        <xdr:cNvPr id="463" name="円/楕円 462"/>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86800</xdr:rowOff>
    </xdr:from>
    <xdr:ext cx="762000" cy="259045"/>
    <xdr:sp macro="" textlink="">
      <xdr:nvSpPr>
        <xdr:cNvPr id="464" name="テキスト ボックス 463"/>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50292</xdr:rowOff>
    </xdr:from>
    <xdr:to>
      <xdr:col>21</xdr:col>
      <xdr:colOff>50800</xdr:colOff>
      <xdr:row>17</xdr:row>
      <xdr:rowOff>151892</xdr:rowOff>
    </xdr:to>
    <xdr:sp macro="" textlink="">
      <xdr:nvSpPr>
        <xdr:cNvPr id="465" name="円/楕円 464"/>
        <xdr:cNvSpPr/>
      </xdr:nvSpPr>
      <xdr:spPr>
        <a:xfrm>
          <a:off x="14351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136669</xdr:rowOff>
    </xdr:from>
    <xdr:ext cx="762000" cy="259045"/>
    <xdr:sp macro="" textlink="">
      <xdr:nvSpPr>
        <xdr:cNvPr id="466" name="テキスト ボックス 465"/>
        <xdr:cNvSpPr txBox="1"/>
      </xdr:nvSpPr>
      <xdr:spPr>
        <a:xfrm>
          <a:off x="14020800" y="305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133943</xdr:rowOff>
    </xdr:from>
    <xdr:to>
      <xdr:col>19</xdr:col>
      <xdr:colOff>533400</xdr:colOff>
      <xdr:row>18</xdr:row>
      <xdr:rowOff>64093</xdr:rowOff>
    </xdr:to>
    <xdr:sp macro="" textlink="">
      <xdr:nvSpPr>
        <xdr:cNvPr id="467" name="円/楕円 466"/>
        <xdr:cNvSpPr/>
      </xdr:nvSpPr>
      <xdr:spPr>
        <a:xfrm>
          <a:off x="13462000" y="30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48870</xdr:rowOff>
    </xdr:from>
    <xdr:ext cx="762000" cy="259045"/>
    <xdr:sp macro="" textlink="">
      <xdr:nvSpPr>
        <xdr:cNvPr id="468" name="テキスト ボックス 467"/>
        <xdr:cNvSpPr txBox="1"/>
      </xdr:nvSpPr>
      <xdr:spPr>
        <a:xfrm>
          <a:off x="13131800" y="313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岡山県倉敷市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483,722
478,584
355.63
181,497,858
177,253,868
2,663,147
104,924,523
167,729,024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57.0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前年度から０．７ポイント悪化し，類似団体平均を０．４ポイント下回っている。これは，国家公務員に準じた職員給与費の減額措置の終了及び人事院勧告を考慮した給与改定等により人件費が増額となったためである。行財政改革プラン２０１１による定員適正化計画がＨ２７年度で終了するため，更なる定員及びポストの適正化を推進し，人件費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39915</xdr:rowOff>
    </xdr:to>
    <xdr:cxnSp macro="">
      <xdr:nvCxnSpPr>
        <xdr:cNvPr id="66" name="直線コネクタ 65"/>
        <xdr:cNvCxnSpPr/>
      </xdr:nvCxnSpPr>
      <xdr:spPr>
        <a:xfrm>
          <a:off x="3987800" y="6478814"/>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7"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135164</xdr:rowOff>
    </xdr:from>
    <xdr:to>
      <xdr:col>5</xdr:col>
      <xdr:colOff>549275</xdr:colOff>
      <xdr:row>38</xdr:row>
      <xdr:rowOff>159657</xdr:rowOff>
    </xdr:to>
    <xdr:cxnSp macro="">
      <xdr:nvCxnSpPr>
        <xdr:cNvPr id="69" name="直線コネクタ 68"/>
        <xdr:cNvCxnSpPr/>
      </xdr:nvCxnSpPr>
      <xdr:spPr>
        <a:xfrm flipV="1">
          <a:off x="3098800" y="64788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159657</xdr:rowOff>
    </xdr:to>
    <xdr:cxnSp macro="">
      <xdr:nvCxnSpPr>
        <xdr:cNvPr id="72" name="直線コネクタ 71"/>
        <xdr:cNvCxnSpPr/>
      </xdr:nvCxnSpPr>
      <xdr:spPr>
        <a:xfrm>
          <a:off x="2209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5641</xdr:rowOff>
    </xdr:from>
    <xdr:ext cx="762000" cy="259045"/>
    <xdr:sp macro="" textlink="">
      <xdr:nvSpPr>
        <xdr:cNvPr id="74" name="テキスト ボックス 73"/>
        <xdr:cNvSpPr txBox="1"/>
      </xdr:nvSpPr>
      <xdr:spPr>
        <a:xfrm>
          <a:off x="2717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127000</xdr:rowOff>
    </xdr:from>
    <xdr:to>
      <xdr:col>3</xdr:col>
      <xdr:colOff>142875</xdr:colOff>
      <xdr:row>39</xdr:row>
      <xdr:rowOff>140607</xdr:rowOff>
    </xdr:to>
    <xdr:cxnSp macro="">
      <xdr:nvCxnSpPr>
        <xdr:cNvPr id="75" name="直線コネクタ 74"/>
        <xdr:cNvCxnSpPr/>
      </xdr:nvCxnSpPr>
      <xdr:spPr>
        <a:xfrm flipV="1">
          <a:off x="1320800" y="66421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85" name="円/楕円 84"/>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132642</xdr:rowOff>
    </xdr:from>
    <xdr:ext cx="762000" cy="259045"/>
    <xdr:sp macro="" textlink="">
      <xdr:nvSpPr>
        <xdr:cNvPr id="86"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84364</xdr:rowOff>
    </xdr:from>
    <xdr:to>
      <xdr:col>5</xdr:col>
      <xdr:colOff>600075</xdr:colOff>
      <xdr:row>38</xdr:row>
      <xdr:rowOff>14514</xdr:rowOff>
    </xdr:to>
    <xdr:sp macro="" textlink="">
      <xdr:nvSpPr>
        <xdr:cNvPr id="87" name="円/楕円 86"/>
        <xdr:cNvSpPr/>
      </xdr:nvSpPr>
      <xdr:spPr>
        <a:xfrm>
          <a:off x="3937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88" name="テキスト ボックス 87"/>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108857</xdr:rowOff>
    </xdr:from>
    <xdr:to>
      <xdr:col>4</xdr:col>
      <xdr:colOff>396875</xdr:colOff>
      <xdr:row>39</xdr:row>
      <xdr:rowOff>39007</xdr:rowOff>
    </xdr:to>
    <xdr:sp macro="" textlink="">
      <xdr:nvSpPr>
        <xdr:cNvPr id="89" name="円/楕円 88"/>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23784</xdr:rowOff>
    </xdr:from>
    <xdr:ext cx="762000" cy="259045"/>
    <xdr:sp macro="" textlink="">
      <xdr:nvSpPr>
        <xdr:cNvPr id="90" name="テキスト ボックス 89"/>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16527</xdr:rowOff>
    </xdr:from>
    <xdr:ext cx="762000" cy="259045"/>
    <xdr:sp macro="" textlink="">
      <xdr:nvSpPr>
        <xdr:cNvPr id="92" name="テキスト ボックス 91"/>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93" name="円/楕円 92"/>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4734</xdr:rowOff>
    </xdr:from>
    <xdr:ext cx="762000" cy="259045"/>
    <xdr:sp macro="" textlink="">
      <xdr:nvSpPr>
        <xdr:cNvPr id="94" name="テキスト ボックス 93"/>
        <xdr:cNvSpPr txBox="1"/>
      </xdr:nvSpPr>
      <xdr:spPr>
        <a:xfrm>
          <a:off x="939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より０．３ポイント悪化し，類似団体平均と同値である。予防接種委託料など努力が及びにくい部分があるが，今後も行財政改革の推進による経費削減・合理化を積極的に行い，健全な財政運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101600</xdr:rowOff>
    </xdr:from>
    <xdr:to>
      <xdr:col>24</xdr:col>
      <xdr:colOff>31750</xdr:colOff>
      <xdr:row>16</xdr:row>
      <xdr:rowOff>139700</xdr:rowOff>
    </xdr:to>
    <xdr:cxnSp macro="">
      <xdr:nvCxnSpPr>
        <xdr:cNvPr id="127" name="直線コネクタ 126"/>
        <xdr:cNvCxnSpPr/>
      </xdr:nvCxnSpPr>
      <xdr:spPr>
        <a:xfrm>
          <a:off x="15671800" y="284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158750</xdr:rowOff>
    </xdr:from>
    <xdr:to>
      <xdr:col>22</xdr:col>
      <xdr:colOff>565150</xdr:colOff>
      <xdr:row>16</xdr:row>
      <xdr:rowOff>101600</xdr:rowOff>
    </xdr:to>
    <xdr:cxnSp macro="">
      <xdr:nvCxnSpPr>
        <xdr:cNvPr id="130" name="直線コネクタ 129"/>
        <xdr:cNvCxnSpPr/>
      </xdr:nvCxnSpPr>
      <xdr:spPr>
        <a:xfrm>
          <a:off x="14782800" y="2730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158750</xdr:rowOff>
    </xdr:to>
    <xdr:cxnSp macro="">
      <xdr:nvCxnSpPr>
        <xdr:cNvPr id="133" name="直線コネクタ 132"/>
        <xdr:cNvCxnSpPr/>
      </xdr:nvCxnSpPr>
      <xdr:spPr>
        <a:xfrm>
          <a:off x="13893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146050</xdr:rowOff>
    </xdr:to>
    <xdr:cxnSp macro="">
      <xdr:nvCxnSpPr>
        <xdr:cNvPr id="136" name="直線コネクタ 135"/>
        <xdr:cNvCxnSpPr/>
      </xdr:nvCxnSpPr>
      <xdr:spPr>
        <a:xfrm flipV="1">
          <a:off x="13004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8" name="テキスト ボックス 137"/>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46" name="円/楕円 145"/>
        <xdr:cNvSpPr/>
      </xdr:nvSpPr>
      <xdr:spPr>
        <a:xfrm>
          <a:off x="164592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60977</xdr:rowOff>
    </xdr:from>
    <xdr:ext cx="762000" cy="259045"/>
    <xdr:sp macro="" textlink="">
      <xdr:nvSpPr>
        <xdr:cNvPr id="147" name="物件費該当値テキスト"/>
        <xdr:cNvSpPr txBox="1"/>
      </xdr:nvSpPr>
      <xdr:spPr>
        <a:xfrm>
          <a:off x="165989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50800</xdr:rowOff>
    </xdr:from>
    <xdr:to>
      <xdr:col>22</xdr:col>
      <xdr:colOff>615950</xdr:colOff>
      <xdr:row>16</xdr:row>
      <xdr:rowOff>152400</xdr:rowOff>
    </xdr:to>
    <xdr:sp macro="" textlink="">
      <xdr:nvSpPr>
        <xdr:cNvPr id="148" name="円/楕円 147"/>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137177</xdr:rowOff>
    </xdr:from>
    <xdr:ext cx="736600" cy="259045"/>
    <xdr:sp macro="" textlink="">
      <xdr:nvSpPr>
        <xdr:cNvPr id="149" name="テキスト ボックス 148"/>
        <xdr:cNvSpPr txBox="1"/>
      </xdr:nvSpPr>
      <xdr:spPr>
        <a:xfrm>
          <a:off x="15290800" y="288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107950</xdr:rowOff>
    </xdr:from>
    <xdr:to>
      <xdr:col>21</xdr:col>
      <xdr:colOff>412750</xdr:colOff>
      <xdr:row>16</xdr:row>
      <xdr:rowOff>38100</xdr:rowOff>
    </xdr:to>
    <xdr:sp macro="" textlink="">
      <xdr:nvSpPr>
        <xdr:cNvPr id="150" name="円/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48277</xdr:rowOff>
    </xdr:from>
    <xdr:ext cx="762000" cy="259045"/>
    <xdr:sp macro="" textlink="">
      <xdr:nvSpPr>
        <xdr:cNvPr id="151" name="テキスト ボックス 150"/>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2" name="円/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3" name="テキスト ボックス 152"/>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55" name="テキスト ボックス 154"/>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前年度より０．９ポイント悪化し，類似団体平均を０．４ポイント下回っている。これは，臨時福祉給付金及び子育て世帯臨時特例給付金給付事業費などの増加によるものである。今後も，少子高齢化の進展により扶助費の増加が見込まれるため，更なる健全な財政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29028</xdr:rowOff>
    </xdr:to>
    <xdr:cxnSp macro="">
      <xdr:nvCxnSpPr>
        <xdr:cNvPr id="190" name="直線コネクタ 189"/>
        <xdr:cNvCxnSpPr/>
      </xdr:nvCxnSpPr>
      <xdr:spPr>
        <a:xfrm>
          <a:off x="3987800" y="98751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57</xdr:row>
      <xdr:rowOff>146050</xdr:rowOff>
    </xdr:to>
    <xdr:cxnSp macro="">
      <xdr:nvCxnSpPr>
        <xdr:cNvPr id="193" name="直線コネクタ 192"/>
        <xdr:cNvCxnSpPr/>
      </xdr:nvCxnSpPr>
      <xdr:spPr>
        <a:xfrm flipV="1">
          <a:off x="3098800" y="987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195" name="テキスト ボックス 194"/>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26307</xdr:rowOff>
    </xdr:from>
    <xdr:to>
      <xdr:col>4</xdr:col>
      <xdr:colOff>346075</xdr:colOff>
      <xdr:row>57</xdr:row>
      <xdr:rowOff>146050</xdr:rowOff>
    </xdr:to>
    <xdr:cxnSp macro="">
      <xdr:nvCxnSpPr>
        <xdr:cNvPr id="196" name="直線コネクタ 195"/>
        <xdr:cNvCxnSpPr/>
      </xdr:nvCxnSpPr>
      <xdr:spPr>
        <a:xfrm>
          <a:off x="2209800" y="97989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8" name="テキスト ボックス 197"/>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26307</xdr:rowOff>
    </xdr:from>
    <xdr:to>
      <xdr:col>3</xdr:col>
      <xdr:colOff>142875</xdr:colOff>
      <xdr:row>57</xdr:row>
      <xdr:rowOff>26307</xdr:rowOff>
    </xdr:to>
    <xdr:cxnSp macro="">
      <xdr:nvCxnSpPr>
        <xdr:cNvPr id="199" name="直線コネクタ 198"/>
        <xdr:cNvCxnSpPr/>
      </xdr:nvCxnSpPr>
      <xdr:spPr>
        <a:xfrm>
          <a:off x="1320800" y="979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201" name="テキスト ボックス 200"/>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203" name="テキスト ボックス 202"/>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209" name="円/楕円 208"/>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121755</xdr:rowOff>
    </xdr:from>
    <xdr:ext cx="762000" cy="259045"/>
    <xdr:sp macro="" textlink="">
      <xdr:nvSpPr>
        <xdr:cNvPr id="210"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163484</xdr:rowOff>
    </xdr:from>
    <xdr:ext cx="736600" cy="259045"/>
    <xdr:sp macro="" textlink="">
      <xdr:nvSpPr>
        <xdr:cNvPr id="212" name="テキスト ボックス 211"/>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3" name="円/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146957</xdr:rowOff>
    </xdr:from>
    <xdr:to>
      <xdr:col>3</xdr:col>
      <xdr:colOff>193675</xdr:colOff>
      <xdr:row>57</xdr:row>
      <xdr:rowOff>77107</xdr:rowOff>
    </xdr:to>
    <xdr:sp macro="" textlink="">
      <xdr:nvSpPr>
        <xdr:cNvPr id="215" name="円/楕円 214"/>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87284</xdr:rowOff>
    </xdr:from>
    <xdr:ext cx="762000" cy="259045"/>
    <xdr:sp macro="" textlink="">
      <xdr:nvSpPr>
        <xdr:cNvPr id="216" name="テキスト ボックス 215"/>
        <xdr:cNvSpPr txBox="1"/>
      </xdr:nvSpPr>
      <xdr:spPr>
        <a:xfrm>
          <a:off x="1828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146957</xdr:rowOff>
    </xdr:from>
    <xdr:to>
      <xdr:col>1</xdr:col>
      <xdr:colOff>676275</xdr:colOff>
      <xdr:row>57</xdr:row>
      <xdr:rowOff>77107</xdr:rowOff>
    </xdr:to>
    <xdr:sp macro="" textlink="">
      <xdr:nvSpPr>
        <xdr:cNvPr id="217" name="円/楕円 216"/>
        <xdr:cNvSpPr/>
      </xdr:nvSpPr>
      <xdr:spPr>
        <a:xfrm>
          <a:off x="1270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87284</xdr:rowOff>
    </xdr:from>
    <xdr:ext cx="762000" cy="259045"/>
    <xdr:sp macro="" textlink="">
      <xdr:nvSpPr>
        <xdr:cNvPr id="218" name="テキスト ボックス 217"/>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前年度より０．２ポイント改善したが，類似団体平均より５．０ポイント上回っている。これは，後期高齢者医療事業特別会計や介護保険事業特別会計等への繰出金などが主な要因である。今後も一層の経費削減や，料金の適正化に努め，繰出金の抑制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81280</xdr:rowOff>
    </xdr:to>
    <xdr:cxnSp macro="">
      <xdr:nvCxnSpPr>
        <xdr:cNvPr id="251" name="直線コネクタ 250"/>
        <xdr:cNvCxnSpPr/>
      </xdr:nvCxnSpPr>
      <xdr:spPr>
        <a:xfrm flipV="1">
          <a:off x="15671800" y="1001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81280</xdr:rowOff>
    </xdr:to>
    <xdr:cxnSp macro="">
      <xdr:nvCxnSpPr>
        <xdr:cNvPr id="254" name="直線コネクタ 253"/>
        <xdr:cNvCxnSpPr/>
      </xdr:nvCxnSpPr>
      <xdr:spPr>
        <a:xfrm>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56" name="テキスト ボックス 25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58420</xdr:rowOff>
    </xdr:to>
    <xdr:cxnSp macro="">
      <xdr:nvCxnSpPr>
        <xdr:cNvPr id="257" name="直線コネクタ 256"/>
        <xdr:cNvCxnSpPr/>
      </xdr:nvCxnSpPr>
      <xdr:spPr>
        <a:xfrm>
          <a:off x="13893800" y="997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59" name="テキスト ボックス 258"/>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27940</xdr:rowOff>
    </xdr:to>
    <xdr:cxnSp macro="">
      <xdr:nvCxnSpPr>
        <xdr:cNvPr id="260" name="直線コネクタ 259"/>
        <xdr:cNvCxnSpPr/>
      </xdr:nvCxnSpPr>
      <xdr:spPr>
        <a:xfrm>
          <a:off x="13004800" y="995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62" name="テキスト ボックス 261"/>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4" name="テキスト ボックス 263"/>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70" name="円/楕円 269"/>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71"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2" name="円/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xdr:rowOff>
    </xdr:from>
    <xdr:to>
      <xdr:col>21</xdr:col>
      <xdr:colOff>412750</xdr:colOff>
      <xdr:row>58</xdr:row>
      <xdr:rowOff>109220</xdr:rowOff>
    </xdr:to>
    <xdr:sp macro="" textlink="">
      <xdr:nvSpPr>
        <xdr:cNvPr id="274" name="円/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8" name="円/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前年度と同値で，類似団体平均より４．６ポイント下回っている。生活保護費（国庫返還金）や公害健康被害補償給付費等が減少した一方，県営工事等負担金（港湾）が増加した。今後も定期的に補助金の見直し等に取り組んで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120650</xdr:rowOff>
    </xdr:from>
    <xdr:to>
      <xdr:col>24</xdr:col>
      <xdr:colOff>31750</xdr:colOff>
      <xdr:row>33</xdr:row>
      <xdr:rowOff>120650</xdr:rowOff>
    </xdr:to>
    <xdr:cxnSp macro="">
      <xdr:nvCxnSpPr>
        <xdr:cNvPr id="312" name="直線コネクタ 311"/>
        <xdr:cNvCxnSpPr/>
      </xdr:nvCxnSpPr>
      <xdr:spPr>
        <a:xfrm>
          <a:off x="15671800" y="577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120650</xdr:rowOff>
    </xdr:from>
    <xdr:to>
      <xdr:col>22</xdr:col>
      <xdr:colOff>565150</xdr:colOff>
      <xdr:row>34</xdr:row>
      <xdr:rowOff>25400</xdr:rowOff>
    </xdr:to>
    <xdr:cxnSp macro="">
      <xdr:nvCxnSpPr>
        <xdr:cNvPr id="315" name="直線コネクタ 314"/>
        <xdr:cNvCxnSpPr/>
      </xdr:nvCxnSpPr>
      <xdr:spPr>
        <a:xfrm flipV="1">
          <a:off x="14782800" y="5778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7" name="テキスト ボックス 316"/>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133350</xdr:rowOff>
    </xdr:from>
    <xdr:to>
      <xdr:col>21</xdr:col>
      <xdr:colOff>361950</xdr:colOff>
      <xdr:row>34</xdr:row>
      <xdr:rowOff>25400</xdr:rowOff>
    </xdr:to>
    <xdr:cxnSp macro="">
      <xdr:nvCxnSpPr>
        <xdr:cNvPr id="318" name="直線コネクタ 317"/>
        <xdr:cNvCxnSpPr/>
      </xdr:nvCxnSpPr>
      <xdr:spPr>
        <a:xfrm>
          <a:off x="13893800" y="579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20" name="テキスト ボックス 319"/>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133350</xdr:rowOff>
    </xdr:from>
    <xdr:to>
      <xdr:col>20</xdr:col>
      <xdr:colOff>158750</xdr:colOff>
      <xdr:row>34</xdr:row>
      <xdr:rowOff>50800</xdr:rowOff>
    </xdr:to>
    <xdr:cxnSp macro="">
      <xdr:nvCxnSpPr>
        <xdr:cNvPr id="321" name="直線コネクタ 320"/>
        <xdr:cNvCxnSpPr/>
      </xdr:nvCxnSpPr>
      <xdr:spPr>
        <a:xfrm flipV="1">
          <a:off x="13004800" y="579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23" name="テキスト ボックス 322"/>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5" name="テキスト ボックス 324"/>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69850</xdr:rowOff>
    </xdr:from>
    <xdr:to>
      <xdr:col>24</xdr:col>
      <xdr:colOff>82550</xdr:colOff>
      <xdr:row>34</xdr:row>
      <xdr:rowOff>0</xdr:rowOff>
    </xdr:to>
    <xdr:sp macro="" textlink="">
      <xdr:nvSpPr>
        <xdr:cNvPr id="331" name="円/楕円 330"/>
        <xdr:cNvSpPr/>
      </xdr:nvSpPr>
      <xdr:spPr>
        <a:xfrm>
          <a:off x="164592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86377</xdr:rowOff>
    </xdr:from>
    <xdr:ext cx="762000" cy="259045"/>
    <xdr:sp macro="" textlink="">
      <xdr:nvSpPr>
        <xdr:cNvPr id="332" name="補助費等該当値テキスト"/>
        <xdr:cNvSpPr txBox="1"/>
      </xdr:nvSpPr>
      <xdr:spPr>
        <a:xfrm>
          <a:off x="16598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69850</xdr:rowOff>
    </xdr:from>
    <xdr:to>
      <xdr:col>22</xdr:col>
      <xdr:colOff>615950</xdr:colOff>
      <xdr:row>34</xdr:row>
      <xdr:rowOff>0</xdr:rowOff>
    </xdr:to>
    <xdr:sp macro="" textlink="">
      <xdr:nvSpPr>
        <xdr:cNvPr id="333" name="円/楕円 332"/>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10177</xdr:rowOff>
    </xdr:from>
    <xdr:ext cx="736600" cy="259045"/>
    <xdr:sp macro="" textlink="">
      <xdr:nvSpPr>
        <xdr:cNvPr id="334" name="テキスト ボックス 333"/>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146050</xdr:rowOff>
    </xdr:from>
    <xdr:to>
      <xdr:col>21</xdr:col>
      <xdr:colOff>412750</xdr:colOff>
      <xdr:row>34</xdr:row>
      <xdr:rowOff>76200</xdr:rowOff>
    </xdr:to>
    <xdr:sp macro="" textlink="">
      <xdr:nvSpPr>
        <xdr:cNvPr id="335" name="円/楕円 334"/>
        <xdr:cNvSpPr/>
      </xdr:nvSpPr>
      <xdr:spPr>
        <a:xfrm>
          <a:off x="14732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86377</xdr:rowOff>
    </xdr:from>
    <xdr:ext cx="762000" cy="259045"/>
    <xdr:sp macro="" textlink="">
      <xdr:nvSpPr>
        <xdr:cNvPr id="336" name="テキスト ボックス 335"/>
        <xdr:cNvSpPr txBox="1"/>
      </xdr:nvSpPr>
      <xdr:spPr>
        <a:xfrm>
          <a:off x="14401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82550</xdr:rowOff>
    </xdr:from>
    <xdr:to>
      <xdr:col>20</xdr:col>
      <xdr:colOff>209550</xdr:colOff>
      <xdr:row>34</xdr:row>
      <xdr:rowOff>12700</xdr:rowOff>
    </xdr:to>
    <xdr:sp macro="" textlink="">
      <xdr:nvSpPr>
        <xdr:cNvPr id="337" name="円/楕円 336"/>
        <xdr:cNvSpPr/>
      </xdr:nvSpPr>
      <xdr:spPr>
        <a:xfrm>
          <a:off x="13843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22877</xdr:rowOff>
    </xdr:from>
    <xdr:ext cx="762000" cy="259045"/>
    <xdr:sp macro="" textlink="">
      <xdr:nvSpPr>
        <xdr:cNvPr id="338" name="テキスト ボックス 337"/>
        <xdr:cNvSpPr txBox="1"/>
      </xdr:nvSpPr>
      <xdr:spPr>
        <a:xfrm>
          <a:off x="13512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9" name="円/楕円 338"/>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0" name="テキスト ボックス 339"/>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から０．２ポイント悪化しているが，類似団体平均を３．２ポイント下回っている。これは，市債発行の抑制に努めた結果であり，今後も地方債の新規発行を伴う大型の普通建設事業等の事業化については慎重に検討し，公債費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120142</xdr:rowOff>
    </xdr:from>
    <xdr:to>
      <xdr:col>7</xdr:col>
      <xdr:colOff>15875</xdr:colOff>
      <xdr:row>75</xdr:row>
      <xdr:rowOff>138430</xdr:rowOff>
    </xdr:to>
    <xdr:cxnSp macro="">
      <xdr:nvCxnSpPr>
        <xdr:cNvPr id="371" name="直線コネクタ 370"/>
        <xdr:cNvCxnSpPr/>
      </xdr:nvCxnSpPr>
      <xdr:spPr>
        <a:xfrm>
          <a:off x="3987800" y="129788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120142</xdr:rowOff>
    </xdr:from>
    <xdr:to>
      <xdr:col>5</xdr:col>
      <xdr:colOff>549275</xdr:colOff>
      <xdr:row>76</xdr:row>
      <xdr:rowOff>3556</xdr:rowOff>
    </xdr:to>
    <xdr:cxnSp macro="">
      <xdr:nvCxnSpPr>
        <xdr:cNvPr id="374" name="直線コネクタ 373"/>
        <xdr:cNvCxnSpPr/>
      </xdr:nvCxnSpPr>
      <xdr:spPr>
        <a:xfrm flipV="1">
          <a:off x="3098800" y="12978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147574</xdr:rowOff>
    </xdr:from>
    <xdr:to>
      <xdr:col>4</xdr:col>
      <xdr:colOff>346075</xdr:colOff>
      <xdr:row>76</xdr:row>
      <xdr:rowOff>3556</xdr:rowOff>
    </xdr:to>
    <xdr:cxnSp macro="">
      <xdr:nvCxnSpPr>
        <xdr:cNvPr id="377" name="直線コネクタ 376"/>
        <xdr:cNvCxnSpPr/>
      </xdr:nvCxnSpPr>
      <xdr:spPr>
        <a:xfrm>
          <a:off x="2209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147574</xdr:rowOff>
    </xdr:from>
    <xdr:to>
      <xdr:col>3</xdr:col>
      <xdr:colOff>142875</xdr:colOff>
      <xdr:row>76</xdr:row>
      <xdr:rowOff>3556</xdr:rowOff>
    </xdr:to>
    <xdr:cxnSp macro="">
      <xdr:nvCxnSpPr>
        <xdr:cNvPr id="380" name="直線コネクタ 379"/>
        <xdr:cNvCxnSpPr/>
      </xdr:nvCxnSpPr>
      <xdr:spPr>
        <a:xfrm flipV="1">
          <a:off x="1320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2" name="テキスト ボックス 38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4" name="テキスト ボックス 38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90" name="円/楕円 389"/>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91"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69342</xdr:rowOff>
    </xdr:from>
    <xdr:to>
      <xdr:col>5</xdr:col>
      <xdr:colOff>600075</xdr:colOff>
      <xdr:row>75</xdr:row>
      <xdr:rowOff>170942</xdr:rowOff>
    </xdr:to>
    <xdr:sp macro="" textlink="">
      <xdr:nvSpPr>
        <xdr:cNvPr id="392" name="円/楕円 391"/>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9669</xdr:rowOff>
    </xdr:from>
    <xdr:ext cx="736600" cy="259045"/>
    <xdr:sp macro="" textlink="">
      <xdr:nvSpPr>
        <xdr:cNvPr id="393" name="テキスト ボックス 392"/>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124206</xdr:rowOff>
    </xdr:from>
    <xdr:to>
      <xdr:col>4</xdr:col>
      <xdr:colOff>396875</xdr:colOff>
      <xdr:row>76</xdr:row>
      <xdr:rowOff>54356</xdr:rowOff>
    </xdr:to>
    <xdr:sp macro="" textlink="">
      <xdr:nvSpPr>
        <xdr:cNvPr id="394" name="円/楕円 393"/>
        <xdr:cNvSpPr/>
      </xdr:nvSpPr>
      <xdr:spPr>
        <a:xfrm>
          <a:off x="3048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64533</xdr:rowOff>
    </xdr:from>
    <xdr:ext cx="762000" cy="259045"/>
    <xdr:sp macro="" textlink="">
      <xdr:nvSpPr>
        <xdr:cNvPr id="395" name="テキスト ボックス 394"/>
        <xdr:cNvSpPr txBox="1"/>
      </xdr:nvSpPr>
      <xdr:spPr>
        <a:xfrm>
          <a:off x="2717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96774</xdr:rowOff>
    </xdr:from>
    <xdr:to>
      <xdr:col>3</xdr:col>
      <xdr:colOff>193675</xdr:colOff>
      <xdr:row>76</xdr:row>
      <xdr:rowOff>26924</xdr:rowOff>
    </xdr:to>
    <xdr:sp macro="" textlink="">
      <xdr:nvSpPr>
        <xdr:cNvPr id="396" name="円/楕円 395"/>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37101</xdr:rowOff>
    </xdr:from>
    <xdr:ext cx="762000" cy="259045"/>
    <xdr:sp macro="" textlink="">
      <xdr:nvSpPr>
        <xdr:cNvPr id="397" name="テキスト ボックス 396"/>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124206</xdr:rowOff>
    </xdr:from>
    <xdr:to>
      <xdr:col>1</xdr:col>
      <xdr:colOff>676275</xdr:colOff>
      <xdr:row>76</xdr:row>
      <xdr:rowOff>54356</xdr:rowOff>
    </xdr:to>
    <xdr:sp macro="" textlink="">
      <xdr:nvSpPr>
        <xdr:cNvPr id="398" name="円/楕円 397"/>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64533</xdr:rowOff>
    </xdr:from>
    <xdr:ext cx="762000" cy="259045"/>
    <xdr:sp macro="" textlink="">
      <xdr:nvSpPr>
        <xdr:cNvPr id="399" name="テキスト ボックス 398"/>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昨年度より１．７ポイント悪化し，類似団体平均を１．２ポイント上回っている。今後も人件費や繰出金の適正化など，行財政改革の更なる推進による経費削減・合理化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153670</xdr:rowOff>
    </xdr:from>
    <xdr:to>
      <xdr:col>24</xdr:col>
      <xdr:colOff>31750</xdr:colOff>
      <xdr:row>78</xdr:row>
      <xdr:rowOff>46989</xdr:rowOff>
    </xdr:to>
    <xdr:cxnSp macro="">
      <xdr:nvCxnSpPr>
        <xdr:cNvPr id="432" name="直線コネクタ 431"/>
        <xdr:cNvCxnSpPr/>
      </xdr:nvCxnSpPr>
      <xdr:spPr>
        <a:xfrm>
          <a:off x="15671800" y="133553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33"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43180</xdr:rowOff>
    </xdr:to>
    <xdr:cxnSp macro="">
      <xdr:nvCxnSpPr>
        <xdr:cNvPr id="435" name="直線コネクタ 434"/>
        <xdr:cNvCxnSpPr/>
      </xdr:nvCxnSpPr>
      <xdr:spPr>
        <a:xfrm flipV="1">
          <a:off x="14782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78</xdr:row>
      <xdr:rowOff>43180</xdr:rowOff>
    </xdr:to>
    <xdr:cxnSp macro="">
      <xdr:nvCxnSpPr>
        <xdr:cNvPr id="438" name="直線コネクタ 437"/>
        <xdr:cNvCxnSpPr/>
      </xdr:nvCxnSpPr>
      <xdr:spPr>
        <a:xfrm>
          <a:off x="13893800" y="13313411"/>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43197</xdr:rowOff>
    </xdr:from>
    <xdr:ext cx="762000" cy="259045"/>
    <xdr:sp macro="" textlink="">
      <xdr:nvSpPr>
        <xdr:cNvPr id="440" name="テキスト ボックス 439"/>
        <xdr:cNvSpPr txBox="1"/>
      </xdr:nvSpPr>
      <xdr:spPr>
        <a:xfrm>
          <a:off x="14401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111761</xdr:rowOff>
    </xdr:from>
    <xdr:to>
      <xdr:col>20</xdr:col>
      <xdr:colOff>158750</xdr:colOff>
      <xdr:row>78</xdr:row>
      <xdr:rowOff>35561</xdr:rowOff>
    </xdr:to>
    <xdr:cxnSp macro="">
      <xdr:nvCxnSpPr>
        <xdr:cNvPr id="441" name="直線コネクタ 440"/>
        <xdr:cNvCxnSpPr/>
      </xdr:nvCxnSpPr>
      <xdr:spPr>
        <a:xfrm flipV="1">
          <a:off x="13004800" y="133134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165116</xdr:rowOff>
    </xdr:from>
    <xdr:ext cx="762000" cy="259045"/>
    <xdr:sp macro="" textlink="">
      <xdr:nvSpPr>
        <xdr:cNvPr id="445" name="テキスト ボックス 444"/>
        <xdr:cNvSpPr txBox="1"/>
      </xdr:nvSpPr>
      <xdr:spPr>
        <a:xfrm>
          <a:off x="126238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167639</xdr:rowOff>
    </xdr:from>
    <xdr:to>
      <xdr:col>24</xdr:col>
      <xdr:colOff>82550</xdr:colOff>
      <xdr:row>78</xdr:row>
      <xdr:rowOff>97789</xdr:rowOff>
    </xdr:to>
    <xdr:sp macro="" textlink="">
      <xdr:nvSpPr>
        <xdr:cNvPr id="451" name="円/楕円 450"/>
        <xdr:cNvSpPr/>
      </xdr:nvSpPr>
      <xdr:spPr>
        <a:xfrm>
          <a:off x="16459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139716</xdr:rowOff>
    </xdr:from>
    <xdr:ext cx="762000" cy="259045"/>
    <xdr:sp macro="" textlink="">
      <xdr:nvSpPr>
        <xdr:cNvPr id="452" name="公債費以外該当値テキスト"/>
        <xdr:cNvSpPr txBox="1"/>
      </xdr:nvSpPr>
      <xdr:spPr>
        <a:xfrm>
          <a:off x="16598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53" name="円/楕円 452"/>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54" name="テキスト ボックス 453"/>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5" name="円/楕円 454"/>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6" name="テキスト ボックス 455"/>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57" name="円/楕円 456"/>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1288</xdr:rowOff>
    </xdr:from>
    <xdr:ext cx="762000" cy="259045"/>
    <xdr:sp macro="" textlink="">
      <xdr:nvSpPr>
        <xdr:cNvPr id="458" name="テキスト ボックス 457"/>
        <xdr:cNvSpPr txBox="1"/>
      </xdr:nvSpPr>
      <xdr:spPr>
        <a:xfrm>
          <a:off x="13512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9" name="円/楕円 458"/>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60" name="テキスト ボックス 45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岡山県倉敷市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45009</xdr:rowOff>
    </xdr:from>
    <xdr:to>
      <xdr:col>4</xdr:col>
      <xdr:colOff>1117600</xdr:colOff>
      <xdr:row>18</xdr:row>
      <xdr:rowOff>133294</xdr:rowOff>
    </xdr:to>
    <xdr:cxnSp macro="">
      <xdr:nvCxnSpPr>
        <xdr:cNvPr id="48" name="直線コネクタ 47"/>
        <xdr:cNvCxnSpPr/>
      </xdr:nvCxnSpPr>
      <xdr:spPr bwMode="auto">
        <a:xfrm flipV="1">
          <a:off x="5003800" y="3178734"/>
          <a:ext cx="647700" cy="8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19497</xdr:rowOff>
    </xdr:from>
    <xdr:to>
      <xdr:col>4</xdr:col>
      <xdr:colOff>469900</xdr:colOff>
      <xdr:row>18</xdr:row>
      <xdr:rowOff>133294</xdr:rowOff>
    </xdr:to>
    <xdr:cxnSp macro="">
      <xdr:nvCxnSpPr>
        <xdr:cNvPr id="51" name="直線コネクタ 50"/>
        <xdr:cNvCxnSpPr/>
      </xdr:nvCxnSpPr>
      <xdr:spPr bwMode="auto">
        <a:xfrm>
          <a:off x="4305300" y="3153222"/>
          <a:ext cx="698500" cy="113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127488</xdr:rowOff>
    </xdr:from>
    <xdr:to>
      <xdr:col>3</xdr:col>
      <xdr:colOff>904875</xdr:colOff>
      <xdr:row>18</xdr:row>
      <xdr:rowOff>19497</xdr:rowOff>
    </xdr:to>
    <xdr:cxnSp macro="">
      <xdr:nvCxnSpPr>
        <xdr:cNvPr id="54" name="直線コネクタ 53"/>
        <xdr:cNvCxnSpPr/>
      </xdr:nvCxnSpPr>
      <xdr:spPr bwMode="auto">
        <a:xfrm>
          <a:off x="3606800" y="3089763"/>
          <a:ext cx="698500" cy="6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116606</xdr:rowOff>
    </xdr:from>
    <xdr:to>
      <xdr:col>3</xdr:col>
      <xdr:colOff>206375</xdr:colOff>
      <xdr:row>17</xdr:row>
      <xdr:rowOff>127488</xdr:rowOff>
    </xdr:to>
    <xdr:cxnSp macro="">
      <xdr:nvCxnSpPr>
        <xdr:cNvPr id="57" name="直線コネクタ 56"/>
        <xdr:cNvCxnSpPr/>
      </xdr:nvCxnSpPr>
      <xdr:spPr bwMode="auto">
        <a:xfrm>
          <a:off x="2908300" y="3078881"/>
          <a:ext cx="698500" cy="1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165659</xdr:rowOff>
    </xdr:from>
    <xdr:to>
      <xdr:col>5</xdr:col>
      <xdr:colOff>34925</xdr:colOff>
      <xdr:row>18</xdr:row>
      <xdr:rowOff>95809</xdr:rowOff>
    </xdr:to>
    <xdr:sp macro="" textlink="">
      <xdr:nvSpPr>
        <xdr:cNvPr id="67" name="円/楕円 66"/>
        <xdr:cNvSpPr/>
      </xdr:nvSpPr>
      <xdr:spPr bwMode="auto">
        <a:xfrm>
          <a:off x="5600700" y="312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137736</xdr:rowOff>
    </xdr:from>
    <xdr:ext cx="762000" cy="259045"/>
    <xdr:sp macro="" textlink="">
      <xdr:nvSpPr>
        <xdr:cNvPr id="68" name="人口1人当たり決算額の推移該当値テキスト130"/>
        <xdr:cNvSpPr txBox="1"/>
      </xdr:nvSpPr>
      <xdr:spPr>
        <a:xfrm>
          <a:off x="5740400" y="310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56,585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82494</xdr:rowOff>
    </xdr:from>
    <xdr:to>
      <xdr:col>4</xdr:col>
      <xdr:colOff>520700</xdr:colOff>
      <xdr:row>19</xdr:row>
      <xdr:rowOff>12644</xdr:rowOff>
    </xdr:to>
    <xdr:sp macro="" textlink="">
      <xdr:nvSpPr>
        <xdr:cNvPr id="69" name="円/楕円 68"/>
        <xdr:cNvSpPr/>
      </xdr:nvSpPr>
      <xdr:spPr bwMode="auto">
        <a:xfrm>
          <a:off x="4953000" y="3216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168871</xdr:rowOff>
    </xdr:from>
    <xdr:ext cx="736600" cy="259045"/>
    <xdr:sp macro="" textlink="">
      <xdr:nvSpPr>
        <xdr:cNvPr id="70" name="テキスト ボックス 69"/>
        <xdr:cNvSpPr txBox="1"/>
      </xdr:nvSpPr>
      <xdr:spPr>
        <a:xfrm>
          <a:off x="4622800" y="3302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140147</xdr:rowOff>
    </xdr:from>
    <xdr:to>
      <xdr:col>3</xdr:col>
      <xdr:colOff>955675</xdr:colOff>
      <xdr:row>18</xdr:row>
      <xdr:rowOff>70297</xdr:rowOff>
    </xdr:to>
    <xdr:sp macro="" textlink="">
      <xdr:nvSpPr>
        <xdr:cNvPr id="71" name="円/楕円 70"/>
        <xdr:cNvSpPr/>
      </xdr:nvSpPr>
      <xdr:spPr bwMode="auto">
        <a:xfrm>
          <a:off x="4254500" y="3102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55074</xdr:rowOff>
    </xdr:from>
    <xdr:ext cx="762000" cy="259045"/>
    <xdr:sp macro="" textlink="">
      <xdr:nvSpPr>
        <xdr:cNvPr id="72" name="テキスト ボックス 71"/>
        <xdr:cNvSpPr txBox="1"/>
      </xdr:nvSpPr>
      <xdr:spPr>
        <a:xfrm>
          <a:off x="3924300" y="318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76688</xdr:rowOff>
    </xdr:from>
    <xdr:to>
      <xdr:col>3</xdr:col>
      <xdr:colOff>257175</xdr:colOff>
      <xdr:row>18</xdr:row>
      <xdr:rowOff>6838</xdr:rowOff>
    </xdr:to>
    <xdr:sp macro="" textlink="">
      <xdr:nvSpPr>
        <xdr:cNvPr id="73" name="円/楕円 72"/>
        <xdr:cNvSpPr/>
      </xdr:nvSpPr>
      <xdr:spPr bwMode="auto">
        <a:xfrm>
          <a:off x="3556000" y="30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163065</xdr:rowOff>
    </xdr:from>
    <xdr:ext cx="762000" cy="259045"/>
    <xdr:sp macro="" textlink="">
      <xdr:nvSpPr>
        <xdr:cNvPr id="74" name="テキスト ボックス 73"/>
        <xdr:cNvSpPr txBox="1"/>
      </xdr:nvSpPr>
      <xdr:spPr>
        <a:xfrm>
          <a:off x="3225800" y="31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58,531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65806</xdr:rowOff>
    </xdr:from>
    <xdr:to>
      <xdr:col>2</xdr:col>
      <xdr:colOff>692150</xdr:colOff>
      <xdr:row>17</xdr:row>
      <xdr:rowOff>167406</xdr:rowOff>
    </xdr:to>
    <xdr:sp macro="" textlink="">
      <xdr:nvSpPr>
        <xdr:cNvPr id="75" name="円/楕円 74"/>
        <xdr:cNvSpPr/>
      </xdr:nvSpPr>
      <xdr:spPr bwMode="auto">
        <a:xfrm>
          <a:off x="2857500" y="3028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152183</xdr:rowOff>
    </xdr:from>
    <xdr:ext cx="762000" cy="259045"/>
    <xdr:sp macro="" textlink="">
      <xdr:nvSpPr>
        <xdr:cNvPr id="76" name="テキスト ボックス 75"/>
        <xdr:cNvSpPr txBox="1"/>
      </xdr:nvSpPr>
      <xdr:spPr>
        <a:xfrm>
          <a:off x="2527300" y="311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29921</xdr:rowOff>
    </xdr:from>
    <xdr:to>
      <xdr:col>4</xdr:col>
      <xdr:colOff>1117600</xdr:colOff>
      <xdr:row>35</xdr:row>
      <xdr:rowOff>131725</xdr:rowOff>
    </xdr:to>
    <xdr:cxnSp macro="">
      <xdr:nvCxnSpPr>
        <xdr:cNvPr id="109" name="直線コネクタ 108"/>
        <xdr:cNvCxnSpPr/>
      </xdr:nvCxnSpPr>
      <xdr:spPr bwMode="auto">
        <a:xfrm>
          <a:off x="5003800" y="6640271"/>
          <a:ext cx="647700" cy="10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22111</xdr:rowOff>
    </xdr:from>
    <xdr:to>
      <xdr:col>4</xdr:col>
      <xdr:colOff>469900</xdr:colOff>
      <xdr:row>35</xdr:row>
      <xdr:rowOff>29921</xdr:rowOff>
    </xdr:to>
    <xdr:cxnSp macro="">
      <xdr:nvCxnSpPr>
        <xdr:cNvPr id="112" name="直線コネクタ 111"/>
        <xdr:cNvCxnSpPr/>
      </xdr:nvCxnSpPr>
      <xdr:spPr bwMode="auto">
        <a:xfrm>
          <a:off x="4305300" y="6632461"/>
          <a:ext cx="698500" cy="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79824</xdr:rowOff>
    </xdr:from>
    <xdr:ext cx="736600" cy="259045"/>
    <xdr:sp macro="" textlink="">
      <xdr:nvSpPr>
        <xdr:cNvPr id="114" name="テキスト ボックス 113"/>
        <xdr:cNvSpPr txBox="1"/>
      </xdr:nvSpPr>
      <xdr:spPr>
        <a:xfrm>
          <a:off x="4622800" y="669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66802</xdr:rowOff>
    </xdr:from>
    <xdr:to>
      <xdr:col>3</xdr:col>
      <xdr:colOff>904875</xdr:colOff>
      <xdr:row>35</xdr:row>
      <xdr:rowOff>22111</xdr:rowOff>
    </xdr:to>
    <xdr:cxnSp macro="">
      <xdr:nvCxnSpPr>
        <xdr:cNvPr id="115" name="直線コネクタ 114"/>
        <xdr:cNvCxnSpPr/>
      </xdr:nvCxnSpPr>
      <xdr:spPr bwMode="auto">
        <a:xfrm>
          <a:off x="3606800" y="6334252"/>
          <a:ext cx="698500" cy="298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66802</xdr:rowOff>
    </xdr:from>
    <xdr:to>
      <xdr:col>3</xdr:col>
      <xdr:colOff>206375</xdr:colOff>
      <xdr:row>34</xdr:row>
      <xdr:rowOff>194437</xdr:rowOff>
    </xdr:to>
    <xdr:cxnSp macro="">
      <xdr:nvCxnSpPr>
        <xdr:cNvPr id="118" name="直線コネクタ 117"/>
        <xdr:cNvCxnSpPr/>
      </xdr:nvCxnSpPr>
      <xdr:spPr bwMode="auto">
        <a:xfrm flipV="1">
          <a:off x="2908300" y="6334252"/>
          <a:ext cx="698500" cy="12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80925</xdr:rowOff>
    </xdr:from>
    <xdr:to>
      <xdr:col>5</xdr:col>
      <xdr:colOff>34925</xdr:colOff>
      <xdr:row>35</xdr:row>
      <xdr:rowOff>182525</xdr:rowOff>
    </xdr:to>
    <xdr:sp macro="" textlink="">
      <xdr:nvSpPr>
        <xdr:cNvPr id="128" name="円/楕円 127"/>
        <xdr:cNvSpPr/>
      </xdr:nvSpPr>
      <xdr:spPr bwMode="auto">
        <a:xfrm>
          <a:off x="5600700" y="6691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53002</xdr:rowOff>
    </xdr:from>
    <xdr:ext cx="762000" cy="259045"/>
    <xdr:sp macro="" textlink="">
      <xdr:nvSpPr>
        <xdr:cNvPr id="129" name="人口1人当たり決算額の推移該当値テキスト445"/>
        <xdr:cNvSpPr txBox="1"/>
      </xdr:nvSpPr>
      <xdr:spPr>
        <a:xfrm>
          <a:off x="5740400" y="666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322021</xdr:rowOff>
    </xdr:from>
    <xdr:to>
      <xdr:col>4</xdr:col>
      <xdr:colOff>520700</xdr:colOff>
      <xdr:row>35</xdr:row>
      <xdr:rowOff>80721</xdr:rowOff>
    </xdr:to>
    <xdr:sp macro="" textlink="">
      <xdr:nvSpPr>
        <xdr:cNvPr id="130" name="円/楕円 129"/>
        <xdr:cNvSpPr/>
      </xdr:nvSpPr>
      <xdr:spPr bwMode="auto">
        <a:xfrm>
          <a:off x="4953000" y="65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90898</xdr:rowOff>
    </xdr:from>
    <xdr:ext cx="736600" cy="259045"/>
    <xdr:sp macro="" textlink="">
      <xdr:nvSpPr>
        <xdr:cNvPr id="131" name="テキスト ボックス 130"/>
        <xdr:cNvSpPr txBox="1"/>
      </xdr:nvSpPr>
      <xdr:spPr>
        <a:xfrm>
          <a:off x="4622800" y="6358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14,048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314211</xdr:rowOff>
    </xdr:from>
    <xdr:to>
      <xdr:col>3</xdr:col>
      <xdr:colOff>955675</xdr:colOff>
      <xdr:row>35</xdr:row>
      <xdr:rowOff>72911</xdr:rowOff>
    </xdr:to>
    <xdr:sp macro="" textlink="">
      <xdr:nvSpPr>
        <xdr:cNvPr id="132" name="円/楕円 131"/>
        <xdr:cNvSpPr/>
      </xdr:nvSpPr>
      <xdr:spPr bwMode="auto">
        <a:xfrm>
          <a:off x="4254500" y="6581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57688</xdr:rowOff>
    </xdr:from>
    <xdr:ext cx="762000" cy="259045"/>
    <xdr:sp macro="" textlink="">
      <xdr:nvSpPr>
        <xdr:cNvPr id="133" name="テキスト ボックス 132"/>
        <xdr:cNvSpPr txBox="1"/>
      </xdr:nvSpPr>
      <xdr:spPr>
        <a:xfrm>
          <a:off x="3924300" y="66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16002</xdr:rowOff>
    </xdr:from>
    <xdr:to>
      <xdr:col>3</xdr:col>
      <xdr:colOff>257175</xdr:colOff>
      <xdr:row>34</xdr:row>
      <xdr:rowOff>117602</xdr:rowOff>
    </xdr:to>
    <xdr:sp macro="" textlink="">
      <xdr:nvSpPr>
        <xdr:cNvPr id="134" name="円/楕円 133"/>
        <xdr:cNvSpPr/>
      </xdr:nvSpPr>
      <xdr:spPr bwMode="auto">
        <a:xfrm>
          <a:off x="3556000" y="6283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127779</xdr:rowOff>
    </xdr:from>
    <xdr:ext cx="762000" cy="259045"/>
    <xdr:sp macro="" textlink="">
      <xdr:nvSpPr>
        <xdr:cNvPr id="135" name="テキスト ボックス 134"/>
        <xdr:cNvSpPr txBox="1"/>
      </xdr:nvSpPr>
      <xdr:spPr>
        <a:xfrm>
          <a:off x="32258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143637</xdr:rowOff>
    </xdr:from>
    <xdr:to>
      <xdr:col>2</xdr:col>
      <xdr:colOff>692150</xdr:colOff>
      <xdr:row>34</xdr:row>
      <xdr:rowOff>245237</xdr:rowOff>
    </xdr:to>
    <xdr:sp macro="" textlink="">
      <xdr:nvSpPr>
        <xdr:cNvPr id="136" name="円/楕円 135"/>
        <xdr:cNvSpPr/>
      </xdr:nvSpPr>
      <xdr:spPr bwMode="auto">
        <a:xfrm>
          <a:off x="2857500" y="641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255414</xdr:rowOff>
    </xdr:from>
    <xdr:ext cx="762000" cy="259045"/>
    <xdr:sp macro="" textlink="">
      <xdr:nvSpPr>
        <xdr:cNvPr id="137" name="テキスト ボックス 136"/>
        <xdr:cNvSpPr txBox="1"/>
      </xdr:nvSpPr>
      <xdr:spPr>
        <a:xfrm>
          <a:off x="2527300" y="617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財政調整基金残高も増加している。標準財政規模比においても，割合が年々上がっている。実質収支額については，標準財政規模比が１．４１ポイント下がっている。これは，民生費及び教育費等の増加による歳出額の増加が歳入額の増加を上回ったことにより，一般会計の実質収支額が減少したことによるものである。今後も行財政改革の更なる推進により，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収支額は，黒字で推移しているが，前年度に比べ０．９６ポイント悪化している。これは，国民健康保険事業特別会計及び介護保険事業特別会計の実質収支額が増加したものの，民生費及び教育費等の増加による歳出額の増加が歳入額の増加を上回ったことにより，一般会計の実質収支額が減少したこと及び現金・預金の減少により，児島モーターボート競走事業会計の資金剰余額が減少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算入公債費等が昨年度より１，０５８百万円増加し，元利償還金等全体では，昨年度より２３１百万円減少した結果，実質公債費比率の分子が減少した。これは，臨時財政対策債など基準財政需要額に算入される公債費が増加したことや，下水道事業公債費に充当する資本費平準化債を一部発行したことにより繰出金が減少したことなどによるものである。今後も市債発行の抑制な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岡山県倉敷市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員数の減や調整率の引き下げにより，退職手当負担見込額が減少（２０億円）したことや，下水道事業特別会計の市債現在高の減少（６０億円）により公営企業債等繰入見込額が減少したこと，土地開発公社の用地買戻し等により，債務負担行為に基づく支出予定額が減少（１５億円）したこと，また余剰金を財源とした財政調整基金（５億円），減債基金（４億円），学校施設整備基金（１０億円）等の積立により，充当可能基金が増加（２４億円）したため将来負担比率の分子は減少している。</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181497858</v>
      </c>
      <c r="BO4" s="349"/>
      <c r="BP4" s="349"/>
      <c r="BQ4" s="349"/>
      <c r="BR4" s="349"/>
      <c r="BS4" s="349"/>
      <c r="BT4" s="349"/>
      <c r="BU4" s="350"/>
      <c r="BV4" s="348">
        <v>174073615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2.5</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177253868</v>
      </c>
      <c r="BO5" s="386"/>
      <c r="BP5" s="386"/>
      <c r="BQ5" s="386"/>
      <c r="BR5" s="386"/>
      <c r="BS5" s="386"/>
      <c r="BT5" s="386"/>
      <c r="BU5" s="387"/>
      <c r="BV5" s="385">
        <v>168510421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4243990</v>
      </c>
      <c r="BO6" s="386"/>
      <c r="BP6" s="386"/>
      <c r="BQ6" s="386"/>
      <c r="BR6" s="386"/>
      <c r="BS6" s="386"/>
      <c r="BT6" s="386"/>
      <c r="BU6" s="387"/>
      <c r="BV6" s="385">
        <v>5563194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96.4</v>
      </c>
      <c r="CU6" s="423"/>
      <c r="CV6" s="423"/>
      <c r="CW6" s="423"/>
      <c r="CX6" s="423"/>
      <c r="CY6" s="423"/>
      <c r="CZ6" s="423"/>
      <c r="DA6" s="424"/>
      <c r="DB6" s="422">
        <v>95.9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1580843</v>
      </c>
      <c r="BO7" s="386"/>
      <c r="BP7" s="386"/>
      <c r="BQ7" s="386"/>
      <c r="BR7" s="386"/>
      <c r="BS7" s="386"/>
      <c r="BT7" s="386"/>
      <c r="BU7" s="387"/>
      <c r="BV7" s="385">
        <v>1411864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104924523</v>
      </c>
      <c r="CU7" s="386"/>
      <c r="CV7" s="386"/>
      <c r="CW7" s="386"/>
      <c r="CX7" s="386"/>
      <c r="CY7" s="386"/>
      <c r="CZ7" s="386"/>
      <c r="DA7" s="387"/>
      <c r="DB7" s="385">
        <v>105049686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2663147</v>
      </c>
      <c r="BO8" s="386"/>
      <c r="BP8" s="386"/>
      <c r="BQ8" s="386"/>
      <c r="BR8" s="386"/>
      <c r="BS8" s="386"/>
      <c r="BT8" s="386"/>
      <c r="BU8" s="387"/>
      <c r="BV8" s="385">
        <v>4151330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0.84</v>
      </c>
      <c r="CU8" s="426"/>
      <c r="CV8" s="426"/>
      <c r="CW8" s="426"/>
      <c r="CX8" s="426"/>
      <c r="CY8" s="426"/>
      <c r="CZ8" s="426"/>
      <c r="DA8" s="427"/>
      <c r="DB8" s="425">
        <v>0.83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475513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-1488183</v>
      </c>
      <c r="BO9" s="386"/>
      <c r="BP9" s="386"/>
      <c r="BQ9" s="386"/>
      <c r="BR9" s="386"/>
      <c r="BS9" s="386"/>
      <c r="BT9" s="386"/>
      <c r="BU9" s="387"/>
      <c r="BV9" s="385">
        <v>187627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469377</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2706973</v>
      </c>
      <c r="BO10" s="386"/>
      <c r="BP10" s="386"/>
      <c r="BQ10" s="386"/>
      <c r="BR10" s="386"/>
      <c r="BS10" s="386"/>
      <c r="BT10" s="386"/>
      <c r="BU10" s="387"/>
      <c r="BV10" s="385">
        <v>2605546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1125000</v>
      </c>
      <c r="BO11" s="386"/>
      <c r="BP11" s="386"/>
      <c r="BQ11" s="386"/>
      <c r="BR11" s="386"/>
      <c r="BS11" s="386"/>
      <c r="BT11" s="386"/>
      <c r="BU11" s="387"/>
      <c r="BV11" s="385">
        <v>1125000</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483722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2200000</v>
      </c>
      <c r="BO12" s="386"/>
      <c r="BP12" s="386"/>
      <c r="BQ12" s="386"/>
      <c r="BR12" s="386"/>
      <c r="BS12" s="386"/>
      <c r="BT12" s="386"/>
      <c r="BU12" s="387"/>
      <c r="BV12" s="385">
        <v>1569000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478584</v>
      </c>
      <c r="S13" s="467"/>
      <c r="T13" s="467"/>
      <c r="U13" s="467"/>
      <c r="V13" s="468"/>
      <c r="W13" s="401" t="s">
        <v>122</v>
      </c>
      <c r="X13" s="402"/>
      <c r="Y13" s="402"/>
      <c r="Z13" s="402"/>
      <c r="AA13" s="402"/>
      <c r="AB13" s="392"/>
      <c r="AC13" s="436">
        <v>4490</v>
      </c>
      <c r="AD13" s="437"/>
      <c r="AE13" s="437"/>
      <c r="AF13" s="437"/>
      <c r="AG13" s="476"/>
      <c r="AH13" s="436">
        <v>6035</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143790</v>
      </c>
      <c r="BO13" s="386"/>
      <c r="BP13" s="386"/>
      <c r="BQ13" s="386"/>
      <c r="BR13" s="386"/>
      <c r="BS13" s="386"/>
      <c r="BT13" s="386"/>
      <c r="BU13" s="387"/>
      <c r="BV13" s="385">
        <v>2349173</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7.2</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483348</v>
      </c>
      <c r="S14" s="467"/>
      <c r="T14" s="467"/>
      <c r="U14" s="467"/>
      <c r="V14" s="468"/>
      <c r="W14" s="375"/>
      <c r="X14" s="376"/>
      <c r="Y14" s="376"/>
      <c r="Z14" s="376"/>
      <c r="AA14" s="376"/>
      <c r="AB14" s="365"/>
      <c r="AC14" s="469">
        <v>2.2000000000000002</v>
      </c>
      <c r="AD14" s="470"/>
      <c r="AE14" s="470"/>
      <c r="AF14" s="470"/>
      <c r="AG14" s="471"/>
      <c r="AH14" s="469">
        <v>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57</v>
      </c>
      <c r="CU14" s="481"/>
      <c r="CV14" s="481"/>
      <c r="CW14" s="481"/>
      <c r="CX14" s="481"/>
      <c r="CY14" s="481"/>
      <c r="CZ14" s="481"/>
      <c r="DA14" s="482"/>
      <c r="DB14" s="480">
        <v>64.400000000000006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478187</v>
      </c>
      <c r="S15" s="467"/>
      <c r="T15" s="467"/>
      <c r="U15" s="467"/>
      <c r="V15" s="468"/>
      <c r="W15" s="401" t="s">
        <v>129</v>
      </c>
      <c r="X15" s="402"/>
      <c r="Y15" s="402"/>
      <c r="Z15" s="402"/>
      <c r="AA15" s="402"/>
      <c r="AB15" s="392"/>
      <c r="AC15" s="436">
        <v>67462</v>
      </c>
      <c r="AD15" s="437"/>
      <c r="AE15" s="437"/>
      <c r="AF15" s="437"/>
      <c r="AG15" s="476"/>
      <c r="AH15" s="436">
        <v>74389</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64318594</v>
      </c>
      <c r="BO15" s="349"/>
      <c r="BP15" s="349"/>
      <c r="BQ15" s="349"/>
      <c r="BR15" s="349"/>
      <c r="BS15" s="349"/>
      <c r="BT15" s="349"/>
      <c r="BU15" s="350"/>
      <c r="BV15" s="348">
        <v>61281617</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32.5</v>
      </c>
      <c r="AD16" s="470"/>
      <c r="AE16" s="470"/>
      <c r="AF16" s="470"/>
      <c r="AG16" s="471"/>
      <c r="AH16" s="469">
        <v>33.4</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75541806</v>
      </c>
      <c r="BO16" s="386"/>
      <c r="BP16" s="386"/>
      <c r="BQ16" s="386"/>
      <c r="BR16" s="386"/>
      <c r="BS16" s="386"/>
      <c r="BT16" s="386"/>
      <c r="BU16" s="387"/>
      <c r="BV16" s="385">
        <v>73367209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135787</v>
      </c>
      <c r="AD17" s="437"/>
      <c r="AE17" s="437"/>
      <c r="AF17" s="437"/>
      <c r="AG17" s="476"/>
      <c r="AH17" s="436">
        <v>137577</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83185663</v>
      </c>
      <c r="BO17" s="386"/>
      <c r="BP17" s="386"/>
      <c r="BQ17" s="386"/>
      <c r="BR17" s="386"/>
      <c r="BS17" s="386"/>
      <c r="BT17" s="386"/>
      <c r="BU17" s="387"/>
      <c r="BV17" s="385">
        <v>79625639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355.63</v>
      </c>
      <c r="M18" s="498"/>
      <c r="N18" s="498"/>
      <c r="O18" s="498"/>
      <c r="P18" s="498"/>
      <c r="Q18" s="498"/>
      <c r="R18" s="499"/>
      <c r="S18" s="499"/>
      <c r="T18" s="499"/>
      <c r="U18" s="499"/>
      <c r="V18" s="500"/>
      <c r="W18" s="403"/>
      <c r="X18" s="404"/>
      <c r="Y18" s="404"/>
      <c r="Z18" s="404"/>
      <c r="AA18" s="404"/>
      <c r="AB18" s="395"/>
      <c r="AC18" s="501">
        <v>65.400000000000006</v>
      </c>
      <c r="AD18" s="502"/>
      <c r="AE18" s="502"/>
      <c r="AF18" s="502"/>
      <c r="AG18" s="503"/>
      <c r="AH18" s="501">
        <v>61.7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95328836</v>
      </c>
      <c r="BO18" s="386"/>
      <c r="BP18" s="386"/>
      <c r="BQ18" s="386"/>
      <c r="BR18" s="386"/>
      <c r="BS18" s="386"/>
      <c r="BT18" s="386"/>
      <c r="BU18" s="387"/>
      <c r="BV18" s="385">
        <v>92843295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1337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122840581</v>
      </c>
      <c r="BO19" s="386"/>
      <c r="BP19" s="386"/>
      <c r="BQ19" s="386"/>
      <c r="BR19" s="386"/>
      <c r="BS19" s="386"/>
      <c r="BT19" s="386"/>
      <c r="BU19" s="387"/>
      <c r="BV19" s="385">
        <v>121352883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183303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167729024</v>
      </c>
      <c r="BO23" s="386"/>
      <c r="BP23" s="386"/>
      <c r="BQ23" s="386"/>
      <c r="BR23" s="386"/>
      <c r="BS23" s="386"/>
      <c r="BT23" s="386"/>
      <c r="BU23" s="387"/>
      <c r="BV23" s="385">
        <v>164260589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11500</v>
      </c>
      <c r="R24" s="437"/>
      <c r="S24" s="437"/>
      <c r="T24" s="437"/>
      <c r="U24" s="437"/>
      <c r="V24" s="476"/>
      <c r="W24" s="531"/>
      <c r="X24" s="519"/>
      <c r="Y24" s="520"/>
      <c r="Z24" s="435" t="s">
        <v>152</v>
      </c>
      <c r="AA24" s="415"/>
      <c r="AB24" s="415"/>
      <c r="AC24" s="415"/>
      <c r="AD24" s="415"/>
      <c r="AE24" s="415"/>
      <c r="AF24" s="415"/>
      <c r="AG24" s="416"/>
      <c r="AH24" s="436">
        <v>2646</v>
      </c>
      <c r="AI24" s="437"/>
      <c r="AJ24" s="437"/>
      <c r="AK24" s="437"/>
      <c r="AL24" s="476"/>
      <c r="AM24" s="436">
        <v>8411634</v>
      </c>
      <c r="AN24" s="437"/>
      <c r="AO24" s="437"/>
      <c r="AP24" s="437"/>
      <c r="AQ24" s="437"/>
      <c r="AR24" s="476"/>
      <c r="AS24" s="436">
        <v>3179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113444381</v>
      </c>
      <c r="BO24" s="386"/>
      <c r="BP24" s="386"/>
      <c r="BQ24" s="386"/>
      <c r="BR24" s="386"/>
      <c r="BS24" s="386"/>
      <c r="BT24" s="386"/>
      <c r="BU24" s="387"/>
      <c r="BV24" s="385">
        <v>110188281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9300</v>
      </c>
      <c r="R25" s="437"/>
      <c r="S25" s="437"/>
      <c r="T25" s="437"/>
      <c r="U25" s="437"/>
      <c r="V25" s="476"/>
      <c r="W25" s="531"/>
      <c r="X25" s="519"/>
      <c r="Y25" s="520"/>
      <c r="Z25" s="435" t="s">
        <v>155</v>
      </c>
      <c r="AA25" s="415"/>
      <c r="AB25" s="415"/>
      <c r="AC25" s="415"/>
      <c r="AD25" s="415"/>
      <c r="AE25" s="415"/>
      <c r="AF25" s="415"/>
      <c r="AG25" s="416"/>
      <c r="AH25" s="436">
        <v>442</v>
      </c>
      <c r="AI25" s="437"/>
      <c r="AJ25" s="437"/>
      <c r="AK25" s="437"/>
      <c r="AL25" s="476"/>
      <c r="AM25" s="436">
        <v>1275612</v>
      </c>
      <c r="AN25" s="437"/>
      <c r="AO25" s="437"/>
      <c r="AP25" s="437"/>
      <c r="AQ25" s="437"/>
      <c r="AR25" s="476"/>
      <c r="AS25" s="436">
        <v>2886</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61508787</v>
      </c>
      <c r="BO25" s="349"/>
      <c r="BP25" s="349"/>
      <c r="BQ25" s="349"/>
      <c r="BR25" s="349"/>
      <c r="BS25" s="349"/>
      <c r="BT25" s="349"/>
      <c r="BU25" s="350"/>
      <c r="BV25" s="348">
        <v>70550573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8100</v>
      </c>
      <c r="R26" s="437"/>
      <c r="S26" s="437"/>
      <c r="T26" s="437"/>
      <c r="U26" s="437"/>
      <c r="V26" s="476"/>
      <c r="W26" s="531"/>
      <c r="X26" s="519"/>
      <c r="Y26" s="520"/>
      <c r="Z26" s="435" t="s">
        <v>158</v>
      </c>
      <c r="AA26" s="541"/>
      <c r="AB26" s="541"/>
      <c r="AC26" s="541"/>
      <c r="AD26" s="541"/>
      <c r="AE26" s="541"/>
      <c r="AF26" s="541"/>
      <c r="AG26" s="542"/>
      <c r="AH26" s="436">
        <v>262</v>
      </c>
      <c r="AI26" s="437"/>
      <c r="AJ26" s="437"/>
      <c r="AK26" s="437"/>
      <c r="AL26" s="476"/>
      <c r="AM26" s="436">
        <v>959182</v>
      </c>
      <c r="AN26" s="437"/>
      <c r="AO26" s="437"/>
      <c r="AP26" s="437"/>
      <c r="AQ26" s="437"/>
      <c r="AR26" s="476"/>
      <c r="AS26" s="436">
        <v>3661</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400000</v>
      </c>
      <c r="BO26" s="386"/>
      <c r="BP26" s="386"/>
      <c r="BQ26" s="386"/>
      <c r="BR26" s="386"/>
      <c r="BS26" s="386"/>
      <c r="BT26" s="386"/>
      <c r="BU26" s="387"/>
      <c r="BV26" s="385">
        <v>350000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7800</v>
      </c>
      <c r="R27" s="437"/>
      <c r="S27" s="437"/>
      <c r="T27" s="437"/>
      <c r="U27" s="437"/>
      <c r="V27" s="476"/>
      <c r="W27" s="531"/>
      <c r="X27" s="519"/>
      <c r="Y27" s="520"/>
      <c r="Z27" s="435" t="s">
        <v>161</v>
      </c>
      <c r="AA27" s="415"/>
      <c r="AB27" s="415"/>
      <c r="AC27" s="415"/>
      <c r="AD27" s="415"/>
      <c r="AE27" s="415"/>
      <c r="AF27" s="415"/>
      <c r="AG27" s="416"/>
      <c r="AH27" s="436">
        <v>236</v>
      </c>
      <c r="AI27" s="437"/>
      <c r="AJ27" s="437"/>
      <c r="AK27" s="437"/>
      <c r="AL27" s="476"/>
      <c r="AM27" s="436">
        <v>773980</v>
      </c>
      <c r="AN27" s="437"/>
      <c r="AO27" s="437"/>
      <c r="AP27" s="437"/>
      <c r="AQ27" s="437"/>
      <c r="AR27" s="476"/>
      <c r="AS27" s="436">
        <v>3280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1930000</v>
      </c>
      <c r="BO27" s="555"/>
      <c r="BP27" s="555"/>
      <c r="BQ27" s="555"/>
      <c r="BR27" s="555"/>
      <c r="BS27" s="555"/>
      <c r="BT27" s="555"/>
      <c r="BU27" s="556"/>
      <c r="BV27" s="554">
        <v>1930000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7200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9544626</v>
      </c>
      <c r="BO28" s="349"/>
      <c r="BP28" s="349"/>
      <c r="BQ28" s="349"/>
      <c r="BR28" s="349"/>
      <c r="BS28" s="349"/>
      <c r="BT28" s="349"/>
      <c r="BU28" s="350"/>
      <c r="BV28" s="348">
        <v>9037653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41</v>
      </c>
      <c r="M29" s="437"/>
      <c r="N29" s="437"/>
      <c r="O29" s="437"/>
      <c r="P29" s="476"/>
      <c r="Q29" s="436">
        <v>6700</v>
      </c>
      <c r="R29" s="437"/>
      <c r="S29" s="437"/>
      <c r="T29" s="437"/>
      <c r="U29" s="437"/>
      <c r="V29" s="476"/>
      <c r="W29" s="532"/>
      <c r="X29" s="533"/>
      <c r="Y29" s="534"/>
      <c r="Z29" s="435" t="s">
        <v>168</v>
      </c>
      <c r="AA29" s="415"/>
      <c r="AB29" s="415"/>
      <c r="AC29" s="415"/>
      <c r="AD29" s="415"/>
      <c r="AE29" s="415"/>
      <c r="AF29" s="415"/>
      <c r="AG29" s="416"/>
      <c r="AH29" s="436">
        <v>2882</v>
      </c>
      <c r="AI29" s="437"/>
      <c r="AJ29" s="437"/>
      <c r="AK29" s="437"/>
      <c r="AL29" s="476"/>
      <c r="AM29" s="436">
        <v>9185614</v>
      </c>
      <c r="AN29" s="437"/>
      <c r="AO29" s="437"/>
      <c r="AP29" s="437"/>
      <c r="AQ29" s="437"/>
      <c r="AR29" s="476"/>
      <c r="AS29" s="436">
        <v>3187</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2939926</v>
      </c>
      <c r="BO29" s="386"/>
      <c r="BP29" s="386"/>
      <c r="BQ29" s="386"/>
      <c r="BR29" s="386"/>
      <c r="BS29" s="386"/>
      <c r="BT29" s="386"/>
      <c r="BU29" s="387"/>
      <c r="BV29" s="385">
        <v>2562328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101.5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12690477</v>
      </c>
      <c r="BO30" s="555"/>
      <c r="BP30" s="555"/>
      <c r="BQ30" s="555"/>
      <c r="BR30" s="555"/>
      <c r="BS30" s="555"/>
      <c r="BT30" s="555"/>
      <c r="BU30" s="556"/>
      <c r="BV30" s="554">
        <v>11626510</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倉敷市国民健康保険事業特別会計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倉敷市水道事業会計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倉敷市下水道事業特別会計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総社広域環境施設組合</v>
      </c>
      <c r="BZ34" s="567"/>
      <c r="CA34" s="567"/>
      <c r="CB34" s="567"/>
      <c r="CC34" s="567"/>
      <c r="CD34" s="567"/>
      <c r="CE34" s="567"/>
      <c r="CF34" s="567"/>
      <c r="CG34" s="567"/>
      <c r="CH34" s="567"/>
      <c r="CI34" s="567"/>
      <c r="CJ34" s="567"/>
      <c r="CK34" s="567"/>
      <c r="CL34" s="567"/>
      <c r="CM34" s="567"/>
      <c r="CN34" s="165"/>
      <c r="CO34" s="566">
        <f>IF(CQ34="","",MAX(C34:D43,U34:V43,AM34:AN43,BE34:BF43,BW34:BX43)+1)</f>
        <v>22</v>
      </c>
      <c r="CP34" s="566"/>
      <c r="CQ34" s="567" t="str">
        <f>IF('各会計、関係団体の財政状況及び健全化判断比率'!BS7="","",'各会計、関係団体の財政状況及び健全化判断比率'!BS7)</f>
        <v>倉敷市土地開発公社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倉敷市母子父子寡婦福祉資金貸付特別会計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倉敷市介護保険事業特別会計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倉敷市立児島市民病院事業会計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倉敷市農業集落排水事業特別会計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備南水道企業団</v>
      </c>
      <c r="BZ35" s="567"/>
      <c r="CA35" s="567"/>
      <c r="CB35" s="567"/>
      <c r="CC35" s="567"/>
      <c r="CD35" s="567"/>
      <c r="CE35" s="567"/>
      <c r="CF35" s="567"/>
      <c r="CG35" s="567"/>
      <c r="CH35" s="567"/>
      <c r="CI35" s="567"/>
      <c r="CJ35" s="567"/>
      <c r="CK35" s="567"/>
      <c r="CL35" s="567"/>
      <c r="CM35" s="567"/>
      <c r="CN35" s="165"/>
      <c r="CO35" s="566">
        <f t="shared" ref="CO35:CO43" si="3">IF(CQ35="","",CO34+1)</f>
        <v>23</v>
      </c>
      <c r="CP35" s="566"/>
      <c r="CQ35" s="567" t="str">
        <f>IF('各会計、関係団体の財政状況及び健全化判断比率'!BS8="","",'各会計、関係団体の財政状況及び健全化判断比率'!BS8)</f>
        <v>一般財団法人倉敷市開発公社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倉敷市住宅新築資金等貸付特別会計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倉敷市後期高齢者医療事業特別会計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IF('各会計、関係団体の財政状況及び健全化判断比率'!B33="","",'各会計、関係団体の財政状況及び健全化判断比率'!B33)</f>
        <v>倉敷市児島モーターボート競走事業会計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岡山県南部水道企業団</v>
      </c>
      <c r="BZ36" s="567"/>
      <c r="CA36" s="567"/>
      <c r="CB36" s="567"/>
      <c r="CC36" s="567"/>
      <c r="CD36" s="567"/>
      <c r="CE36" s="567"/>
      <c r="CF36" s="567"/>
      <c r="CG36" s="567"/>
      <c r="CH36" s="567"/>
      <c r="CI36" s="567"/>
      <c r="CJ36" s="567"/>
      <c r="CK36" s="567"/>
      <c r="CL36" s="567"/>
      <c r="CM36" s="567"/>
      <c r="CN36" s="165"/>
      <c r="CO36" s="566">
        <f t="shared" si="3"/>
        <v>24</v>
      </c>
      <c r="CP36" s="566"/>
      <c r="CQ36" s="567" t="str">
        <f>IF('各会計、関係団体の財政状況及び健全化判断比率'!BS9="","",'各会計、関係団体の財政状況及び健全化判断比率'!BS9)</f>
        <v>公益財団法人倉敷市保健医療センター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岡山県広域水道企業団</v>
      </c>
      <c r="BZ37" s="567"/>
      <c r="CA37" s="567"/>
      <c r="CB37" s="567"/>
      <c r="CC37" s="567"/>
      <c r="CD37" s="567"/>
      <c r="CE37" s="567"/>
      <c r="CF37" s="567"/>
      <c r="CG37" s="567"/>
      <c r="CH37" s="567"/>
      <c r="CI37" s="567"/>
      <c r="CJ37" s="567"/>
      <c r="CK37" s="567"/>
      <c r="CL37" s="567"/>
      <c r="CM37" s="567"/>
      <c r="CN37" s="165"/>
      <c r="CO37" s="566">
        <f t="shared" si="3"/>
        <v>25</v>
      </c>
      <c r="CP37" s="566"/>
      <c r="CQ37" s="567" t="str">
        <f>IF('各会計、関係団体の財政状況及び健全化判断比率'!BS10="","",'各会計、関係団体の財政状況及び健全化判断比率'!BS10)</f>
        <v>公益財団法人倉敷市スポーツ振興事業団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倉敷西部清掃施設組合</v>
      </c>
      <c r="BZ38" s="567"/>
      <c r="CA38" s="567"/>
      <c r="CB38" s="567"/>
      <c r="CC38" s="567"/>
      <c r="CD38" s="567"/>
      <c r="CE38" s="567"/>
      <c r="CF38" s="567"/>
      <c r="CG38" s="567"/>
      <c r="CH38" s="567"/>
      <c r="CI38" s="567"/>
      <c r="CJ38" s="567"/>
      <c r="CK38" s="567"/>
      <c r="CL38" s="567"/>
      <c r="CM38" s="567"/>
      <c r="CN38" s="165"/>
      <c r="CO38" s="566">
        <f t="shared" si="3"/>
        <v>26</v>
      </c>
      <c r="CP38" s="566"/>
      <c r="CQ38" s="567" t="str">
        <f>IF('各会計、関係団体の財政状況及び健全化判断比率'!BS11="","",'各会計、関係団体の財政状況及び健全化判断比率'!BS11)</f>
        <v>公益財団法人倉敷市文化振興財団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備南衛生施設組合</v>
      </c>
      <c r="BZ39" s="567"/>
      <c r="CA39" s="567"/>
      <c r="CB39" s="567"/>
      <c r="CC39" s="567"/>
      <c r="CD39" s="567"/>
      <c r="CE39" s="567"/>
      <c r="CF39" s="567"/>
      <c r="CG39" s="567"/>
      <c r="CH39" s="567"/>
      <c r="CI39" s="567"/>
      <c r="CJ39" s="567"/>
      <c r="CK39" s="567"/>
      <c r="CL39" s="567"/>
      <c r="CM39" s="567"/>
      <c r="CN39" s="165"/>
      <c r="CO39" s="566">
        <f t="shared" si="3"/>
        <v>27</v>
      </c>
      <c r="CP39" s="566"/>
      <c r="CQ39" s="567" t="str">
        <f>IF('各会計、関係団体の財政状況及び健全化判断比率'!BS12="","",'各会計、関係団体の財政状況及び健全化判断比率'!BS12)</f>
        <v>くらしきシティプラザ東西ビル管理株式会社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18</v>
      </c>
      <c r="BX40" s="566"/>
      <c r="BY40" s="567" t="str">
        <f>IF('各会計、関係団体の財政状況及び健全化判断比率'!B74="","",'各会計、関係団体の財政状況及び健全化判断比率'!B74)</f>
        <v>倉敷地区農業共済事務組合</v>
      </c>
      <c r="BZ40" s="567"/>
      <c r="CA40" s="567"/>
      <c r="CB40" s="567"/>
      <c r="CC40" s="567"/>
      <c r="CD40" s="567"/>
      <c r="CE40" s="567"/>
      <c r="CF40" s="567"/>
      <c r="CG40" s="567"/>
      <c r="CH40" s="567"/>
      <c r="CI40" s="567"/>
      <c r="CJ40" s="567"/>
      <c r="CK40" s="567"/>
      <c r="CL40" s="567"/>
      <c r="CM40" s="567"/>
      <c r="CN40" s="165"/>
      <c r="CO40" s="566">
        <f t="shared" si="3"/>
        <v>28</v>
      </c>
      <c r="CP40" s="566"/>
      <c r="CQ40" s="567" t="str">
        <f>IF('各会計、関係団体の財政状況及び健全化判断比率'!BS13="","",'各会計、関係団体の財政状況及び健全化判断比率'!BS13)</f>
        <v>倉敷市開発ビル管理株式会社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19</v>
      </c>
      <c r="BX41" s="566"/>
      <c r="BY41" s="567" t="str">
        <f>IF('各会計、関係団体の財政状況及び健全化判断比率'!B75="","",'各会計、関係団体の財政状況及び健全化判断比率'!B75)</f>
        <v>高梁川東西用水組合</v>
      </c>
      <c r="BZ41" s="567"/>
      <c r="CA41" s="567"/>
      <c r="CB41" s="567"/>
      <c r="CC41" s="567"/>
      <c r="CD41" s="567"/>
      <c r="CE41" s="567"/>
      <c r="CF41" s="567"/>
      <c r="CG41" s="567"/>
      <c r="CH41" s="567"/>
      <c r="CI41" s="567"/>
      <c r="CJ41" s="567"/>
      <c r="CK41" s="567"/>
      <c r="CL41" s="567"/>
      <c r="CM41" s="567"/>
      <c r="CN41" s="165"/>
      <c r="CO41" s="566">
        <f t="shared" si="3"/>
        <v>29</v>
      </c>
      <c r="CP41" s="566"/>
      <c r="CQ41" s="567" t="str">
        <f>IF('各会計、関係団体の財政状況及び健全化判断比率'!BS14="","",'各会計、関係団体の財政状況及び健全化判断比率'!BS14)</f>
        <v>水島臨海鉄道株式会社</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20</v>
      </c>
      <c r="BX42" s="566"/>
      <c r="BY42" s="567" t="str">
        <f>IF('各会計、関係団体の財政状況及び健全化判断比率'!B76="","",'各会計、関係団体の財政状況及び健全化判断比率'!B76)</f>
        <v>八ケ郷合同用水組合</v>
      </c>
      <c r="BZ42" s="567"/>
      <c r="CA42" s="567"/>
      <c r="CB42" s="567"/>
      <c r="CC42" s="567"/>
      <c r="CD42" s="567"/>
      <c r="CE42" s="567"/>
      <c r="CF42" s="567"/>
      <c r="CG42" s="567"/>
      <c r="CH42" s="567"/>
      <c r="CI42" s="567"/>
      <c r="CJ42" s="567"/>
      <c r="CK42" s="567"/>
      <c r="CL42" s="567"/>
      <c r="CM42" s="567"/>
      <c r="CN42" s="165"/>
      <c r="CO42" s="566">
        <f t="shared" si="3"/>
        <v>30</v>
      </c>
      <c r="CP42" s="566"/>
      <c r="CQ42" s="567" t="str">
        <f>IF('各会計、関係団体の財政状況及び健全化判断比率'!BS15="","",'各会計、関係団体の財政状況及び健全化判断比率'!BS15)</f>
        <v>倉敷ファッションセンター株式会社</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21</v>
      </c>
      <c r="BX43" s="566"/>
      <c r="BY43" s="567" t="str">
        <f>IF('各会計、関係団体の財政状況及び健全化判断比率'!B77="","",'各会計、関係団体の財政状況及び健全化判断比率'!B77)</f>
        <v>湛井十二箇郷組合</v>
      </c>
      <c r="BZ43" s="567"/>
      <c r="CA43" s="567"/>
      <c r="CB43" s="567"/>
      <c r="CC43" s="567"/>
      <c r="CD43" s="567"/>
      <c r="CE43" s="567"/>
      <c r="CF43" s="567"/>
      <c r="CG43" s="567"/>
      <c r="CH43" s="567"/>
      <c r="CI43" s="567"/>
      <c r="CJ43" s="567"/>
      <c r="CK43" s="567"/>
      <c r="CL43" s="567"/>
      <c r="CM43" s="567"/>
      <c r="CN43" s="165"/>
      <c r="CO43" s="566">
        <f t="shared" si="3"/>
        <v>31</v>
      </c>
      <c r="CP43" s="566"/>
      <c r="CQ43" s="567" t="str">
        <f>IF('各会計、関係団体の財政状況及び健全化判断比率'!BS16="","",'各会計、関係団体の財政状況及び健全化判断比率'!BS16)</f>
        <v>水島エコワークス株式会社</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153929</v>
      </c>
      <c r="J41" s="83">
        <v>158662</v>
      </c>
      <c r="K41" s="83">
        <v>161880</v>
      </c>
      <c r="L41" s="83">
        <v>165011</v>
      </c>
      <c r="M41" s="84">
        <v>168454</v>
      </c>
    </row>
    <row r="42" spans="2:13" ht="27.75" customHeight="1">
      <c r="B42" s="1171"/>
      <c r="C42" s="1172"/>
      <c r="D42" s="85"/>
      <c r="E42" s="1177" t="s">
        <v>26</v>
      </c>
      <c r="F42" s="1177"/>
      <c r="G42" s="1177"/>
      <c r="H42" s="1178"/>
      <c r="I42" s="86">
        <v>14534</v>
      </c>
      <c r="J42" s="87">
        <v>11177</v>
      </c>
      <c r="K42" s="87">
        <v>10033</v>
      </c>
      <c r="L42" s="87">
        <v>8613</v>
      </c>
      <c r="M42" s="88">
        <v>7088</v>
      </c>
    </row>
    <row r="43" spans="2:13" ht="27.75" customHeight="1">
      <c r="B43" s="1171"/>
      <c r="C43" s="1172"/>
      <c r="D43" s="85"/>
      <c r="E43" s="1177" t="s">
        <v>27</v>
      </c>
      <c r="F43" s="1177"/>
      <c r="G43" s="1177"/>
      <c r="H43" s="1178"/>
      <c r="I43" s="86">
        <v>138781</v>
      </c>
      <c r="J43" s="87">
        <v>132247</v>
      </c>
      <c r="K43" s="87">
        <v>128763</v>
      </c>
      <c r="L43" s="87">
        <v>124319</v>
      </c>
      <c r="M43" s="88">
        <v>118208</v>
      </c>
    </row>
    <row r="44" spans="2:13" ht="27.75" customHeight="1">
      <c r="B44" s="1171"/>
      <c r="C44" s="1172"/>
      <c r="D44" s="85"/>
      <c r="E44" s="1177" t="s">
        <v>28</v>
      </c>
      <c r="F44" s="1177"/>
      <c r="G44" s="1177"/>
      <c r="H44" s="1178"/>
      <c r="I44" s="86">
        <v>1839</v>
      </c>
      <c r="J44" s="87">
        <v>1188</v>
      </c>
      <c r="K44" s="87">
        <v>965</v>
      </c>
      <c r="L44" s="87">
        <v>825</v>
      </c>
      <c r="M44" s="88">
        <v>692</v>
      </c>
    </row>
    <row r="45" spans="2:13" ht="27.75" customHeight="1">
      <c r="B45" s="1171"/>
      <c r="C45" s="1172"/>
      <c r="D45" s="85"/>
      <c r="E45" s="1177" t="s">
        <v>29</v>
      </c>
      <c r="F45" s="1177"/>
      <c r="G45" s="1177"/>
      <c r="H45" s="1178"/>
      <c r="I45" s="86">
        <v>27343</v>
      </c>
      <c r="J45" s="87">
        <v>25955</v>
      </c>
      <c r="K45" s="87">
        <v>24267</v>
      </c>
      <c r="L45" s="87">
        <v>23162</v>
      </c>
      <c r="M45" s="88">
        <v>21122</v>
      </c>
    </row>
    <row r="46" spans="2:13" ht="27.75" customHeight="1">
      <c r="B46" s="1171"/>
      <c r="C46" s="1172"/>
      <c r="D46" s="85"/>
      <c r="E46" s="1177" t="s">
        <v>30</v>
      </c>
      <c r="F46" s="1177"/>
      <c r="G46" s="1177"/>
      <c r="H46" s="1178"/>
      <c r="I46" s="86">
        <v>395</v>
      </c>
      <c r="J46" s="87">
        <v>947</v>
      </c>
      <c r="K46" s="87">
        <v>802</v>
      </c>
      <c r="L46" s="87">
        <v>752</v>
      </c>
      <c r="M46" s="88">
        <v>616</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12691</v>
      </c>
      <c r="J49" s="87">
        <v>13882</v>
      </c>
      <c r="K49" s="87">
        <v>17567</v>
      </c>
      <c r="L49" s="87">
        <v>21997</v>
      </c>
      <c r="M49" s="88">
        <v>24363</v>
      </c>
    </row>
    <row r="50" spans="2:13" ht="27.75" customHeight="1">
      <c r="B50" s="1171"/>
      <c r="C50" s="1172"/>
      <c r="D50" s="85"/>
      <c r="E50" s="1177" t="s">
        <v>35</v>
      </c>
      <c r="F50" s="1177"/>
      <c r="G50" s="1177"/>
      <c r="H50" s="1178"/>
      <c r="I50" s="86">
        <v>59708</v>
      </c>
      <c r="J50" s="87">
        <v>54368</v>
      </c>
      <c r="K50" s="87">
        <v>51182</v>
      </c>
      <c r="L50" s="87">
        <v>46914</v>
      </c>
      <c r="M50" s="88">
        <v>44717</v>
      </c>
    </row>
    <row r="51" spans="2:13" ht="27.75" customHeight="1">
      <c r="B51" s="1173"/>
      <c r="C51" s="1174"/>
      <c r="D51" s="85"/>
      <c r="E51" s="1177" t="s">
        <v>36</v>
      </c>
      <c r="F51" s="1177"/>
      <c r="G51" s="1177"/>
      <c r="H51" s="1178"/>
      <c r="I51" s="86">
        <v>185933</v>
      </c>
      <c r="J51" s="87">
        <v>193087</v>
      </c>
      <c r="K51" s="87">
        <v>193146</v>
      </c>
      <c r="L51" s="87">
        <v>196394</v>
      </c>
      <c r="M51" s="88">
        <v>196985</v>
      </c>
    </row>
    <row r="52" spans="2:13" ht="27.75" customHeight="1" thickBot="1">
      <c r="B52" s="1181" t="s">
        <v>37</v>
      </c>
      <c r="C52" s="1182"/>
      <c r="D52" s="90"/>
      <c r="E52" s="1183" t="s">
        <v>38</v>
      </c>
      <c r="F52" s="1183"/>
      <c r="G52" s="1183"/>
      <c r="H52" s="1184"/>
      <c r="I52" s="91">
        <v>78489</v>
      </c>
      <c r="J52" s="92">
        <v>68840</v>
      </c>
      <c r="K52" s="92">
        <v>64815</v>
      </c>
      <c r="L52" s="92">
        <v>57376</v>
      </c>
      <c r="M52" s="93">
        <v>50116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46591</v>
      </c>
      <c r="E3" s="116"/>
      <c r="F3" s="117">
        <v>47155</v>
      </c>
      <c r="G3" s="118"/>
      <c r="H3" s="119"/>
    </row>
    <row r="4" spans="1:8">
      <c r="A4" s="120"/>
      <c r="B4" s="121"/>
      <c r="C4" s="122"/>
      <c r="D4" s="123">
        <v>26506</v>
      </c>
      <c r="E4" s="124"/>
      <c r="F4" s="125">
        <v>26802</v>
      </c>
      <c r="G4" s="126"/>
      <c r="H4" s="127"/>
    </row>
    <row r="5" spans="1:8">
      <c r="A5" s="108" t="s">
        <v>511</v>
      </c>
      <c r="B5" s="113"/>
      <c r="C5" s="114"/>
      <c r="D5" s="115">
        <v>48504</v>
      </c>
      <c r="E5" s="116"/>
      <c r="F5" s="117">
        <v>43858</v>
      </c>
      <c r="G5" s="118"/>
      <c r="H5" s="119"/>
    </row>
    <row r="6" spans="1:8">
      <c r="A6" s="120"/>
      <c r="B6" s="121"/>
      <c r="C6" s="122"/>
      <c r="D6" s="123">
        <v>26437</v>
      </c>
      <c r="E6" s="124"/>
      <c r="F6" s="125">
        <v>23714</v>
      </c>
      <c r="G6" s="126"/>
      <c r="H6" s="127"/>
    </row>
    <row r="7" spans="1:8">
      <c r="A7" s="108" t="s">
        <v>512</v>
      </c>
      <c r="B7" s="113"/>
      <c r="C7" s="114"/>
      <c r="D7" s="115">
        <v>35790</v>
      </c>
      <c r="E7" s="116"/>
      <c r="F7" s="117">
        <v>41705</v>
      </c>
      <c r="G7" s="118"/>
      <c r="H7" s="119"/>
    </row>
    <row r="8" spans="1:8">
      <c r="A8" s="120"/>
      <c r="B8" s="121"/>
      <c r="C8" s="122"/>
      <c r="D8" s="123">
        <v>19533</v>
      </c>
      <c r="E8" s="124"/>
      <c r="F8" s="125">
        <v>22742</v>
      </c>
      <c r="G8" s="126"/>
      <c r="H8" s="127"/>
    </row>
    <row r="9" spans="1:8">
      <c r="A9" s="108" t="s">
        <v>513</v>
      </c>
      <c r="B9" s="113"/>
      <c r="C9" s="114"/>
      <c r="D9" s="115">
        <v>35463</v>
      </c>
      <c r="E9" s="116"/>
      <c r="F9" s="117">
        <v>47677</v>
      </c>
      <c r="G9" s="118"/>
      <c r="H9" s="119"/>
    </row>
    <row r="10" spans="1:8">
      <c r="A10" s="120"/>
      <c r="B10" s="121"/>
      <c r="C10" s="122"/>
      <c r="D10" s="123">
        <v>20581</v>
      </c>
      <c r="E10" s="124"/>
      <c r="F10" s="125">
        <v>23360</v>
      </c>
      <c r="G10" s="126"/>
      <c r="H10" s="127"/>
    </row>
    <row r="11" spans="1:8">
      <c r="A11" s="108" t="s">
        <v>514</v>
      </c>
      <c r="B11" s="113"/>
      <c r="C11" s="114"/>
      <c r="D11" s="115">
        <v>44815</v>
      </c>
      <c r="E11" s="116"/>
      <c r="F11" s="117">
        <v>51613</v>
      </c>
      <c r="G11" s="118"/>
      <c r="H11" s="119"/>
    </row>
    <row r="12" spans="1:8">
      <c r="A12" s="120"/>
      <c r="B12" s="121"/>
      <c r="C12" s="128"/>
      <c r="D12" s="123">
        <v>23501</v>
      </c>
      <c r="E12" s="124"/>
      <c r="F12" s="125">
        <v>25872</v>
      </c>
      <c r="G12" s="126"/>
      <c r="H12" s="127"/>
    </row>
    <row r="13" spans="1:8">
      <c r="A13" s="108"/>
      <c r="B13" s="113"/>
      <c r="C13" s="129"/>
      <c r="D13" s="130">
        <v>42233</v>
      </c>
      <c r="E13" s="131"/>
      <c r="F13" s="132">
        <v>46402</v>
      </c>
      <c r="G13" s="133"/>
      <c r="H13" s="119"/>
    </row>
    <row r="14" spans="1:8">
      <c r="A14" s="120"/>
      <c r="B14" s="121"/>
      <c r="C14" s="122"/>
      <c r="D14" s="123">
        <v>23312</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3.94</v>
      </c>
      <c r="C19" s="134">
        <f>ROUND(VALUE(SUBSTITUTE(実質収支比率等に係る経年分析!G$48,"▲","-")),2)</f>
        <v>4.67</v>
      </c>
      <c r="D19" s="134">
        <f>ROUND(VALUE(SUBSTITUTE(実質収支比率等に係る経年分析!H$48,"▲","-")),2)</f>
        <v>3.85</v>
      </c>
      <c r="E19" s="134">
        <f>ROUND(VALUE(SUBSTITUTE(実質収支比率等に係る経年分析!I$48,"▲","-")),2)</f>
        <v>3.95</v>
      </c>
      <c r="F19" s="134">
        <f>ROUND(VALUE(SUBSTITUTE(実質収支比率等に係る経年分析!J$48,"▲","-")),2)</f>
        <v>2.54</v>
      </c>
    </row>
    <row r="20" spans="1:11">
      <c r="A20" s="134" t="s">
        <v>43</v>
      </c>
      <c r="B20" s="134">
        <f>ROUND(VALUE(SUBSTITUTE(実質収支比率等に係る経年分析!F$47,"▲","-")),2)</f>
        <v>6.99</v>
      </c>
      <c r="C20" s="134">
        <f>ROUND(VALUE(SUBSTITUTE(実質収支比率等に係る経年分析!G$47,"▲","-")),2)</f>
        <v>7.25</v>
      </c>
      <c r="D20" s="134">
        <f>ROUND(VALUE(SUBSTITUTE(実質収支比率等に係る経年分析!H$47,"▲","-")),2)</f>
        <v>7.76</v>
      </c>
      <c r="E20" s="134">
        <f>ROUND(VALUE(SUBSTITUTE(実質収支比率等に係る経年分析!I$47,"▲","-")),2)</f>
        <v>8.6</v>
      </c>
      <c r="F20" s="134">
        <f>ROUND(VALUE(SUBSTITUTE(実質収支比率等に係る経年分析!J$47,"▲","-")),2)</f>
        <v>9.1</v>
      </c>
    </row>
    <row r="21" spans="1:11">
      <c r="A21" s="134" t="s">
        <v>44</v>
      </c>
      <c r="B21" s="134">
        <f>IF(ISNUMBER(VALUE(SUBSTITUTE(実質収支比率等に係る経年分析!F$49,"▲","-"))),ROUND(VALUE(SUBSTITUTE(実質収支比率等に係る経年分析!F$49,"▲","-")),2),NA())</f>
        <v>1.08</v>
      </c>
      <c r="C21" s="134">
        <f>IF(ISNUMBER(VALUE(SUBSTITUTE(実質収支比率等に係る経年分析!G$49,"▲","-"))),ROUND(VALUE(SUBSTITUTE(実質収支比率等に係る経年分析!G$49,"▲","-")),2),NA())</f>
        <v>1.72</v>
      </c>
      <c r="D21" s="134">
        <f>IF(ISNUMBER(VALUE(SUBSTITUTE(実質収支比率等に係る経年分析!H$49,"▲","-"))),ROUND(VALUE(SUBSTITUTE(実質収支比率等に係る経年分析!H$49,"▲","-")),2),NA())</f>
        <v>0.91</v>
      </c>
      <c r="E21" s="134">
        <f>IF(ISNUMBER(VALUE(SUBSTITUTE(実質収支比率等に係る経年分析!I$49,"▲","-"))),ROUND(VALUE(SUBSTITUTE(実質収支比率等に係る経年分析!I$49,"▲","-")),2),NA())</f>
        <v>2.2400000000000002</v>
      </c>
      <c r="F21" s="134">
        <f>IF(ISNUMBER(VALUE(SUBSTITUTE(実質収支比率等に係る経年分析!J$49,"▲","-"))),ROUND(VALUE(SUBSTITUTE(実質収支比率等に係る経年分析!J$49,"▲","-")),2),NA())</f>
        <v>0.14000000000000001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倉敷市母子父子寡婦福祉資金貸付特別会計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倉敷市介護保険事業特別会計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0.42</v>
      </c>
    </row>
    <row r="31" spans="1:11">
      <c r="A31" s="135" t="str">
        <f>IF(連結実質赤字比率に係る赤字・黒字の構成分析!C$39="",NA(),連結実質赤字比率に係る赤字・黒字の構成分析!C$39)</f>
        <v>倉敷市立児島市民病院事業会計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0.57999999999999996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0.79</v>
      </c>
    </row>
    <row r="32" spans="1:11">
      <c r="A32" s="135" t="str">
        <f>IF(連結実質赤字比率に係る赤字・黒字の構成分析!C$38="",NA(),連結実質赤字比率に係る赤字・黒字の構成分析!C$38)</f>
        <v>倉敷市国民健康保険事業特別会計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1.68</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5.0199999999999996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4.9400000000000004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3.57</v>
      </c>
    </row>
    <row r="34" spans="1:16">
      <c r="A34" s="135" t="str">
        <f>IF(連結実質赤字比率に係る赤字・黒字の構成分析!C$36="",NA(),連結実質赤字比率に係る赤字・黒字の構成分析!C$36)</f>
        <v>倉敷市水道事業会計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4.5199999999999996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4.38</v>
      </c>
    </row>
    <row r="35" spans="1:16">
      <c r="A35" s="135" t="str">
        <f>IF(連結実質赤字比率に係る赤字・黒字の構成分析!C$35="",NA(),連結実質赤字比率に係る赤字・黒字の構成分析!C$35)</f>
        <v>倉敷市児島モーターボート競走事業会計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11.5</v>
      </c>
    </row>
    <row r="36" spans="1:16">
      <c r="A36" s="135" t="str">
        <f>IF(連結実質赤字比率に係る赤字・黒字の構成分析!C$34="",NA(),連結実質赤字比率に係る赤字・黒字の構成分析!C$34)</f>
        <v>倉敷市住宅新築資金等貸付特別会計</v>
      </c>
      <c r="B36" s="135">
        <f>IF(ROUND(VALUE(SUBSTITUTE(連結実質赤字比率に係る赤字・黒字の構成分析!F$34,"▲", "-")), 2) &lt; 0, ABS(ROUND(VALUE(SUBSTITUTE(連結実質赤字比率に係る赤字・黒字の構成分析!F$34,"▲", "-")), 2)), NA())</f>
        <v>1.08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1.1100000000000001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1.1000000000000001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1.06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1.04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19197</v>
      </c>
      <c r="E42" s="136"/>
      <c r="F42" s="136"/>
      <c r="G42" s="136">
        <f>'実質公債費比率（分子）の構造'!L$52</f>
        <v>19318</v>
      </c>
      <c r="H42" s="136"/>
      <c r="I42" s="136"/>
      <c r="J42" s="136">
        <f>'実質公債費比率（分子）の構造'!M$52</f>
        <v>19887</v>
      </c>
      <c r="K42" s="136"/>
      <c r="L42" s="136"/>
      <c r="M42" s="136">
        <f>'実質公債費比率（分子）の構造'!N$52</f>
        <v>20530</v>
      </c>
      <c r="N42" s="136"/>
      <c r="O42" s="136"/>
      <c r="P42" s="136">
        <f>'実質公債費比率（分子）の構造'!O$52</f>
        <v>21588</v>
      </c>
    </row>
    <row r="43" spans="1:16">
      <c r="A43" s="136" t="s">
        <v>52</v>
      </c>
      <c r="B43" s="136">
        <f>'実質公債費比率（分子）の構造'!K$51</f>
        <v>13</v>
      </c>
      <c r="C43" s="136"/>
      <c r="D43" s="136"/>
      <c r="E43" s="136">
        <f>'実質公債費比率（分子）の構造'!L$51</f>
        <v>9</v>
      </c>
      <c r="F43" s="136"/>
      <c r="G43" s="136"/>
      <c r="H43" s="136">
        <f>'実質公債費比率（分子）の構造'!M$51</f>
        <v>6</v>
      </c>
      <c r="I43" s="136"/>
      <c r="J43" s="136"/>
      <c r="K43" s="136">
        <f>'実質公債費比率（分子）の構造'!N$51</f>
        <v>3</v>
      </c>
      <c r="L43" s="136"/>
      <c r="M43" s="136"/>
      <c r="N43" s="136">
        <f>'実質公債費比率（分子）の構造'!O$51</f>
        <v>0</v>
      </c>
      <c r="O43" s="136"/>
      <c r="P43" s="136"/>
    </row>
    <row r="44" spans="1:16">
      <c r="A44" s="136" t="s">
        <v>53</v>
      </c>
      <c r="B44" s="136">
        <f>'実質公債費比率（分子）の構造'!K$50</f>
        <v>2536</v>
      </c>
      <c r="C44" s="136"/>
      <c r="D44" s="136"/>
      <c r="E44" s="136">
        <f>'実質公債費比率（分子）の構造'!L$50</f>
        <v>3551</v>
      </c>
      <c r="F44" s="136"/>
      <c r="G44" s="136"/>
      <c r="H44" s="136">
        <f>'実質公債費比率（分子）の構造'!M$50</f>
        <v>1664</v>
      </c>
      <c r="I44" s="136"/>
      <c r="J44" s="136"/>
      <c r="K44" s="136">
        <f>'実質公債費比率（分子）の構造'!N$50</f>
        <v>1614</v>
      </c>
      <c r="L44" s="136"/>
      <c r="M44" s="136"/>
      <c r="N44" s="136">
        <f>'実質公債費比率（分子）の構造'!O$50</f>
        <v>1560</v>
      </c>
      <c r="O44" s="136"/>
      <c r="P44" s="136"/>
    </row>
    <row r="45" spans="1:16">
      <c r="A45" s="136" t="s">
        <v>54</v>
      </c>
      <c r="B45" s="136">
        <f>'実質公債費比率（分子）の構造'!K$49</f>
        <v>1021</v>
      </c>
      <c r="C45" s="136"/>
      <c r="D45" s="136"/>
      <c r="E45" s="136">
        <f>'実質公債費比率（分子）の構造'!L$49</f>
        <v>650</v>
      </c>
      <c r="F45" s="136"/>
      <c r="G45" s="136"/>
      <c r="H45" s="136">
        <f>'実質公債費比率（分子）の構造'!M$49</f>
        <v>351</v>
      </c>
      <c r="I45" s="136"/>
      <c r="J45" s="136"/>
      <c r="K45" s="136">
        <f>'実質公債費比率（分子）の構造'!N$49</f>
        <v>147</v>
      </c>
      <c r="L45" s="136"/>
      <c r="M45" s="136"/>
      <c r="N45" s="136">
        <f>'実質公債費比率（分子）の構造'!O$49</f>
        <v>147</v>
      </c>
      <c r="O45" s="136"/>
      <c r="P45" s="136"/>
    </row>
    <row r="46" spans="1:16">
      <c r="A46" s="136" t="s">
        <v>55</v>
      </c>
      <c r="B46" s="136">
        <f>'実質公債費比率（分子）の構造'!K$48</f>
        <v>8832</v>
      </c>
      <c r="C46" s="136"/>
      <c r="D46" s="136"/>
      <c r="E46" s="136">
        <f>'実質公債費比率（分子）の構造'!L$48</f>
        <v>9912</v>
      </c>
      <c r="F46" s="136"/>
      <c r="G46" s="136"/>
      <c r="H46" s="136">
        <f>'実質公債費比率（分子）の構造'!M$48</f>
        <v>8989</v>
      </c>
      <c r="I46" s="136"/>
      <c r="J46" s="136"/>
      <c r="K46" s="136">
        <f>'実質公債費比率（分子）の構造'!N$48</f>
        <v>10240</v>
      </c>
      <c r="L46" s="136"/>
      <c r="M46" s="136"/>
      <c r="N46" s="136">
        <f>'実質公債費比率（分子）の構造'!O$48</f>
        <v>9795</v>
      </c>
      <c r="O46" s="136"/>
      <c r="P46" s="136"/>
    </row>
    <row r="47" spans="1:16">
      <c r="A47" s="136" t="s">
        <v>14</v>
      </c>
      <c r="B47" s="136">
        <f>'実質公債費比率（分子）の構造'!K$47</f>
        <v>167</v>
      </c>
      <c r="C47" s="136"/>
      <c r="D47" s="136"/>
      <c r="E47" s="136">
        <f>'実質公債費比率（分子）の構造'!L$47</f>
        <v>217</v>
      </c>
      <c r="F47" s="136"/>
      <c r="G47" s="136"/>
      <c r="H47" s="136">
        <f>'実質公債費比率（分子）の構造'!M$47</f>
        <v>267</v>
      </c>
      <c r="I47" s="136"/>
      <c r="J47" s="136"/>
      <c r="K47" s="136">
        <f>'実質公債費比率（分子）の構造'!N$47</f>
        <v>317</v>
      </c>
      <c r="L47" s="136"/>
      <c r="M47" s="136"/>
      <c r="N47" s="136">
        <f>'実質公債費比率（分子）の構造'!O$47</f>
        <v>350</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15524</v>
      </c>
      <c r="C49" s="136"/>
      <c r="D49" s="136"/>
      <c r="E49" s="136">
        <f>'実質公債費比率（分子）の構造'!L$45</f>
        <v>15500</v>
      </c>
      <c r="F49" s="136"/>
      <c r="G49" s="136"/>
      <c r="H49" s="136">
        <f>'実質公債費比率（分子）の構造'!M$45</f>
        <v>15485</v>
      </c>
      <c r="I49" s="136"/>
      <c r="J49" s="136"/>
      <c r="K49" s="136">
        <f>'実質公債費比率（分子）の構造'!N$45</f>
        <v>14999</v>
      </c>
      <c r="L49" s="136"/>
      <c r="M49" s="136"/>
      <c r="N49" s="136">
        <f>'実質公債費比率（分子）の構造'!O$45</f>
        <v>15237</v>
      </c>
      <c r="O49" s="136"/>
      <c r="P49" s="136"/>
    </row>
    <row r="50" spans="1:16">
      <c r="A50" s="136" t="s">
        <v>58</v>
      </c>
      <c r="B50" s="136" t="e">
        <f>NA()</f>
        <v>#N/A</v>
      </c>
      <c r="C50" s="136">
        <f>IF(ISNUMBER('実質公債費比率（分子）の構造'!K$53),'実質公債費比率（分子）の構造'!K$53,NA())</f>
        <v>8896</v>
      </c>
      <c r="D50" s="136" t="e">
        <f>NA()</f>
        <v>#N/A</v>
      </c>
      <c r="E50" s="136" t="e">
        <f>NA()</f>
        <v>#N/A</v>
      </c>
      <c r="F50" s="136">
        <f>IF(ISNUMBER('実質公債費比率（分子）の構造'!L$53),'実質公債費比率（分子）の構造'!L$53,NA())</f>
        <v>10521</v>
      </c>
      <c r="G50" s="136" t="e">
        <f>NA()</f>
        <v>#N/A</v>
      </c>
      <c r="H50" s="136" t="e">
        <f>NA()</f>
        <v>#N/A</v>
      </c>
      <c r="I50" s="136">
        <f>IF(ISNUMBER('実質公債費比率（分子）の構造'!M$53),'実質公債費比率（分子）の構造'!M$53,NA())</f>
        <v>6875</v>
      </c>
      <c r="J50" s="136" t="e">
        <f>NA()</f>
        <v>#N/A</v>
      </c>
      <c r="K50" s="136" t="e">
        <f>NA()</f>
        <v>#N/A</v>
      </c>
      <c r="L50" s="136">
        <f>IF(ISNUMBER('実質公債費比率（分子）の構造'!N$53),'実質公債費比率（分子）の構造'!N$53,NA())</f>
        <v>6790</v>
      </c>
      <c r="M50" s="136" t="e">
        <f>NA()</f>
        <v>#N/A</v>
      </c>
      <c r="N50" s="136" t="e">
        <f>NA()</f>
        <v>#N/A</v>
      </c>
      <c r="O50" s="136">
        <f>IF(ISNUMBER('実質公債費比率（分子）の構造'!O$53),'実質公債費比率（分子）の構造'!O$53,NA())</f>
        <v>5501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185933</v>
      </c>
      <c r="E56" s="135"/>
      <c r="F56" s="135"/>
      <c r="G56" s="135">
        <f>'将来負担比率（分子）の構造'!J$51</f>
        <v>193087</v>
      </c>
      <c r="H56" s="135"/>
      <c r="I56" s="135"/>
      <c r="J56" s="135">
        <f>'将来負担比率（分子）の構造'!K$51</f>
        <v>193146</v>
      </c>
      <c r="K56" s="135"/>
      <c r="L56" s="135"/>
      <c r="M56" s="135">
        <f>'将来負担比率（分子）の構造'!L$51</f>
        <v>196394</v>
      </c>
      <c r="N56" s="135"/>
      <c r="O56" s="135"/>
      <c r="P56" s="135">
        <f>'将来負担比率（分子）の構造'!M$51</f>
        <v>196985</v>
      </c>
    </row>
    <row r="57" spans="1:16">
      <c r="A57" s="135" t="s">
        <v>35</v>
      </c>
      <c r="B57" s="135"/>
      <c r="C57" s="135"/>
      <c r="D57" s="135">
        <f>'将来負担比率（分子）の構造'!I$50</f>
        <v>59708</v>
      </c>
      <c r="E57" s="135"/>
      <c r="F57" s="135"/>
      <c r="G57" s="135">
        <f>'将来負担比率（分子）の構造'!J$50</f>
        <v>54368</v>
      </c>
      <c r="H57" s="135"/>
      <c r="I57" s="135"/>
      <c r="J57" s="135">
        <f>'将来負担比率（分子）の構造'!K$50</f>
        <v>51182</v>
      </c>
      <c r="K57" s="135"/>
      <c r="L57" s="135"/>
      <c r="M57" s="135">
        <f>'将来負担比率（分子）の構造'!L$50</f>
        <v>46914</v>
      </c>
      <c r="N57" s="135"/>
      <c r="O57" s="135"/>
      <c r="P57" s="135">
        <f>'将来負担比率（分子）の構造'!M$50</f>
        <v>44717</v>
      </c>
    </row>
    <row r="58" spans="1:16">
      <c r="A58" s="135" t="s">
        <v>34</v>
      </c>
      <c r="B58" s="135"/>
      <c r="C58" s="135"/>
      <c r="D58" s="135">
        <f>'将来負担比率（分子）の構造'!I$49</f>
        <v>12691</v>
      </c>
      <c r="E58" s="135"/>
      <c r="F58" s="135"/>
      <c r="G58" s="135">
        <f>'将来負担比率（分子）の構造'!J$49</f>
        <v>13882</v>
      </c>
      <c r="H58" s="135"/>
      <c r="I58" s="135"/>
      <c r="J58" s="135">
        <f>'将来負担比率（分子）の構造'!K$49</f>
        <v>17567</v>
      </c>
      <c r="K58" s="135"/>
      <c r="L58" s="135"/>
      <c r="M58" s="135">
        <f>'将来負担比率（分子）の構造'!L$49</f>
        <v>21997</v>
      </c>
      <c r="N58" s="135"/>
      <c r="O58" s="135"/>
      <c r="P58" s="135">
        <f>'将来負担比率（分子）の構造'!M$49</f>
        <v>24363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395</v>
      </c>
      <c r="C61" s="135"/>
      <c r="D61" s="135"/>
      <c r="E61" s="135">
        <f>'将来負担比率（分子）の構造'!J$46</f>
        <v>947</v>
      </c>
      <c r="F61" s="135"/>
      <c r="G61" s="135"/>
      <c r="H61" s="135">
        <f>'将来負担比率（分子）の構造'!K$46</f>
        <v>802</v>
      </c>
      <c r="I61" s="135"/>
      <c r="J61" s="135"/>
      <c r="K61" s="135">
        <f>'将来負担比率（分子）の構造'!L$46</f>
        <v>752</v>
      </c>
      <c r="L61" s="135"/>
      <c r="M61" s="135"/>
      <c r="N61" s="135">
        <f>'将来負担比率（分子）の構造'!M$46</f>
        <v>616</v>
      </c>
      <c r="O61" s="135"/>
      <c r="P61" s="135"/>
    </row>
    <row r="62" spans="1:16">
      <c r="A62" s="135" t="s">
        <v>29</v>
      </c>
      <c r="B62" s="135">
        <f>'将来負担比率（分子）の構造'!I$45</f>
        <v>27343</v>
      </c>
      <c r="C62" s="135"/>
      <c r="D62" s="135"/>
      <c r="E62" s="135">
        <f>'将来負担比率（分子）の構造'!J$45</f>
        <v>25955</v>
      </c>
      <c r="F62" s="135"/>
      <c r="G62" s="135"/>
      <c r="H62" s="135">
        <f>'将来負担比率（分子）の構造'!K$45</f>
        <v>24267</v>
      </c>
      <c r="I62" s="135"/>
      <c r="J62" s="135"/>
      <c r="K62" s="135">
        <f>'将来負担比率（分子）の構造'!L$45</f>
        <v>23162</v>
      </c>
      <c r="L62" s="135"/>
      <c r="M62" s="135"/>
      <c r="N62" s="135">
        <f>'将来負担比率（分子）の構造'!M$45</f>
        <v>21122</v>
      </c>
      <c r="O62" s="135"/>
      <c r="P62" s="135"/>
    </row>
    <row r="63" spans="1:16">
      <c r="A63" s="135" t="s">
        <v>28</v>
      </c>
      <c r="B63" s="135">
        <f>'将来負担比率（分子）の構造'!I$44</f>
        <v>1839</v>
      </c>
      <c r="C63" s="135"/>
      <c r="D63" s="135"/>
      <c r="E63" s="135">
        <f>'将来負担比率（分子）の構造'!J$44</f>
        <v>1188</v>
      </c>
      <c r="F63" s="135"/>
      <c r="G63" s="135"/>
      <c r="H63" s="135">
        <f>'将来負担比率（分子）の構造'!K$44</f>
        <v>965</v>
      </c>
      <c r="I63" s="135"/>
      <c r="J63" s="135"/>
      <c r="K63" s="135">
        <f>'将来負担比率（分子）の構造'!L$44</f>
        <v>825</v>
      </c>
      <c r="L63" s="135"/>
      <c r="M63" s="135"/>
      <c r="N63" s="135">
        <f>'将来負担比率（分子）の構造'!M$44</f>
        <v>692</v>
      </c>
      <c r="O63" s="135"/>
      <c r="P63" s="135"/>
    </row>
    <row r="64" spans="1:16">
      <c r="A64" s="135" t="s">
        <v>27</v>
      </c>
      <c r="B64" s="135">
        <f>'将来負担比率（分子）の構造'!I$43</f>
        <v>138781</v>
      </c>
      <c r="C64" s="135"/>
      <c r="D64" s="135"/>
      <c r="E64" s="135">
        <f>'将来負担比率（分子）の構造'!J$43</f>
        <v>132247</v>
      </c>
      <c r="F64" s="135"/>
      <c r="G64" s="135"/>
      <c r="H64" s="135">
        <f>'将来負担比率（分子）の構造'!K$43</f>
        <v>128763</v>
      </c>
      <c r="I64" s="135"/>
      <c r="J64" s="135"/>
      <c r="K64" s="135">
        <f>'将来負担比率（分子）の構造'!L$43</f>
        <v>124319</v>
      </c>
      <c r="L64" s="135"/>
      <c r="M64" s="135"/>
      <c r="N64" s="135">
        <f>'将来負担比率（分子）の構造'!M$43</f>
        <v>118208</v>
      </c>
      <c r="O64" s="135"/>
      <c r="P64" s="135"/>
    </row>
    <row r="65" spans="1:16">
      <c r="A65" s="135" t="s">
        <v>26</v>
      </c>
      <c r="B65" s="135">
        <f>'将来負担比率（分子）の構造'!I$42</f>
        <v>14534</v>
      </c>
      <c r="C65" s="135"/>
      <c r="D65" s="135"/>
      <c r="E65" s="135">
        <f>'将来負担比率（分子）の構造'!J$42</f>
        <v>11177</v>
      </c>
      <c r="F65" s="135"/>
      <c r="G65" s="135"/>
      <c r="H65" s="135">
        <f>'将来負担比率（分子）の構造'!K$42</f>
        <v>10033</v>
      </c>
      <c r="I65" s="135"/>
      <c r="J65" s="135"/>
      <c r="K65" s="135">
        <f>'将来負担比率（分子）の構造'!L$42</f>
        <v>8613</v>
      </c>
      <c r="L65" s="135"/>
      <c r="M65" s="135"/>
      <c r="N65" s="135">
        <f>'将来負担比率（分子）の構造'!M$42</f>
        <v>7088</v>
      </c>
      <c r="O65" s="135"/>
      <c r="P65" s="135"/>
    </row>
    <row r="66" spans="1:16">
      <c r="A66" s="135" t="s">
        <v>25</v>
      </c>
      <c r="B66" s="135">
        <f>'将来負担比率（分子）の構造'!I$41</f>
        <v>153929</v>
      </c>
      <c r="C66" s="135"/>
      <c r="D66" s="135"/>
      <c r="E66" s="135">
        <f>'将来負担比率（分子）の構造'!J$41</f>
        <v>158662</v>
      </c>
      <c r="F66" s="135"/>
      <c r="G66" s="135"/>
      <c r="H66" s="135">
        <f>'将来負担比率（分子）の構造'!K$41</f>
        <v>161880</v>
      </c>
      <c r="I66" s="135"/>
      <c r="J66" s="135"/>
      <c r="K66" s="135">
        <f>'将来負担比率（分子）の構造'!L$41</f>
        <v>165011</v>
      </c>
      <c r="L66" s="135"/>
      <c r="M66" s="135"/>
      <c r="N66" s="135">
        <f>'将来負担比率（分子）の構造'!M$41</f>
        <v>168454</v>
      </c>
      <c r="O66" s="135"/>
      <c r="P66" s="135"/>
    </row>
    <row r="67" spans="1:16">
      <c r="A67" s="135" t="s">
        <v>62</v>
      </c>
      <c r="B67" s="135" t="e">
        <f>NA()</f>
        <v>#N/A</v>
      </c>
      <c r="C67" s="135">
        <f>IF(ISNUMBER('将来負担比率（分子）の構造'!I$52), IF('将来負担比率（分子）の構造'!I$52 &lt; 0, 0, '将来負担比率（分子）の構造'!I$52), NA())</f>
        <v>78489</v>
      </c>
      <c r="D67" s="135" t="e">
        <f>NA()</f>
        <v>#N/A</v>
      </c>
      <c r="E67" s="135" t="e">
        <f>NA()</f>
        <v>#N/A</v>
      </c>
      <c r="F67" s="135">
        <f>IF(ISNUMBER('将来負担比率（分子）の構造'!J$52), IF('将来負担比率（分子）の構造'!J$52 &lt; 0, 0, '将来負担比率（分子）の構造'!J$52), NA())</f>
        <v>68840</v>
      </c>
      <c r="G67" s="135" t="e">
        <f>NA()</f>
        <v>#N/A</v>
      </c>
      <c r="H67" s="135" t="e">
        <f>NA()</f>
        <v>#N/A</v>
      </c>
      <c r="I67" s="135">
        <f>IF(ISNUMBER('将来負担比率（分子）の構造'!K$52), IF('将来負担比率（分子）の構造'!K$52 &lt; 0, 0, '将来負担比率（分子）の構造'!K$52), NA())</f>
        <v>64815</v>
      </c>
      <c r="J67" s="135" t="e">
        <f>NA()</f>
        <v>#N/A</v>
      </c>
      <c r="K67" s="135" t="e">
        <f>NA()</f>
        <v>#N/A</v>
      </c>
      <c r="L67" s="135">
        <f>IF(ISNUMBER('将来負担比率（分子）の構造'!L$52), IF('将来負担比率（分子）の構造'!L$52 &lt; 0, 0, '将来負担比率（分子）の構造'!L$52), NA())</f>
        <v>57376</v>
      </c>
      <c r="M67" s="135" t="e">
        <f>NA()</f>
        <v>#N/A</v>
      </c>
      <c r="N67" s="135" t="e">
        <f>NA()</f>
        <v>#N/A</v>
      </c>
      <c r="O67" s="135">
        <f>IF(ISNUMBER('将来負担比率（分子）の構造'!M$52), IF('将来負担比率（分子）の構造'!M$52 &lt; 0, 0, '将来負担比率（分子）の構造'!M$52), NA())</f>
        <v>50116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82213046</v>
      </c>
      <c r="S5" s="583"/>
      <c r="T5" s="583"/>
      <c r="U5" s="583"/>
      <c r="V5" s="583"/>
      <c r="W5" s="583"/>
      <c r="X5" s="583"/>
      <c r="Y5" s="584"/>
      <c r="Z5" s="585">
        <v>45.3</v>
      </c>
      <c r="AA5" s="585"/>
      <c r="AB5" s="585"/>
      <c r="AC5" s="585"/>
      <c r="AD5" s="586">
        <v>76949718</v>
      </c>
      <c r="AE5" s="586"/>
      <c r="AF5" s="586"/>
      <c r="AG5" s="586"/>
      <c r="AH5" s="586"/>
      <c r="AI5" s="586"/>
      <c r="AJ5" s="586"/>
      <c r="AK5" s="586"/>
      <c r="AL5" s="587">
        <v>77.8</v>
      </c>
      <c r="AM5" s="588"/>
      <c r="AN5" s="588"/>
      <c r="AO5" s="589"/>
      <c r="AP5" s="579" t="s">
        <v>206</v>
      </c>
      <c r="AQ5" s="580"/>
      <c r="AR5" s="580"/>
      <c r="AS5" s="580"/>
      <c r="AT5" s="580"/>
      <c r="AU5" s="580"/>
      <c r="AV5" s="580"/>
      <c r="AW5" s="580"/>
      <c r="AX5" s="580"/>
      <c r="AY5" s="580"/>
      <c r="AZ5" s="580"/>
      <c r="BA5" s="580"/>
      <c r="BB5" s="580"/>
      <c r="BC5" s="580"/>
      <c r="BD5" s="580"/>
      <c r="BE5" s="580"/>
      <c r="BF5" s="581"/>
      <c r="BG5" s="593">
        <v>72496112</v>
      </c>
      <c r="BH5" s="594"/>
      <c r="BI5" s="594"/>
      <c r="BJ5" s="594"/>
      <c r="BK5" s="594"/>
      <c r="BL5" s="594"/>
      <c r="BM5" s="594"/>
      <c r="BN5" s="595"/>
      <c r="BO5" s="596">
        <v>88.2</v>
      </c>
      <c r="BP5" s="596"/>
      <c r="BQ5" s="596"/>
      <c r="BR5" s="596"/>
      <c r="BS5" s="597">
        <v>824754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1797508</v>
      </c>
      <c r="S6" s="594"/>
      <c r="T6" s="594"/>
      <c r="U6" s="594"/>
      <c r="V6" s="594"/>
      <c r="W6" s="594"/>
      <c r="X6" s="594"/>
      <c r="Y6" s="595"/>
      <c r="Z6" s="596">
        <v>1</v>
      </c>
      <c r="AA6" s="596"/>
      <c r="AB6" s="596"/>
      <c r="AC6" s="596"/>
      <c r="AD6" s="597">
        <v>1797508</v>
      </c>
      <c r="AE6" s="597"/>
      <c r="AF6" s="597"/>
      <c r="AG6" s="597"/>
      <c r="AH6" s="597"/>
      <c r="AI6" s="597"/>
      <c r="AJ6" s="597"/>
      <c r="AK6" s="597"/>
      <c r="AL6" s="598">
        <v>1.8</v>
      </c>
      <c r="AM6" s="599"/>
      <c r="AN6" s="599"/>
      <c r="AO6" s="600"/>
      <c r="AP6" s="590" t="s">
        <v>211</v>
      </c>
      <c r="AQ6" s="591"/>
      <c r="AR6" s="591"/>
      <c r="AS6" s="591"/>
      <c r="AT6" s="591"/>
      <c r="AU6" s="591"/>
      <c r="AV6" s="591"/>
      <c r="AW6" s="591"/>
      <c r="AX6" s="591"/>
      <c r="AY6" s="591"/>
      <c r="AZ6" s="591"/>
      <c r="BA6" s="591"/>
      <c r="BB6" s="591"/>
      <c r="BC6" s="591"/>
      <c r="BD6" s="591"/>
      <c r="BE6" s="591"/>
      <c r="BF6" s="592"/>
      <c r="BG6" s="593">
        <v>72496112</v>
      </c>
      <c r="BH6" s="594"/>
      <c r="BI6" s="594"/>
      <c r="BJ6" s="594"/>
      <c r="BK6" s="594"/>
      <c r="BL6" s="594"/>
      <c r="BM6" s="594"/>
      <c r="BN6" s="595"/>
      <c r="BO6" s="596">
        <v>88.2</v>
      </c>
      <c r="BP6" s="596"/>
      <c r="BQ6" s="596"/>
      <c r="BR6" s="596"/>
      <c r="BS6" s="597">
        <v>824754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909852</v>
      </c>
      <c r="CS6" s="594"/>
      <c r="CT6" s="594"/>
      <c r="CU6" s="594"/>
      <c r="CV6" s="594"/>
      <c r="CW6" s="594"/>
      <c r="CX6" s="594"/>
      <c r="CY6" s="595"/>
      <c r="CZ6" s="596">
        <v>0.5</v>
      </c>
      <c r="DA6" s="596"/>
      <c r="DB6" s="596"/>
      <c r="DC6" s="596"/>
      <c r="DD6" s="602" t="s">
        <v>213</v>
      </c>
      <c r="DE6" s="594"/>
      <c r="DF6" s="594"/>
      <c r="DG6" s="594"/>
      <c r="DH6" s="594"/>
      <c r="DI6" s="594"/>
      <c r="DJ6" s="594"/>
      <c r="DK6" s="594"/>
      <c r="DL6" s="594"/>
      <c r="DM6" s="594"/>
      <c r="DN6" s="594"/>
      <c r="DO6" s="594"/>
      <c r="DP6" s="595"/>
      <c r="DQ6" s="602">
        <v>909852</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156612</v>
      </c>
      <c r="S7" s="594"/>
      <c r="T7" s="594"/>
      <c r="U7" s="594"/>
      <c r="V7" s="594"/>
      <c r="W7" s="594"/>
      <c r="X7" s="594"/>
      <c r="Y7" s="595"/>
      <c r="Z7" s="596">
        <v>0.1</v>
      </c>
      <c r="AA7" s="596"/>
      <c r="AB7" s="596"/>
      <c r="AC7" s="596"/>
      <c r="AD7" s="597">
        <v>156612</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29625313</v>
      </c>
      <c r="BH7" s="594"/>
      <c r="BI7" s="594"/>
      <c r="BJ7" s="594"/>
      <c r="BK7" s="594"/>
      <c r="BL7" s="594"/>
      <c r="BM7" s="594"/>
      <c r="BN7" s="595"/>
      <c r="BO7" s="596">
        <v>36</v>
      </c>
      <c r="BP7" s="596"/>
      <c r="BQ7" s="596"/>
      <c r="BR7" s="596"/>
      <c r="BS7" s="597">
        <v>824754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14843902</v>
      </c>
      <c r="CS7" s="594"/>
      <c r="CT7" s="594"/>
      <c r="CU7" s="594"/>
      <c r="CV7" s="594"/>
      <c r="CW7" s="594"/>
      <c r="CX7" s="594"/>
      <c r="CY7" s="595"/>
      <c r="CZ7" s="596">
        <v>8.4</v>
      </c>
      <c r="DA7" s="596"/>
      <c r="DB7" s="596"/>
      <c r="DC7" s="596"/>
      <c r="DD7" s="602">
        <v>252243</v>
      </c>
      <c r="DE7" s="594"/>
      <c r="DF7" s="594"/>
      <c r="DG7" s="594"/>
      <c r="DH7" s="594"/>
      <c r="DI7" s="594"/>
      <c r="DJ7" s="594"/>
      <c r="DK7" s="594"/>
      <c r="DL7" s="594"/>
      <c r="DM7" s="594"/>
      <c r="DN7" s="594"/>
      <c r="DO7" s="594"/>
      <c r="DP7" s="595"/>
      <c r="DQ7" s="602">
        <v>13279302</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656615</v>
      </c>
      <c r="S8" s="594"/>
      <c r="T8" s="594"/>
      <c r="U8" s="594"/>
      <c r="V8" s="594"/>
      <c r="W8" s="594"/>
      <c r="X8" s="594"/>
      <c r="Y8" s="595"/>
      <c r="Z8" s="596">
        <v>0.4</v>
      </c>
      <c r="AA8" s="596"/>
      <c r="AB8" s="596"/>
      <c r="AC8" s="596"/>
      <c r="AD8" s="597">
        <v>656615</v>
      </c>
      <c r="AE8" s="597"/>
      <c r="AF8" s="597"/>
      <c r="AG8" s="597"/>
      <c r="AH8" s="597"/>
      <c r="AI8" s="597"/>
      <c r="AJ8" s="597"/>
      <c r="AK8" s="597"/>
      <c r="AL8" s="598">
        <v>0.7</v>
      </c>
      <c r="AM8" s="599"/>
      <c r="AN8" s="599"/>
      <c r="AO8" s="600"/>
      <c r="AP8" s="590" t="s">
        <v>218</v>
      </c>
      <c r="AQ8" s="591"/>
      <c r="AR8" s="591"/>
      <c r="AS8" s="591"/>
      <c r="AT8" s="591"/>
      <c r="AU8" s="591"/>
      <c r="AV8" s="591"/>
      <c r="AW8" s="591"/>
      <c r="AX8" s="591"/>
      <c r="AY8" s="591"/>
      <c r="AZ8" s="591"/>
      <c r="BA8" s="591"/>
      <c r="BB8" s="591"/>
      <c r="BC8" s="591"/>
      <c r="BD8" s="591"/>
      <c r="BE8" s="591"/>
      <c r="BF8" s="592"/>
      <c r="BG8" s="593">
        <v>785768</v>
      </c>
      <c r="BH8" s="594"/>
      <c r="BI8" s="594"/>
      <c r="BJ8" s="594"/>
      <c r="BK8" s="594"/>
      <c r="BL8" s="594"/>
      <c r="BM8" s="594"/>
      <c r="BN8" s="595"/>
      <c r="BO8" s="596">
        <v>1</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68178026</v>
      </c>
      <c r="CS8" s="594"/>
      <c r="CT8" s="594"/>
      <c r="CU8" s="594"/>
      <c r="CV8" s="594"/>
      <c r="CW8" s="594"/>
      <c r="CX8" s="594"/>
      <c r="CY8" s="595"/>
      <c r="CZ8" s="596">
        <v>38.5</v>
      </c>
      <c r="DA8" s="596"/>
      <c r="DB8" s="596"/>
      <c r="DC8" s="596"/>
      <c r="DD8" s="602">
        <v>1212385</v>
      </c>
      <c r="DE8" s="594"/>
      <c r="DF8" s="594"/>
      <c r="DG8" s="594"/>
      <c r="DH8" s="594"/>
      <c r="DI8" s="594"/>
      <c r="DJ8" s="594"/>
      <c r="DK8" s="594"/>
      <c r="DL8" s="594"/>
      <c r="DM8" s="594"/>
      <c r="DN8" s="594"/>
      <c r="DO8" s="594"/>
      <c r="DP8" s="595"/>
      <c r="DQ8" s="602">
        <v>32993989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348457</v>
      </c>
      <c r="S9" s="594"/>
      <c r="T9" s="594"/>
      <c r="U9" s="594"/>
      <c r="V9" s="594"/>
      <c r="W9" s="594"/>
      <c r="X9" s="594"/>
      <c r="Y9" s="595"/>
      <c r="Z9" s="596">
        <v>0.2</v>
      </c>
      <c r="AA9" s="596"/>
      <c r="AB9" s="596"/>
      <c r="AC9" s="596"/>
      <c r="AD9" s="597">
        <v>348457</v>
      </c>
      <c r="AE9" s="597"/>
      <c r="AF9" s="597"/>
      <c r="AG9" s="597"/>
      <c r="AH9" s="597"/>
      <c r="AI9" s="597"/>
      <c r="AJ9" s="597"/>
      <c r="AK9" s="597"/>
      <c r="AL9" s="598">
        <v>0.4</v>
      </c>
      <c r="AM9" s="599"/>
      <c r="AN9" s="599"/>
      <c r="AO9" s="600"/>
      <c r="AP9" s="590" t="s">
        <v>222</v>
      </c>
      <c r="AQ9" s="591"/>
      <c r="AR9" s="591"/>
      <c r="AS9" s="591"/>
      <c r="AT9" s="591"/>
      <c r="AU9" s="591"/>
      <c r="AV9" s="591"/>
      <c r="AW9" s="591"/>
      <c r="AX9" s="591"/>
      <c r="AY9" s="591"/>
      <c r="AZ9" s="591"/>
      <c r="BA9" s="591"/>
      <c r="BB9" s="591"/>
      <c r="BC9" s="591"/>
      <c r="BD9" s="591"/>
      <c r="BE9" s="591"/>
      <c r="BF9" s="592"/>
      <c r="BG9" s="593">
        <v>22540222</v>
      </c>
      <c r="BH9" s="594"/>
      <c r="BI9" s="594"/>
      <c r="BJ9" s="594"/>
      <c r="BK9" s="594"/>
      <c r="BL9" s="594"/>
      <c r="BM9" s="594"/>
      <c r="BN9" s="595"/>
      <c r="BO9" s="596">
        <v>27.4</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17935264</v>
      </c>
      <c r="CS9" s="594"/>
      <c r="CT9" s="594"/>
      <c r="CU9" s="594"/>
      <c r="CV9" s="594"/>
      <c r="CW9" s="594"/>
      <c r="CX9" s="594"/>
      <c r="CY9" s="595"/>
      <c r="CZ9" s="596">
        <v>10.1</v>
      </c>
      <c r="DA9" s="596"/>
      <c r="DB9" s="596"/>
      <c r="DC9" s="596"/>
      <c r="DD9" s="602">
        <v>1311556</v>
      </c>
      <c r="DE9" s="594"/>
      <c r="DF9" s="594"/>
      <c r="DG9" s="594"/>
      <c r="DH9" s="594"/>
      <c r="DI9" s="594"/>
      <c r="DJ9" s="594"/>
      <c r="DK9" s="594"/>
      <c r="DL9" s="594"/>
      <c r="DM9" s="594"/>
      <c r="DN9" s="594"/>
      <c r="DO9" s="594"/>
      <c r="DP9" s="595"/>
      <c r="DQ9" s="602">
        <v>13081681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5290374</v>
      </c>
      <c r="S10" s="594"/>
      <c r="T10" s="594"/>
      <c r="U10" s="594"/>
      <c r="V10" s="594"/>
      <c r="W10" s="594"/>
      <c r="X10" s="594"/>
      <c r="Y10" s="595"/>
      <c r="Z10" s="596">
        <v>2.9</v>
      </c>
      <c r="AA10" s="596"/>
      <c r="AB10" s="596"/>
      <c r="AC10" s="596"/>
      <c r="AD10" s="597">
        <v>5290374</v>
      </c>
      <c r="AE10" s="597"/>
      <c r="AF10" s="597"/>
      <c r="AG10" s="597"/>
      <c r="AH10" s="597"/>
      <c r="AI10" s="597"/>
      <c r="AJ10" s="597"/>
      <c r="AK10" s="597"/>
      <c r="AL10" s="598">
        <v>5.3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1228706</v>
      </c>
      <c r="BH10" s="594"/>
      <c r="BI10" s="594"/>
      <c r="BJ10" s="594"/>
      <c r="BK10" s="594"/>
      <c r="BL10" s="594"/>
      <c r="BM10" s="594"/>
      <c r="BN10" s="595"/>
      <c r="BO10" s="596">
        <v>1.5</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502250</v>
      </c>
      <c r="CS10" s="594"/>
      <c r="CT10" s="594"/>
      <c r="CU10" s="594"/>
      <c r="CV10" s="594"/>
      <c r="CW10" s="594"/>
      <c r="CX10" s="594"/>
      <c r="CY10" s="595"/>
      <c r="CZ10" s="596">
        <v>0.3</v>
      </c>
      <c r="DA10" s="596"/>
      <c r="DB10" s="596"/>
      <c r="DC10" s="596"/>
      <c r="DD10" s="602" t="s">
        <v>219</v>
      </c>
      <c r="DE10" s="594"/>
      <c r="DF10" s="594"/>
      <c r="DG10" s="594"/>
      <c r="DH10" s="594"/>
      <c r="DI10" s="594"/>
      <c r="DJ10" s="594"/>
      <c r="DK10" s="594"/>
      <c r="DL10" s="594"/>
      <c r="DM10" s="594"/>
      <c r="DN10" s="594"/>
      <c r="DO10" s="594"/>
      <c r="DP10" s="595"/>
      <c r="DQ10" s="602">
        <v>153406</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41400</v>
      </c>
      <c r="S11" s="594"/>
      <c r="T11" s="594"/>
      <c r="U11" s="594"/>
      <c r="V11" s="594"/>
      <c r="W11" s="594"/>
      <c r="X11" s="594"/>
      <c r="Y11" s="595"/>
      <c r="Z11" s="596">
        <v>0</v>
      </c>
      <c r="AA11" s="596"/>
      <c r="AB11" s="596"/>
      <c r="AC11" s="596"/>
      <c r="AD11" s="597">
        <v>41400</v>
      </c>
      <c r="AE11" s="597"/>
      <c r="AF11" s="597"/>
      <c r="AG11" s="597"/>
      <c r="AH11" s="597"/>
      <c r="AI11" s="597"/>
      <c r="AJ11" s="597"/>
      <c r="AK11" s="597"/>
      <c r="AL11" s="598">
        <v>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5070617</v>
      </c>
      <c r="BH11" s="594"/>
      <c r="BI11" s="594"/>
      <c r="BJ11" s="594"/>
      <c r="BK11" s="594"/>
      <c r="BL11" s="594"/>
      <c r="BM11" s="594"/>
      <c r="BN11" s="595"/>
      <c r="BO11" s="596">
        <v>6.2</v>
      </c>
      <c r="BP11" s="596"/>
      <c r="BQ11" s="596"/>
      <c r="BR11" s="596"/>
      <c r="BS11" s="602">
        <v>824754</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3286134</v>
      </c>
      <c r="CS11" s="594"/>
      <c r="CT11" s="594"/>
      <c r="CU11" s="594"/>
      <c r="CV11" s="594"/>
      <c r="CW11" s="594"/>
      <c r="CX11" s="594"/>
      <c r="CY11" s="595"/>
      <c r="CZ11" s="596">
        <v>1.9</v>
      </c>
      <c r="DA11" s="596"/>
      <c r="DB11" s="596"/>
      <c r="DC11" s="596"/>
      <c r="DD11" s="602">
        <v>1350898</v>
      </c>
      <c r="DE11" s="594"/>
      <c r="DF11" s="594"/>
      <c r="DG11" s="594"/>
      <c r="DH11" s="594"/>
      <c r="DI11" s="594"/>
      <c r="DJ11" s="594"/>
      <c r="DK11" s="594"/>
      <c r="DL11" s="594"/>
      <c r="DM11" s="594"/>
      <c r="DN11" s="594"/>
      <c r="DO11" s="594"/>
      <c r="DP11" s="595"/>
      <c r="DQ11" s="602">
        <v>2166822</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38255222</v>
      </c>
      <c r="BH12" s="594"/>
      <c r="BI12" s="594"/>
      <c r="BJ12" s="594"/>
      <c r="BK12" s="594"/>
      <c r="BL12" s="594"/>
      <c r="BM12" s="594"/>
      <c r="BN12" s="595"/>
      <c r="BO12" s="596">
        <v>46.5</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1697768</v>
      </c>
      <c r="CS12" s="594"/>
      <c r="CT12" s="594"/>
      <c r="CU12" s="594"/>
      <c r="CV12" s="594"/>
      <c r="CW12" s="594"/>
      <c r="CX12" s="594"/>
      <c r="CY12" s="595"/>
      <c r="CZ12" s="596">
        <v>1</v>
      </c>
      <c r="DA12" s="596"/>
      <c r="DB12" s="596"/>
      <c r="DC12" s="596"/>
      <c r="DD12" s="602">
        <v>191139</v>
      </c>
      <c r="DE12" s="594"/>
      <c r="DF12" s="594"/>
      <c r="DG12" s="594"/>
      <c r="DH12" s="594"/>
      <c r="DI12" s="594"/>
      <c r="DJ12" s="594"/>
      <c r="DK12" s="594"/>
      <c r="DL12" s="594"/>
      <c r="DM12" s="594"/>
      <c r="DN12" s="594"/>
      <c r="DO12" s="594"/>
      <c r="DP12" s="595"/>
      <c r="DQ12" s="602">
        <v>1566761</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128127</v>
      </c>
      <c r="S13" s="594"/>
      <c r="T13" s="594"/>
      <c r="U13" s="594"/>
      <c r="V13" s="594"/>
      <c r="W13" s="594"/>
      <c r="X13" s="594"/>
      <c r="Y13" s="595"/>
      <c r="Z13" s="596">
        <v>0.1</v>
      </c>
      <c r="AA13" s="596"/>
      <c r="AB13" s="596"/>
      <c r="AC13" s="596"/>
      <c r="AD13" s="597">
        <v>128127</v>
      </c>
      <c r="AE13" s="597"/>
      <c r="AF13" s="597"/>
      <c r="AG13" s="597"/>
      <c r="AH13" s="597"/>
      <c r="AI13" s="597"/>
      <c r="AJ13" s="597"/>
      <c r="AK13" s="597"/>
      <c r="AL13" s="598">
        <v>0.1</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36150731</v>
      </c>
      <c r="BH13" s="594"/>
      <c r="BI13" s="594"/>
      <c r="BJ13" s="594"/>
      <c r="BK13" s="594"/>
      <c r="BL13" s="594"/>
      <c r="BM13" s="594"/>
      <c r="BN13" s="595"/>
      <c r="BO13" s="596">
        <v>44</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26551206</v>
      </c>
      <c r="CS13" s="594"/>
      <c r="CT13" s="594"/>
      <c r="CU13" s="594"/>
      <c r="CV13" s="594"/>
      <c r="CW13" s="594"/>
      <c r="CX13" s="594"/>
      <c r="CY13" s="595"/>
      <c r="CZ13" s="596">
        <v>15</v>
      </c>
      <c r="DA13" s="596"/>
      <c r="DB13" s="596"/>
      <c r="DC13" s="596"/>
      <c r="DD13" s="602">
        <v>9173154</v>
      </c>
      <c r="DE13" s="594"/>
      <c r="DF13" s="594"/>
      <c r="DG13" s="594"/>
      <c r="DH13" s="594"/>
      <c r="DI13" s="594"/>
      <c r="DJ13" s="594"/>
      <c r="DK13" s="594"/>
      <c r="DL13" s="594"/>
      <c r="DM13" s="594"/>
      <c r="DN13" s="594"/>
      <c r="DO13" s="594"/>
      <c r="DP13" s="595"/>
      <c r="DQ13" s="602">
        <v>19580534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1077457</v>
      </c>
      <c r="BH14" s="594"/>
      <c r="BI14" s="594"/>
      <c r="BJ14" s="594"/>
      <c r="BK14" s="594"/>
      <c r="BL14" s="594"/>
      <c r="BM14" s="594"/>
      <c r="BN14" s="595"/>
      <c r="BO14" s="596">
        <v>1.3</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4343484</v>
      </c>
      <c r="CS14" s="594"/>
      <c r="CT14" s="594"/>
      <c r="CU14" s="594"/>
      <c r="CV14" s="594"/>
      <c r="CW14" s="594"/>
      <c r="CX14" s="594"/>
      <c r="CY14" s="595"/>
      <c r="CZ14" s="596">
        <v>2.5</v>
      </c>
      <c r="DA14" s="596"/>
      <c r="DB14" s="596"/>
      <c r="DC14" s="596"/>
      <c r="DD14" s="602">
        <v>329682</v>
      </c>
      <c r="DE14" s="594"/>
      <c r="DF14" s="594"/>
      <c r="DG14" s="594"/>
      <c r="DH14" s="594"/>
      <c r="DI14" s="594"/>
      <c r="DJ14" s="594"/>
      <c r="DK14" s="594"/>
      <c r="DL14" s="594"/>
      <c r="DM14" s="594"/>
      <c r="DN14" s="594"/>
      <c r="DO14" s="594"/>
      <c r="DP14" s="595"/>
      <c r="DQ14" s="602">
        <v>3727081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335670</v>
      </c>
      <c r="S15" s="594"/>
      <c r="T15" s="594"/>
      <c r="U15" s="594"/>
      <c r="V15" s="594"/>
      <c r="W15" s="594"/>
      <c r="X15" s="594"/>
      <c r="Y15" s="595"/>
      <c r="Z15" s="596">
        <v>0.2</v>
      </c>
      <c r="AA15" s="596"/>
      <c r="AB15" s="596"/>
      <c r="AC15" s="596"/>
      <c r="AD15" s="597">
        <v>335670</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3537478</v>
      </c>
      <c r="BH15" s="594"/>
      <c r="BI15" s="594"/>
      <c r="BJ15" s="594"/>
      <c r="BK15" s="594"/>
      <c r="BL15" s="594"/>
      <c r="BM15" s="594"/>
      <c r="BN15" s="595"/>
      <c r="BO15" s="596">
        <v>4.3</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21890113</v>
      </c>
      <c r="CS15" s="594"/>
      <c r="CT15" s="594"/>
      <c r="CU15" s="594"/>
      <c r="CV15" s="594"/>
      <c r="CW15" s="594"/>
      <c r="CX15" s="594"/>
      <c r="CY15" s="595"/>
      <c r="CZ15" s="596">
        <v>12.3</v>
      </c>
      <c r="DA15" s="596"/>
      <c r="DB15" s="596"/>
      <c r="DC15" s="596"/>
      <c r="DD15" s="602">
        <v>7857155</v>
      </c>
      <c r="DE15" s="594"/>
      <c r="DF15" s="594"/>
      <c r="DG15" s="594"/>
      <c r="DH15" s="594"/>
      <c r="DI15" s="594"/>
      <c r="DJ15" s="594"/>
      <c r="DK15" s="594"/>
      <c r="DL15" s="594"/>
      <c r="DM15" s="594"/>
      <c r="DN15" s="594"/>
      <c r="DO15" s="594"/>
      <c r="DP15" s="595"/>
      <c r="DQ15" s="602">
        <v>14461629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14097495</v>
      </c>
      <c r="S16" s="594"/>
      <c r="T16" s="594"/>
      <c r="U16" s="594"/>
      <c r="V16" s="594"/>
      <c r="W16" s="594"/>
      <c r="X16" s="594"/>
      <c r="Y16" s="595"/>
      <c r="Z16" s="596">
        <v>7.8</v>
      </c>
      <c r="AA16" s="596"/>
      <c r="AB16" s="596"/>
      <c r="AC16" s="596"/>
      <c r="AD16" s="597">
        <v>12862160</v>
      </c>
      <c r="AE16" s="597"/>
      <c r="AF16" s="597"/>
      <c r="AG16" s="597"/>
      <c r="AH16" s="597"/>
      <c r="AI16" s="597"/>
      <c r="AJ16" s="597"/>
      <c r="AK16" s="597"/>
      <c r="AL16" s="598">
        <v>13</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20825</v>
      </c>
      <c r="CS16" s="594"/>
      <c r="CT16" s="594"/>
      <c r="CU16" s="594"/>
      <c r="CV16" s="594"/>
      <c r="CW16" s="594"/>
      <c r="CX16" s="594"/>
      <c r="CY16" s="595"/>
      <c r="CZ16" s="596">
        <v>0</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12862160</v>
      </c>
      <c r="S17" s="594"/>
      <c r="T17" s="594"/>
      <c r="U17" s="594"/>
      <c r="V17" s="594"/>
      <c r="W17" s="594"/>
      <c r="X17" s="594"/>
      <c r="Y17" s="595"/>
      <c r="Z17" s="596">
        <v>7.1</v>
      </c>
      <c r="AA17" s="596"/>
      <c r="AB17" s="596"/>
      <c r="AC17" s="596"/>
      <c r="AD17" s="597">
        <v>12862160</v>
      </c>
      <c r="AE17" s="597"/>
      <c r="AF17" s="597"/>
      <c r="AG17" s="597"/>
      <c r="AH17" s="597"/>
      <c r="AI17" s="597"/>
      <c r="AJ17" s="597"/>
      <c r="AK17" s="597"/>
      <c r="AL17" s="598">
        <v>13</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v>642</v>
      </c>
      <c r="BH17" s="594"/>
      <c r="BI17" s="594"/>
      <c r="BJ17" s="594"/>
      <c r="BK17" s="594"/>
      <c r="BL17" s="594"/>
      <c r="BM17" s="594"/>
      <c r="BN17" s="595"/>
      <c r="BO17" s="596">
        <v>0</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17093448</v>
      </c>
      <c r="CS17" s="594"/>
      <c r="CT17" s="594"/>
      <c r="CU17" s="594"/>
      <c r="CV17" s="594"/>
      <c r="CW17" s="594"/>
      <c r="CX17" s="594"/>
      <c r="CY17" s="595"/>
      <c r="CZ17" s="596">
        <v>9.6</v>
      </c>
      <c r="DA17" s="596"/>
      <c r="DB17" s="596"/>
      <c r="DC17" s="596"/>
      <c r="DD17" s="602" t="s">
        <v>219</v>
      </c>
      <c r="DE17" s="594"/>
      <c r="DF17" s="594"/>
      <c r="DG17" s="594"/>
      <c r="DH17" s="594"/>
      <c r="DI17" s="594"/>
      <c r="DJ17" s="594"/>
      <c r="DK17" s="594"/>
      <c r="DL17" s="594"/>
      <c r="DM17" s="594"/>
      <c r="DN17" s="594"/>
      <c r="DO17" s="594"/>
      <c r="DP17" s="595"/>
      <c r="DQ17" s="602">
        <v>16714043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1235313</v>
      </c>
      <c r="S18" s="594"/>
      <c r="T18" s="594"/>
      <c r="U18" s="594"/>
      <c r="V18" s="594"/>
      <c r="W18" s="594"/>
      <c r="X18" s="594"/>
      <c r="Y18" s="595"/>
      <c r="Z18" s="596">
        <v>0.7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v>1596</v>
      </c>
      <c r="CS18" s="594"/>
      <c r="CT18" s="594"/>
      <c r="CU18" s="594"/>
      <c r="CV18" s="594"/>
      <c r="CW18" s="594"/>
      <c r="CX18" s="594"/>
      <c r="CY18" s="595"/>
      <c r="CZ18" s="596">
        <v>0</v>
      </c>
      <c r="DA18" s="596"/>
      <c r="DB18" s="596"/>
      <c r="DC18" s="596"/>
      <c r="DD18" s="602" t="s">
        <v>219</v>
      </c>
      <c r="DE18" s="594"/>
      <c r="DF18" s="594"/>
      <c r="DG18" s="594"/>
      <c r="DH18" s="594"/>
      <c r="DI18" s="594"/>
      <c r="DJ18" s="594"/>
      <c r="DK18" s="594"/>
      <c r="DL18" s="594"/>
      <c r="DM18" s="594"/>
      <c r="DN18" s="594"/>
      <c r="DO18" s="594"/>
      <c r="DP18" s="595"/>
      <c r="DQ18" s="602">
        <v>1596</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22</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9716934</v>
      </c>
      <c r="BH19" s="594"/>
      <c r="BI19" s="594"/>
      <c r="BJ19" s="594"/>
      <c r="BK19" s="594"/>
      <c r="BL19" s="594"/>
      <c r="BM19" s="594"/>
      <c r="BN19" s="595"/>
      <c r="BO19" s="596">
        <v>11.8</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105065304</v>
      </c>
      <c r="S20" s="594"/>
      <c r="T20" s="594"/>
      <c r="U20" s="594"/>
      <c r="V20" s="594"/>
      <c r="W20" s="594"/>
      <c r="X20" s="594"/>
      <c r="Y20" s="595"/>
      <c r="Z20" s="596">
        <v>57.9</v>
      </c>
      <c r="AA20" s="596"/>
      <c r="AB20" s="596"/>
      <c r="AC20" s="596"/>
      <c r="AD20" s="597">
        <v>98566641</v>
      </c>
      <c r="AE20" s="597"/>
      <c r="AF20" s="597"/>
      <c r="AG20" s="597"/>
      <c r="AH20" s="597"/>
      <c r="AI20" s="597"/>
      <c r="AJ20" s="597"/>
      <c r="AK20" s="597"/>
      <c r="AL20" s="598">
        <v>99.7</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9716934</v>
      </c>
      <c r="BH20" s="594"/>
      <c r="BI20" s="594"/>
      <c r="BJ20" s="594"/>
      <c r="BK20" s="594"/>
      <c r="BL20" s="594"/>
      <c r="BM20" s="594"/>
      <c r="BN20" s="595"/>
      <c r="BO20" s="596">
        <v>11.8</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177253868</v>
      </c>
      <c r="CS20" s="594"/>
      <c r="CT20" s="594"/>
      <c r="CU20" s="594"/>
      <c r="CV20" s="594"/>
      <c r="CW20" s="594"/>
      <c r="CX20" s="594"/>
      <c r="CY20" s="595"/>
      <c r="CZ20" s="596">
        <v>100</v>
      </c>
      <c r="DA20" s="596"/>
      <c r="DB20" s="596"/>
      <c r="DC20" s="596"/>
      <c r="DD20" s="602">
        <v>21678212</v>
      </c>
      <c r="DE20" s="594"/>
      <c r="DF20" s="594"/>
      <c r="DG20" s="594"/>
      <c r="DH20" s="594"/>
      <c r="DI20" s="594"/>
      <c r="DJ20" s="594"/>
      <c r="DK20" s="594"/>
      <c r="DL20" s="594"/>
      <c r="DM20" s="594"/>
      <c r="DN20" s="594"/>
      <c r="DO20" s="594"/>
      <c r="DP20" s="595"/>
      <c r="DQ20" s="602">
        <v>118636696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99191</v>
      </c>
      <c r="S21" s="594"/>
      <c r="T21" s="594"/>
      <c r="U21" s="594"/>
      <c r="V21" s="594"/>
      <c r="W21" s="594"/>
      <c r="X21" s="594"/>
      <c r="Y21" s="595"/>
      <c r="Z21" s="596">
        <v>0.1</v>
      </c>
      <c r="AA21" s="596"/>
      <c r="AB21" s="596"/>
      <c r="AC21" s="596"/>
      <c r="AD21" s="597">
        <v>99191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18366</v>
      </c>
      <c r="BH21" s="594"/>
      <c r="BI21" s="594"/>
      <c r="BJ21" s="594"/>
      <c r="BK21" s="594"/>
      <c r="BL21" s="594"/>
      <c r="BM21" s="594"/>
      <c r="BN21" s="595"/>
      <c r="BO21" s="596">
        <v>0</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3034652</v>
      </c>
      <c r="S22" s="594"/>
      <c r="T22" s="594"/>
      <c r="U22" s="594"/>
      <c r="V22" s="594"/>
      <c r="W22" s="594"/>
      <c r="X22" s="594"/>
      <c r="Y22" s="595"/>
      <c r="Z22" s="596">
        <v>1.7</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v>4435240</v>
      </c>
      <c r="BH22" s="594"/>
      <c r="BI22" s="594"/>
      <c r="BJ22" s="594"/>
      <c r="BK22" s="594"/>
      <c r="BL22" s="594"/>
      <c r="BM22" s="594"/>
      <c r="BN22" s="595"/>
      <c r="BO22" s="596">
        <v>5.4</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2047434</v>
      </c>
      <c r="S23" s="594"/>
      <c r="T23" s="594"/>
      <c r="U23" s="594"/>
      <c r="V23" s="594"/>
      <c r="W23" s="594"/>
      <c r="X23" s="594"/>
      <c r="Y23" s="595"/>
      <c r="Z23" s="596">
        <v>1.1000000000000001</v>
      </c>
      <c r="AA23" s="596"/>
      <c r="AB23" s="596"/>
      <c r="AC23" s="596"/>
      <c r="AD23" s="597">
        <v>215318</v>
      </c>
      <c r="AE23" s="597"/>
      <c r="AF23" s="597"/>
      <c r="AG23" s="597"/>
      <c r="AH23" s="597"/>
      <c r="AI23" s="597"/>
      <c r="AJ23" s="597"/>
      <c r="AK23" s="597"/>
      <c r="AL23" s="598">
        <v>0.2</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5263328</v>
      </c>
      <c r="BH23" s="594"/>
      <c r="BI23" s="594"/>
      <c r="BJ23" s="594"/>
      <c r="BK23" s="594"/>
      <c r="BL23" s="594"/>
      <c r="BM23" s="594"/>
      <c r="BN23" s="595"/>
      <c r="BO23" s="596">
        <v>6.4</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1174003</v>
      </c>
      <c r="S24" s="594"/>
      <c r="T24" s="594"/>
      <c r="U24" s="594"/>
      <c r="V24" s="594"/>
      <c r="W24" s="594"/>
      <c r="X24" s="594"/>
      <c r="Y24" s="595"/>
      <c r="Z24" s="596">
        <v>0.6</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91208058</v>
      </c>
      <c r="CS24" s="583"/>
      <c r="CT24" s="583"/>
      <c r="CU24" s="583"/>
      <c r="CV24" s="583"/>
      <c r="CW24" s="583"/>
      <c r="CX24" s="583"/>
      <c r="CY24" s="584"/>
      <c r="CZ24" s="620">
        <v>51.5</v>
      </c>
      <c r="DA24" s="621"/>
      <c r="DB24" s="621"/>
      <c r="DC24" s="622"/>
      <c r="DD24" s="619">
        <v>58548457</v>
      </c>
      <c r="DE24" s="583"/>
      <c r="DF24" s="583"/>
      <c r="DG24" s="583"/>
      <c r="DH24" s="583"/>
      <c r="DI24" s="583"/>
      <c r="DJ24" s="583"/>
      <c r="DK24" s="584"/>
      <c r="DL24" s="619">
        <v>57170996</v>
      </c>
      <c r="DM24" s="583"/>
      <c r="DN24" s="583"/>
      <c r="DO24" s="583"/>
      <c r="DP24" s="583"/>
      <c r="DQ24" s="583"/>
      <c r="DR24" s="583"/>
      <c r="DS24" s="583"/>
      <c r="DT24" s="583"/>
      <c r="DU24" s="583"/>
      <c r="DV24" s="584"/>
      <c r="DW24" s="587">
        <v>53</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29640041</v>
      </c>
      <c r="S25" s="594"/>
      <c r="T25" s="594"/>
      <c r="U25" s="594"/>
      <c r="V25" s="594"/>
      <c r="W25" s="594"/>
      <c r="X25" s="594"/>
      <c r="Y25" s="595"/>
      <c r="Z25" s="596">
        <v>16.3</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28076512</v>
      </c>
      <c r="CS25" s="625"/>
      <c r="CT25" s="625"/>
      <c r="CU25" s="625"/>
      <c r="CV25" s="625"/>
      <c r="CW25" s="625"/>
      <c r="CX25" s="625"/>
      <c r="CY25" s="626"/>
      <c r="CZ25" s="627">
        <v>15.8</v>
      </c>
      <c r="DA25" s="628"/>
      <c r="DB25" s="628"/>
      <c r="DC25" s="629"/>
      <c r="DD25" s="602">
        <v>25942230</v>
      </c>
      <c r="DE25" s="625"/>
      <c r="DF25" s="625"/>
      <c r="DG25" s="625"/>
      <c r="DH25" s="625"/>
      <c r="DI25" s="625"/>
      <c r="DJ25" s="625"/>
      <c r="DK25" s="626"/>
      <c r="DL25" s="602">
        <v>25692683</v>
      </c>
      <c r="DM25" s="625"/>
      <c r="DN25" s="625"/>
      <c r="DO25" s="625"/>
      <c r="DP25" s="625"/>
      <c r="DQ25" s="625"/>
      <c r="DR25" s="625"/>
      <c r="DS25" s="625"/>
      <c r="DT25" s="625"/>
      <c r="DU25" s="625"/>
      <c r="DV25" s="626"/>
      <c r="DW25" s="598">
        <v>23.8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17021728</v>
      </c>
      <c r="CS26" s="594"/>
      <c r="CT26" s="594"/>
      <c r="CU26" s="594"/>
      <c r="CV26" s="594"/>
      <c r="CW26" s="594"/>
      <c r="CX26" s="594"/>
      <c r="CY26" s="595"/>
      <c r="CZ26" s="627">
        <v>9.6</v>
      </c>
      <c r="DA26" s="628"/>
      <c r="DB26" s="628"/>
      <c r="DC26" s="629"/>
      <c r="DD26" s="602">
        <v>15455074</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8729058</v>
      </c>
      <c r="S27" s="594"/>
      <c r="T27" s="594"/>
      <c r="U27" s="594"/>
      <c r="V27" s="594"/>
      <c r="W27" s="594"/>
      <c r="X27" s="594"/>
      <c r="Y27" s="595"/>
      <c r="Z27" s="596">
        <v>4.8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82213046</v>
      </c>
      <c r="BH27" s="594"/>
      <c r="BI27" s="594"/>
      <c r="BJ27" s="594"/>
      <c r="BK27" s="594"/>
      <c r="BL27" s="594"/>
      <c r="BM27" s="594"/>
      <c r="BN27" s="595"/>
      <c r="BO27" s="596">
        <v>100</v>
      </c>
      <c r="BP27" s="596"/>
      <c r="BQ27" s="596"/>
      <c r="BR27" s="596"/>
      <c r="BS27" s="602">
        <v>824754</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46044076</v>
      </c>
      <c r="CS27" s="625"/>
      <c r="CT27" s="625"/>
      <c r="CU27" s="625"/>
      <c r="CV27" s="625"/>
      <c r="CW27" s="625"/>
      <c r="CX27" s="625"/>
      <c r="CY27" s="626"/>
      <c r="CZ27" s="627">
        <v>26</v>
      </c>
      <c r="DA27" s="628"/>
      <c r="DB27" s="628"/>
      <c r="DC27" s="629"/>
      <c r="DD27" s="602">
        <v>15898162</v>
      </c>
      <c r="DE27" s="625"/>
      <c r="DF27" s="625"/>
      <c r="DG27" s="625"/>
      <c r="DH27" s="625"/>
      <c r="DI27" s="625"/>
      <c r="DJ27" s="625"/>
      <c r="DK27" s="626"/>
      <c r="DL27" s="602">
        <v>15895248</v>
      </c>
      <c r="DM27" s="625"/>
      <c r="DN27" s="625"/>
      <c r="DO27" s="625"/>
      <c r="DP27" s="625"/>
      <c r="DQ27" s="625"/>
      <c r="DR27" s="625"/>
      <c r="DS27" s="625"/>
      <c r="DT27" s="625"/>
      <c r="DU27" s="625"/>
      <c r="DV27" s="626"/>
      <c r="DW27" s="598">
        <v>14.7</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495984</v>
      </c>
      <c r="S28" s="594"/>
      <c r="T28" s="594"/>
      <c r="U28" s="594"/>
      <c r="V28" s="594"/>
      <c r="W28" s="594"/>
      <c r="X28" s="594"/>
      <c r="Y28" s="595"/>
      <c r="Z28" s="596">
        <v>0.3</v>
      </c>
      <c r="AA28" s="596"/>
      <c r="AB28" s="596"/>
      <c r="AC28" s="596"/>
      <c r="AD28" s="597">
        <v>2280</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17087470</v>
      </c>
      <c r="CS28" s="594"/>
      <c r="CT28" s="594"/>
      <c r="CU28" s="594"/>
      <c r="CV28" s="594"/>
      <c r="CW28" s="594"/>
      <c r="CX28" s="594"/>
      <c r="CY28" s="595"/>
      <c r="CZ28" s="627">
        <v>9.6</v>
      </c>
      <c r="DA28" s="628"/>
      <c r="DB28" s="628"/>
      <c r="DC28" s="629"/>
      <c r="DD28" s="602">
        <v>16708065</v>
      </c>
      <c r="DE28" s="594"/>
      <c r="DF28" s="594"/>
      <c r="DG28" s="594"/>
      <c r="DH28" s="594"/>
      <c r="DI28" s="594"/>
      <c r="DJ28" s="594"/>
      <c r="DK28" s="595"/>
      <c r="DL28" s="602">
        <v>15583065</v>
      </c>
      <c r="DM28" s="594"/>
      <c r="DN28" s="594"/>
      <c r="DO28" s="594"/>
      <c r="DP28" s="594"/>
      <c r="DQ28" s="594"/>
      <c r="DR28" s="594"/>
      <c r="DS28" s="594"/>
      <c r="DT28" s="594"/>
      <c r="DU28" s="594"/>
      <c r="DV28" s="595"/>
      <c r="DW28" s="598">
        <v>14.5</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137938</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17087366</v>
      </c>
      <c r="CS29" s="625"/>
      <c r="CT29" s="625"/>
      <c r="CU29" s="625"/>
      <c r="CV29" s="625"/>
      <c r="CW29" s="625"/>
      <c r="CX29" s="625"/>
      <c r="CY29" s="626"/>
      <c r="CZ29" s="627">
        <v>9.6</v>
      </c>
      <c r="DA29" s="628"/>
      <c r="DB29" s="628"/>
      <c r="DC29" s="629"/>
      <c r="DD29" s="602">
        <v>16707961</v>
      </c>
      <c r="DE29" s="625"/>
      <c r="DF29" s="625"/>
      <c r="DG29" s="625"/>
      <c r="DH29" s="625"/>
      <c r="DI29" s="625"/>
      <c r="DJ29" s="625"/>
      <c r="DK29" s="626"/>
      <c r="DL29" s="602">
        <v>15582961</v>
      </c>
      <c r="DM29" s="625"/>
      <c r="DN29" s="625"/>
      <c r="DO29" s="625"/>
      <c r="DP29" s="625"/>
      <c r="DQ29" s="625"/>
      <c r="DR29" s="625"/>
      <c r="DS29" s="625"/>
      <c r="DT29" s="625"/>
      <c r="DU29" s="625"/>
      <c r="DV29" s="626"/>
      <c r="DW29" s="598">
        <v>14.5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2516461</v>
      </c>
      <c r="S30" s="594"/>
      <c r="T30" s="594"/>
      <c r="U30" s="594"/>
      <c r="V30" s="594"/>
      <c r="W30" s="594"/>
      <c r="X30" s="594"/>
      <c r="Y30" s="595"/>
      <c r="Z30" s="596">
        <v>1.4</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99.1</v>
      </c>
      <c r="BH30" s="652"/>
      <c r="BI30" s="652"/>
      <c r="BJ30" s="652"/>
      <c r="BK30" s="652"/>
      <c r="BL30" s="652"/>
      <c r="BM30" s="588">
        <v>95.7</v>
      </c>
      <c r="BN30" s="652"/>
      <c r="BO30" s="652"/>
      <c r="BP30" s="652"/>
      <c r="BQ30" s="653"/>
      <c r="BR30" s="651">
        <v>99</v>
      </c>
      <c r="BS30" s="652"/>
      <c r="BT30" s="652"/>
      <c r="BU30" s="652"/>
      <c r="BV30" s="652"/>
      <c r="BW30" s="652"/>
      <c r="BX30" s="588">
        <v>94.9</v>
      </c>
      <c r="BY30" s="652"/>
      <c r="BZ30" s="652"/>
      <c r="CA30" s="652"/>
      <c r="CB30" s="653"/>
      <c r="CD30" s="656"/>
      <c r="CE30" s="657"/>
      <c r="CF30" s="607" t="s">
        <v>291</v>
      </c>
      <c r="CG30" s="608"/>
      <c r="CH30" s="608"/>
      <c r="CI30" s="608"/>
      <c r="CJ30" s="608"/>
      <c r="CK30" s="608"/>
      <c r="CL30" s="608"/>
      <c r="CM30" s="608"/>
      <c r="CN30" s="608"/>
      <c r="CO30" s="608"/>
      <c r="CP30" s="608"/>
      <c r="CQ30" s="609"/>
      <c r="CR30" s="593">
        <v>15255265</v>
      </c>
      <c r="CS30" s="594"/>
      <c r="CT30" s="594"/>
      <c r="CU30" s="594"/>
      <c r="CV30" s="594"/>
      <c r="CW30" s="594"/>
      <c r="CX30" s="594"/>
      <c r="CY30" s="595"/>
      <c r="CZ30" s="627">
        <v>8.6</v>
      </c>
      <c r="DA30" s="628"/>
      <c r="DB30" s="628"/>
      <c r="DC30" s="629"/>
      <c r="DD30" s="602">
        <v>14887144</v>
      </c>
      <c r="DE30" s="594"/>
      <c r="DF30" s="594"/>
      <c r="DG30" s="594"/>
      <c r="DH30" s="594"/>
      <c r="DI30" s="594"/>
      <c r="DJ30" s="594"/>
      <c r="DK30" s="595"/>
      <c r="DL30" s="602">
        <v>13762144</v>
      </c>
      <c r="DM30" s="594"/>
      <c r="DN30" s="594"/>
      <c r="DO30" s="594"/>
      <c r="DP30" s="594"/>
      <c r="DQ30" s="594"/>
      <c r="DR30" s="594"/>
      <c r="DS30" s="594"/>
      <c r="DT30" s="594"/>
      <c r="DU30" s="594"/>
      <c r="DV30" s="595"/>
      <c r="DW30" s="598">
        <v>12.8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5563194</v>
      </c>
      <c r="S31" s="594"/>
      <c r="T31" s="594"/>
      <c r="U31" s="594"/>
      <c r="V31" s="594"/>
      <c r="W31" s="594"/>
      <c r="X31" s="594"/>
      <c r="Y31" s="595"/>
      <c r="Z31" s="596">
        <v>3.1</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94.4</v>
      </c>
      <c r="BN31" s="649"/>
      <c r="BO31" s="649"/>
      <c r="BP31" s="649"/>
      <c r="BQ31" s="650"/>
      <c r="BR31" s="648">
        <v>98.6</v>
      </c>
      <c r="BS31" s="625"/>
      <c r="BT31" s="625"/>
      <c r="BU31" s="625"/>
      <c r="BV31" s="625"/>
      <c r="BW31" s="625"/>
      <c r="BX31" s="599">
        <v>93.5</v>
      </c>
      <c r="BY31" s="649"/>
      <c r="BZ31" s="649"/>
      <c r="CA31" s="649"/>
      <c r="CB31" s="650"/>
      <c r="CD31" s="656"/>
      <c r="CE31" s="657"/>
      <c r="CF31" s="607" t="s">
        <v>295</v>
      </c>
      <c r="CG31" s="608"/>
      <c r="CH31" s="608"/>
      <c r="CI31" s="608"/>
      <c r="CJ31" s="608"/>
      <c r="CK31" s="608"/>
      <c r="CL31" s="608"/>
      <c r="CM31" s="608"/>
      <c r="CN31" s="608"/>
      <c r="CO31" s="608"/>
      <c r="CP31" s="608"/>
      <c r="CQ31" s="609"/>
      <c r="CR31" s="593">
        <v>1832101</v>
      </c>
      <c r="CS31" s="625"/>
      <c r="CT31" s="625"/>
      <c r="CU31" s="625"/>
      <c r="CV31" s="625"/>
      <c r="CW31" s="625"/>
      <c r="CX31" s="625"/>
      <c r="CY31" s="626"/>
      <c r="CZ31" s="627">
        <v>1</v>
      </c>
      <c r="DA31" s="628"/>
      <c r="DB31" s="628"/>
      <c r="DC31" s="629"/>
      <c r="DD31" s="602">
        <v>1820817</v>
      </c>
      <c r="DE31" s="625"/>
      <c r="DF31" s="625"/>
      <c r="DG31" s="625"/>
      <c r="DH31" s="625"/>
      <c r="DI31" s="625"/>
      <c r="DJ31" s="625"/>
      <c r="DK31" s="626"/>
      <c r="DL31" s="602">
        <v>1820817</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4270898</v>
      </c>
      <c r="S32" s="594"/>
      <c r="T32" s="594"/>
      <c r="U32" s="594"/>
      <c r="V32" s="594"/>
      <c r="W32" s="594"/>
      <c r="X32" s="594"/>
      <c r="Y32" s="595"/>
      <c r="Z32" s="596">
        <v>2.4</v>
      </c>
      <c r="AA32" s="596"/>
      <c r="AB32" s="596"/>
      <c r="AC32" s="596"/>
      <c r="AD32" s="597">
        <v>24470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99.2</v>
      </c>
      <c r="BH32" s="661"/>
      <c r="BI32" s="661"/>
      <c r="BJ32" s="661"/>
      <c r="BK32" s="661"/>
      <c r="BL32" s="661"/>
      <c r="BM32" s="662">
        <v>95.7</v>
      </c>
      <c r="BN32" s="661"/>
      <c r="BO32" s="661"/>
      <c r="BP32" s="661"/>
      <c r="BQ32" s="663"/>
      <c r="BR32" s="660">
        <v>99.1</v>
      </c>
      <c r="BS32" s="661"/>
      <c r="BT32" s="661"/>
      <c r="BU32" s="661"/>
      <c r="BV32" s="661"/>
      <c r="BW32" s="661"/>
      <c r="BX32" s="662">
        <v>95</v>
      </c>
      <c r="BY32" s="661"/>
      <c r="BZ32" s="661"/>
      <c r="CA32" s="661"/>
      <c r="CB32" s="663"/>
      <c r="CD32" s="658"/>
      <c r="CE32" s="659"/>
      <c r="CF32" s="607" t="s">
        <v>298</v>
      </c>
      <c r="CG32" s="608"/>
      <c r="CH32" s="608"/>
      <c r="CI32" s="608"/>
      <c r="CJ32" s="608"/>
      <c r="CK32" s="608"/>
      <c r="CL32" s="608"/>
      <c r="CM32" s="608"/>
      <c r="CN32" s="608"/>
      <c r="CO32" s="608"/>
      <c r="CP32" s="608"/>
      <c r="CQ32" s="609"/>
      <c r="CR32" s="593">
        <v>104</v>
      </c>
      <c r="CS32" s="594"/>
      <c r="CT32" s="594"/>
      <c r="CU32" s="594"/>
      <c r="CV32" s="594"/>
      <c r="CW32" s="594"/>
      <c r="CX32" s="594"/>
      <c r="CY32" s="595"/>
      <c r="CZ32" s="627">
        <v>0</v>
      </c>
      <c r="DA32" s="628"/>
      <c r="DB32" s="628"/>
      <c r="DC32" s="629"/>
      <c r="DD32" s="602">
        <v>104</v>
      </c>
      <c r="DE32" s="594"/>
      <c r="DF32" s="594"/>
      <c r="DG32" s="594"/>
      <c r="DH32" s="594"/>
      <c r="DI32" s="594"/>
      <c r="DJ32" s="594"/>
      <c r="DK32" s="595"/>
      <c r="DL32" s="602">
        <v>104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18723700</v>
      </c>
      <c r="S33" s="594"/>
      <c r="T33" s="594"/>
      <c r="U33" s="594"/>
      <c r="V33" s="594"/>
      <c r="W33" s="594"/>
      <c r="X33" s="594"/>
      <c r="Y33" s="595"/>
      <c r="Z33" s="596">
        <v>10.3</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64346773</v>
      </c>
      <c r="CS33" s="625"/>
      <c r="CT33" s="625"/>
      <c r="CU33" s="625"/>
      <c r="CV33" s="625"/>
      <c r="CW33" s="625"/>
      <c r="CX33" s="625"/>
      <c r="CY33" s="626"/>
      <c r="CZ33" s="627">
        <v>36.299999999999997</v>
      </c>
      <c r="DA33" s="628"/>
      <c r="DB33" s="628"/>
      <c r="DC33" s="629"/>
      <c r="DD33" s="602">
        <v>53610538</v>
      </c>
      <c r="DE33" s="625"/>
      <c r="DF33" s="625"/>
      <c r="DG33" s="625"/>
      <c r="DH33" s="625"/>
      <c r="DI33" s="625"/>
      <c r="DJ33" s="625"/>
      <c r="DK33" s="626"/>
      <c r="DL33" s="602">
        <v>38157840</v>
      </c>
      <c r="DM33" s="625"/>
      <c r="DN33" s="625"/>
      <c r="DO33" s="625"/>
      <c r="DP33" s="625"/>
      <c r="DQ33" s="625"/>
      <c r="DR33" s="625"/>
      <c r="DS33" s="625"/>
      <c r="DT33" s="625"/>
      <c r="DU33" s="625"/>
      <c r="DV33" s="626"/>
      <c r="DW33" s="598">
        <v>35.4</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20293352</v>
      </c>
      <c r="CS34" s="594"/>
      <c r="CT34" s="594"/>
      <c r="CU34" s="594"/>
      <c r="CV34" s="594"/>
      <c r="CW34" s="594"/>
      <c r="CX34" s="594"/>
      <c r="CY34" s="595"/>
      <c r="CZ34" s="627">
        <v>11.4</v>
      </c>
      <c r="DA34" s="628"/>
      <c r="DB34" s="628"/>
      <c r="DC34" s="629"/>
      <c r="DD34" s="602">
        <v>16505888</v>
      </c>
      <c r="DE34" s="594"/>
      <c r="DF34" s="594"/>
      <c r="DG34" s="594"/>
      <c r="DH34" s="594"/>
      <c r="DI34" s="594"/>
      <c r="DJ34" s="594"/>
      <c r="DK34" s="595"/>
      <c r="DL34" s="602">
        <v>15289998</v>
      </c>
      <c r="DM34" s="594"/>
      <c r="DN34" s="594"/>
      <c r="DO34" s="594"/>
      <c r="DP34" s="594"/>
      <c r="DQ34" s="594"/>
      <c r="DR34" s="594"/>
      <c r="DS34" s="594"/>
      <c r="DT34" s="594"/>
      <c r="DU34" s="594"/>
      <c r="DV34" s="595"/>
      <c r="DW34" s="598">
        <v>14.2</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8876700</v>
      </c>
      <c r="S35" s="594"/>
      <c r="T35" s="594"/>
      <c r="U35" s="594"/>
      <c r="V35" s="594"/>
      <c r="W35" s="594"/>
      <c r="X35" s="594"/>
      <c r="Y35" s="595"/>
      <c r="Z35" s="596">
        <v>4.9000000000000004</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27073581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1771275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2420733</v>
      </c>
      <c r="CS35" s="625"/>
      <c r="CT35" s="625"/>
      <c r="CU35" s="625"/>
      <c r="CV35" s="625"/>
      <c r="CW35" s="625"/>
      <c r="CX35" s="625"/>
      <c r="CY35" s="626"/>
      <c r="CZ35" s="627">
        <v>1.4</v>
      </c>
      <c r="DA35" s="628"/>
      <c r="DB35" s="628"/>
      <c r="DC35" s="629"/>
      <c r="DD35" s="602">
        <v>2152681</v>
      </c>
      <c r="DE35" s="625"/>
      <c r="DF35" s="625"/>
      <c r="DG35" s="625"/>
      <c r="DH35" s="625"/>
      <c r="DI35" s="625"/>
      <c r="DJ35" s="625"/>
      <c r="DK35" s="626"/>
      <c r="DL35" s="602">
        <v>2152681</v>
      </c>
      <c r="DM35" s="625"/>
      <c r="DN35" s="625"/>
      <c r="DO35" s="625"/>
      <c r="DP35" s="625"/>
      <c r="DQ35" s="625"/>
      <c r="DR35" s="625"/>
      <c r="DS35" s="625"/>
      <c r="DT35" s="625"/>
      <c r="DU35" s="625"/>
      <c r="DV35" s="626"/>
      <c r="DW35" s="598">
        <v>2</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181497858</v>
      </c>
      <c r="S36" s="666"/>
      <c r="T36" s="666"/>
      <c r="U36" s="666"/>
      <c r="V36" s="666"/>
      <c r="W36" s="666"/>
      <c r="X36" s="666"/>
      <c r="Y36" s="667"/>
      <c r="Z36" s="668">
        <v>100</v>
      </c>
      <c r="AA36" s="668"/>
      <c r="AB36" s="668"/>
      <c r="AC36" s="668"/>
      <c r="AD36" s="669">
        <v>98907900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12016655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850710</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10072357</v>
      </c>
      <c r="CS36" s="594"/>
      <c r="CT36" s="594"/>
      <c r="CU36" s="594"/>
      <c r="CV36" s="594"/>
      <c r="CW36" s="594"/>
      <c r="CX36" s="594"/>
      <c r="CY36" s="595"/>
      <c r="CZ36" s="627">
        <v>5.7</v>
      </c>
      <c r="DA36" s="628"/>
      <c r="DB36" s="628"/>
      <c r="DC36" s="629"/>
      <c r="DD36" s="602">
        <v>6092000</v>
      </c>
      <c r="DE36" s="594"/>
      <c r="DF36" s="594"/>
      <c r="DG36" s="594"/>
      <c r="DH36" s="594"/>
      <c r="DI36" s="594"/>
      <c r="DJ36" s="594"/>
      <c r="DK36" s="595"/>
      <c r="DL36" s="602">
        <v>4277735</v>
      </c>
      <c r="DM36" s="594"/>
      <c r="DN36" s="594"/>
      <c r="DO36" s="594"/>
      <c r="DP36" s="594"/>
      <c r="DQ36" s="594"/>
      <c r="DR36" s="594"/>
      <c r="DS36" s="594"/>
      <c r="DT36" s="594"/>
      <c r="DU36" s="594"/>
      <c r="DV36" s="595"/>
      <c r="DW36" s="598">
        <v>4</v>
      </c>
      <c r="DX36" s="623"/>
      <c r="DY36" s="623"/>
      <c r="DZ36" s="623"/>
      <c r="EA36" s="623"/>
      <c r="EB36" s="623"/>
      <c r="EC36" s="624"/>
    </row>
    <row r="37" spans="2:133" ht="11.25" customHeight="1">
      <c r="AQ37" s="672" t="s">
        <v>313</v>
      </c>
      <c r="AR37" s="673"/>
      <c r="AS37" s="673"/>
      <c r="AT37" s="673"/>
      <c r="AU37" s="673"/>
      <c r="AV37" s="673"/>
      <c r="AW37" s="673"/>
      <c r="AX37" s="673"/>
      <c r="AY37" s="674"/>
      <c r="AZ37" s="593">
        <v>205562</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67794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980467</v>
      </c>
      <c r="CS37" s="625"/>
      <c r="CT37" s="625"/>
      <c r="CU37" s="625"/>
      <c r="CV37" s="625"/>
      <c r="CW37" s="625"/>
      <c r="CX37" s="625"/>
      <c r="CY37" s="626"/>
      <c r="CZ37" s="627">
        <v>0.6</v>
      </c>
      <c r="DA37" s="628"/>
      <c r="DB37" s="628"/>
      <c r="DC37" s="629"/>
      <c r="DD37" s="602">
        <v>763345</v>
      </c>
      <c r="DE37" s="625"/>
      <c r="DF37" s="625"/>
      <c r="DG37" s="625"/>
      <c r="DH37" s="625"/>
      <c r="DI37" s="625"/>
      <c r="DJ37" s="625"/>
      <c r="DK37" s="626"/>
      <c r="DL37" s="602">
        <v>761970</v>
      </c>
      <c r="DM37" s="625"/>
      <c r="DN37" s="625"/>
      <c r="DO37" s="625"/>
      <c r="DP37" s="625"/>
      <c r="DQ37" s="625"/>
      <c r="DR37" s="625"/>
      <c r="DS37" s="625"/>
      <c r="DT37" s="625"/>
      <c r="DU37" s="625"/>
      <c r="DV37" s="626"/>
      <c r="DW37" s="598">
        <v>0.7</v>
      </c>
      <c r="DX37" s="623"/>
      <c r="DY37" s="623"/>
      <c r="DZ37" s="623"/>
      <c r="EA37" s="623"/>
      <c r="EB37" s="623"/>
      <c r="EC37" s="624"/>
    </row>
    <row r="38" spans="2:133" ht="11.25" customHeight="1">
      <c r="AQ38" s="672" t="s">
        <v>316</v>
      </c>
      <c r="AR38" s="673"/>
      <c r="AS38" s="673"/>
      <c r="AT38" s="673"/>
      <c r="AU38" s="673"/>
      <c r="AV38" s="673"/>
      <c r="AW38" s="673"/>
      <c r="AX38" s="673"/>
      <c r="AY38" s="674"/>
      <c r="AZ38" s="593">
        <v>83522</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114059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26725387</v>
      </c>
      <c r="CS38" s="594"/>
      <c r="CT38" s="594"/>
      <c r="CU38" s="594"/>
      <c r="CV38" s="594"/>
      <c r="CW38" s="594"/>
      <c r="CX38" s="594"/>
      <c r="CY38" s="595"/>
      <c r="CZ38" s="627">
        <v>15.1</v>
      </c>
      <c r="DA38" s="628"/>
      <c r="DB38" s="628"/>
      <c r="DC38" s="629"/>
      <c r="DD38" s="602">
        <v>24525757</v>
      </c>
      <c r="DE38" s="594"/>
      <c r="DF38" s="594"/>
      <c r="DG38" s="594"/>
      <c r="DH38" s="594"/>
      <c r="DI38" s="594"/>
      <c r="DJ38" s="594"/>
      <c r="DK38" s="595"/>
      <c r="DL38" s="602">
        <v>16437426</v>
      </c>
      <c r="DM38" s="594"/>
      <c r="DN38" s="594"/>
      <c r="DO38" s="594"/>
      <c r="DP38" s="594"/>
      <c r="DQ38" s="594"/>
      <c r="DR38" s="594"/>
      <c r="DS38" s="594"/>
      <c r="DT38" s="594"/>
      <c r="DU38" s="594"/>
      <c r="DV38" s="595"/>
      <c r="DW38" s="598">
        <v>15.3</v>
      </c>
      <c r="DX38" s="623"/>
      <c r="DY38" s="623"/>
      <c r="DZ38" s="623"/>
      <c r="EA38" s="623"/>
      <c r="EB38" s="623"/>
      <c r="EC38" s="624"/>
    </row>
    <row r="39" spans="2:133" ht="11.25" customHeight="1">
      <c r="AQ39" s="672" t="s">
        <v>319</v>
      </c>
      <c r="AR39" s="673"/>
      <c r="AS39" s="673"/>
      <c r="AT39" s="673"/>
      <c r="AU39" s="673"/>
      <c r="AV39" s="673"/>
      <c r="AW39" s="673"/>
      <c r="AX39" s="673"/>
      <c r="AY39" s="674"/>
      <c r="AZ39" s="593" t="s">
        <v>320</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90</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4464999</v>
      </c>
      <c r="CS39" s="625"/>
      <c r="CT39" s="625"/>
      <c r="CU39" s="625"/>
      <c r="CV39" s="625"/>
      <c r="CW39" s="625"/>
      <c r="CX39" s="625"/>
      <c r="CY39" s="626"/>
      <c r="CZ39" s="627">
        <v>2.5</v>
      </c>
      <c r="DA39" s="628"/>
      <c r="DB39" s="628"/>
      <c r="DC39" s="629"/>
      <c r="DD39" s="602">
        <v>4334206</v>
      </c>
      <c r="DE39" s="625"/>
      <c r="DF39" s="625"/>
      <c r="DG39" s="625"/>
      <c r="DH39" s="625"/>
      <c r="DI39" s="625"/>
      <c r="DJ39" s="625"/>
      <c r="DK39" s="626"/>
      <c r="DL39" s="602" t="s">
        <v>320</v>
      </c>
      <c r="DM39" s="625"/>
      <c r="DN39" s="625"/>
      <c r="DO39" s="625"/>
      <c r="DP39" s="625"/>
      <c r="DQ39" s="625"/>
      <c r="DR39" s="625"/>
      <c r="DS39" s="625"/>
      <c r="DT39" s="625"/>
      <c r="DU39" s="625"/>
      <c r="DV39" s="626"/>
      <c r="DW39" s="598" t="s">
        <v>320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4381257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369945</v>
      </c>
      <c r="CS40" s="594"/>
      <c r="CT40" s="594"/>
      <c r="CU40" s="594"/>
      <c r="CV40" s="594"/>
      <c r="CW40" s="594"/>
      <c r="CX40" s="594"/>
      <c r="CY40" s="595"/>
      <c r="CZ40" s="627">
        <v>0.2</v>
      </c>
      <c r="DA40" s="628"/>
      <c r="DB40" s="628"/>
      <c r="DC40" s="629"/>
      <c r="DD40" s="602">
        <v>6</v>
      </c>
      <c r="DE40" s="594"/>
      <c r="DF40" s="594"/>
      <c r="DG40" s="594"/>
      <c r="DH40" s="594"/>
      <c r="DI40" s="594"/>
      <c r="DJ40" s="594"/>
      <c r="DK40" s="595"/>
      <c r="DL40" s="602" t="s">
        <v>320</v>
      </c>
      <c r="DM40" s="594"/>
      <c r="DN40" s="594"/>
      <c r="DO40" s="594"/>
      <c r="DP40" s="594"/>
      <c r="DQ40" s="594"/>
      <c r="DR40" s="594"/>
      <c r="DS40" s="594"/>
      <c r="DT40" s="594"/>
      <c r="DU40" s="594"/>
      <c r="DV40" s="595"/>
      <c r="DW40" s="598" t="s">
        <v>320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10386585</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324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21699037</v>
      </c>
      <c r="CS42" s="594"/>
      <c r="CT42" s="594"/>
      <c r="CU42" s="594"/>
      <c r="CV42" s="594"/>
      <c r="CW42" s="594"/>
      <c r="CX42" s="594"/>
      <c r="CY42" s="595"/>
      <c r="CZ42" s="627">
        <v>12.2</v>
      </c>
      <c r="DA42" s="676"/>
      <c r="DB42" s="676"/>
      <c r="DC42" s="677"/>
      <c r="DD42" s="602">
        <v>6477701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492986</v>
      </c>
      <c r="CS43" s="625"/>
      <c r="CT43" s="625"/>
      <c r="CU43" s="625"/>
      <c r="CV43" s="625"/>
      <c r="CW43" s="625"/>
      <c r="CX43" s="625"/>
      <c r="CY43" s="626"/>
      <c r="CZ43" s="627">
        <v>0.3</v>
      </c>
      <c r="DA43" s="628"/>
      <c r="DB43" s="628"/>
      <c r="DC43" s="629"/>
      <c r="DD43" s="602">
        <v>492986</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21678212</v>
      </c>
      <c r="CS44" s="594"/>
      <c r="CT44" s="594"/>
      <c r="CU44" s="594"/>
      <c r="CV44" s="594"/>
      <c r="CW44" s="594"/>
      <c r="CX44" s="594"/>
      <c r="CY44" s="595"/>
      <c r="CZ44" s="627">
        <v>12.2</v>
      </c>
      <c r="DA44" s="676"/>
      <c r="DB44" s="676"/>
      <c r="DC44" s="677"/>
      <c r="DD44" s="602">
        <v>6477701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9577570</v>
      </c>
      <c r="CS45" s="625"/>
      <c r="CT45" s="625"/>
      <c r="CU45" s="625"/>
      <c r="CV45" s="625"/>
      <c r="CW45" s="625"/>
      <c r="CX45" s="625"/>
      <c r="CY45" s="626"/>
      <c r="CZ45" s="627">
        <v>5.4</v>
      </c>
      <c r="DA45" s="628"/>
      <c r="DB45" s="628"/>
      <c r="DC45" s="629"/>
      <c r="DD45" s="602">
        <v>537109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11368087</v>
      </c>
      <c r="CS46" s="594"/>
      <c r="CT46" s="594"/>
      <c r="CU46" s="594"/>
      <c r="CV46" s="594"/>
      <c r="CW46" s="594"/>
      <c r="CX46" s="594"/>
      <c r="CY46" s="595"/>
      <c r="CZ46" s="627">
        <v>6.4</v>
      </c>
      <c r="DA46" s="676"/>
      <c r="DB46" s="676"/>
      <c r="DC46" s="677"/>
      <c r="DD46" s="602">
        <v>5643214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20825</v>
      </c>
      <c r="CS47" s="625"/>
      <c r="CT47" s="625"/>
      <c r="CU47" s="625"/>
      <c r="CV47" s="625"/>
      <c r="CW47" s="625"/>
      <c r="CX47" s="625"/>
      <c r="CY47" s="626"/>
      <c r="CZ47" s="627">
        <v>0</v>
      </c>
      <c r="DA47" s="628"/>
      <c r="DB47" s="628"/>
      <c r="DC47" s="629"/>
      <c r="DD47" s="602" t="s">
        <v>320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320</v>
      </c>
      <c r="CS48" s="594"/>
      <c r="CT48" s="594"/>
      <c r="CU48" s="594"/>
      <c r="CV48" s="594"/>
      <c r="CW48" s="594"/>
      <c r="CX48" s="594"/>
      <c r="CY48" s="595"/>
      <c r="CZ48" s="627" t="s">
        <v>320</v>
      </c>
      <c r="DA48" s="676"/>
      <c r="DB48" s="676"/>
      <c r="DC48" s="677"/>
      <c r="DD48" s="602" t="s">
        <v>320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177253868</v>
      </c>
      <c r="CS49" s="661"/>
      <c r="CT49" s="661"/>
      <c r="CU49" s="661"/>
      <c r="CV49" s="661"/>
      <c r="CW49" s="661"/>
      <c r="CX49" s="661"/>
      <c r="CY49" s="688"/>
      <c r="CZ49" s="689">
        <v>100</v>
      </c>
      <c r="DA49" s="690"/>
      <c r="DB49" s="690"/>
      <c r="DC49" s="691"/>
      <c r="DD49" s="692">
        <v>118636696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11" sqref="BS11:CG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182551</v>
      </c>
      <c r="R7" s="723"/>
      <c r="S7" s="723"/>
      <c r="T7" s="723"/>
      <c r="U7" s="723"/>
      <c r="V7" s="723">
        <v>177279</v>
      </c>
      <c r="W7" s="723"/>
      <c r="X7" s="723"/>
      <c r="Y7" s="723"/>
      <c r="Z7" s="723"/>
      <c r="AA7" s="723">
        <v>5272</v>
      </c>
      <c r="AB7" s="723"/>
      <c r="AC7" s="723"/>
      <c r="AD7" s="723"/>
      <c r="AE7" s="724"/>
      <c r="AF7" s="725">
        <v>3753</v>
      </c>
      <c r="AG7" s="726"/>
      <c r="AH7" s="726"/>
      <c r="AI7" s="726"/>
      <c r="AJ7" s="727"/>
      <c r="AK7" s="762" t="s">
        <v>538</v>
      </c>
      <c r="AL7" s="763"/>
      <c r="AM7" s="763"/>
      <c r="AN7" s="763"/>
      <c r="AO7" s="763"/>
      <c r="AP7" s="763">
        <v>168412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540</v>
      </c>
      <c r="BS7" s="766" t="s">
        <v>542</v>
      </c>
      <c r="BT7" s="767"/>
      <c r="BU7" s="767"/>
      <c r="BV7" s="767"/>
      <c r="BW7" s="767"/>
      <c r="BX7" s="767"/>
      <c r="BY7" s="767"/>
      <c r="BZ7" s="767"/>
      <c r="CA7" s="767"/>
      <c r="CB7" s="767"/>
      <c r="CC7" s="767"/>
      <c r="CD7" s="767"/>
      <c r="CE7" s="767"/>
      <c r="CF7" s="767"/>
      <c r="CG7" s="768"/>
      <c r="CH7" s="759" t="s">
        <v>553</v>
      </c>
      <c r="CI7" s="760"/>
      <c r="CJ7" s="760"/>
      <c r="CK7" s="760"/>
      <c r="CL7" s="761"/>
      <c r="CM7" s="759">
        <v>27</v>
      </c>
      <c r="CN7" s="760"/>
      <c r="CO7" s="760"/>
      <c r="CP7" s="760"/>
      <c r="CQ7" s="761"/>
      <c r="CR7" s="759">
        <v>10</v>
      </c>
      <c r="CS7" s="760"/>
      <c r="CT7" s="760"/>
      <c r="CU7" s="760"/>
      <c r="CV7" s="761"/>
      <c r="CW7" s="759">
        <v>73</v>
      </c>
      <c r="CX7" s="760"/>
      <c r="CY7" s="760"/>
      <c r="CZ7" s="760"/>
      <c r="DA7" s="761"/>
      <c r="DB7" s="759" t="s">
        <v>554</v>
      </c>
      <c r="DC7" s="760"/>
      <c r="DD7" s="760"/>
      <c r="DE7" s="760"/>
      <c r="DF7" s="761"/>
      <c r="DG7" s="759">
        <v>4148</v>
      </c>
      <c r="DH7" s="760"/>
      <c r="DI7" s="760"/>
      <c r="DJ7" s="760"/>
      <c r="DK7" s="761"/>
      <c r="DL7" s="759" t="s">
        <v>557</v>
      </c>
      <c r="DM7" s="760"/>
      <c r="DN7" s="760"/>
      <c r="DO7" s="760"/>
      <c r="DP7" s="761"/>
      <c r="DQ7" s="759" t="s">
        <v>557</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116</v>
      </c>
      <c r="R8" s="747"/>
      <c r="S8" s="747"/>
      <c r="T8" s="747"/>
      <c r="U8" s="747"/>
      <c r="V8" s="747">
        <v>43</v>
      </c>
      <c r="W8" s="747"/>
      <c r="X8" s="747"/>
      <c r="Y8" s="747"/>
      <c r="Z8" s="747"/>
      <c r="AA8" s="747">
        <v>73</v>
      </c>
      <c r="AB8" s="747"/>
      <c r="AC8" s="747"/>
      <c r="AD8" s="747"/>
      <c r="AE8" s="748"/>
      <c r="AF8" s="749">
        <v>12</v>
      </c>
      <c r="AG8" s="750"/>
      <c r="AH8" s="750"/>
      <c r="AI8" s="750"/>
      <c r="AJ8" s="751"/>
      <c r="AK8" s="752">
        <v>12</v>
      </c>
      <c r="AL8" s="753"/>
      <c r="AM8" s="753"/>
      <c r="AN8" s="753"/>
      <c r="AO8" s="753"/>
      <c r="AP8" s="753" t="s">
        <v>582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541</v>
      </c>
      <c r="BS8" s="756" t="s">
        <v>543</v>
      </c>
      <c r="BT8" s="757"/>
      <c r="BU8" s="757"/>
      <c r="BV8" s="757"/>
      <c r="BW8" s="757"/>
      <c r="BX8" s="757"/>
      <c r="BY8" s="757"/>
      <c r="BZ8" s="757"/>
      <c r="CA8" s="757"/>
      <c r="CB8" s="757"/>
      <c r="CC8" s="757"/>
      <c r="CD8" s="757"/>
      <c r="CE8" s="757"/>
      <c r="CF8" s="757"/>
      <c r="CG8" s="758"/>
      <c r="CH8" s="769" t="s">
        <v>553</v>
      </c>
      <c r="CI8" s="770"/>
      <c r="CJ8" s="770"/>
      <c r="CK8" s="770"/>
      <c r="CL8" s="771"/>
      <c r="CM8" s="769">
        <v>3</v>
      </c>
      <c r="CN8" s="770"/>
      <c r="CO8" s="770"/>
      <c r="CP8" s="770"/>
      <c r="CQ8" s="771"/>
      <c r="CR8" s="769">
        <v>3</v>
      </c>
      <c r="CS8" s="770"/>
      <c r="CT8" s="770"/>
      <c r="CU8" s="770"/>
      <c r="CV8" s="771"/>
      <c r="CW8" s="769">
        <v>14</v>
      </c>
      <c r="CX8" s="770"/>
      <c r="CY8" s="770"/>
      <c r="CZ8" s="770"/>
      <c r="DA8" s="771"/>
      <c r="DB8" s="769" t="s">
        <v>554</v>
      </c>
      <c r="DC8" s="770"/>
      <c r="DD8" s="770"/>
      <c r="DE8" s="770"/>
      <c r="DF8" s="771"/>
      <c r="DG8" s="769" t="s">
        <v>557</v>
      </c>
      <c r="DH8" s="770"/>
      <c r="DI8" s="770"/>
      <c r="DJ8" s="770"/>
      <c r="DK8" s="771"/>
      <c r="DL8" s="769">
        <v>444</v>
      </c>
      <c r="DM8" s="770"/>
      <c r="DN8" s="770"/>
      <c r="DO8" s="770"/>
      <c r="DP8" s="771"/>
      <c r="DQ8" s="769">
        <v>444</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31</v>
      </c>
      <c r="R9" s="747"/>
      <c r="S9" s="747"/>
      <c r="T9" s="747"/>
      <c r="U9" s="747"/>
      <c r="V9" s="747">
        <v>1132</v>
      </c>
      <c r="W9" s="747"/>
      <c r="X9" s="747"/>
      <c r="Y9" s="747"/>
      <c r="Z9" s="747"/>
      <c r="AA9" s="747">
        <v>-1101</v>
      </c>
      <c r="AB9" s="747"/>
      <c r="AC9" s="747"/>
      <c r="AD9" s="747"/>
      <c r="AE9" s="748"/>
      <c r="AF9" s="749">
        <v>-1101</v>
      </c>
      <c r="AG9" s="750"/>
      <c r="AH9" s="750"/>
      <c r="AI9" s="750"/>
      <c r="AJ9" s="751"/>
      <c r="AK9" s="752">
        <v>0</v>
      </c>
      <c r="AL9" s="753"/>
      <c r="AM9" s="753"/>
      <c r="AN9" s="753"/>
      <c r="AO9" s="753"/>
      <c r="AP9" s="753">
        <v>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585</v>
      </c>
      <c r="BT9" s="757"/>
      <c r="BU9" s="757"/>
      <c r="BV9" s="757"/>
      <c r="BW9" s="757"/>
      <c r="BX9" s="757"/>
      <c r="BY9" s="757"/>
      <c r="BZ9" s="757"/>
      <c r="CA9" s="757"/>
      <c r="CB9" s="757"/>
      <c r="CC9" s="757"/>
      <c r="CD9" s="757"/>
      <c r="CE9" s="757"/>
      <c r="CF9" s="757"/>
      <c r="CG9" s="758"/>
      <c r="CH9" s="769">
        <v>-4</v>
      </c>
      <c r="CI9" s="770"/>
      <c r="CJ9" s="770"/>
      <c r="CK9" s="770"/>
      <c r="CL9" s="771"/>
      <c r="CM9" s="769">
        <v>759</v>
      </c>
      <c r="CN9" s="770"/>
      <c r="CO9" s="770"/>
      <c r="CP9" s="770"/>
      <c r="CQ9" s="771"/>
      <c r="CR9" s="769">
        <v>10</v>
      </c>
      <c r="CS9" s="770"/>
      <c r="CT9" s="770"/>
      <c r="CU9" s="770"/>
      <c r="CV9" s="771"/>
      <c r="CW9" s="769">
        <v>80</v>
      </c>
      <c r="CX9" s="770"/>
      <c r="CY9" s="770"/>
      <c r="CZ9" s="770"/>
      <c r="DA9" s="771"/>
      <c r="DB9" s="769" t="s">
        <v>554</v>
      </c>
      <c r="DC9" s="770"/>
      <c r="DD9" s="770"/>
      <c r="DE9" s="770"/>
      <c r="DF9" s="771"/>
      <c r="DG9" s="769" t="s">
        <v>557</v>
      </c>
      <c r="DH9" s="770"/>
      <c r="DI9" s="770"/>
      <c r="DJ9" s="770"/>
      <c r="DK9" s="771"/>
      <c r="DL9" s="769" t="s">
        <v>557</v>
      </c>
      <c r="DM9" s="770"/>
      <c r="DN9" s="770"/>
      <c r="DO9" s="770"/>
      <c r="DP9" s="771"/>
      <c r="DQ9" s="769" t="s">
        <v>557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587</v>
      </c>
      <c r="BT10" s="757"/>
      <c r="BU10" s="757"/>
      <c r="BV10" s="757"/>
      <c r="BW10" s="757"/>
      <c r="BX10" s="757"/>
      <c r="BY10" s="757"/>
      <c r="BZ10" s="757"/>
      <c r="CA10" s="757"/>
      <c r="CB10" s="757"/>
      <c r="CC10" s="757"/>
      <c r="CD10" s="757"/>
      <c r="CE10" s="757"/>
      <c r="CF10" s="757"/>
      <c r="CG10" s="758"/>
      <c r="CH10" s="769">
        <v>-9</v>
      </c>
      <c r="CI10" s="770"/>
      <c r="CJ10" s="770"/>
      <c r="CK10" s="770"/>
      <c r="CL10" s="771"/>
      <c r="CM10" s="769">
        <v>179</v>
      </c>
      <c r="CN10" s="770"/>
      <c r="CO10" s="770"/>
      <c r="CP10" s="770"/>
      <c r="CQ10" s="771"/>
      <c r="CR10" s="769">
        <v>30</v>
      </c>
      <c r="CS10" s="770"/>
      <c r="CT10" s="770"/>
      <c r="CU10" s="770"/>
      <c r="CV10" s="771"/>
      <c r="CW10" s="769">
        <v>18</v>
      </c>
      <c r="CX10" s="770"/>
      <c r="CY10" s="770"/>
      <c r="CZ10" s="770"/>
      <c r="DA10" s="771"/>
      <c r="DB10" s="769" t="s">
        <v>554</v>
      </c>
      <c r="DC10" s="770"/>
      <c r="DD10" s="770"/>
      <c r="DE10" s="770"/>
      <c r="DF10" s="771"/>
      <c r="DG10" s="769" t="s">
        <v>557</v>
      </c>
      <c r="DH10" s="770"/>
      <c r="DI10" s="770"/>
      <c r="DJ10" s="770"/>
      <c r="DK10" s="771"/>
      <c r="DL10" s="769" t="s">
        <v>557</v>
      </c>
      <c r="DM10" s="770"/>
      <c r="DN10" s="770"/>
      <c r="DO10" s="770"/>
      <c r="DP10" s="771"/>
      <c r="DQ10" s="769" t="s">
        <v>557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586</v>
      </c>
      <c r="BT11" s="757"/>
      <c r="BU11" s="757"/>
      <c r="BV11" s="757"/>
      <c r="BW11" s="757"/>
      <c r="BX11" s="757"/>
      <c r="BY11" s="757"/>
      <c r="BZ11" s="757"/>
      <c r="CA11" s="757"/>
      <c r="CB11" s="757"/>
      <c r="CC11" s="757"/>
      <c r="CD11" s="757"/>
      <c r="CE11" s="757"/>
      <c r="CF11" s="757"/>
      <c r="CG11" s="758"/>
      <c r="CH11" s="769">
        <v>-8</v>
      </c>
      <c r="CI11" s="770"/>
      <c r="CJ11" s="770"/>
      <c r="CK11" s="770"/>
      <c r="CL11" s="771"/>
      <c r="CM11" s="769">
        <v>452</v>
      </c>
      <c r="CN11" s="770"/>
      <c r="CO11" s="770"/>
      <c r="CP11" s="770"/>
      <c r="CQ11" s="771"/>
      <c r="CR11" s="769">
        <v>300</v>
      </c>
      <c r="CS11" s="770"/>
      <c r="CT11" s="770"/>
      <c r="CU11" s="770"/>
      <c r="CV11" s="771"/>
      <c r="CW11" s="769">
        <v>261</v>
      </c>
      <c r="CX11" s="770"/>
      <c r="CY11" s="770"/>
      <c r="CZ11" s="770"/>
      <c r="DA11" s="771"/>
      <c r="DB11" s="769" t="s">
        <v>554</v>
      </c>
      <c r="DC11" s="770"/>
      <c r="DD11" s="770"/>
      <c r="DE11" s="770"/>
      <c r="DF11" s="771"/>
      <c r="DG11" s="769" t="s">
        <v>557</v>
      </c>
      <c r="DH11" s="770"/>
      <c r="DI11" s="770"/>
      <c r="DJ11" s="770"/>
      <c r="DK11" s="771"/>
      <c r="DL11" s="769" t="s">
        <v>557</v>
      </c>
      <c r="DM11" s="770"/>
      <c r="DN11" s="770"/>
      <c r="DO11" s="770"/>
      <c r="DP11" s="771"/>
      <c r="DQ11" s="769" t="s">
        <v>557</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544</v>
      </c>
      <c r="BT12" s="757"/>
      <c r="BU12" s="757"/>
      <c r="BV12" s="757"/>
      <c r="BW12" s="757"/>
      <c r="BX12" s="757"/>
      <c r="BY12" s="757"/>
      <c r="BZ12" s="757"/>
      <c r="CA12" s="757"/>
      <c r="CB12" s="757"/>
      <c r="CC12" s="757"/>
      <c r="CD12" s="757"/>
      <c r="CE12" s="757"/>
      <c r="CF12" s="757"/>
      <c r="CG12" s="758"/>
      <c r="CH12" s="769">
        <v>4</v>
      </c>
      <c r="CI12" s="770"/>
      <c r="CJ12" s="770"/>
      <c r="CK12" s="770"/>
      <c r="CL12" s="771"/>
      <c r="CM12" s="769">
        <v>132</v>
      </c>
      <c r="CN12" s="770"/>
      <c r="CO12" s="770"/>
      <c r="CP12" s="770"/>
      <c r="CQ12" s="771"/>
      <c r="CR12" s="769">
        <v>40</v>
      </c>
      <c r="CS12" s="770"/>
      <c r="CT12" s="770"/>
      <c r="CU12" s="770"/>
      <c r="CV12" s="771"/>
      <c r="CW12" s="769" t="s">
        <v>554</v>
      </c>
      <c r="CX12" s="770"/>
      <c r="CY12" s="770"/>
      <c r="CZ12" s="770"/>
      <c r="DA12" s="771"/>
      <c r="DB12" s="769" t="s">
        <v>554</v>
      </c>
      <c r="DC12" s="770"/>
      <c r="DD12" s="770"/>
      <c r="DE12" s="770"/>
      <c r="DF12" s="771"/>
      <c r="DG12" s="769" t="s">
        <v>557</v>
      </c>
      <c r="DH12" s="770"/>
      <c r="DI12" s="770"/>
      <c r="DJ12" s="770"/>
      <c r="DK12" s="771"/>
      <c r="DL12" s="769" t="s">
        <v>557</v>
      </c>
      <c r="DM12" s="770"/>
      <c r="DN12" s="770"/>
      <c r="DO12" s="770"/>
      <c r="DP12" s="771"/>
      <c r="DQ12" s="769" t="s">
        <v>557</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545</v>
      </c>
      <c r="BT13" s="757"/>
      <c r="BU13" s="757"/>
      <c r="BV13" s="757"/>
      <c r="BW13" s="757"/>
      <c r="BX13" s="757"/>
      <c r="BY13" s="757"/>
      <c r="BZ13" s="757"/>
      <c r="CA13" s="757"/>
      <c r="CB13" s="757"/>
      <c r="CC13" s="757"/>
      <c r="CD13" s="757"/>
      <c r="CE13" s="757"/>
      <c r="CF13" s="757"/>
      <c r="CG13" s="758"/>
      <c r="CH13" s="769">
        <v>-2</v>
      </c>
      <c r="CI13" s="770"/>
      <c r="CJ13" s="770"/>
      <c r="CK13" s="770"/>
      <c r="CL13" s="771"/>
      <c r="CM13" s="769">
        <v>1901</v>
      </c>
      <c r="CN13" s="770"/>
      <c r="CO13" s="770"/>
      <c r="CP13" s="770"/>
      <c r="CQ13" s="771"/>
      <c r="CR13" s="769">
        <v>90</v>
      </c>
      <c r="CS13" s="770"/>
      <c r="CT13" s="770"/>
      <c r="CU13" s="770"/>
      <c r="CV13" s="771"/>
      <c r="CW13" s="769" t="s">
        <v>555</v>
      </c>
      <c r="CX13" s="770"/>
      <c r="CY13" s="770"/>
      <c r="CZ13" s="770"/>
      <c r="DA13" s="771"/>
      <c r="DB13" s="769">
        <v>44</v>
      </c>
      <c r="DC13" s="770"/>
      <c r="DD13" s="770"/>
      <c r="DE13" s="770"/>
      <c r="DF13" s="771"/>
      <c r="DG13" s="769" t="s">
        <v>557</v>
      </c>
      <c r="DH13" s="770"/>
      <c r="DI13" s="770"/>
      <c r="DJ13" s="770"/>
      <c r="DK13" s="771"/>
      <c r="DL13" s="769" t="s">
        <v>557</v>
      </c>
      <c r="DM13" s="770"/>
      <c r="DN13" s="770"/>
      <c r="DO13" s="770"/>
      <c r="DP13" s="771"/>
      <c r="DQ13" s="769" t="s">
        <v>557</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546</v>
      </c>
      <c r="BT14" s="757"/>
      <c r="BU14" s="757"/>
      <c r="BV14" s="757"/>
      <c r="BW14" s="757"/>
      <c r="BX14" s="757"/>
      <c r="BY14" s="757"/>
      <c r="BZ14" s="757"/>
      <c r="CA14" s="757"/>
      <c r="CB14" s="757"/>
      <c r="CC14" s="757"/>
      <c r="CD14" s="757"/>
      <c r="CE14" s="757"/>
      <c r="CF14" s="757"/>
      <c r="CG14" s="758"/>
      <c r="CH14" s="769">
        <v>28</v>
      </c>
      <c r="CI14" s="770"/>
      <c r="CJ14" s="770"/>
      <c r="CK14" s="770"/>
      <c r="CL14" s="771"/>
      <c r="CM14" s="769">
        <v>1775</v>
      </c>
      <c r="CN14" s="770"/>
      <c r="CO14" s="770"/>
      <c r="CP14" s="770"/>
      <c r="CQ14" s="771"/>
      <c r="CR14" s="769">
        <v>300</v>
      </c>
      <c r="CS14" s="770"/>
      <c r="CT14" s="770"/>
      <c r="CU14" s="770"/>
      <c r="CV14" s="771"/>
      <c r="CW14" s="769" t="s">
        <v>555</v>
      </c>
      <c r="CX14" s="770"/>
      <c r="CY14" s="770"/>
      <c r="CZ14" s="770"/>
      <c r="DA14" s="771"/>
      <c r="DB14" s="769" t="s">
        <v>554</v>
      </c>
      <c r="DC14" s="770"/>
      <c r="DD14" s="770"/>
      <c r="DE14" s="770"/>
      <c r="DF14" s="771"/>
      <c r="DG14" s="769" t="s">
        <v>557</v>
      </c>
      <c r="DH14" s="770"/>
      <c r="DI14" s="770"/>
      <c r="DJ14" s="770"/>
      <c r="DK14" s="771"/>
      <c r="DL14" s="769" t="s">
        <v>557</v>
      </c>
      <c r="DM14" s="770"/>
      <c r="DN14" s="770"/>
      <c r="DO14" s="770"/>
      <c r="DP14" s="771"/>
      <c r="DQ14" s="769" t="s">
        <v>557</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547</v>
      </c>
      <c r="BT15" s="757"/>
      <c r="BU15" s="757"/>
      <c r="BV15" s="757"/>
      <c r="BW15" s="757"/>
      <c r="BX15" s="757"/>
      <c r="BY15" s="757"/>
      <c r="BZ15" s="757"/>
      <c r="CA15" s="757"/>
      <c r="CB15" s="757"/>
      <c r="CC15" s="757"/>
      <c r="CD15" s="757"/>
      <c r="CE15" s="757"/>
      <c r="CF15" s="757"/>
      <c r="CG15" s="758"/>
      <c r="CH15" s="769">
        <v>6</v>
      </c>
      <c r="CI15" s="770"/>
      <c r="CJ15" s="770"/>
      <c r="CK15" s="770"/>
      <c r="CL15" s="771"/>
      <c r="CM15" s="769">
        <v>616</v>
      </c>
      <c r="CN15" s="770"/>
      <c r="CO15" s="770"/>
      <c r="CP15" s="770"/>
      <c r="CQ15" s="771"/>
      <c r="CR15" s="769">
        <v>350</v>
      </c>
      <c r="CS15" s="770"/>
      <c r="CT15" s="770"/>
      <c r="CU15" s="770"/>
      <c r="CV15" s="771"/>
      <c r="CW15" s="769">
        <v>19</v>
      </c>
      <c r="CX15" s="770"/>
      <c r="CY15" s="770"/>
      <c r="CZ15" s="770"/>
      <c r="DA15" s="771"/>
      <c r="DB15" s="769" t="s">
        <v>554</v>
      </c>
      <c r="DC15" s="770"/>
      <c r="DD15" s="770"/>
      <c r="DE15" s="770"/>
      <c r="DF15" s="771"/>
      <c r="DG15" s="769" t="s">
        <v>557</v>
      </c>
      <c r="DH15" s="770"/>
      <c r="DI15" s="770"/>
      <c r="DJ15" s="770"/>
      <c r="DK15" s="771"/>
      <c r="DL15" s="769" t="s">
        <v>557</v>
      </c>
      <c r="DM15" s="770"/>
      <c r="DN15" s="770"/>
      <c r="DO15" s="770"/>
      <c r="DP15" s="771"/>
      <c r="DQ15" s="769" t="s">
        <v>557</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548</v>
      </c>
      <c r="BT16" s="757"/>
      <c r="BU16" s="757"/>
      <c r="BV16" s="757"/>
      <c r="BW16" s="757"/>
      <c r="BX16" s="757"/>
      <c r="BY16" s="757"/>
      <c r="BZ16" s="757"/>
      <c r="CA16" s="757"/>
      <c r="CB16" s="757"/>
      <c r="CC16" s="757"/>
      <c r="CD16" s="757"/>
      <c r="CE16" s="757"/>
      <c r="CF16" s="757"/>
      <c r="CG16" s="758"/>
      <c r="CH16" s="769">
        <v>576</v>
      </c>
      <c r="CI16" s="770"/>
      <c r="CJ16" s="770"/>
      <c r="CK16" s="770"/>
      <c r="CL16" s="771"/>
      <c r="CM16" s="769">
        <v>4405</v>
      </c>
      <c r="CN16" s="770"/>
      <c r="CO16" s="770"/>
      <c r="CP16" s="770"/>
      <c r="CQ16" s="771"/>
      <c r="CR16" s="769">
        <v>460</v>
      </c>
      <c r="CS16" s="770"/>
      <c r="CT16" s="770"/>
      <c r="CU16" s="770"/>
      <c r="CV16" s="771"/>
      <c r="CW16" s="769" t="s">
        <v>555</v>
      </c>
      <c r="CX16" s="770"/>
      <c r="CY16" s="770"/>
      <c r="CZ16" s="770"/>
      <c r="DA16" s="771"/>
      <c r="DB16" s="769" t="s">
        <v>554</v>
      </c>
      <c r="DC16" s="770"/>
      <c r="DD16" s="770"/>
      <c r="DE16" s="770"/>
      <c r="DF16" s="771"/>
      <c r="DG16" s="769" t="s">
        <v>557</v>
      </c>
      <c r="DH16" s="770"/>
      <c r="DI16" s="770"/>
      <c r="DJ16" s="770"/>
      <c r="DK16" s="771"/>
      <c r="DL16" s="769" t="s">
        <v>557</v>
      </c>
      <c r="DM16" s="770"/>
      <c r="DN16" s="770"/>
      <c r="DO16" s="770"/>
      <c r="DP16" s="771"/>
      <c r="DQ16" s="769" t="s">
        <v>557</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t="s">
        <v>540</v>
      </c>
      <c r="BS17" s="756" t="s">
        <v>549</v>
      </c>
      <c r="BT17" s="757"/>
      <c r="BU17" s="757"/>
      <c r="BV17" s="757"/>
      <c r="BW17" s="757"/>
      <c r="BX17" s="757"/>
      <c r="BY17" s="757"/>
      <c r="BZ17" s="757"/>
      <c r="CA17" s="757"/>
      <c r="CB17" s="757"/>
      <c r="CC17" s="757"/>
      <c r="CD17" s="757"/>
      <c r="CE17" s="757"/>
      <c r="CF17" s="757"/>
      <c r="CG17" s="758"/>
      <c r="CH17" s="769">
        <v>-1</v>
      </c>
      <c r="CI17" s="770"/>
      <c r="CJ17" s="770"/>
      <c r="CK17" s="770"/>
      <c r="CL17" s="771"/>
      <c r="CM17" s="769">
        <v>125</v>
      </c>
      <c r="CN17" s="770"/>
      <c r="CO17" s="770"/>
      <c r="CP17" s="770"/>
      <c r="CQ17" s="771"/>
      <c r="CR17" s="769">
        <v>50</v>
      </c>
      <c r="CS17" s="770"/>
      <c r="CT17" s="770"/>
      <c r="CU17" s="770"/>
      <c r="CV17" s="771"/>
      <c r="CW17" s="769">
        <v>2</v>
      </c>
      <c r="CX17" s="770"/>
      <c r="CY17" s="770"/>
      <c r="CZ17" s="770"/>
      <c r="DA17" s="771"/>
      <c r="DB17" s="769" t="s">
        <v>554</v>
      </c>
      <c r="DC17" s="770"/>
      <c r="DD17" s="770"/>
      <c r="DE17" s="770"/>
      <c r="DF17" s="771"/>
      <c r="DG17" s="769" t="s">
        <v>557</v>
      </c>
      <c r="DH17" s="770"/>
      <c r="DI17" s="770"/>
      <c r="DJ17" s="770"/>
      <c r="DK17" s="771"/>
      <c r="DL17" s="769">
        <v>132</v>
      </c>
      <c r="DM17" s="770"/>
      <c r="DN17" s="770"/>
      <c r="DO17" s="770"/>
      <c r="DP17" s="771"/>
      <c r="DQ17" s="769">
        <v>118</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t="s">
        <v>540</v>
      </c>
      <c r="BS18" s="756" t="s">
        <v>550</v>
      </c>
      <c r="BT18" s="757"/>
      <c r="BU18" s="757"/>
      <c r="BV18" s="757"/>
      <c r="BW18" s="757"/>
      <c r="BX18" s="757"/>
      <c r="BY18" s="757"/>
      <c r="BZ18" s="757"/>
      <c r="CA18" s="757"/>
      <c r="CB18" s="757"/>
      <c r="CC18" s="757"/>
      <c r="CD18" s="757"/>
      <c r="CE18" s="757"/>
      <c r="CF18" s="757"/>
      <c r="CG18" s="758"/>
      <c r="CH18" s="769">
        <v>5</v>
      </c>
      <c r="CI18" s="770"/>
      <c r="CJ18" s="770"/>
      <c r="CK18" s="770"/>
      <c r="CL18" s="771"/>
      <c r="CM18" s="769">
        <v>14</v>
      </c>
      <c r="CN18" s="770"/>
      <c r="CO18" s="770"/>
      <c r="CP18" s="770"/>
      <c r="CQ18" s="771"/>
      <c r="CR18" s="769">
        <v>3</v>
      </c>
      <c r="CS18" s="770"/>
      <c r="CT18" s="770"/>
      <c r="CU18" s="770"/>
      <c r="CV18" s="771"/>
      <c r="CW18" s="769">
        <v>1</v>
      </c>
      <c r="CX18" s="770"/>
      <c r="CY18" s="770"/>
      <c r="CZ18" s="770"/>
      <c r="DA18" s="771"/>
      <c r="DB18" s="769" t="s">
        <v>554</v>
      </c>
      <c r="DC18" s="770"/>
      <c r="DD18" s="770"/>
      <c r="DE18" s="770"/>
      <c r="DF18" s="771"/>
      <c r="DG18" s="769" t="s">
        <v>557</v>
      </c>
      <c r="DH18" s="770"/>
      <c r="DI18" s="770"/>
      <c r="DJ18" s="770"/>
      <c r="DK18" s="771"/>
      <c r="DL18" s="769">
        <v>14</v>
      </c>
      <c r="DM18" s="770"/>
      <c r="DN18" s="770"/>
      <c r="DO18" s="770"/>
      <c r="DP18" s="771"/>
      <c r="DQ18" s="769">
        <v>1</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t="s">
        <v>551</v>
      </c>
      <c r="BT19" s="757"/>
      <c r="BU19" s="757"/>
      <c r="BV19" s="757"/>
      <c r="BW19" s="757"/>
      <c r="BX19" s="757"/>
      <c r="BY19" s="757"/>
      <c r="BZ19" s="757"/>
      <c r="CA19" s="757"/>
      <c r="CB19" s="757"/>
      <c r="CC19" s="757"/>
      <c r="CD19" s="757"/>
      <c r="CE19" s="757"/>
      <c r="CF19" s="757"/>
      <c r="CG19" s="758"/>
      <c r="CH19" s="769">
        <v>17</v>
      </c>
      <c r="CI19" s="770"/>
      <c r="CJ19" s="770"/>
      <c r="CK19" s="770"/>
      <c r="CL19" s="771"/>
      <c r="CM19" s="769">
        <v>63</v>
      </c>
      <c r="CN19" s="770"/>
      <c r="CO19" s="770"/>
      <c r="CP19" s="770"/>
      <c r="CQ19" s="771"/>
      <c r="CR19" s="769">
        <v>10</v>
      </c>
      <c r="CS19" s="770"/>
      <c r="CT19" s="770"/>
      <c r="CU19" s="770"/>
      <c r="CV19" s="771"/>
      <c r="CW19" s="769" t="s">
        <v>555</v>
      </c>
      <c r="CX19" s="770"/>
      <c r="CY19" s="770"/>
      <c r="CZ19" s="770"/>
      <c r="DA19" s="771"/>
      <c r="DB19" s="769" t="s">
        <v>556</v>
      </c>
      <c r="DC19" s="770"/>
      <c r="DD19" s="770"/>
      <c r="DE19" s="770"/>
      <c r="DF19" s="771"/>
      <c r="DG19" s="769" t="s">
        <v>557</v>
      </c>
      <c r="DH19" s="770"/>
      <c r="DI19" s="770"/>
      <c r="DJ19" s="770"/>
      <c r="DK19" s="771"/>
      <c r="DL19" s="769" t="s">
        <v>557</v>
      </c>
      <c r="DM19" s="770"/>
      <c r="DN19" s="770"/>
      <c r="DO19" s="770"/>
      <c r="DP19" s="771"/>
      <c r="DQ19" s="769" t="s">
        <v>557</v>
      </c>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t="s">
        <v>552</v>
      </c>
      <c r="BT20" s="757"/>
      <c r="BU20" s="757"/>
      <c r="BV20" s="757"/>
      <c r="BW20" s="757"/>
      <c r="BX20" s="757"/>
      <c r="BY20" s="757"/>
      <c r="BZ20" s="757"/>
      <c r="CA20" s="757"/>
      <c r="CB20" s="757"/>
      <c r="CC20" s="757"/>
      <c r="CD20" s="757"/>
      <c r="CE20" s="757"/>
      <c r="CF20" s="757"/>
      <c r="CG20" s="758"/>
      <c r="CH20" s="769">
        <v>-178</v>
      </c>
      <c r="CI20" s="770"/>
      <c r="CJ20" s="770"/>
      <c r="CK20" s="770"/>
      <c r="CL20" s="771"/>
      <c r="CM20" s="769">
        <v>540</v>
      </c>
      <c r="CN20" s="770"/>
      <c r="CO20" s="770"/>
      <c r="CP20" s="770"/>
      <c r="CQ20" s="771"/>
      <c r="CR20" s="769">
        <v>43</v>
      </c>
      <c r="CS20" s="770"/>
      <c r="CT20" s="770"/>
      <c r="CU20" s="770"/>
      <c r="CV20" s="771"/>
      <c r="CW20" s="769">
        <v>15</v>
      </c>
      <c r="CX20" s="770"/>
      <c r="CY20" s="770"/>
      <c r="CZ20" s="770"/>
      <c r="DA20" s="771"/>
      <c r="DB20" s="769" t="s">
        <v>554</v>
      </c>
      <c r="DC20" s="770"/>
      <c r="DD20" s="770"/>
      <c r="DE20" s="770"/>
      <c r="DF20" s="771"/>
      <c r="DG20" s="769" t="s">
        <v>557</v>
      </c>
      <c r="DH20" s="770"/>
      <c r="DI20" s="770"/>
      <c r="DJ20" s="770"/>
      <c r="DK20" s="771"/>
      <c r="DL20" s="769" t="s">
        <v>557</v>
      </c>
      <c r="DM20" s="770"/>
      <c r="DN20" s="770"/>
      <c r="DO20" s="770"/>
      <c r="DP20" s="771"/>
      <c r="DQ20" s="769" t="s">
        <v>557</v>
      </c>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182620</v>
      </c>
      <c r="R23" s="782"/>
      <c r="S23" s="782"/>
      <c r="T23" s="782"/>
      <c r="U23" s="782"/>
      <c r="V23" s="782">
        <v>178376</v>
      </c>
      <c r="W23" s="782"/>
      <c r="X23" s="782"/>
      <c r="Y23" s="782"/>
      <c r="Z23" s="782"/>
      <c r="AA23" s="782">
        <v>4244</v>
      </c>
      <c r="AB23" s="782"/>
      <c r="AC23" s="782"/>
      <c r="AD23" s="782"/>
      <c r="AE23" s="783"/>
      <c r="AF23" s="784">
        <v>2663</v>
      </c>
      <c r="AG23" s="782"/>
      <c r="AH23" s="782"/>
      <c r="AI23" s="782"/>
      <c r="AJ23" s="785"/>
      <c r="AK23" s="786"/>
      <c r="AL23" s="787"/>
      <c r="AM23" s="787"/>
      <c r="AN23" s="787"/>
      <c r="AO23" s="787"/>
      <c r="AP23" s="782">
        <v>168454</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54086</v>
      </c>
      <c r="R28" s="811"/>
      <c r="S28" s="811"/>
      <c r="T28" s="811"/>
      <c r="U28" s="811"/>
      <c r="V28" s="811">
        <v>52315</v>
      </c>
      <c r="W28" s="811"/>
      <c r="X28" s="811"/>
      <c r="Y28" s="811"/>
      <c r="Z28" s="811"/>
      <c r="AA28" s="811">
        <v>1771</v>
      </c>
      <c r="AB28" s="811"/>
      <c r="AC28" s="811"/>
      <c r="AD28" s="811"/>
      <c r="AE28" s="812"/>
      <c r="AF28" s="813">
        <v>1771</v>
      </c>
      <c r="AG28" s="811"/>
      <c r="AH28" s="811"/>
      <c r="AI28" s="811"/>
      <c r="AJ28" s="814"/>
      <c r="AK28" s="815">
        <v>4378</v>
      </c>
      <c r="AL28" s="806"/>
      <c r="AM28" s="806"/>
      <c r="AN28" s="806"/>
      <c r="AO28" s="806"/>
      <c r="AP28" s="806" t="s">
        <v>559</v>
      </c>
      <c r="AQ28" s="806"/>
      <c r="AR28" s="806"/>
      <c r="AS28" s="806"/>
      <c r="AT28" s="806"/>
      <c r="AU28" s="806" t="s">
        <v>559</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36453</v>
      </c>
      <c r="R29" s="747"/>
      <c r="S29" s="747"/>
      <c r="T29" s="747"/>
      <c r="U29" s="747"/>
      <c r="V29" s="747">
        <v>36010</v>
      </c>
      <c r="W29" s="747"/>
      <c r="X29" s="747"/>
      <c r="Y29" s="747"/>
      <c r="Z29" s="747"/>
      <c r="AA29" s="747">
        <v>443</v>
      </c>
      <c r="AB29" s="747"/>
      <c r="AC29" s="747"/>
      <c r="AD29" s="747"/>
      <c r="AE29" s="748"/>
      <c r="AF29" s="749">
        <v>443</v>
      </c>
      <c r="AG29" s="750"/>
      <c r="AH29" s="750"/>
      <c r="AI29" s="750"/>
      <c r="AJ29" s="751"/>
      <c r="AK29" s="818">
        <v>5610</v>
      </c>
      <c r="AL29" s="819"/>
      <c r="AM29" s="819"/>
      <c r="AN29" s="819"/>
      <c r="AO29" s="819"/>
      <c r="AP29" s="819" t="s">
        <v>559</v>
      </c>
      <c r="AQ29" s="819"/>
      <c r="AR29" s="819"/>
      <c r="AS29" s="819"/>
      <c r="AT29" s="819"/>
      <c r="AU29" s="819" t="s">
        <v>559</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4933</v>
      </c>
      <c r="R30" s="747"/>
      <c r="S30" s="747"/>
      <c r="T30" s="747"/>
      <c r="U30" s="747"/>
      <c r="V30" s="747">
        <v>4933</v>
      </c>
      <c r="W30" s="747"/>
      <c r="X30" s="747"/>
      <c r="Y30" s="747"/>
      <c r="Z30" s="747"/>
      <c r="AA30" s="747" t="s">
        <v>539</v>
      </c>
      <c r="AB30" s="747"/>
      <c r="AC30" s="747"/>
      <c r="AD30" s="747"/>
      <c r="AE30" s="748"/>
      <c r="AF30" s="749" t="s">
        <v>111</v>
      </c>
      <c r="AG30" s="750"/>
      <c r="AH30" s="750"/>
      <c r="AI30" s="750"/>
      <c r="AJ30" s="751"/>
      <c r="AK30" s="818">
        <v>996</v>
      </c>
      <c r="AL30" s="819"/>
      <c r="AM30" s="819"/>
      <c r="AN30" s="819"/>
      <c r="AO30" s="819"/>
      <c r="AP30" s="819" t="s">
        <v>559</v>
      </c>
      <c r="AQ30" s="819"/>
      <c r="AR30" s="819"/>
      <c r="AS30" s="819"/>
      <c r="AT30" s="819"/>
      <c r="AU30" s="819" t="s">
        <v>559</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8045</v>
      </c>
      <c r="R31" s="747"/>
      <c r="S31" s="747"/>
      <c r="T31" s="747"/>
      <c r="U31" s="747"/>
      <c r="V31" s="747">
        <v>7990</v>
      </c>
      <c r="W31" s="747"/>
      <c r="X31" s="747"/>
      <c r="Y31" s="747"/>
      <c r="Z31" s="747"/>
      <c r="AA31" s="747">
        <v>55</v>
      </c>
      <c r="AB31" s="747"/>
      <c r="AC31" s="747"/>
      <c r="AD31" s="747"/>
      <c r="AE31" s="748"/>
      <c r="AF31" s="749">
        <v>4604</v>
      </c>
      <c r="AG31" s="750"/>
      <c r="AH31" s="750"/>
      <c r="AI31" s="750"/>
      <c r="AJ31" s="751"/>
      <c r="AK31" s="818">
        <v>80</v>
      </c>
      <c r="AL31" s="819"/>
      <c r="AM31" s="819"/>
      <c r="AN31" s="819"/>
      <c r="AO31" s="819"/>
      <c r="AP31" s="819">
        <v>16836</v>
      </c>
      <c r="AQ31" s="819"/>
      <c r="AR31" s="819"/>
      <c r="AS31" s="819"/>
      <c r="AT31" s="819"/>
      <c r="AU31" s="819">
        <v>34</v>
      </c>
      <c r="AV31" s="819"/>
      <c r="AW31" s="819"/>
      <c r="AX31" s="819"/>
      <c r="AY31" s="819"/>
      <c r="AZ31" s="820" t="s">
        <v>559</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2543</v>
      </c>
      <c r="R32" s="747"/>
      <c r="S32" s="747"/>
      <c r="T32" s="747"/>
      <c r="U32" s="747"/>
      <c r="V32" s="747">
        <v>3263</v>
      </c>
      <c r="W32" s="747"/>
      <c r="X32" s="747"/>
      <c r="Y32" s="747"/>
      <c r="Z32" s="747"/>
      <c r="AA32" s="747">
        <v>-720</v>
      </c>
      <c r="AB32" s="747"/>
      <c r="AC32" s="747"/>
      <c r="AD32" s="747"/>
      <c r="AE32" s="748"/>
      <c r="AF32" s="749">
        <v>830</v>
      </c>
      <c r="AG32" s="750"/>
      <c r="AH32" s="750"/>
      <c r="AI32" s="750"/>
      <c r="AJ32" s="751"/>
      <c r="AK32" s="818">
        <v>206</v>
      </c>
      <c r="AL32" s="819"/>
      <c r="AM32" s="819"/>
      <c r="AN32" s="819"/>
      <c r="AO32" s="819"/>
      <c r="AP32" s="819">
        <v>299</v>
      </c>
      <c r="AQ32" s="819"/>
      <c r="AR32" s="819"/>
      <c r="AS32" s="819"/>
      <c r="AT32" s="819"/>
      <c r="AU32" s="819">
        <v>227</v>
      </c>
      <c r="AV32" s="819"/>
      <c r="AW32" s="819"/>
      <c r="AX32" s="819"/>
      <c r="AY32" s="819"/>
      <c r="AZ32" s="820" t="s">
        <v>559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33054</v>
      </c>
      <c r="R33" s="747"/>
      <c r="S33" s="747"/>
      <c r="T33" s="747"/>
      <c r="U33" s="747"/>
      <c r="V33" s="747">
        <v>31884</v>
      </c>
      <c r="W33" s="747"/>
      <c r="X33" s="747"/>
      <c r="Y33" s="747"/>
      <c r="Z33" s="747"/>
      <c r="AA33" s="747">
        <v>1170</v>
      </c>
      <c r="AB33" s="747"/>
      <c r="AC33" s="747"/>
      <c r="AD33" s="747"/>
      <c r="AE33" s="748"/>
      <c r="AF33" s="749">
        <v>12076</v>
      </c>
      <c r="AG33" s="750"/>
      <c r="AH33" s="750"/>
      <c r="AI33" s="750"/>
      <c r="AJ33" s="751"/>
      <c r="AK33" s="818">
        <v>2</v>
      </c>
      <c r="AL33" s="819"/>
      <c r="AM33" s="819"/>
      <c r="AN33" s="819"/>
      <c r="AO33" s="819"/>
      <c r="AP33" s="819" t="s">
        <v>558</v>
      </c>
      <c r="AQ33" s="819"/>
      <c r="AR33" s="819"/>
      <c r="AS33" s="819"/>
      <c r="AT33" s="819"/>
      <c r="AU33" s="819" t="s">
        <v>558</v>
      </c>
      <c r="AV33" s="819"/>
      <c r="AW33" s="819"/>
      <c r="AX33" s="819"/>
      <c r="AY33" s="819"/>
      <c r="AZ33" s="820" t="s">
        <v>559</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25832</v>
      </c>
      <c r="R34" s="747"/>
      <c r="S34" s="747"/>
      <c r="T34" s="747"/>
      <c r="U34" s="747"/>
      <c r="V34" s="747">
        <v>25768</v>
      </c>
      <c r="W34" s="747"/>
      <c r="X34" s="747"/>
      <c r="Y34" s="747"/>
      <c r="Z34" s="747"/>
      <c r="AA34" s="747">
        <v>64</v>
      </c>
      <c r="AB34" s="747"/>
      <c r="AC34" s="747"/>
      <c r="AD34" s="747"/>
      <c r="AE34" s="748"/>
      <c r="AF34" s="749" t="s">
        <v>111</v>
      </c>
      <c r="AG34" s="750"/>
      <c r="AH34" s="750"/>
      <c r="AI34" s="750"/>
      <c r="AJ34" s="751"/>
      <c r="AK34" s="818">
        <v>11935</v>
      </c>
      <c r="AL34" s="819"/>
      <c r="AM34" s="819"/>
      <c r="AN34" s="819"/>
      <c r="AO34" s="819"/>
      <c r="AP34" s="819">
        <v>177178</v>
      </c>
      <c r="AQ34" s="819"/>
      <c r="AR34" s="819"/>
      <c r="AS34" s="819"/>
      <c r="AT34" s="819"/>
      <c r="AU34" s="819">
        <v>117292</v>
      </c>
      <c r="AV34" s="819"/>
      <c r="AW34" s="819"/>
      <c r="AX34" s="819"/>
      <c r="AY34" s="819"/>
      <c r="AZ34" s="820" t="s">
        <v>559</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104</v>
      </c>
      <c r="R35" s="747"/>
      <c r="S35" s="747"/>
      <c r="T35" s="747"/>
      <c r="U35" s="747"/>
      <c r="V35" s="747">
        <v>104</v>
      </c>
      <c r="W35" s="747"/>
      <c r="X35" s="747"/>
      <c r="Y35" s="747"/>
      <c r="Z35" s="747"/>
      <c r="AA35" s="747" t="s">
        <v>539</v>
      </c>
      <c r="AB35" s="747"/>
      <c r="AC35" s="747"/>
      <c r="AD35" s="747"/>
      <c r="AE35" s="748"/>
      <c r="AF35" s="749" t="s">
        <v>111</v>
      </c>
      <c r="AG35" s="750"/>
      <c r="AH35" s="750"/>
      <c r="AI35" s="750"/>
      <c r="AJ35" s="751"/>
      <c r="AK35" s="818">
        <v>82</v>
      </c>
      <c r="AL35" s="819"/>
      <c r="AM35" s="819"/>
      <c r="AN35" s="819"/>
      <c r="AO35" s="819"/>
      <c r="AP35" s="819">
        <v>700</v>
      </c>
      <c r="AQ35" s="819"/>
      <c r="AR35" s="819"/>
      <c r="AS35" s="819"/>
      <c r="AT35" s="819"/>
      <c r="AU35" s="819">
        <v>656</v>
      </c>
      <c r="AV35" s="819"/>
      <c r="AW35" s="819"/>
      <c r="AX35" s="819"/>
      <c r="AY35" s="819"/>
      <c r="AZ35" s="820" t="s">
        <v>559</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19724</v>
      </c>
      <c r="AG63" s="830"/>
      <c r="AH63" s="830"/>
      <c r="AI63" s="830"/>
      <c r="AJ63" s="831"/>
      <c r="AK63" s="832"/>
      <c r="AL63" s="827"/>
      <c r="AM63" s="827"/>
      <c r="AN63" s="827"/>
      <c r="AO63" s="827"/>
      <c r="AP63" s="830">
        <v>195013</v>
      </c>
      <c r="AQ63" s="830"/>
      <c r="AR63" s="830"/>
      <c r="AS63" s="830"/>
      <c r="AT63" s="830"/>
      <c r="AU63" s="830">
        <v>118209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394</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560</v>
      </c>
      <c r="C68" s="858"/>
      <c r="D68" s="858"/>
      <c r="E68" s="858"/>
      <c r="F68" s="858"/>
      <c r="G68" s="858"/>
      <c r="H68" s="858"/>
      <c r="I68" s="858"/>
      <c r="J68" s="858"/>
      <c r="K68" s="858"/>
      <c r="L68" s="858"/>
      <c r="M68" s="858"/>
      <c r="N68" s="858"/>
      <c r="O68" s="858"/>
      <c r="P68" s="859"/>
      <c r="Q68" s="860">
        <v>1145</v>
      </c>
      <c r="R68" s="854"/>
      <c r="S68" s="854"/>
      <c r="T68" s="854"/>
      <c r="U68" s="854"/>
      <c r="V68" s="854">
        <v>1076</v>
      </c>
      <c r="W68" s="854"/>
      <c r="X68" s="854"/>
      <c r="Y68" s="854"/>
      <c r="Z68" s="854"/>
      <c r="AA68" s="854">
        <v>69</v>
      </c>
      <c r="AB68" s="854"/>
      <c r="AC68" s="854"/>
      <c r="AD68" s="854"/>
      <c r="AE68" s="854"/>
      <c r="AF68" s="854">
        <v>69</v>
      </c>
      <c r="AG68" s="854"/>
      <c r="AH68" s="854"/>
      <c r="AI68" s="854"/>
      <c r="AJ68" s="854"/>
      <c r="AK68" s="854" t="s">
        <v>579</v>
      </c>
      <c r="AL68" s="854"/>
      <c r="AM68" s="854"/>
      <c r="AN68" s="854"/>
      <c r="AO68" s="854"/>
      <c r="AP68" s="854">
        <v>1254</v>
      </c>
      <c r="AQ68" s="854"/>
      <c r="AR68" s="854"/>
      <c r="AS68" s="854"/>
      <c r="AT68" s="854"/>
      <c r="AU68" s="854">
        <v>692</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561</v>
      </c>
      <c r="C69" s="862"/>
      <c r="D69" s="862"/>
      <c r="E69" s="862"/>
      <c r="F69" s="862"/>
      <c r="G69" s="862"/>
      <c r="H69" s="862"/>
      <c r="I69" s="862"/>
      <c r="J69" s="862"/>
      <c r="K69" s="862"/>
      <c r="L69" s="862"/>
      <c r="M69" s="862"/>
      <c r="N69" s="862"/>
      <c r="O69" s="862"/>
      <c r="P69" s="863"/>
      <c r="Q69" s="864">
        <v>736</v>
      </c>
      <c r="R69" s="819"/>
      <c r="S69" s="819"/>
      <c r="T69" s="819"/>
      <c r="U69" s="819"/>
      <c r="V69" s="819">
        <v>661</v>
      </c>
      <c r="W69" s="819"/>
      <c r="X69" s="819"/>
      <c r="Y69" s="819"/>
      <c r="Z69" s="819"/>
      <c r="AA69" s="819">
        <v>75</v>
      </c>
      <c r="AB69" s="819"/>
      <c r="AC69" s="819"/>
      <c r="AD69" s="819"/>
      <c r="AE69" s="819"/>
      <c r="AF69" s="819">
        <v>1792</v>
      </c>
      <c r="AG69" s="819"/>
      <c r="AH69" s="819"/>
      <c r="AI69" s="819"/>
      <c r="AJ69" s="819"/>
      <c r="AK69" s="819" t="s">
        <v>579</v>
      </c>
      <c r="AL69" s="819"/>
      <c r="AM69" s="819"/>
      <c r="AN69" s="819"/>
      <c r="AO69" s="819"/>
      <c r="AP69" s="819">
        <v>2504</v>
      </c>
      <c r="AQ69" s="819"/>
      <c r="AR69" s="819"/>
      <c r="AS69" s="819"/>
      <c r="AT69" s="819"/>
      <c r="AU69" s="819" t="s">
        <v>579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569</v>
      </c>
      <c r="C70" s="862"/>
      <c r="D70" s="862"/>
      <c r="E70" s="862"/>
      <c r="F70" s="862"/>
      <c r="G70" s="862"/>
      <c r="H70" s="862"/>
      <c r="I70" s="862"/>
      <c r="J70" s="862"/>
      <c r="K70" s="862"/>
      <c r="L70" s="862"/>
      <c r="M70" s="862"/>
      <c r="N70" s="862"/>
      <c r="O70" s="862"/>
      <c r="P70" s="863"/>
      <c r="Q70" s="864">
        <v>1586</v>
      </c>
      <c r="R70" s="819"/>
      <c r="S70" s="819"/>
      <c r="T70" s="819"/>
      <c r="U70" s="819"/>
      <c r="V70" s="819">
        <v>1230</v>
      </c>
      <c r="W70" s="819"/>
      <c r="X70" s="819"/>
      <c r="Y70" s="819"/>
      <c r="Z70" s="819"/>
      <c r="AA70" s="819">
        <v>356</v>
      </c>
      <c r="AB70" s="819"/>
      <c r="AC70" s="819"/>
      <c r="AD70" s="819"/>
      <c r="AE70" s="819"/>
      <c r="AF70" s="819">
        <v>4880</v>
      </c>
      <c r="AG70" s="819"/>
      <c r="AH70" s="819"/>
      <c r="AI70" s="819"/>
      <c r="AJ70" s="819"/>
      <c r="AK70" s="819" t="s">
        <v>579</v>
      </c>
      <c r="AL70" s="819"/>
      <c r="AM70" s="819"/>
      <c r="AN70" s="819"/>
      <c r="AO70" s="819"/>
      <c r="AP70" s="819">
        <v>4140</v>
      </c>
      <c r="AQ70" s="819"/>
      <c r="AR70" s="819"/>
      <c r="AS70" s="819"/>
      <c r="AT70" s="819"/>
      <c r="AU70" s="819" t="s">
        <v>579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562</v>
      </c>
      <c r="C71" s="862"/>
      <c r="D71" s="862"/>
      <c r="E71" s="862"/>
      <c r="F71" s="862"/>
      <c r="G71" s="862"/>
      <c r="H71" s="862"/>
      <c r="I71" s="862"/>
      <c r="J71" s="862"/>
      <c r="K71" s="862"/>
      <c r="L71" s="862"/>
      <c r="M71" s="862"/>
      <c r="N71" s="862"/>
      <c r="O71" s="862"/>
      <c r="P71" s="863"/>
      <c r="Q71" s="864">
        <v>6709</v>
      </c>
      <c r="R71" s="819"/>
      <c r="S71" s="819"/>
      <c r="T71" s="819"/>
      <c r="U71" s="819"/>
      <c r="V71" s="819">
        <v>7724</v>
      </c>
      <c r="W71" s="819"/>
      <c r="X71" s="819"/>
      <c r="Y71" s="819"/>
      <c r="Z71" s="819"/>
      <c r="AA71" s="819">
        <v>-1015</v>
      </c>
      <c r="AB71" s="819"/>
      <c r="AC71" s="819"/>
      <c r="AD71" s="819"/>
      <c r="AE71" s="819"/>
      <c r="AF71" s="819">
        <v>391</v>
      </c>
      <c r="AG71" s="819"/>
      <c r="AH71" s="819"/>
      <c r="AI71" s="819"/>
      <c r="AJ71" s="819"/>
      <c r="AK71" s="819" t="s">
        <v>577</v>
      </c>
      <c r="AL71" s="819"/>
      <c r="AM71" s="819"/>
      <c r="AN71" s="819"/>
      <c r="AO71" s="819"/>
      <c r="AP71" s="819">
        <v>35147</v>
      </c>
      <c r="AQ71" s="819"/>
      <c r="AR71" s="819"/>
      <c r="AS71" s="819"/>
      <c r="AT71" s="819"/>
      <c r="AU71" s="819" t="s">
        <v>583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563</v>
      </c>
      <c r="C72" s="862"/>
      <c r="D72" s="862"/>
      <c r="E72" s="862"/>
      <c r="F72" s="862"/>
      <c r="G72" s="862"/>
      <c r="H72" s="862"/>
      <c r="I72" s="862"/>
      <c r="J72" s="862"/>
      <c r="K72" s="862"/>
      <c r="L72" s="862"/>
      <c r="M72" s="862"/>
      <c r="N72" s="862"/>
      <c r="O72" s="862"/>
      <c r="P72" s="863"/>
      <c r="Q72" s="864">
        <v>689</v>
      </c>
      <c r="R72" s="819"/>
      <c r="S72" s="819"/>
      <c r="T72" s="819"/>
      <c r="U72" s="819"/>
      <c r="V72" s="819">
        <v>627</v>
      </c>
      <c r="W72" s="819"/>
      <c r="X72" s="819"/>
      <c r="Y72" s="819"/>
      <c r="Z72" s="819"/>
      <c r="AA72" s="819">
        <v>62</v>
      </c>
      <c r="AB72" s="819"/>
      <c r="AC72" s="819"/>
      <c r="AD72" s="819"/>
      <c r="AE72" s="819"/>
      <c r="AF72" s="819">
        <v>62</v>
      </c>
      <c r="AG72" s="819"/>
      <c r="AH72" s="819"/>
      <c r="AI72" s="819"/>
      <c r="AJ72" s="819"/>
      <c r="AK72" s="819" t="s">
        <v>579</v>
      </c>
      <c r="AL72" s="819"/>
      <c r="AM72" s="819"/>
      <c r="AN72" s="819"/>
      <c r="AO72" s="819"/>
      <c r="AP72" s="819" t="s">
        <v>579</v>
      </c>
      <c r="AQ72" s="819"/>
      <c r="AR72" s="819"/>
      <c r="AS72" s="819"/>
      <c r="AT72" s="819"/>
      <c r="AU72" s="819" t="s">
        <v>579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564</v>
      </c>
      <c r="C73" s="862"/>
      <c r="D73" s="862"/>
      <c r="E73" s="862"/>
      <c r="F73" s="862"/>
      <c r="G73" s="862"/>
      <c r="H73" s="862"/>
      <c r="I73" s="862"/>
      <c r="J73" s="862"/>
      <c r="K73" s="862"/>
      <c r="L73" s="862"/>
      <c r="M73" s="862"/>
      <c r="N73" s="862"/>
      <c r="O73" s="862"/>
      <c r="P73" s="863"/>
      <c r="Q73" s="864">
        <v>209</v>
      </c>
      <c r="R73" s="819"/>
      <c r="S73" s="819"/>
      <c r="T73" s="819"/>
      <c r="U73" s="819"/>
      <c r="V73" s="819">
        <v>201</v>
      </c>
      <c r="W73" s="819"/>
      <c r="X73" s="819"/>
      <c r="Y73" s="819"/>
      <c r="Z73" s="819"/>
      <c r="AA73" s="819">
        <v>8</v>
      </c>
      <c r="AB73" s="819"/>
      <c r="AC73" s="819"/>
      <c r="AD73" s="819"/>
      <c r="AE73" s="819"/>
      <c r="AF73" s="819">
        <v>8</v>
      </c>
      <c r="AG73" s="819"/>
      <c r="AH73" s="819"/>
      <c r="AI73" s="819"/>
      <c r="AJ73" s="819"/>
      <c r="AK73" s="819" t="s">
        <v>579</v>
      </c>
      <c r="AL73" s="819"/>
      <c r="AM73" s="819"/>
      <c r="AN73" s="819"/>
      <c r="AO73" s="819"/>
      <c r="AP73" s="819" t="s">
        <v>579</v>
      </c>
      <c r="AQ73" s="819"/>
      <c r="AR73" s="819"/>
      <c r="AS73" s="819"/>
      <c r="AT73" s="819"/>
      <c r="AU73" s="819" t="s">
        <v>579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565</v>
      </c>
      <c r="C74" s="862"/>
      <c r="D74" s="862"/>
      <c r="E74" s="862"/>
      <c r="F74" s="862"/>
      <c r="G74" s="862"/>
      <c r="H74" s="862"/>
      <c r="I74" s="862"/>
      <c r="J74" s="862"/>
      <c r="K74" s="862"/>
      <c r="L74" s="862"/>
      <c r="M74" s="862"/>
      <c r="N74" s="862"/>
      <c r="O74" s="862"/>
      <c r="P74" s="863"/>
      <c r="Q74" s="864">
        <v>165</v>
      </c>
      <c r="R74" s="819"/>
      <c r="S74" s="819"/>
      <c r="T74" s="819"/>
      <c r="U74" s="819"/>
      <c r="V74" s="819">
        <v>162</v>
      </c>
      <c r="W74" s="819"/>
      <c r="X74" s="819"/>
      <c r="Y74" s="819"/>
      <c r="Z74" s="819"/>
      <c r="AA74" s="819">
        <v>3</v>
      </c>
      <c r="AB74" s="819"/>
      <c r="AC74" s="819"/>
      <c r="AD74" s="819"/>
      <c r="AE74" s="819"/>
      <c r="AF74" s="819">
        <v>146</v>
      </c>
      <c r="AG74" s="819"/>
      <c r="AH74" s="819"/>
      <c r="AI74" s="819"/>
      <c r="AJ74" s="819"/>
      <c r="AK74" s="819" t="s">
        <v>578</v>
      </c>
      <c r="AL74" s="819"/>
      <c r="AM74" s="819"/>
      <c r="AN74" s="819"/>
      <c r="AO74" s="819"/>
      <c r="AP74" s="819" t="s">
        <v>578</v>
      </c>
      <c r="AQ74" s="819"/>
      <c r="AR74" s="819"/>
      <c r="AS74" s="819"/>
      <c r="AT74" s="819"/>
      <c r="AU74" s="819" t="s">
        <v>578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566</v>
      </c>
      <c r="C75" s="862"/>
      <c r="D75" s="862"/>
      <c r="E75" s="862"/>
      <c r="F75" s="862"/>
      <c r="G75" s="862"/>
      <c r="H75" s="862"/>
      <c r="I75" s="862"/>
      <c r="J75" s="862"/>
      <c r="K75" s="862"/>
      <c r="L75" s="862"/>
      <c r="M75" s="862"/>
      <c r="N75" s="862"/>
      <c r="O75" s="862"/>
      <c r="P75" s="863"/>
      <c r="Q75" s="867">
        <v>27</v>
      </c>
      <c r="R75" s="868"/>
      <c r="S75" s="868"/>
      <c r="T75" s="868"/>
      <c r="U75" s="818"/>
      <c r="V75" s="869">
        <v>25</v>
      </c>
      <c r="W75" s="868"/>
      <c r="X75" s="868"/>
      <c r="Y75" s="868"/>
      <c r="Z75" s="818"/>
      <c r="AA75" s="869">
        <v>2</v>
      </c>
      <c r="AB75" s="868"/>
      <c r="AC75" s="868"/>
      <c r="AD75" s="868"/>
      <c r="AE75" s="818"/>
      <c r="AF75" s="869">
        <v>2</v>
      </c>
      <c r="AG75" s="868"/>
      <c r="AH75" s="868"/>
      <c r="AI75" s="868"/>
      <c r="AJ75" s="818"/>
      <c r="AK75" s="869" t="s">
        <v>579</v>
      </c>
      <c r="AL75" s="868"/>
      <c r="AM75" s="868"/>
      <c r="AN75" s="868"/>
      <c r="AO75" s="818"/>
      <c r="AP75" s="869" t="s">
        <v>580</v>
      </c>
      <c r="AQ75" s="868"/>
      <c r="AR75" s="868"/>
      <c r="AS75" s="868"/>
      <c r="AT75" s="818"/>
      <c r="AU75" s="869" t="s">
        <v>579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567</v>
      </c>
      <c r="C76" s="862"/>
      <c r="D76" s="862"/>
      <c r="E76" s="862"/>
      <c r="F76" s="862"/>
      <c r="G76" s="862"/>
      <c r="H76" s="862"/>
      <c r="I76" s="862"/>
      <c r="J76" s="862"/>
      <c r="K76" s="862"/>
      <c r="L76" s="862"/>
      <c r="M76" s="862"/>
      <c r="N76" s="862"/>
      <c r="O76" s="862"/>
      <c r="P76" s="863"/>
      <c r="Q76" s="867">
        <v>34</v>
      </c>
      <c r="R76" s="868"/>
      <c r="S76" s="868"/>
      <c r="T76" s="868"/>
      <c r="U76" s="818"/>
      <c r="V76" s="869">
        <v>27</v>
      </c>
      <c r="W76" s="868"/>
      <c r="X76" s="868"/>
      <c r="Y76" s="868"/>
      <c r="Z76" s="818"/>
      <c r="AA76" s="869">
        <v>7</v>
      </c>
      <c r="AB76" s="868"/>
      <c r="AC76" s="868"/>
      <c r="AD76" s="868"/>
      <c r="AE76" s="818"/>
      <c r="AF76" s="869">
        <v>7</v>
      </c>
      <c r="AG76" s="868"/>
      <c r="AH76" s="868"/>
      <c r="AI76" s="868"/>
      <c r="AJ76" s="818"/>
      <c r="AK76" s="869" t="s">
        <v>579</v>
      </c>
      <c r="AL76" s="868"/>
      <c r="AM76" s="868"/>
      <c r="AN76" s="868"/>
      <c r="AO76" s="818"/>
      <c r="AP76" s="869" t="s">
        <v>579</v>
      </c>
      <c r="AQ76" s="868"/>
      <c r="AR76" s="868"/>
      <c r="AS76" s="868"/>
      <c r="AT76" s="818"/>
      <c r="AU76" s="869" t="s">
        <v>579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568</v>
      </c>
      <c r="C77" s="862"/>
      <c r="D77" s="862"/>
      <c r="E77" s="862"/>
      <c r="F77" s="862"/>
      <c r="G77" s="862"/>
      <c r="H77" s="862"/>
      <c r="I77" s="862"/>
      <c r="J77" s="862"/>
      <c r="K77" s="862"/>
      <c r="L77" s="862"/>
      <c r="M77" s="862"/>
      <c r="N77" s="862"/>
      <c r="O77" s="862"/>
      <c r="P77" s="863"/>
      <c r="Q77" s="867">
        <v>17</v>
      </c>
      <c r="R77" s="868"/>
      <c r="S77" s="868"/>
      <c r="T77" s="868"/>
      <c r="U77" s="818"/>
      <c r="V77" s="869">
        <v>12</v>
      </c>
      <c r="W77" s="868"/>
      <c r="X77" s="868"/>
      <c r="Y77" s="868"/>
      <c r="Z77" s="818"/>
      <c r="AA77" s="869">
        <v>5</v>
      </c>
      <c r="AB77" s="868"/>
      <c r="AC77" s="868"/>
      <c r="AD77" s="868"/>
      <c r="AE77" s="818"/>
      <c r="AF77" s="869">
        <v>5</v>
      </c>
      <c r="AG77" s="868"/>
      <c r="AH77" s="868"/>
      <c r="AI77" s="868"/>
      <c r="AJ77" s="818"/>
      <c r="AK77" s="869" t="s">
        <v>579</v>
      </c>
      <c r="AL77" s="868"/>
      <c r="AM77" s="868"/>
      <c r="AN77" s="868"/>
      <c r="AO77" s="818"/>
      <c r="AP77" s="869" t="s">
        <v>579</v>
      </c>
      <c r="AQ77" s="868"/>
      <c r="AR77" s="868"/>
      <c r="AS77" s="868"/>
      <c r="AT77" s="818"/>
      <c r="AU77" s="869" t="s">
        <v>579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570</v>
      </c>
      <c r="C78" s="862"/>
      <c r="D78" s="862"/>
      <c r="E78" s="862"/>
      <c r="F78" s="862"/>
      <c r="G78" s="862"/>
      <c r="H78" s="862"/>
      <c r="I78" s="862"/>
      <c r="J78" s="862"/>
      <c r="K78" s="862"/>
      <c r="L78" s="862"/>
      <c r="M78" s="862"/>
      <c r="N78" s="862"/>
      <c r="O78" s="862"/>
      <c r="P78" s="863"/>
      <c r="Q78" s="864">
        <v>4</v>
      </c>
      <c r="R78" s="819"/>
      <c r="S78" s="819"/>
      <c r="T78" s="819"/>
      <c r="U78" s="819"/>
      <c r="V78" s="819">
        <v>1</v>
      </c>
      <c r="W78" s="819"/>
      <c r="X78" s="819"/>
      <c r="Y78" s="819"/>
      <c r="Z78" s="819"/>
      <c r="AA78" s="819">
        <v>3</v>
      </c>
      <c r="AB78" s="819"/>
      <c r="AC78" s="819"/>
      <c r="AD78" s="819"/>
      <c r="AE78" s="819"/>
      <c r="AF78" s="819">
        <v>3</v>
      </c>
      <c r="AG78" s="819"/>
      <c r="AH78" s="819"/>
      <c r="AI78" s="819"/>
      <c r="AJ78" s="819"/>
      <c r="AK78" s="819" t="s">
        <v>579</v>
      </c>
      <c r="AL78" s="819"/>
      <c r="AM78" s="819"/>
      <c r="AN78" s="819"/>
      <c r="AO78" s="819"/>
      <c r="AP78" s="819" t="s">
        <v>579</v>
      </c>
      <c r="AQ78" s="819"/>
      <c r="AR78" s="819"/>
      <c r="AS78" s="819"/>
      <c r="AT78" s="819"/>
      <c r="AU78" s="819" t="s">
        <v>579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571</v>
      </c>
      <c r="C79" s="862"/>
      <c r="D79" s="862"/>
      <c r="E79" s="862"/>
      <c r="F79" s="862"/>
      <c r="G79" s="862"/>
      <c r="H79" s="862"/>
      <c r="I79" s="862"/>
      <c r="J79" s="862"/>
      <c r="K79" s="862"/>
      <c r="L79" s="862"/>
      <c r="M79" s="862"/>
      <c r="N79" s="862"/>
      <c r="O79" s="862"/>
      <c r="P79" s="863"/>
      <c r="Q79" s="864">
        <v>2</v>
      </c>
      <c r="R79" s="819"/>
      <c r="S79" s="819"/>
      <c r="T79" s="819"/>
      <c r="U79" s="819"/>
      <c r="V79" s="819">
        <v>1</v>
      </c>
      <c r="W79" s="819"/>
      <c r="X79" s="819"/>
      <c r="Y79" s="819"/>
      <c r="Z79" s="819"/>
      <c r="AA79" s="819">
        <v>1</v>
      </c>
      <c r="AB79" s="819"/>
      <c r="AC79" s="819"/>
      <c r="AD79" s="819"/>
      <c r="AE79" s="819"/>
      <c r="AF79" s="819">
        <v>1</v>
      </c>
      <c r="AG79" s="819"/>
      <c r="AH79" s="819"/>
      <c r="AI79" s="819"/>
      <c r="AJ79" s="819"/>
      <c r="AK79" s="819" t="s">
        <v>581</v>
      </c>
      <c r="AL79" s="819"/>
      <c r="AM79" s="819"/>
      <c r="AN79" s="819"/>
      <c r="AO79" s="819"/>
      <c r="AP79" s="819" t="s">
        <v>581</v>
      </c>
      <c r="AQ79" s="819"/>
      <c r="AR79" s="819"/>
      <c r="AS79" s="819"/>
      <c r="AT79" s="819"/>
      <c r="AU79" s="819" t="s">
        <v>581</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572</v>
      </c>
      <c r="C80" s="862"/>
      <c r="D80" s="862"/>
      <c r="E80" s="862"/>
      <c r="F80" s="862"/>
      <c r="G80" s="862"/>
      <c r="H80" s="862"/>
      <c r="I80" s="862"/>
      <c r="J80" s="862"/>
      <c r="K80" s="862"/>
      <c r="L80" s="862"/>
      <c r="M80" s="862"/>
      <c r="N80" s="862"/>
      <c r="O80" s="862"/>
      <c r="P80" s="863"/>
      <c r="Q80" s="864">
        <v>5</v>
      </c>
      <c r="R80" s="819"/>
      <c r="S80" s="819"/>
      <c r="T80" s="819"/>
      <c r="U80" s="819"/>
      <c r="V80" s="819">
        <v>3</v>
      </c>
      <c r="W80" s="819"/>
      <c r="X80" s="819"/>
      <c r="Y80" s="819"/>
      <c r="Z80" s="819"/>
      <c r="AA80" s="819">
        <v>2</v>
      </c>
      <c r="AB80" s="819"/>
      <c r="AC80" s="819"/>
      <c r="AD80" s="819"/>
      <c r="AE80" s="819"/>
      <c r="AF80" s="819">
        <v>2</v>
      </c>
      <c r="AG80" s="819"/>
      <c r="AH80" s="819"/>
      <c r="AI80" s="819"/>
      <c r="AJ80" s="819"/>
      <c r="AK80" s="819" t="s">
        <v>581</v>
      </c>
      <c r="AL80" s="819"/>
      <c r="AM80" s="819"/>
      <c r="AN80" s="819"/>
      <c r="AO80" s="819"/>
      <c r="AP80" s="819" t="s">
        <v>581</v>
      </c>
      <c r="AQ80" s="819"/>
      <c r="AR80" s="819"/>
      <c r="AS80" s="819"/>
      <c r="AT80" s="819"/>
      <c r="AU80" s="819" t="s">
        <v>581</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584</v>
      </c>
      <c r="C81" s="862"/>
      <c r="D81" s="862"/>
      <c r="E81" s="862"/>
      <c r="F81" s="862"/>
      <c r="G81" s="862"/>
      <c r="H81" s="862"/>
      <c r="I81" s="862"/>
      <c r="J81" s="862"/>
      <c r="K81" s="862"/>
      <c r="L81" s="862"/>
      <c r="M81" s="862"/>
      <c r="N81" s="862"/>
      <c r="O81" s="862"/>
      <c r="P81" s="863"/>
      <c r="Q81" s="864">
        <v>3</v>
      </c>
      <c r="R81" s="819"/>
      <c r="S81" s="819"/>
      <c r="T81" s="819"/>
      <c r="U81" s="819"/>
      <c r="V81" s="819">
        <v>2</v>
      </c>
      <c r="W81" s="819"/>
      <c r="X81" s="819"/>
      <c r="Y81" s="819"/>
      <c r="Z81" s="819"/>
      <c r="AA81" s="819">
        <v>1</v>
      </c>
      <c r="AB81" s="819"/>
      <c r="AC81" s="819"/>
      <c r="AD81" s="819"/>
      <c r="AE81" s="819"/>
      <c r="AF81" s="819">
        <v>1</v>
      </c>
      <c r="AG81" s="819"/>
      <c r="AH81" s="819"/>
      <c r="AI81" s="819"/>
      <c r="AJ81" s="819"/>
      <c r="AK81" s="819" t="s">
        <v>581</v>
      </c>
      <c r="AL81" s="819"/>
      <c r="AM81" s="819"/>
      <c r="AN81" s="819"/>
      <c r="AO81" s="819"/>
      <c r="AP81" s="819" t="s">
        <v>581</v>
      </c>
      <c r="AQ81" s="819"/>
      <c r="AR81" s="819"/>
      <c r="AS81" s="819"/>
      <c r="AT81" s="819"/>
      <c r="AU81" s="819" t="s">
        <v>581</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573</v>
      </c>
      <c r="C82" s="862"/>
      <c r="D82" s="862"/>
      <c r="E82" s="862"/>
      <c r="F82" s="862"/>
      <c r="G82" s="862"/>
      <c r="H82" s="862"/>
      <c r="I82" s="862"/>
      <c r="J82" s="862"/>
      <c r="K82" s="862"/>
      <c r="L82" s="862"/>
      <c r="M82" s="862"/>
      <c r="N82" s="862"/>
      <c r="O82" s="862"/>
      <c r="P82" s="863"/>
      <c r="Q82" s="864">
        <v>3</v>
      </c>
      <c r="R82" s="819"/>
      <c r="S82" s="819"/>
      <c r="T82" s="819"/>
      <c r="U82" s="819"/>
      <c r="V82" s="819">
        <v>1</v>
      </c>
      <c r="W82" s="819"/>
      <c r="X82" s="819"/>
      <c r="Y82" s="819"/>
      <c r="Z82" s="819"/>
      <c r="AA82" s="819">
        <v>2</v>
      </c>
      <c r="AB82" s="819"/>
      <c r="AC82" s="819"/>
      <c r="AD82" s="819"/>
      <c r="AE82" s="819"/>
      <c r="AF82" s="819">
        <v>2</v>
      </c>
      <c r="AG82" s="819"/>
      <c r="AH82" s="819"/>
      <c r="AI82" s="819"/>
      <c r="AJ82" s="819"/>
      <c r="AK82" s="819" t="s">
        <v>581</v>
      </c>
      <c r="AL82" s="819"/>
      <c r="AM82" s="819"/>
      <c r="AN82" s="819"/>
      <c r="AO82" s="819"/>
      <c r="AP82" s="819" t="s">
        <v>581</v>
      </c>
      <c r="AQ82" s="819"/>
      <c r="AR82" s="819"/>
      <c r="AS82" s="819"/>
      <c r="AT82" s="819"/>
      <c r="AU82" s="819" t="s">
        <v>581</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t="s">
        <v>574</v>
      </c>
      <c r="C83" s="862"/>
      <c r="D83" s="862"/>
      <c r="E83" s="862"/>
      <c r="F83" s="862"/>
      <c r="G83" s="862"/>
      <c r="H83" s="862"/>
      <c r="I83" s="862"/>
      <c r="J83" s="862"/>
      <c r="K83" s="862"/>
      <c r="L83" s="862"/>
      <c r="M83" s="862"/>
      <c r="N83" s="862"/>
      <c r="O83" s="862"/>
      <c r="P83" s="863"/>
      <c r="Q83" s="864">
        <v>9663</v>
      </c>
      <c r="R83" s="819"/>
      <c r="S83" s="819"/>
      <c r="T83" s="819"/>
      <c r="U83" s="819"/>
      <c r="V83" s="819">
        <v>8741</v>
      </c>
      <c r="W83" s="819"/>
      <c r="X83" s="819"/>
      <c r="Y83" s="819"/>
      <c r="Z83" s="819"/>
      <c r="AA83" s="819">
        <v>921</v>
      </c>
      <c r="AB83" s="819"/>
      <c r="AC83" s="819"/>
      <c r="AD83" s="819"/>
      <c r="AE83" s="819"/>
      <c r="AF83" s="819">
        <v>921</v>
      </c>
      <c r="AG83" s="819"/>
      <c r="AH83" s="819"/>
      <c r="AI83" s="819"/>
      <c r="AJ83" s="819"/>
      <c r="AK83" s="819">
        <v>708</v>
      </c>
      <c r="AL83" s="819"/>
      <c r="AM83" s="819"/>
      <c r="AN83" s="819"/>
      <c r="AO83" s="819"/>
      <c r="AP83" s="819" t="s">
        <v>577</v>
      </c>
      <c r="AQ83" s="819"/>
      <c r="AR83" s="819"/>
      <c r="AS83" s="819"/>
      <c r="AT83" s="819"/>
      <c r="AU83" s="819" t="s">
        <v>577</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t="s">
        <v>575</v>
      </c>
      <c r="C84" s="862"/>
      <c r="D84" s="862"/>
      <c r="E84" s="862"/>
      <c r="F84" s="862"/>
      <c r="G84" s="862"/>
      <c r="H84" s="862"/>
      <c r="I84" s="862"/>
      <c r="J84" s="862"/>
      <c r="K84" s="862"/>
      <c r="L84" s="862"/>
      <c r="M84" s="862"/>
      <c r="N84" s="862"/>
      <c r="O84" s="862"/>
      <c r="P84" s="863"/>
      <c r="Q84" s="864">
        <v>61</v>
      </c>
      <c r="R84" s="819"/>
      <c r="S84" s="819"/>
      <c r="T84" s="819"/>
      <c r="U84" s="819"/>
      <c r="V84" s="819">
        <v>60</v>
      </c>
      <c r="W84" s="819"/>
      <c r="X84" s="819"/>
      <c r="Y84" s="819"/>
      <c r="Z84" s="819"/>
      <c r="AA84" s="819">
        <v>2</v>
      </c>
      <c r="AB84" s="819"/>
      <c r="AC84" s="819"/>
      <c r="AD84" s="819"/>
      <c r="AE84" s="819"/>
      <c r="AF84" s="819">
        <v>2</v>
      </c>
      <c r="AG84" s="819"/>
      <c r="AH84" s="819"/>
      <c r="AI84" s="819"/>
      <c r="AJ84" s="819"/>
      <c r="AK84" s="819" t="s">
        <v>577</v>
      </c>
      <c r="AL84" s="819"/>
      <c r="AM84" s="819"/>
      <c r="AN84" s="819"/>
      <c r="AO84" s="819"/>
      <c r="AP84" s="819" t="s">
        <v>577</v>
      </c>
      <c r="AQ84" s="819"/>
      <c r="AR84" s="819"/>
      <c r="AS84" s="819"/>
      <c r="AT84" s="819"/>
      <c r="AU84" s="819" t="s">
        <v>577</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t="s">
        <v>576</v>
      </c>
      <c r="C85" s="862"/>
      <c r="D85" s="862"/>
      <c r="E85" s="862"/>
      <c r="F85" s="862"/>
      <c r="G85" s="862"/>
      <c r="H85" s="862"/>
      <c r="I85" s="862"/>
      <c r="J85" s="862"/>
      <c r="K85" s="862"/>
      <c r="L85" s="862"/>
      <c r="M85" s="862"/>
      <c r="N85" s="862"/>
      <c r="O85" s="862"/>
      <c r="P85" s="863"/>
      <c r="Q85" s="864">
        <v>257828</v>
      </c>
      <c r="R85" s="819"/>
      <c r="S85" s="819"/>
      <c r="T85" s="819"/>
      <c r="U85" s="819"/>
      <c r="V85" s="819">
        <v>257733</v>
      </c>
      <c r="W85" s="819"/>
      <c r="X85" s="819"/>
      <c r="Y85" s="819"/>
      <c r="Z85" s="819"/>
      <c r="AA85" s="819">
        <v>95</v>
      </c>
      <c r="AB85" s="819"/>
      <c r="AC85" s="819"/>
      <c r="AD85" s="819"/>
      <c r="AE85" s="819"/>
      <c r="AF85" s="819">
        <v>95</v>
      </c>
      <c r="AG85" s="819"/>
      <c r="AH85" s="819"/>
      <c r="AI85" s="819"/>
      <c r="AJ85" s="819"/>
      <c r="AK85" s="819">
        <v>9107</v>
      </c>
      <c r="AL85" s="819"/>
      <c r="AM85" s="819"/>
      <c r="AN85" s="819"/>
      <c r="AO85" s="819"/>
      <c r="AP85" s="819" t="s">
        <v>577</v>
      </c>
      <c r="AQ85" s="819"/>
      <c r="AR85" s="819"/>
      <c r="AS85" s="819"/>
      <c r="AT85" s="819"/>
      <c r="AU85" s="819" t="s">
        <v>577</v>
      </c>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8389</v>
      </c>
      <c r="AG88" s="830"/>
      <c r="AH88" s="830"/>
      <c r="AI88" s="830"/>
      <c r="AJ88" s="830"/>
      <c r="AK88" s="827"/>
      <c r="AL88" s="827"/>
      <c r="AM88" s="827"/>
      <c r="AN88" s="827"/>
      <c r="AO88" s="827"/>
      <c r="AP88" s="830">
        <v>43045</v>
      </c>
      <c r="AQ88" s="830"/>
      <c r="AR88" s="830"/>
      <c r="AS88" s="830"/>
      <c r="AT88" s="830"/>
      <c r="AU88" s="830">
        <v>692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1699</v>
      </c>
      <c r="CS102" s="838"/>
      <c r="CT102" s="838"/>
      <c r="CU102" s="838"/>
      <c r="CV102" s="881"/>
      <c r="CW102" s="880">
        <v>483</v>
      </c>
      <c r="CX102" s="838"/>
      <c r="CY102" s="838"/>
      <c r="CZ102" s="838"/>
      <c r="DA102" s="881"/>
      <c r="DB102" s="880">
        <v>44</v>
      </c>
      <c r="DC102" s="838"/>
      <c r="DD102" s="838"/>
      <c r="DE102" s="838"/>
      <c r="DF102" s="881"/>
      <c r="DG102" s="880">
        <v>4148</v>
      </c>
      <c r="DH102" s="838"/>
      <c r="DI102" s="838"/>
      <c r="DJ102" s="838"/>
      <c r="DK102" s="881"/>
      <c r="DL102" s="880">
        <v>590</v>
      </c>
      <c r="DM102" s="838"/>
      <c r="DN102" s="838"/>
      <c r="DO102" s="838"/>
      <c r="DP102" s="881"/>
      <c r="DQ102" s="880">
        <v>563</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285</v>
      </c>
      <c r="AG109" s="883"/>
      <c r="AH109" s="883"/>
      <c r="AI109" s="883"/>
      <c r="AJ109" s="884"/>
      <c r="AK109" s="882" t="s">
        <v>284</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285</v>
      </c>
      <c r="BW109" s="883"/>
      <c r="BX109" s="883"/>
      <c r="BY109" s="883"/>
      <c r="BZ109" s="884"/>
      <c r="CA109" s="882" t="s">
        <v>284</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285</v>
      </c>
      <c r="DM109" s="883"/>
      <c r="DN109" s="883"/>
      <c r="DO109" s="883"/>
      <c r="DP109" s="884"/>
      <c r="DQ109" s="882" t="s">
        <v>284</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15484896</v>
      </c>
      <c r="AB110" s="890"/>
      <c r="AC110" s="890"/>
      <c r="AD110" s="890"/>
      <c r="AE110" s="891"/>
      <c r="AF110" s="892">
        <v>14998924</v>
      </c>
      <c r="AG110" s="890"/>
      <c r="AH110" s="890"/>
      <c r="AI110" s="890"/>
      <c r="AJ110" s="891"/>
      <c r="AK110" s="892">
        <v>15237366</v>
      </c>
      <c r="AL110" s="890"/>
      <c r="AM110" s="890"/>
      <c r="AN110" s="890"/>
      <c r="AO110" s="891"/>
      <c r="AP110" s="893">
        <v>17.3</v>
      </c>
      <c r="AQ110" s="894"/>
      <c r="AR110" s="894"/>
      <c r="AS110" s="894"/>
      <c r="AT110" s="895"/>
      <c r="AU110" s="896" t="s">
        <v>60</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161879983</v>
      </c>
      <c r="BR110" s="927"/>
      <c r="BS110" s="927"/>
      <c r="BT110" s="927"/>
      <c r="BU110" s="927"/>
      <c r="BV110" s="927">
        <v>165010589</v>
      </c>
      <c r="BW110" s="927"/>
      <c r="BX110" s="927"/>
      <c r="BY110" s="927"/>
      <c r="BZ110" s="927"/>
      <c r="CA110" s="927">
        <v>168454024</v>
      </c>
      <c r="CB110" s="927"/>
      <c r="CC110" s="927"/>
      <c r="CD110" s="927"/>
      <c r="CE110" s="927"/>
      <c r="CF110" s="941">
        <v>191.8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2793371</v>
      </c>
      <c r="DH110" s="927"/>
      <c r="DI110" s="927"/>
      <c r="DJ110" s="927"/>
      <c r="DK110" s="927"/>
      <c r="DL110" s="927">
        <v>2804891</v>
      </c>
      <c r="DM110" s="927"/>
      <c r="DN110" s="927"/>
      <c r="DO110" s="927"/>
      <c r="DP110" s="927"/>
      <c r="DQ110" s="927">
        <v>2310085</v>
      </c>
      <c r="DR110" s="927"/>
      <c r="DS110" s="927"/>
      <c r="DT110" s="927"/>
      <c r="DU110" s="927"/>
      <c r="DV110" s="928">
        <v>2.6</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10033267</v>
      </c>
      <c r="BR111" s="920"/>
      <c r="BS111" s="920"/>
      <c r="BT111" s="920"/>
      <c r="BU111" s="920"/>
      <c r="BV111" s="920">
        <v>8613352</v>
      </c>
      <c r="BW111" s="920"/>
      <c r="BX111" s="920"/>
      <c r="BY111" s="920"/>
      <c r="BZ111" s="920"/>
      <c r="CA111" s="920">
        <v>7088005</v>
      </c>
      <c r="CB111" s="920"/>
      <c r="CC111" s="920"/>
      <c r="CD111" s="920"/>
      <c r="CE111" s="920"/>
      <c r="CF111" s="914">
        <v>8.1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266667</v>
      </c>
      <c r="AB112" s="959"/>
      <c r="AC112" s="959"/>
      <c r="AD112" s="959"/>
      <c r="AE112" s="960"/>
      <c r="AF112" s="961">
        <v>316667</v>
      </c>
      <c r="AG112" s="959"/>
      <c r="AH112" s="959"/>
      <c r="AI112" s="959"/>
      <c r="AJ112" s="960"/>
      <c r="AK112" s="961">
        <v>350000</v>
      </c>
      <c r="AL112" s="959"/>
      <c r="AM112" s="959"/>
      <c r="AN112" s="959"/>
      <c r="AO112" s="960"/>
      <c r="AP112" s="962">
        <v>0.4</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128762796</v>
      </c>
      <c r="BR112" s="920"/>
      <c r="BS112" s="920"/>
      <c r="BT112" s="920"/>
      <c r="BU112" s="920"/>
      <c r="BV112" s="920">
        <v>124319387</v>
      </c>
      <c r="BW112" s="920"/>
      <c r="BX112" s="920"/>
      <c r="BY112" s="920"/>
      <c r="BZ112" s="920"/>
      <c r="CA112" s="920">
        <v>118208495</v>
      </c>
      <c r="CB112" s="920"/>
      <c r="CC112" s="920"/>
      <c r="CD112" s="920"/>
      <c r="CE112" s="920"/>
      <c r="CF112" s="914">
        <v>134.6</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8989489</v>
      </c>
      <c r="AB113" s="934"/>
      <c r="AC113" s="934"/>
      <c r="AD113" s="934"/>
      <c r="AE113" s="935"/>
      <c r="AF113" s="936">
        <v>10239586</v>
      </c>
      <c r="AG113" s="934"/>
      <c r="AH113" s="934"/>
      <c r="AI113" s="934"/>
      <c r="AJ113" s="935"/>
      <c r="AK113" s="936">
        <v>9794742</v>
      </c>
      <c r="AL113" s="934"/>
      <c r="AM113" s="934"/>
      <c r="AN113" s="934"/>
      <c r="AO113" s="935"/>
      <c r="AP113" s="937">
        <v>11.2</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964844</v>
      </c>
      <c r="BR113" s="920"/>
      <c r="BS113" s="920"/>
      <c r="BT113" s="920"/>
      <c r="BU113" s="920"/>
      <c r="BV113" s="920">
        <v>824879</v>
      </c>
      <c r="BW113" s="920"/>
      <c r="BX113" s="920"/>
      <c r="BY113" s="920"/>
      <c r="BZ113" s="920"/>
      <c r="CA113" s="920">
        <v>692305</v>
      </c>
      <c r="CB113" s="920"/>
      <c r="CC113" s="920"/>
      <c r="CD113" s="920"/>
      <c r="CE113" s="920"/>
      <c r="CF113" s="914">
        <v>0.8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350520</v>
      </c>
      <c r="AB114" s="959"/>
      <c r="AC114" s="959"/>
      <c r="AD114" s="959"/>
      <c r="AE114" s="960"/>
      <c r="AF114" s="961">
        <v>147340</v>
      </c>
      <c r="AG114" s="959"/>
      <c r="AH114" s="959"/>
      <c r="AI114" s="959"/>
      <c r="AJ114" s="960"/>
      <c r="AK114" s="961">
        <v>147486</v>
      </c>
      <c r="AL114" s="959"/>
      <c r="AM114" s="959"/>
      <c r="AN114" s="959"/>
      <c r="AO114" s="960"/>
      <c r="AP114" s="962">
        <v>0.2</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24267368</v>
      </c>
      <c r="BR114" s="920"/>
      <c r="BS114" s="920"/>
      <c r="BT114" s="920"/>
      <c r="BU114" s="920"/>
      <c r="BV114" s="920">
        <v>23161533</v>
      </c>
      <c r="BW114" s="920"/>
      <c r="BX114" s="920"/>
      <c r="BY114" s="920"/>
      <c r="BZ114" s="920"/>
      <c r="CA114" s="920">
        <v>21122426</v>
      </c>
      <c r="CB114" s="920"/>
      <c r="CC114" s="920"/>
      <c r="CD114" s="920"/>
      <c r="CE114" s="920"/>
      <c r="CF114" s="914">
        <v>24</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1664224</v>
      </c>
      <c r="AB115" s="934"/>
      <c r="AC115" s="934"/>
      <c r="AD115" s="934"/>
      <c r="AE115" s="935"/>
      <c r="AF115" s="936">
        <v>1613807</v>
      </c>
      <c r="AG115" s="934"/>
      <c r="AH115" s="934"/>
      <c r="AI115" s="934"/>
      <c r="AJ115" s="935"/>
      <c r="AK115" s="936">
        <v>1560287</v>
      </c>
      <c r="AL115" s="934"/>
      <c r="AM115" s="934"/>
      <c r="AN115" s="934"/>
      <c r="AO115" s="935"/>
      <c r="AP115" s="937">
        <v>1.8</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802313</v>
      </c>
      <c r="BR115" s="920"/>
      <c r="BS115" s="920"/>
      <c r="BT115" s="920"/>
      <c r="BU115" s="920"/>
      <c r="BV115" s="920">
        <v>752236</v>
      </c>
      <c r="BW115" s="920"/>
      <c r="BX115" s="920"/>
      <c r="BY115" s="920"/>
      <c r="BZ115" s="920"/>
      <c r="CA115" s="920">
        <v>615896</v>
      </c>
      <c r="CB115" s="920"/>
      <c r="CC115" s="920"/>
      <c r="CD115" s="920"/>
      <c r="CE115" s="920"/>
      <c r="CF115" s="914">
        <v>0.7</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6451446</v>
      </c>
      <c r="DH115" s="959"/>
      <c r="DI115" s="959"/>
      <c r="DJ115" s="959"/>
      <c r="DK115" s="960"/>
      <c r="DL115" s="961">
        <v>5090541</v>
      </c>
      <c r="DM115" s="959"/>
      <c r="DN115" s="959"/>
      <c r="DO115" s="959"/>
      <c r="DP115" s="960"/>
      <c r="DQ115" s="961">
        <v>4046052</v>
      </c>
      <c r="DR115" s="959"/>
      <c r="DS115" s="959"/>
      <c r="DT115" s="959"/>
      <c r="DU115" s="960"/>
      <c r="DV115" s="962">
        <v>4.5999999999999996</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6319</v>
      </c>
      <c r="AB116" s="959"/>
      <c r="AC116" s="959"/>
      <c r="AD116" s="959"/>
      <c r="AE116" s="960"/>
      <c r="AF116" s="961">
        <v>3251</v>
      </c>
      <c r="AG116" s="959"/>
      <c r="AH116" s="959"/>
      <c r="AI116" s="959"/>
      <c r="AJ116" s="960"/>
      <c r="AK116" s="961">
        <v>104</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26762115</v>
      </c>
      <c r="AB117" s="966"/>
      <c r="AC117" s="966"/>
      <c r="AD117" s="966"/>
      <c r="AE117" s="967"/>
      <c r="AF117" s="965">
        <v>27319575</v>
      </c>
      <c r="AG117" s="966"/>
      <c r="AH117" s="966"/>
      <c r="AI117" s="966"/>
      <c r="AJ117" s="967"/>
      <c r="AK117" s="965">
        <v>27089985</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285</v>
      </c>
      <c r="AG118" s="883"/>
      <c r="AH118" s="883"/>
      <c r="AI118" s="883"/>
      <c r="AJ118" s="884"/>
      <c r="AK118" s="882" t="s">
        <v>284</v>
      </c>
      <c r="AL118" s="883"/>
      <c r="AM118" s="883"/>
      <c r="AN118" s="883"/>
      <c r="AO118" s="884"/>
      <c r="AP118" s="990" t="s">
        <v>405</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433</v>
      </c>
      <c r="BP118" s="994"/>
      <c r="BQ118" s="985">
        <v>326710571</v>
      </c>
      <c r="BR118" s="986"/>
      <c r="BS118" s="986"/>
      <c r="BT118" s="986"/>
      <c r="BU118" s="986"/>
      <c r="BV118" s="986">
        <v>322681976</v>
      </c>
      <c r="BW118" s="986"/>
      <c r="BX118" s="986"/>
      <c r="BY118" s="986"/>
      <c r="BZ118" s="986"/>
      <c r="CA118" s="986">
        <v>316181151</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280973</v>
      </c>
      <c r="AB119" s="890"/>
      <c r="AC119" s="890"/>
      <c r="AD119" s="890"/>
      <c r="AE119" s="891"/>
      <c r="AF119" s="892">
        <v>280973</v>
      </c>
      <c r="AG119" s="890"/>
      <c r="AH119" s="890"/>
      <c r="AI119" s="890"/>
      <c r="AJ119" s="891"/>
      <c r="AK119" s="892">
        <v>290460</v>
      </c>
      <c r="AL119" s="890"/>
      <c r="AM119" s="890"/>
      <c r="AN119" s="890"/>
      <c r="AO119" s="891"/>
      <c r="AP119" s="893">
        <v>0.3</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17567434</v>
      </c>
      <c r="BR119" s="927"/>
      <c r="BS119" s="927"/>
      <c r="BT119" s="927"/>
      <c r="BU119" s="927"/>
      <c r="BV119" s="927">
        <v>21997148</v>
      </c>
      <c r="BW119" s="927"/>
      <c r="BX119" s="927"/>
      <c r="BY119" s="927"/>
      <c r="BZ119" s="927"/>
      <c r="CA119" s="927">
        <v>24362691</v>
      </c>
      <c r="CB119" s="927"/>
      <c r="CC119" s="927"/>
      <c r="CD119" s="927"/>
      <c r="CE119" s="927"/>
      <c r="CF119" s="941">
        <v>27.7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788450</v>
      </c>
      <c r="DH119" s="998"/>
      <c r="DI119" s="998"/>
      <c r="DJ119" s="998"/>
      <c r="DK119" s="999"/>
      <c r="DL119" s="1000">
        <v>717920</v>
      </c>
      <c r="DM119" s="998"/>
      <c r="DN119" s="998"/>
      <c r="DO119" s="998"/>
      <c r="DP119" s="999"/>
      <c r="DQ119" s="1000">
        <v>731868</v>
      </c>
      <c r="DR119" s="998"/>
      <c r="DS119" s="998"/>
      <c r="DT119" s="998"/>
      <c r="DU119" s="999"/>
      <c r="DV119" s="1001">
        <v>0.8</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51182369</v>
      </c>
      <c r="BR120" s="920"/>
      <c r="BS120" s="920"/>
      <c r="BT120" s="920"/>
      <c r="BU120" s="920"/>
      <c r="BV120" s="920">
        <v>46914353</v>
      </c>
      <c r="BW120" s="920"/>
      <c r="BX120" s="920"/>
      <c r="BY120" s="920"/>
      <c r="BZ120" s="920"/>
      <c r="CA120" s="920">
        <v>44717092</v>
      </c>
      <c r="CB120" s="920"/>
      <c r="CC120" s="920"/>
      <c r="CD120" s="920"/>
      <c r="CE120" s="920"/>
      <c r="CF120" s="914">
        <v>50.9</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127695445</v>
      </c>
      <c r="DH120" s="927"/>
      <c r="DI120" s="927"/>
      <c r="DJ120" s="927"/>
      <c r="DK120" s="927"/>
      <c r="DL120" s="927">
        <v>123296360</v>
      </c>
      <c r="DM120" s="927"/>
      <c r="DN120" s="927"/>
      <c r="DO120" s="927"/>
      <c r="DP120" s="927"/>
      <c r="DQ120" s="927">
        <v>117291957</v>
      </c>
      <c r="DR120" s="927"/>
      <c r="DS120" s="927"/>
      <c r="DT120" s="927"/>
      <c r="DU120" s="927"/>
      <c r="DV120" s="928">
        <v>133.5</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193146178</v>
      </c>
      <c r="BR121" s="986"/>
      <c r="BS121" s="986"/>
      <c r="BT121" s="986"/>
      <c r="BU121" s="986"/>
      <c r="BV121" s="986">
        <v>196394370</v>
      </c>
      <c r="BW121" s="986"/>
      <c r="BX121" s="986"/>
      <c r="BY121" s="986"/>
      <c r="BZ121" s="986"/>
      <c r="CA121" s="986">
        <v>196985322</v>
      </c>
      <c r="CB121" s="986"/>
      <c r="CC121" s="986"/>
      <c r="CD121" s="986"/>
      <c r="CE121" s="986"/>
      <c r="CF121" s="1024">
        <v>224.3</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734214</v>
      </c>
      <c r="DH121" s="920"/>
      <c r="DI121" s="920"/>
      <c r="DJ121" s="920"/>
      <c r="DK121" s="920"/>
      <c r="DL121" s="920">
        <v>700144</v>
      </c>
      <c r="DM121" s="920"/>
      <c r="DN121" s="920"/>
      <c r="DO121" s="920"/>
      <c r="DP121" s="920"/>
      <c r="DQ121" s="920">
        <v>655598</v>
      </c>
      <c r="DR121" s="920"/>
      <c r="DS121" s="920"/>
      <c r="DT121" s="920"/>
      <c r="DU121" s="920"/>
      <c r="DV121" s="921">
        <v>0.7</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442</v>
      </c>
      <c r="BP122" s="994"/>
      <c r="BQ122" s="1034">
        <v>261895981</v>
      </c>
      <c r="BR122" s="1035"/>
      <c r="BS122" s="1035"/>
      <c r="BT122" s="1035"/>
      <c r="BU122" s="1035"/>
      <c r="BV122" s="1035">
        <v>265305871</v>
      </c>
      <c r="BW122" s="1035"/>
      <c r="BX122" s="1035"/>
      <c r="BY122" s="1035"/>
      <c r="BZ122" s="1035"/>
      <c r="CA122" s="1035">
        <v>266065105</v>
      </c>
      <c r="CB122" s="1035"/>
      <c r="CC122" s="1035"/>
      <c r="CD122" s="1035"/>
      <c r="CE122" s="1035"/>
      <c r="CF122" s="987"/>
      <c r="CG122" s="988"/>
      <c r="CH122" s="988"/>
      <c r="CI122" s="988"/>
      <c r="CJ122" s="989"/>
      <c r="CK122" s="1016"/>
      <c r="CL122" s="1017"/>
      <c r="CM122" s="1017"/>
      <c r="CN122" s="1017"/>
      <c r="CO122" s="1018"/>
      <c r="CP122" s="1007" t="s">
        <v>385</v>
      </c>
      <c r="CQ122" s="1008"/>
      <c r="CR122" s="1008"/>
      <c r="CS122" s="1008"/>
      <c r="CT122" s="1008"/>
      <c r="CU122" s="1008"/>
      <c r="CV122" s="1008"/>
      <c r="CW122" s="1008"/>
      <c r="CX122" s="1008"/>
      <c r="CY122" s="1008"/>
      <c r="CZ122" s="1008"/>
      <c r="DA122" s="1008"/>
      <c r="DB122" s="1008"/>
      <c r="DC122" s="1008"/>
      <c r="DD122" s="1008"/>
      <c r="DE122" s="1008"/>
      <c r="DF122" s="1009"/>
      <c r="DG122" s="919">
        <v>316074</v>
      </c>
      <c r="DH122" s="920"/>
      <c r="DI122" s="920"/>
      <c r="DJ122" s="920"/>
      <c r="DK122" s="920"/>
      <c r="DL122" s="920">
        <v>289127</v>
      </c>
      <c r="DM122" s="920"/>
      <c r="DN122" s="920"/>
      <c r="DO122" s="920"/>
      <c r="DP122" s="920"/>
      <c r="DQ122" s="920">
        <v>227268</v>
      </c>
      <c r="DR122" s="920"/>
      <c r="DS122" s="920"/>
      <c r="DT122" s="920"/>
      <c r="DU122" s="920"/>
      <c r="DV122" s="921">
        <v>0.3</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74</v>
      </c>
      <c r="BR123" s="1027"/>
      <c r="BS123" s="1027"/>
      <c r="BT123" s="1027"/>
      <c r="BU123" s="1027"/>
      <c r="BV123" s="1027">
        <v>64.400000000000006</v>
      </c>
      <c r="BW123" s="1027"/>
      <c r="BX123" s="1027"/>
      <c r="BY123" s="1027"/>
      <c r="BZ123" s="1027"/>
      <c r="CA123" s="1027">
        <v>57</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v>17063</v>
      </c>
      <c r="DH123" s="959"/>
      <c r="DI123" s="959"/>
      <c r="DJ123" s="959"/>
      <c r="DK123" s="960"/>
      <c r="DL123" s="961">
        <v>33756</v>
      </c>
      <c r="DM123" s="959"/>
      <c r="DN123" s="959"/>
      <c r="DO123" s="959"/>
      <c r="DP123" s="960"/>
      <c r="DQ123" s="961">
        <v>33672</v>
      </c>
      <c r="DR123" s="959"/>
      <c r="DS123" s="959"/>
      <c r="DT123" s="959"/>
      <c r="DU123" s="960"/>
      <c r="DV123" s="962">
        <v>0</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1354819</v>
      </c>
      <c r="AB126" s="959"/>
      <c r="AC126" s="959"/>
      <c r="AD126" s="959"/>
      <c r="AE126" s="960"/>
      <c r="AF126" s="961">
        <v>1308782</v>
      </c>
      <c r="AG126" s="959"/>
      <c r="AH126" s="959"/>
      <c r="AI126" s="959"/>
      <c r="AJ126" s="960"/>
      <c r="AK126" s="961">
        <v>1248319</v>
      </c>
      <c r="AL126" s="959"/>
      <c r="AM126" s="959"/>
      <c r="AN126" s="959"/>
      <c r="AO126" s="960"/>
      <c r="AP126" s="962">
        <v>1.4</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28432</v>
      </c>
      <c r="AB127" s="959"/>
      <c r="AC127" s="959"/>
      <c r="AD127" s="959"/>
      <c r="AE127" s="960"/>
      <c r="AF127" s="961">
        <v>24052</v>
      </c>
      <c r="AG127" s="959"/>
      <c r="AH127" s="959"/>
      <c r="AI127" s="959"/>
      <c r="AJ127" s="960"/>
      <c r="AK127" s="961">
        <v>21508</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111</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802313</v>
      </c>
      <c r="DH127" s="1048"/>
      <c r="DI127" s="1048"/>
      <c r="DJ127" s="1048"/>
      <c r="DK127" s="1048"/>
      <c r="DL127" s="1048">
        <v>752236</v>
      </c>
      <c r="DM127" s="1048"/>
      <c r="DN127" s="1048"/>
      <c r="DO127" s="1048"/>
      <c r="DP127" s="1048"/>
      <c r="DQ127" s="1048">
        <v>615896</v>
      </c>
      <c r="DR127" s="1048"/>
      <c r="DS127" s="1048"/>
      <c r="DT127" s="1048"/>
      <c r="DU127" s="1048"/>
      <c r="DV127" s="1049">
        <v>0.7</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4350918</v>
      </c>
      <c r="AB128" s="1090"/>
      <c r="AC128" s="1090"/>
      <c r="AD128" s="1090"/>
      <c r="AE128" s="1091"/>
      <c r="AF128" s="1092">
        <v>4499679</v>
      </c>
      <c r="AG128" s="1090"/>
      <c r="AH128" s="1090"/>
      <c r="AI128" s="1090"/>
      <c r="AJ128" s="1091"/>
      <c r="AK128" s="1092">
        <v>4493738</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111</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103043430</v>
      </c>
      <c r="AB129" s="959"/>
      <c r="AC129" s="959"/>
      <c r="AD129" s="959"/>
      <c r="AE129" s="960"/>
      <c r="AF129" s="961">
        <v>105049686</v>
      </c>
      <c r="AG129" s="959"/>
      <c r="AH129" s="959"/>
      <c r="AI129" s="959"/>
      <c r="AJ129" s="960"/>
      <c r="AK129" s="961">
        <v>104924523</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7.2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15534821</v>
      </c>
      <c r="AB130" s="959"/>
      <c r="AC130" s="959"/>
      <c r="AD130" s="959"/>
      <c r="AE130" s="960"/>
      <c r="AF130" s="961">
        <v>16030056</v>
      </c>
      <c r="AG130" s="959"/>
      <c r="AH130" s="959"/>
      <c r="AI130" s="959"/>
      <c r="AJ130" s="960"/>
      <c r="AK130" s="961">
        <v>17093388</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57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87508609</v>
      </c>
      <c r="AB131" s="998"/>
      <c r="AC131" s="998"/>
      <c r="AD131" s="998"/>
      <c r="AE131" s="999"/>
      <c r="AF131" s="1000">
        <v>89019630</v>
      </c>
      <c r="AG131" s="998"/>
      <c r="AH131" s="998"/>
      <c r="AI131" s="998"/>
      <c r="AJ131" s="999"/>
      <c r="AK131" s="1000">
        <v>87831135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7.8579422970000001</v>
      </c>
      <c r="AB132" s="1104"/>
      <c r="AC132" s="1104"/>
      <c r="AD132" s="1104"/>
      <c r="AE132" s="1105"/>
      <c r="AF132" s="1106">
        <v>7.6273514059999998</v>
      </c>
      <c r="AG132" s="1104"/>
      <c r="AH132" s="1104"/>
      <c r="AI132" s="1104"/>
      <c r="AJ132" s="1105"/>
      <c r="AK132" s="1106">
        <v>6.2652714209999996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10.1</v>
      </c>
      <c r="AB133" s="1111"/>
      <c r="AC133" s="1111"/>
      <c r="AD133" s="1111"/>
      <c r="AE133" s="1112"/>
      <c r="AF133" s="1110">
        <v>9.1999999999999993</v>
      </c>
      <c r="AG133" s="1111"/>
      <c r="AH133" s="1111"/>
      <c r="AI133" s="1111"/>
      <c r="AJ133" s="1112"/>
      <c r="AK133" s="1110">
        <v>7.2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M51" sqref="M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40" sqref="K4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28076512</v>
      </c>
      <c r="L9" s="264">
        <v>58043</v>
      </c>
      <c r="M9" s="265">
        <v>57686</v>
      </c>
      <c r="N9" s="266">
        <v>0.6</v>
      </c>
    </row>
    <row r="10" spans="1:16">
      <c r="A10" s="248"/>
      <c r="B10" s="244"/>
      <c r="C10" s="244"/>
      <c r="D10" s="244"/>
      <c r="E10" s="244"/>
      <c r="F10" s="244"/>
      <c r="G10" s="1119" t="s">
        <v>475</v>
      </c>
      <c r="H10" s="1120"/>
      <c r="I10" s="1120"/>
      <c r="J10" s="1121"/>
      <c r="K10" s="267">
        <v>580575</v>
      </c>
      <c r="L10" s="268">
        <v>1200</v>
      </c>
      <c r="M10" s="269">
        <v>2413</v>
      </c>
      <c r="N10" s="270">
        <v>-50.3</v>
      </c>
    </row>
    <row r="11" spans="1:16" ht="13.5" customHeight="1">
      <c r="A11" s="248"/>
      <c r="B11" s="244"/>
      <c r="C11" s="244"/>
      <c r="D11" s="244"/>
      <c r="E11" s="244"/>
      <c r="F11" s="244"/>
      <c r="G11" s="1119" t="s">
        <v>476</v>
      </c>
      <c r="H11" s="1120"/>
      <c r="I11" s="1120"/>
      <c r="J11" s="1121"/>
      <c r="K11" s="267">
        <v>77499</v>
      </c>
      <c r="L11" s="268">
        <v>160</v>
      </c>
      <c r="M11" s="269">
        <v>1538</v>
      </c>
      <c r="N11" s="270">
        <v>-89.6</v>
      </c>
    </row>
    <row r="12" spans="1:16" ht="13.5" customHeight="1">
      <c r="A12" s="248"/>
      <c r="B12" s="244"/>
      <c r="C12" s="244"/>
      <c r="D12" s="244"/>
      <c r="E12" s="244"/>
      <c r="F12" s="244"/>
      <c r="G12" s="1119" t="s">
        <v>477</v>
      </c>
      <c r="H12" s="1120"/>
      <c r="I12" s="1120"/>
      <c r="J12" s="1121"/>
      <c r="K12" s="267">
        <v>98816</v>
      </c>
      <c r="L12" s="268">
        <v>204</v>
      </c>
      <c r="M12" s="269">
        <v>680</v>
      </c>
      <c r="N12" s="270">
        <v>-70</v>
      </c>
    </row>
    <row r="13" spans="1:16" ht="13.5" customHeight="1">
      <c r="A13" s="248"/>
      <c r="B13" s="244"/>
      <c r="C13" s="244"/>
      <c r="D13" s="244"/>
      <c r="E13" s="244"/>
      <c r="F13" s="244"/>
      <c r="G13" s="1119" t="s">
        <v>478</v>
      </c>
      <c r="H13" s="1120"/>
      <c r="I13" s="1120"/>
      <c r="J13" s="1121"/>
      <c r="K13" s="267" t="s">
        <v>479</v>
      </c>
      <c r="L13" s="268" t="s">
        <v>479</v>
      </c>
      <c r="M13" s="269">
        <v>20</v>
      </c>
      <c r="N13" s="270" t="s">
        <v>479</v>
      </c>
    </row>
    <row r="14" spans="1:16" ht="13.5" customHeight="1">
      <c r="A14" s="248"/>
      <c r="B14" s="244"/>
      <c r="C14" s="244"/>
      <c r="D14" s="244"/>
      <c r="E14" s="244"/>
      <c r="F14" s="244"/>
      <c r="G14" s="1119" t="s">
        <v>480</v>
      </c>
      <c r="H14" s="1120"/>
      <c r="I14" s="1120"/>
      <c r="J14" s="1121"/>
      <c r="K14" s="267">
        <v>641406</v>
      </c>
      <c r="L14" s="268">
        <v>1326</v>
      </c>
      <c r="M14" s="269">
        <v>1736</v>
      </c>
      <c r="N14" s="270">
        <v>-23.6</v>
      </c>
    </row>
    <row r="15" spans="1:16" ht="13.5" customHeight="1">
      <c r="A15" s="248"/>
      <c r="B15" s="244"/>
      <c r="C15" s="244"/>
      <c r="D15" s="244"/>
      <c r="E15" s="244"/>
      <c r="F15" s="244"/>
      <c r="G15" s="1119" t="s">
        <v>481</v>
      </c>
      <c r="H15" s="1120"/>
      <c r="I15" s="1120"/>
      <c r="J15" s="1121"/>
      <c r="K15" s="267">
        <v>492986</v>
      </c>
      <c r="L15" s="268">
        <v>1019</v>
      </c>
      <c r="M15" s="269">
        <v>1344</v>
      </c>
      <c r="N15" s="270">
        <v>-24.2</v>
      </c>
    </row>
    <row r="16" spans="1:16">
      <c r="A16" s="248"/>
      <c r="B16" s="244"/>
      <c r="C16" s="244"/>
      <c r="D16" s="244"/>
      <c r="E16" s="244"/>
      <c r="F16" s="244"/>
      <c r="G16" s="1122" t="s">
        <v>482</v>
      </c>
      <c r="H16" s="1123"/>
      <c r="I16" s="1123"/>
      <c r="J16" s="1124"/>
      <c r="K16" s="268">
        <v>-2596317</v>
      </c>
      <c r="L16" s="268">
        <v>-5367</v>
      </c>
      <c r="M16" s="269">
        <v>-5023</v>
      </c>
      <c r="N16" s="270">
        <v>6.8</v>
      </c>
    </row>
    <row r="17" spans="1:16">
      <c r="A17" s="248"/>
      <c r="B17" s="244"/>
      <c r="C17" s="244"/>
      <c r="D17" s="244"/>
      <c r="E17" s="244"/>
      <c r="F17" s="244"/>
      <c r="G17" s="1122" t="s">
        <v>168</v>
      </c>
      <c r="H17" s="1123"/>
      <c r="I17" s="1123"/>
      <c r="J17" s="1124"/>
      <c r="K17" s="268">
        <v>27371477</v>
      </c>
      <c r="L17" s="268">
        <v>56585</v>
      </c>
      <c r="M17" s="269">
        <v>60395</v>
      </c>
      <c r="N17" s="270">
        <v>-6.3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5.96</v>
      </c>
      <c r="L21" s="281">
        <v>6.16</v>
      </c>
      <c r="M21" s="282">
        <v>-0.2</v>
      </c>
      <c r="N21" s="249"/>
      <c r="O21" s="283"/>
      <c r="P21" s="279"/>
    </row>
    <row r="22" spans="1:16" s="284" customFormat="1">
      <c r="A22" s="279"/>
      <c r="B22" s="249"/>
      <c r="C22" s="249"/>
      <c r="D22" s="249"/>
      <c r="E22" s="249"/>
      <c r="F22" s="249"/>
      <c r="G22" s="1114" t="s">
        <v>488</v>
      </c>
      <c r="H22" s="1115"/>
      <c r="I22" s="1115"/>
      <c r="J22" s="1116"/>
      <c r="K22" s="285">
        <v>101.5</v>
      </c>
      <c r="L22" s="286">
        <v>100</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15237366</v>
      </c>
      <c r="L32" s="294">
        <v>31500</v>
      </c>
      <c r="M32" s="295">
        <v>40264</v>
      </c>
      <c r="N32" s="296">
        <v>-21.8</v>
      </c>
    </row>
    <row r="33" spans="1:16" ht="13.5" customHeight="1">
      <c r="A33" s="248"/>
      <c r="B33" s="244"/>
      <c r="C33" s="244"/>
      <c r="D33" s="244"/>
      <c r="E33" s="244"/>
      <c r="F33" s="244"/>
      <c r="G33" s="1130" t="s">
        <v>492</v>
      </c>
      <c r="H33" s="1131"/>
      <c r="I33" s="1131"/>
      <c r="J33" s="1132"/>
      <c r="K33" s="294" t="s">
        <v>479</v>
      </c>
      <c r="L33" s="294" t="s">
        <v>479</v>
      </c>
      <c r="M33" s="295">
        <v>2</v>
      </c>
      <c r="N33" s="296" t="s">
        <v>479</v>
      </c>
    </row>
    <row r="34" spans="1:16" ht="27" customHeight="1">
      <c r="A34" s="248"/>
      <c r="B34" s="244"/>
      <c r="C34" s="244"/>
      <c r="D34" s="244"/>
      <c r="E34" s="244"/>
      <c r="F34" s="244"/>
      <c r="G34" s="1130" t="s">
        <v>493</v>
      </c>
      <c r="H34" s="1131"/>
      <c r="I34" s="1131"/>
      <c r="J34" s="1132"/>
      <c r="K34" s="294">
        <v>350000</v>
      </c>
      <c r="L34" s="294">
        <v>724</v>
      </c>
      <c r="M34" s="295">
        <v>111</v>
      </c>
      <c r="N34" s="296">
        <v>552.29999999999995</v>
      </c>
    </row>
    <row r="35" spans="1:16" ht="27" customHeight="1">
      <c r="A35" s="248"/>
      <c r="B35" s="244"/>
      <c r="C35" s="244"/>
      <c r="D35" s="244"/>
      <c r="E35" s="244"/>
      <c r="F35" s="244"/>
      <c r="G35" s="1130" t="s">
        <v>494</v>
      </c>
      <c r="H35" s="1131"/>
      <c r="I35" s="1131"/>
      <c r="J35" s="1132"/>
      <c r="K35" s="294">
        <v>9794742</v>
      </c>
      <c r="L35" s="294">
        <v>20249</v>
      </c>
      <c r="M35" s="295">
        <v>9819</v>
      </c>
      <c r="N35" s="296">
        <v>106.2</v>
      </c>
    </row>
    <row r="36" spans="1:16" ht="27" customHeight="1">
      <c r="A36" s="248"/>
      <c r="B36" s="244"/>
      <c r="C36" s="244"/>
      <c r="D36" s="244"/>
      <c r="E36" s="244"/>
      <c r="F36" s="244"/>
      <c r="G36" s="1130" t="s">
        <v>495</v>
      </c>
      <c r="H36" s="1131"/>
      <c r="I36" s="1131"/>
      <c r="J36" s="1132"/>
      <c r="K36" s="294">
        <v>147486</v>
      </c>
      <c r="L36" s="294">
        <v>305</v>
      </c>
      <c r="M36" s="295">
        <v>427</v>
      </c>
      <c r="N36" s="296">
        <v>-28.6</v>
      </c>
    </row>
    <row r="37" spans="1:16" ht="13.5" customHeight="1">
      <c r="A37" s="248"/>
      <c r="B37" s="244"/>
      <c r="C37" s="244"/>
      <c r="D37" s="244"/>
      <c r="E37" s="244"/>
      <c r="F37" s="244"/>
      <c r="G37" s="1130" t="s">
        <v>496</v>
      </c>
      <c r="H37" s="1131"/>
      <c r="I37" s="1131"/>
      <c r="J37" s="1132"/>
      <c r="K37" s="294">
        <v>1560287</v>
      </c>
      <c r="L37" s="294">
        <v>3226</v>
      </c>
      <c r="M37" s="295">
        <v>787</v>
      </c>
      <c r="N37" s="296">
        <v>309.89999999999998</v>
      </c>
    </row>
    <row r="38" spans="1:16" ht="27" customHeight="1">
      <c r="A38" s="248"/>
      <c r="B38" s="244"/>
      <c r="C38" s="244"/>
      <c r="D38" s="244"/>
      <c r="E38" s="244"/>
      <c r="F38" s="244"/>
      <c r="G38" s="1133" t="s">
        <v>497</v>
      </c>
      <c r="H38" s="1134"/>
      <c r="I38" s="1134"/>
      <c r="J38" s="1135"/>
      <c r="K38" s="297">
        <v>104</v>
      </c>
      <c r="L38" s="297">
        <v>0</v>
      </c>
      <c r="M38" s="298">
        <v>3</v>
      </c>
      <c r="N38" s="299">
        <v>-100</v>
      </c>
      <c r="O38" s="293"/>
    </row>
    <row r="39" spans="1:16">
      <c r="A39" s="248"/>
      <c r="B39" s="244"/>
      <c r="C39" s="244"/>
      <c r="D39" s="244"/>
      <c r="E39" s="244"/>
      <c r="F39" s="244"/>
      <c r="G39" s="1133" t="s">
        <v>498</v>
      </c>
      <c r="H39" s="1134"/>
      <c r="I39" s="1134"/>
      <c r="J39" s="1135"/>
      <c r="K39" s="300">
        <v>-4493738</v>
      </c>
      <c r="L39" s="300">
        <v>-9290</v>
      </c>
      <c r="M39" s="301">
        <v>-8225</v>
      </c>
      <c r="N39" s="302">
        <v>12.9</v>
      </c>
      <c r="O39" s="293"/>
    </row>
    <row r="40" spans="1:16" ht="27" customHeight="1">
      <c r="A40" s="248"/>
      <c r="B40" s="244"/>
      <c r="C40" s="244"/>
      <c r="D40" s="244"/>
      <c r="E40" s="244"/>
      <c r="F40" s="244"/>
      <c r="G40" s="1130" t="s">
        <v>499</v>
      </c>
      <c r="H40" s="1131"/>
      <c r="I40" s="1131"/>
      <c r="J40" s="1132"/>
      <c r="K40" s="300">
        <v>-17093388</v>
      </c>
      <c r="L40" s="300">
        <v>-35337</v>
      </c>
      <c r="M40" s="301">
        <v>-31118</v>
      </c>
      <c r="N40" s="302">
        <v>13.6</v>
      </c>
      <c r="O40" s="293"/>
    </row>
    <row r="41" spans="1:16">
      <c r="A41" s="248"/>
      <c r="B41" s="244"/>
      <c r="C41" s="244"/>
      <c r="D41" s="244"/>
      <c r="E41" s="244"/>
      <c r="F41" s="244"/>
      <c r="G41" s="1136" t="s">
        <v>279</v>
      </c>
      <c r="H41" s="1137"/>
      <c r="I41" s="1137"/>
      <c r="J41" s="1138"/>
      <c r="K41" s="294">
        <v>5502859</v>
      </c>
      <c r="L41" s="300">
        <v>11376</v>
      </c>
      <c r="M41" s="301">
        <v>12068</v>
      </c>
      <c r="N41" s="302">
        <v>-5.7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22132588</v>
      </c>
      <c r="J51" s="320">
        <v>46591</v>
      </c>
      <c r="K51" s="321">
        <v>35.799999999999997</v>
      </c>
      <c r="L51" s="322">
        <v>47155</v>
      </c>
      <c r="M51" s="323">
        <v>-1</v>
      </c>
      <c r="N51" s="324">
        <v>36.799999999999997</v>
      </c>
    </row>
    <row r="52" spans="1:14">
      <c r="A52" s="248"/>
      <c r="B52" s="244"/>
      <c r="C52" s="244"/>
      <c r="D52" s="244"/>
      <c r="E52" s="244"/>
      <c r="F52" s="244"/>
      <c r="G52" s="325"/>
      <c r="H52" s="326" t="s">
        <v>510</v>
      </c>
      <c r="I52" s="327">
        <v>12591278</v>
      </c>
      <c r="J52" s="328">
        <v>26506</v>
      </c>
      <c r="K52" s="329">
        <v>3.4</v>
      </c>
      <c r="L52" s="330">
        <v>26802</v>
      </c>
      <c r="M52" s="331">
        <v>-1.9</v>
      </c>
      <c r="N52" s="332">
        <v>5.3</v>
      </c>
    </row>
    <row r="53" spans="1:14">
      <c r="A53" s="248"/>
      <c r="B53" s="244"/>
      <c r="C53" s="244"/>
      <c r="D53" s="244"/>
      <c r="E53" s="244"/>
      <c r="F53" s="244"/>
      <c r="G53" s="310" t="s">
        <v>511</v>
      </c>
      <c r="H53" s="311"/>
      <c r="I53" s="319">
        <v>23109441</v>
      </c>
      <c r="J53" s="320">
        <v>48504</v>
      </c>
      <c r="K53" s="321">
        <v>4.0999999999999996</v>
      </c>
      <c r="L53" s="322">
        <v>43858</v>
      </c>
      <c r="M53" s="323">
        <v>-7</v>
      </c>
      <c r="N53" s="324">
        <v>11.1</v>
      </c>
    </row>
    <row r="54" spans="1:14">
      <c r="A54" s="248"/>
      <c r="B54" s="244"/>
      <c r="C54" s="244"/>
      <c r="D54" s="244"/>
      <c r="E54" s="244"/>
      <c r="F54" s="244"/>
      <c r="G54" s="325"/>
      <c r="H54" s="326" t="s">
        <v>510</v>
      </c>
      <c r="I54" s="327">
        <v>12595550</v>
      </c>
      <c r="J54" s="328">
        <v>26437</v>
      </c>
      <c r="K54" s="329">
        <v>-0.3</v>
      </c>
      <c r="L54" s="330">
        <v>23714</v>
      </c>
      <c r="M54" s="331">
        <v>-11.5</v>
      </c>
      <c r="N54" s="332">
        <v>11.2</v>
      </c>
    </row>
    <row r="55" spans="1:14">
      <c r="A55" s="248"/>
      <c r="B55" s="244"/>
      <c r="C55" s="244"/>
      <c r="D55" s="244"/>
      <c r="E55" s="244"/>
      <c r="F55" s="244"/>
      <c r="G55" s="310" t="s">
        <v>512</v>
      </c>
      <c r="H55" s="311"/>
      <c r="I55" s="319">
        <v>17267135</v>
      </c>
      <c r="J55" s="320">
        <v>35790</v>
      </c>
      <c r="K55" s="321">
        <v>-26.2</v>
      </c>
      <c r="L55" s="322">
        <v>41705</v>
      </c>
      <c r="M55" s="323">
        <v>-4.9000000000000004</v>
      </c>
      <c r="N55" s="324">
        <v>-21.3</v>
      </c>
    </row>
    <row r="56" spans="1:14">
      <c r="A56" s="248"/>
      <c r="B56" s="244"/>
      <c r="C56" s="244"/>
      <c r="D56" s="244"/>
      <c r="E56" s="244"/>
      <c r="F56" s="244"/>
      <c r="G56" s="325"/>
      <c r="H56" s="326" t="s">
        <v>510</v>
      </c>
      <c r="I56" s="327">
        <v>9423990</v>
      </c>
      <c r="J56" s="328">
        <v>19533</v>
      </c>
      <c r="K56" s="329">
        <v>-26.1</v>
      </c>
      <c r="L56" s="330">
        <v>22742</v>
      </c>
      <c r="M56" s="331">
        <v>-4.0999999999999996</v>
      </c>
      <c r="N56" s="332">
        <v>-22</v>
      </c>
    </row>
    <row r="57" spans="1:14">
      <c r="A57" s="248"/>
      <c r="B57" s="244"/>
      <c r="C57" s="244"/>
      <c r="D57" s="244"/>
      <c r="E57" s="244"/>
      <c r="F57" s="244"/>
      <c r="G57" s="310" t="s">
        <v>513</v>
      </c>
      <c r="H57" s="311"/>
      <c r="I57" s="319">
        <v>17140858</v>
      </c>
      <c r="J57" s="320">
        <v>35463</v>
      </c>
      <c r="K57" s="321">
        <v>-0.9</v>
      </c>
      <c r="L57" s="322">
        <v>47677</v>
      </c>
      <c r="M57" s="323">
        <v>14.3</v>
      </c>
      <c r="N57" s="324">
        <v>-15.2</v>
      </c>
    </row>
    <row r="58" spans="1:14">
      <c r="A58" s="248"/>
      <c r="B58" s="244"/>
      <c r="C58" s="244"/>
      <c r="D58" s="244"/>
      <c r="E58" s="244"/>
      <c r="F58" s="244"/>
      <c r="G58" s="325"/>
      <c r="H58" s="326" t="s">
        <v>510</v>
      </c>
      <c r="I58" s="327">
        <v>9947860</v>
      </c>
      <c r="J58" s="328">
        <v>20581</v>
      </c>
      <c r="K58" s="329">
        <v>5.4</v>
      </c>
      <c r="L58" s="330">
        <v>23360</v>
      </c>
      <c r="M58" s="331">
        <v>2.7</v>
      </c>
      <c r="N58" s="332">
        <v>2.7</v>
      </c>
    </row>
    <row r="59" spans="1:14">
      <c r="A59" s="248"/>
      <c r="B59" s="244"/>
      <c r="C59" s="244"/>
      <c r="D59" s="244"/>
      <c r="E59" s="244"/>
      <c r="F59" s="244"/>
      <c r="G59" s="310" t="s">
        <v>514</v>
      </c>
      <c r="H59" s="311"/>
      <c r="I59" s="319">
        <v>21678212</v>
      </c>
      <c r="J59" s="320">
        <v>44815</v>
      </c>
      <c r="K59" s="321">
        <v>26.4</v>
      </c>
      <c r="L59" s="322">
        <v>51613</v>
      </c>
      <c r="M59" s="323">
        <v>8.3000000000000007</v>
      </c>
      <c r="N59" s="324">
        <v>18.100000000000001</v>
      </c>
    </row>
    <row r="60" spans="1:14">
      <c r="A60" s="248"/>
      <c r="B60" s="244"/>
      <c r="C60" s="244"/>
      <c r="D60" s="244"/>
      <c r="E60" s="244"/>
      <c r="F60" s="244"/>
      <c r="G60" s="325"/>
      <c r="H60" s="326" t="s">
        <v>510</v>
      </c>
      <c r="I60" s="333">
        <v>11368087</v>
      </c>
      <c r="J60" s="328">
        <v>23501</v>
      </c>
      <c r="K60" s="329">
        <v>14.2</v>
      </c>
      <c r="L60" s="330">
        <v>25872</v>
      </c>
      <c r="M60" s="331">
        <v>10.8</v>
      </c>
      <c r="N60" s="332">
        <v>3.4</v>
      </c>
    </row>
    <row r="61" spans="1:14">
      <c r="A61" s="248"/>
      <c r="B61" s="244"/>
      <c r="C61" s="244"/>
      <c r="D61" s="244"/>
      <c r="E61" s="244"/>
      <c r="F61" s="244"/>
      <c r="G61" s="310" t="s">
        <v>515</v>
      </c>
      <c r="H61" s="334"/>
      <c r="I61" s="335">
        <v>20265647</v>
      </c>
      <c r="J61" s="336">
        <v>42233</v>
      </c>
      <c r="K61" s="337">
        <v>7.8</v>
      </c>
      <c r="L61" s="338">
        <v>46402</v>
      </c>
      <c r="M61" s="339">
        <v>1.9</v>
      </c>
      <c r="N61" s="324">
        <v>5.9</v>
      </c>
    </row>
    <row r="62" spans="1:14">
      <c r="A62" s="248"/>
      <c r="B62" s="244"/>
      <c r="C62" s="244"/>
      <c r="D62" s="244"/>
      <c r="E62" s="244"/>
      <c r="F62" s="244"/>
      <c r="G62" s="325"/>
      <c r="H62" s="326" t="s">
        <v>510</v>
      </c>
      <c r="I62" s="327">
        <v>11185353</v>
      </c>
      <c r="J62" s="328">
        <v>23312</v>
      </c>
      <c r="K62" s="329">
        <v>-0.7</v>
      </c>
      <c r="L62" s="330">
        <v>24498</v>
      </c>
      <c r="M62" s="331">
        <v>-0.8</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6.99</v>
      </c>
      <c r="G47" s="12">
        <v>7.25</v>
      </c>
      <c r="H47" s="12">
        <v>7.76</v>
      </c>
      <c r="I47" s="12">
        <v>8.6</v>
      </c>
      <c r="J47" s="13">
        <v>9.1</v>
      </c>
    </row>
    <row r="48" spans="2:10" ht="57.75" customHeight="1">
      <c r="B48" s="14"/>
      <c r="C48" s="1141" t="s">
        <v>4</v>
      </c>
      <c r="D48" s="1141"/>
      <c r="E48" s="1142"/>
      <c r="F48" s="15">
        <v>3.94</v>
      </c>
      <c r="G48" s="16">
        <v>4.67</v>
      </c>
      <c r="H48" s="16">
        <v>3.85</v>
      </c>
      <c r="I48" s="16">
        <v>3.95</v>
      </c>
      <c r="J48" s="17">
        <v>2.54</v>
      </c>
    </row>
    <row r="49" spans="2:10" ht="57.75" customHeight="1" thickBot="1">
      <c r="B49" s="18"/>
      <c r="C49" s="1143" t="s">
        <v>5</v>
      </c>
      <c r="D49" s="1143"/>
      <c r="E49" s="1144"/>
      <c r="F49" s="19">
        <v>1.08</v>
      </c>
      <c r="G49" s="20">
        <v>1.72</v>
      </c>
      <c r="H49" s="20">
        <v>0.91</v>
      </c>
      <c r="I49" s="20">
        <v>2.2400000000000002</v>
      </c>
      <c r="J49" s="21">
        <v>0.14000000000000001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c r="A35" s="22"/>
      <c r="B35" s="35"/>
      <c r="C35" s="1145" t="s">
        <v>528</v>
      </c>
      <c r="D35" s="1146"/>
      <c r="E35" s="1147"/>
      <c r="F35" s="36">
        <v>9.93</v>
      </c>
      <c r="G35" s="37">
        <v>10.55</v>
      </c>
      <c r="H35" s="37">
        <v>11.48</v>
      </c>
      <c r="I35" s="37">
        <v>12.02</v>
      </c>
      <c r="J35" s="38">
        <v>11.5</v>
      </c>
      <c r="K35" s="22"/>
      <c r="L35" s="22"/>
      <c r="M35" s="22"/>
      <c r="N35" s="22"/>
      <c r="O35" s="22"/>
      <c r="P35" s="22"/>
    </row>
    <row r="36" spans="1:16" ht="39" customHeight="1">
      <c r="A36" s="22"/>
      <c r="B36" s="35"/>
      <c r="C36" s="1145" t="s">
        <v>529</v>
      </c>
      <c r="D36" s="1146"/>
      <c r="E36" s="1147"/>
      <c r="F36" s="36">
        <v>5.58</v>
      </c>
      <c r="G36" s="37">
        <v>5.43</v>
      </c>
      <c r="H36" s="37">
        <v>4.83</v>
      </c>
      <c r="I36" s="37">
        <v>4.5199999999999996</v>
      </c>
      <c r="J36" s="38">
        <v>4.38</v>
      </c>
      <c r="K36" s="22"/>
      <c r="L36" s="22"/>
      <c r="M36" s="22"/>
      <c r="N36" s="22"/>
      <c r="O36" s="22"/>
      <c r="P36" s="22"/>
    </row>
    <row r="37" spans="1:16" ht="39" customHeight="1">
      <c r="A37" s="22"/>
      <c r="B37" s="35"/>
      <c r="C37" s="1145" t="s">
        <v>530</v>
      </c>
      <c r="D37" s="1146"/>
      <c r="E37" s="1147"/>
      <c r="F37" s="36">
        <v>5.0199999999999996</v>
      </c>
      <c r="G37" s="37">
        <v>5.78</v>
      </c>
      <c r="H37" s="37">
        <v>4.9400000000000004</v>
      </c>
      <c r="I37" s="37">
        <v>5.01</v>
      </c>
      <c r="J37" s="38">
        <v>3.57</v>
      </c>
      <c r="K37" s="22"/>
      <c r="L37" s="22"/>
      <c r="M37" s="22"/>
      <c r="N37" s="22"/>
      <c r="O37" s="22"/>
      <c r="P37" s="22"/>
    </row>
    <row r="38" spans="1:16" ht="39" customHeight="1">
      <c r="A38" s="22"/>
      <c r="B38" s="35"/>
      <c r="C38" s="1145" t="s">
        <v>531</v>
      </c>
      <c r="D38" s="1146"/>
      <c r="E38" s="1147"/>
      <c r="F38" s="36">
        <v>0.97</v>
      </c>
      <c r="G38" s="37">
        <v>1.38</v>
      </c>
      <c r="H38" s="37">
        <v>0.86</v>
      </c>
      <c r="I38" s="37">
        <v>0.91</v>
      </c>
      <c r="J38" s="38">
        <v>1.68</v>
      </c>
      <c r="K38" s="22"/>
      <c r="L38" s="22"/>
      <c r="M38" s="22"/>
      <c r="N38" s="22"/>
      <c r="O38" s="22"/>
      <c r="P38" s="22"/>
    </row>
    <row r="39" spans="1:16" ht="39" customHeight="1">
      <c r="A39" s="22"/>
      <c r="B39" s="35"/>
      <c r="C39" s="1145" t="s">
        <v>532</v>
      </c>
      <c r="D39" s="1146"/>
      <c r="E39" s="1147"/>
      <c r="F39" s="36">
        <v>0.33</v>
      </c>
      <c r="G39" s="37">
        <v>0.46</v>
      </c>
      <c r="H39" s="37">
        <v>0.57999999999999996</v>
      </c>
      <c r="I39" s="37">
        <v>0.72</v>
      </c>
      <c r="J39" s="38">
        <v>0.79</v>
      </c>
      <c r="K39" s="22"/>
      <c r="L39" s="22"/>
      <c r="M39" s="22"/>
      <c r="N39" s="22"/>
      <c r="O39" s="22"/>
      <c r="P39" s="22"/>
    </row>
    <row r="40" spans="1:16" ht="39" customHeight="1">
      <c r="A40" s="22"/>
      <c r="B40" s="35"/>
      <c r="C40" s="1145" t="s">
        <v>533</v>
      </c>
      <c r="D40" s="1146"/>
      <c r="E40" s="1147"/>
      <c r="F40" s="36">
        <v>0.02</v>
      </c>
      <c r="G40" s="37">
        <v>0.4</v>
      </c>
      <c r="H40" s="37">
        <v>0.42</v>
      </c>
      <c r="I40" s="37">
        <v>0.15</v>
      </c>
      <c r="J40" s="38">
        <v>0.42</v>
      </c>
      <c r="K40" s="22"/>
      <c r="L40" s="22"/>
      <c r="M40" s="22"/>
      <c r="N40" s="22"/>
      <c r="O40" s="22"/>
      <c r="P40" s="22"/>
    </row>
    <row r="41" spans="1:16" ht="39" customHeight="1">
      <c r="A41" s="22"/>
      <c r="B41" s="35"/>
      <c r="C41" s="1145" t="s">
        <v>534</v>
      </c>
      <c r="D41" s="1146"/>
      <c r="E41" s="1147"/>
      <c r="F41" s="36">
        <v>0</v>
      </c>
      <c r="G41" s="37" t="s">
        <v>535</v>
      </c>
      <c r="H41" s="37">
        <v>0</v>
      </c>
      <c r="I41" s="37">
        <v>0</v>
      </c>
      <c r="J41" s="38">
        <v>0.01</v>
      </c>
      <c r="K41" s="22"/>
      <c r="L41" s="22"/>
      <c r="M41" s="22"/>
      <c r="N41" s="22"/>
      <c r="O41" s="22"/>
      <c r="P41" s="22"/>
    </row>
    <row r="42" spans="1:16" ht="39" customHeight="1">
      <c r="A42" s="22"/>
      <c r="B42" s="39"/>
      <c r="C42" s="1145" t="s">
        <v>536</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537</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T54" sqref="T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15524</v>
      </c>
      <c r="L45" s="60">
        <v>15500</v>
      </c>
      <c r="M45" s="60">
        <v>15485</v>
      </c>
      <c r="N45" s="60">
        <v>14999</v>
      </c>
      <c r="O45" s="61">
        <v>15237</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v>167</v>
      </c>
      <c r="L47" s="64">
        <v>217</v>
      </c>
      <c r="M47" s="64">
        <v>267</v>
      </c>
      <c r="N47" s="64">
        <v>317</v>
      </c>
      <c r="O47" s="65">
        <v>350</v>
      </c>
      <c r="P47" s="48"/>
      <c r="Q47" s="48"/>
      <c r="R47" s="48"/>
      <c r="S47" s="48"/>
      <c r="T47" s="48"/>
      <c r="U47" s="48"/>
    </row>
    <row r="48" spans="1:21" ht="30.75" customHeight="1">
      <c r="A48" s="48"/>
      <c r="B48" s="1163"/>
      <c r="C48" s="1164"/>
      <c r="D48" s="62"/>
      <c r="E48" s="1155" t="s">
        <v>15</v>
      </c>
      <c r="F48" s="1155"/>
      <c r="G48" s="1155"/>
      <c r="H48" s="1155"/>
      <c r="I48" s="1155"/>
      <c r="J48" s="1156"/>
      <c r="K48" s="63">
        <v>8832</v>
      </c>
      <c r="L48" s="64">
        <v>9912</v>
      </c>
      <c r="M48" s="64">
        <v>8989</v>
      </c>
      <c r="N48" s="64">
        <v>10240</v>
      </c>
      <c r="O48" s="65">
        <v>9795</v>
      </c>
      <c r="P48" s="48"/>
      <c r="Q48" s="48"/>
      <c r="R48" s="48"/>
      <c r="S48" s="48"/>
      <c r="T48" s="48"/>
      <c r="U48" s="48"/>
    </row>
    <row r="49" spans="1:21" ht="30.75" customHeight="1">
      <c r="A49" s="48"/>
      <c r="B49" s="1163"/>
      <c r="C49" s="1164"/>
      <c r="D49" s="62"/>
      <c r="E49" s="1155" t="s">
        <v>16</v>
      </c>
      <c r="F49" s="1155"/>
      <c r="G49" s="1155"/>
      <c r="H49" s="1155"/>
      <c r="I49" s="1155"/>
      <c r="J49" s="1156"/>
      <c r="K49" s="63">
        <v>1021</v>
      </c>
      <c r="L49" s="64">
        <v>650</v>
      </c>
      <c r="M49" s="64">
        <v>351</v>
      </c>
      <c r="N49" s="64">
        <v>147</v>
      </c>
      <c r="O49" s="65">
        <v>147</v>
      </c>
      <c r="P49" s="48"/>
      <c r="Q49" s="48"/>
      <c r="R49" s="48"/>
      <c r="S49" s="48"/>
      <c r="T49" s="48"/>
      <c r="U49" s="48"/>
    </row>
    <row r="50" spans="1:21" ht="30.75" customHeight="1">
      <c r="A50" s="48"/>
      <c r="B50" s="1163"/>
      <c r="C50" s="1164"/>
      <c r="D50" s="62"/>
      <c r="E50" s="1155" t="s">
        <v>17</v>
      </c>
      <c r="F50" s="1155"/>
      <c r="G50" s="1155"/>
      <c r="H50" s="1155"/>
      <c r="I50" s="1155"/>
      <c r="J50" s="1156"/>
      <c r="K50" s="63">
        <v>2536</v>
      </c>
      <c r="L50" s="64">
        <v>3551</v>
      </c>
      <c r="M50" s="64">
        <v>1664</v>
      </c>
      <c r="N50" s="64">
        <v>1614</v>
      </c>
      <c r="O50" s="65">
        <v>1560</v>
      </c>
      <c r="P50" s="48"/>
      <c r="Q50" s="48"/>
      <c r="R50" s="48"/>
      <c r="S50" s="48"/>
      <c r="T50" s="48"/>
      <c r="U50" s="48"/>
    </row>
    <row r="51" spans="1:21" ht="30.75" customHeight="1">
      <c r="A51" s="48"/>
      <c r="B51" s="1165"/>
      <c r="C51" s="1166"/>
      <c r="D51" s="66"/>
      <c r="E51" s="1155" t="s">
        <v>18</v>
      </c>
      <c r="F51" s="1155"/>
      <c r="G51" s="1155"/>
      <c r="H51" s="1155"/>
      <c r="I51" s="1155"/>
      <c r="J51" s="1156"/>
      <c r="K51" s="63">
        <v>13</v>
      </c>
      <c r="L51" s="64">
        <v>9</v>
      </c>
      <c r="M51" s="64">
        <v>6</v>
      </c>
      <c r="N51" s="64">
        <v>3</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19197</v>
      </c>
      <c r="L52" s="64">
        <v>19318</v>
      </c>
      <c r="M52" s="64">
        <v>19887</v>
      </c>
      <c r="N52" s="64">
        <v>20530</v>
      </c>
      <c r="O52" s="65">
        <v>21588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8896</v>
      </c>
      <c r="L53" s="69">
        <v>10521</v>
      </c>
      <c r="M53" s="69">
        <v>6875</v>
      </c>
      <c r="N53" s="69">
        <v>6790</v>
      </c>
      <c r="O53" s="70">
        <v>5501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2016-05-02T01:11:06Z</cp:lastPrinted>
  <dcterms:created xsi:type="dcterms:W3CDTF">2016-02-15T01:58:40Z</dcterms:created>
  <dcterms:modified xsi:type="dcterms:W3CDTF">2016-05-02T01:44:00Z</dcterms:modified>
</cp:coreProperties>
</file>