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5" yWindow="420" windowWidth="14760" windowHeight="768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BE40" i="9"/>
  <c r="AM40" i="9"/>
  <c r="U40" i="9"/>
  <c r="BE39" i="9"/>
  <c r="U39" i="9"/>
  <c r="BE38" i="9"/>
  <c r="U38" i="9"/>
  <c r="BE37" i="9"/>
  <c r="U37" i="9"/>
  <c r="BE36" i="9"/>
  <c r="BE35"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AM34" i="9" l="1"/>
  <c r="AM35" i="9" s="1"/>
  <c r="AM36" i="9" s="1"/>
  <c r="AM37" i="9" s="1"/>
  <c r="AM38" i="9" s="1"/>
  <c r="AM39" i="9" s="1"/>
  <c r="U35" i="9"/>
  <c r="U36" i="9" s="1"/>
  <c r="BE34" i="9" l="1"/>
  <c r="BW34" i="9" s="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<sst xmlns="http://schemas.openxmlformats.org/spreadsheetml/2006/main" count="1029" uniqueCount="602">
  <si>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</si>
  <si>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</si>
  <si>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</si>
  <si>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</si>
  <si>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</si>
  <si>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</si>
  <si>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</si>
  <si>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</si>
  <si>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</si>
  <si>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</si>
  <si>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</si>
  <si>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</si>
  <si>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</si>
  <si>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</si>
  <si>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</si>
  <si>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</si>
  <si>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</si>
  <si>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</si>
  <si>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</si>
  <si>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</si>
  <si>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</si>
  <si>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</si>
  <si>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</si>
  <si>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</si>
  <si>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</si>
  <si>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</si>
  <si>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</si>
  <si>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</si>
  <si>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</si>
  <si>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</si>
  <si>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</si>
  <si>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</si>
  <si>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</si>
  <si>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</si>
  <si>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</si>
  <si>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</si>
  <si>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</si>
  <si>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</si>
  <si>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</si>
  <si>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</si>
  <si>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</si>
  <si>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</si>
  <si>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</si>
  <si>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</si>
  <si>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</si>
  <si>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</si>
  <si>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</si>
  <si>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</si>
  <si>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</si>
  <si>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</si>
  <si>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</si>
  <si>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</si>
  <si>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</si>
  <si>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</si>
  <si>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</si>
  <si>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</si>
  <si>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</si>
  <si>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</si>
  <si>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</si>
  <si>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</si>
  <si>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</si>
  <si>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</si>
  <si>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</si>
  <si>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</si>
  <si>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</si>
  <si>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</si>
  <si>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</si>
  <si>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</si>
  <si>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</si>
  <si>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</si>
  <si>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</si>
  <si>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</si>
  <si>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</si>
  <si>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</si>
  <si>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</si>
  <si>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</si>
  <si>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</si>
  <si>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</si>
  <si>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</si>
  <si>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</si>
  <si>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</si>
  <si>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</si>
  <si>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</si>
  <si>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</si>
  <si>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</si>
  <si>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</si>
  <si>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</si>
  <si>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</si>
  <si>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</si>
  <si>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</si>
  <si>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</si>
  <si>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</si>
  <si>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</si>
  <si>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</si>
  <si>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</si>
  <si>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</si>
  <si>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</si>
  <si>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</si>
  <si>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</si>
  <si>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</si>
  <si>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</si>
  <si>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</si>
  <si>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</si>
  <si>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</si>
  <si>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</si>
  <si>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</si>
  <si>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</si>
  <si>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</si>
  <si>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</si>
  <si>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</si>
  <si>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</si>
  <si>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</si>
  <si>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</si>
  <si>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</si>
  <si>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</si>
  <si>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</si>
  <si>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</si>
  <si>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</si>
  <si>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</si>
  <si>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</si>
  <si>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</si>
  <si>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</si>
  <si>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</si>
  <si>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</si>
  <si>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</si>
  <si>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</si>
  <si>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</si>
  <si>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</si>
  <si>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</si>
  <si>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</si>
  <si>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</si>
  <si>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</si>
  <si>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</si>
  <si>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</si>
  <si>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</si>
  <si>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</si>
  <si>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</si>
  <si>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</si>
  <si>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</si>
  <si>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</si>
  <si>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</si>
  <si>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</si>
  <si>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</si>
  <si>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</si>
  <si>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</si>
  <si>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</si>
  <si>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</si>
  <si>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</si>
  <si>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</si>
  <si>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</si>
  <si>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</si>
  <si>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</si>
  <si>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</si>
  <si>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</si>
  <si>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</si>
  <si>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</si>
  <si>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</si>
  <si>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</si>
  <si>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</si>
  <si>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</si>
  <si>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</si>
  <si>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</si>
  <si>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</si>
  <si>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</si>
  <si>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</si>
  <si>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</si>
  <si>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</si>
  <si>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</si>
  <si>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</si>
  <si>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</si>
  <si>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</si>
  <si>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</si>
  <si>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</si>
  <si>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</si>
  <si>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</si>
  <si>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</si>
  <si>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</si>
  <si>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</si>
  <si>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</si>
  <si>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</si>
  <si>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</si>
  <si>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</si>
  <si>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</si>
  <si>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</si>
  <si>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</si>
  <si>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</si>
  <si>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</si>
  <si>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</si>
  <si>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</si>
  <si>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</si>
  <si>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</si>
  <si>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</si>
  <si>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</si>
  <si>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</si>
  <si>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</si>
  <si>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</si>
  <si>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</si>
  <si>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</si>
  <si>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</si>
  <si>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</si>
  <si>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</si>
  <si>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</si>
  <si>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</si>
  <si>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</si>
  <si>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</si>
  <si>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</si>
  <si>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</si>
  <si>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</si>
  <si>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</si>
  <si>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</si>
  <si>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</si>
  <si>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</si>
  <si>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</si>
  <si>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</si>
  <si>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</si>
  <si>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</si>
  <si>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</si>
  <si>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</si>
  <si>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</si>
  <si>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</si>
  <si>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</si>
  <si>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</si>
  <si>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</si>
  <si>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</si>
  <si>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</si>
  <si>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</si>
  <si>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</si>
  <si>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</si>
  <si>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</si>
  <si>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</si>
  <si>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</si>
  <si>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</si>
  <si>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</si>
  <si>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</si>
  <si>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</si>
  <si>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</si>
  <si>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</si>
  <si>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</si>
  <si>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</si>
  <si>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</si>
  <si>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</si>
  <si>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</si>
  <si>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</si>
  <si>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</si>
  <si>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</si>
  <si>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</si>
  <si>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</si>
  <si>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</si>
  <si>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</si>
  <si>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</si>
  <si>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</si>
  <si>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</si>
  <si>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</si>
  <si>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</si>
  <si>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</si>
  <si>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</si>
  <si>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</si>
  <si>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</si>
  <si>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</si>
  <si>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</si>
  <si>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</si>
  <si>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</si>
  <si>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</si>
  <si>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</si>
  <si>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</si>
  <si>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</si>
  <si>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</si>
  <si>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</si>
  <si>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</si>
  <si>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</si>
  <si>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</si>
  <si>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</si>
  <si>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</si>
  <si>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</si>
  <si>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</si>
  <si>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</si>
  <si>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</si>
  <si>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</si>
  <si>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</si>
  <si>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</si>
  <si>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</si>
  <si>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</si>
  <si>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</si>
  <si>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</si>
  <si>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</si>
  <si>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</si>
  <si>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</si>
  <si>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</si>
  <si>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</si>
  <si>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</si>
  <si>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</si>
  <si>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</si>
  <si>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</si>
  <si>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</si>
  <si>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</si>
  <si>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</si>
  <si>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</si>
  <si>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</si>
  <si>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</si>
  <si>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</si>
  <si>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</si>
  <si>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</si>
  <si>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</si>
  <si>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</si>
  <si>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</si>
  <si>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</si>
  <si>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</si>
  <si>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</si>
  <si>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</si>
  <si>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</si>
  <si>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</si>
  <si>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</si>
  <si>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</si>
  <si>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</si>
  <si>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</si>
  <si>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</si>
  <si>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</si>
  <si>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</si>
  <si>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</si>
  <si>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</si>
  <si>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</si>
  <si>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</si>
  <si>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</si>
  <si>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</si>
  <si>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</si>
  <si>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</si>
  <si>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</si>
  <si>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</si>
  <si>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</si>
  <si>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</si>
  <si>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</si>
  <si>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</si>
  <si>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</si>
  <si>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</si>
  <si>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</si>
  <si>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</si>
  <si>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</si>
  <si>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</si>
  <si>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</si>
  <si>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</si>
  <si>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</si>
  <si>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</si>
  <si>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</si>
  <si>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</si>
  <si>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</si>
  <si>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</si>
  <si>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</si>
  <si>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</si>
  <si>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</si>
  <si>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</si>
  <si>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</si>
  <si>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</si>
  <si>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</si>
  <si>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</si>
  <si>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</si>
  <si>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</si>
  <si>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</si>
  <si>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</si>
  <si>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</si>
  <si>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</si>
  <si>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</si>
  <si>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</si>
  <si>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</si>
  <si>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</si>
  <si>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</si>
  <si>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</si>
  <si>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</si>
  <si>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</si>
  <si>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</si>
  <si>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</si>
  <si>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</si>
  <si>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</si>
  <si>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岡山市母子寡婦福祉資金貸付事業費特別会計</t>
    <phoneticPr fontId="5"/>
  </si>
  <si>
    <t>岡山市公債費特別会計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</si>
  <si>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</si>
  <si>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</si>
  <si>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</si>
  <si>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</si>
  <si>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</si>
  <si>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</si>
  <si>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</si>
  <si>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</si>
  <si>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</si>
  <si>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</si>
  <si>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</si>
  <si>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</si>
  <si>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</si>
  <si>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岡山市地方独立行政法人移行準備病院会計</t>
    <phoneticPr fontId="5"/>
  </si>
  <si>
    <t>岡山市市場事業会計</t>
    <phoneticPr fontId="5"/>
  </si>
  <si>
    <t>岡山市下水道事業会計</t>
    <phoneticPr fontId="5"/>
  </si>
  <si>
    <t>岡山市駅元町地区市街地再開発事業費特別会計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</si>
  <si>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</si>
  <si>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</si>
  <si>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</si>
  <si>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</si>
  <si>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</si>
  <si>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</si>
  <si>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</si>
  <si>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</si>
  <si>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</si>
  <si>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</si>
  <si>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</si>
  <si>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</si>
  <si>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</si>
  <si>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</si>
  <si>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</si>
  <si>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</si>
  <si>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</si>
  <si>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</si>
  <si>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</si>
  <si>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</si>
  <si>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</si>
  <si>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</si>
  <si>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</si>
  <si>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</si>
  <si>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</si>
  <si>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</si>
  <si>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</si>
  <si>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</si>
  <si>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</si>
  <si>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</si>
  <si>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</si>
  <si>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</si>
  <si>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</si>
  <si>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</si>
  <si>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</si>
  <si>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</si>
  <si>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</si>
  <si>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</si>
  <si>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</si>
  <si>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</si>
  <si>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</si>
  <si>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</si>
  <si>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</si>
  <si>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</si>
  <si>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</si>
  <si>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</si>
  <si>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</si>
  <si>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</si>
  <si>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</si>
  <si>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</si>
  <si>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</si>
  <si>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</si>
  <si>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</si>
  <si>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</si>
  <si>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</si>
  <si>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</si>
  <si>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</si>
  <si>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</si>
  <si>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</si>
  <si>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</si>
  <si>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</si>
  <si>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</si>
  <si>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</si>
  <si>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</si>
  <si>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</si>
  <si>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</si>
  <si>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</si>
  <si>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</si>
  <si>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</si>
  <si>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</si>
  <si>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</si>
  <si>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</si>
  <si>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</si>
  <si>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</si>
  <si>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</si>
  <si>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</si>
  <si>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</si>
  <si>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</si>
  <si>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</si>
  <si>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</si>
  <si>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</si>
  <si>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</si>
  <si>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</si>
  <si>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</si>
  <si>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</si>
  <si>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</si>
  <si>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</si>
  <si>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</si>
  <si>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</si>
  <si>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</si>
  <si>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</si>
  <si>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</si>
  <si>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</si>
  <si>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</si>
  <si>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</si>
  <si>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</si>
  <si>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</si>
  <si>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</si>
  <si>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</si>
  <si>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</si>
  <si>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</si>
  <si>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</si>
  <si>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</si>
  <si>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</si>
  <si>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</si>
  <si>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</si>
  <si>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</si>
  <si>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</si>
  <si>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</si>
  <si>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</si>
  <si>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</si>
  <si>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</si>
  <si>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</si>
  <si>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</si>
  <si>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</si>
  <si>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</si>
  <si>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</si>
  <si>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</si>
  <si>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</si>
  <si>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</si>
  <si>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</si>
  <si>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</si>
  <si>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</si>
  <si>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</si>
  <si>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</si>
  <si>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</si>
  <si>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</si>
  <si>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</si>
  <si>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</si>
  <si>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</si>
  <si>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</si>
  <si>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</si>
  <si>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</si>
  <si>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0.78</t>
  </si>
  <si>
    <t>▲ 1.28</t>
  </si>
  <si>
    <t>▲ 1.24</t>
  </si>
  <si>
    <t>▲ 0.61</t>
  </si>
  <si>
    <t>岡山市住宅新築資金等貸付事業費特別会計</t>
  </si>
  <si>
    <t>▲ 0.35</t>
  </si>
  <si>
    <t>▲ 0.34</t>
  </si>
  <si>
    <t>▲ 0.33</t>
  </si>
  <si>
    <t>岡山市水道事業会計</t>
  </si>
  <si>
    <t>一般会計</t>
  </si>
  <si>
    <t>岡山市地方独立行政法人移行準備病院会計</t>
  </si>
  <si>
    <t>岡山市国民健康保険費特別会計</t>
  </si>
  <si>
    <t>▲ 1.56</t>
  </si>
  <si>
    <t>▲ 0.71</t>
  </si>
  <si>
    <t>岡山市市場事業会計</t>
  </si>
  <si>
    <t>岡山市工業用水道事業会計</t>
  </si>
  <si>
    <t>岡山市介護保険費特別会計</t>
  </si>
  <si>
    <t>その他会計（赤字）</t>
  </si>
  <si>
    <t>▲ 0.15</t>
  </si>
  <si>
    <t>その他会計（黒字）</t>
  </si>
  <si>
    <t>（財）岡山市勤労者福祉サービスセンター</t>
  </si>
  <si>
    <t>（財）岡山市公園協会</t>
  </si>
  <si>
    <t>（財）岡山市シルバー人材センター</t>
  </si>
  <si>
    <t>(財）岡山シンフォニーホール</t>
  </si>
  <si>
    <t>（財）岡山市水産協会</t>
  </si>
  <si>
    <t>（財）岡山市ふれあい公社</t>
  </si>
  <si>
    <t>（株）岡山コンベンションセンター</t>
  </si>
  <si>
    <t>岡山市場冷蔵（株）</t>
  </si>
  <si>
    <t>岡山都市整備(株)</t>
  </si>
  <si>
    <t>岡山港埠頭開発(株）</t>
  </si>
  <si>
    <t>岡山市土地開発公社</t>
  </si>
  <si>
    <t>岡山都市開発（株）</t>
  </si>
  <si>
    <t>（財）岡山市建部町観光公社</t>
  </si>
  <si>
    <t>（財）岡山市スポーツ・文化振興財団</t>
    <phoneticPr fontId="5"/>
  </si>
  <si>
    <t>-</t>
    <phoneticPr fontId="2"/>
  </si>
  <si>
    <t>-</t>
    <phoneticPr fontId="2"/>
  </si>
  <si>
    <t>-</t>
    <phoneticPr fontId="2"/>
  </si>
  <si>
    <t>-</t>
    <phoneticPr fontId="2"/>
  </si>
  <si>
    <t>-</t>
    <phoneticPr fontId="5"/>
  </si>
  <si>
    <t>-</t>
    <phoneticPr fontId="2"/>
  </si>
  <si>
    <t>-</t>
    <phoneticPr fontId="2"/>
  </si>
  <si>
    <t>-</t>
    <phoneticPr fontId="5"/>
  </si>
  <si>
    <t>岡山市水道事業会計</t>
    <phoneticPr fontId="5"/>
  </si>
  <si>
    <t>岡山市工業用水道事業会計</t>
    <phoneticPr fontId="5"/>
  </si>
  <si>
    <t>地方独立行政法人移行準備病院会計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</si>
  <si>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</si>
  <si>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</si>
  <si>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</si>
  <si>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</si>
  <si>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岡山市国民健康保険費特別会計</t>
    <phoneticPr fontId="5"/>
  </si>
  <si>
    <t>岡山市介護保険費特別会計</t>
    <phoneticPr fontId="5"/>
  </si>
  <si>
    <t>岡山市後期高齢者医療費特別会計</t>
    <phoneticPr fontId="5"/>
  </si>
  <si>
    <t>-</t>
    <phoneticPr fontId="2"/>
  </si>
  <si>
    <t>-</t>
    <phoneticPr fontId="2"/>
  </si>
  <si>
    <t>-</t>
    <phoneticPr fontId="2"/>
  </si>
  <si>
    <t>神崎衛生施設組合</t>
    <phoneticPr fontId="5"/>
  </si>
  <si>
    <t>備南衛生施設組合</t>
    <phoneticPr fontId="5"/>
  </si>
  <si>
    <t>旭川中部衛生施設組合</t>
    <phoneticPr fontId="5"/>
  </si>
  <si>
    <t>岡山市久米南町衛生施設組合</t>
    <phoneticPr fontId="5"/>
  </si>
  <si>
    <t>岡山市久米南町国民健康保険組合</t>
    <phoneticPr fontId="5"/>
  </si>
  <si>
    <t>岡山県広域水道企業団</t>
    <phoneticPr fontId="5"/>
  </si>
  <si>
    <t>岡山県南部水道企業団</t>
    <phoneticPr fontId="5"/>
  </si>
  <si>
    <t>湛井十二箇郷組合</t>
    <phoneticPr fontId="5"/>
  </si>
  <si>
    <t>岡山市外１市大正池水利組合</t>
    <phoneticPr fontId="5"/>
  </si>
  <si>
    <t>田原用水組合</t>
    <phoneticPr fontId="5"/>
  </si>
  <si>
    <t>岡山県後期高齢者医療広域連合</t>
    <phoneticPr fontId="5"/>
  </si>
  <si>
    <t>岡山県市町村総合事務組合</t>
    <phoneticPr fontId="5"/>
  </si>
  <si>
    <t>四ヶ郷組合</t>
    <phoneticPr fontId="5"/>
  </si>
  <si>
    <t>三ヶ村組合</t>
    <phoneticPr fontId="5"/>
  </si>
  <si>
    <t>六ヶ郷組合</t>
    <phoneticPr fontId="5"/>
  </si>
  <si>
    <t>西一郷半組合</t>
    <phoneticPr fontId="5"/>
  </si>
  <si>
    <t>旭東用排水組合</t>
    <phoneticPr fontId="5"/>
  </si>
  <si>
    <t>-</t>
    <phoneticPr fontId="2"/>
  </si>
  <si>
    <t>-</t>
    <phoneticPr fontId="2"/>
  </si>
  <si>
    <t>-</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</si>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</sst>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43082</c:v>
                </c:pt>
                <c:pt idx="1">
                  <c:v>48985</c:v>
                </c:pt>
                <c:pt idx="2">
                  <c:v>44504</c:v>
                </c:pt>
                <c:pt idx="3">
                  <c:v>43717</c:v>
                </c:pt>
                <c:pt idx="4">
                  <c:v>46420</c:v>
                </c:pt>
              </c:numCache>
            </c:numRef>
          </c:val>
          <c:smooth val="0"/>
        </c:ser>
        <c:dLbls>
          <c:showLegendKey val="0"/>
          <c:showVal val="0"/>
          <c:showCatName val="0"/>
          <c:showSerName val="0"/>
          <c:showPercent val="0"/>
          <c:showBubbleSize val="0"/>
        </c:dLbls>
        <c:marker val="1"/>
        <c:smooth val="0"/>
        <c:axId val="98440704"/>
        <c:axId val="98442624"/>
      </c:lineChart>
      <c:catAx>
        <c:axId val="98440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2624"/>
        <c:crosses val="autoZero"/>
        <c:auto val="1"/>
        <c:lblAlgn val="ctr"/>
        <c:lblOffset val="100"/>
        <c:tickLblSkip val="1"/>
        <c:tickMarkSkip val="1"/>
        <c:noMultiLvlLbl val="0"/>
      </c:catAx>
      <c:valAx>
        <c:axId val="98442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2.69</c:v>
                </c:pt>
                <c:pt idx="1">
                  <c:v>5.6</c:v>
                </c:pt>
                <c:pt idx="2">
                  <c:v>4.25</c:v>
                </c:pt>
                <c:pt idx="3">
                  <c:v>2.98</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4.33</c:v>
                </c:pt>
                <c:pt idx="1">
                  <c:v>5.86</c:v>
                </c:pt>
                <c:pt idx="2">
                  <c:v>8.92</c:v>
                </c:pt>
                <c:pt idx="3">
                  <c:v>11.47</c:v>
                </c:pt>
                <c:pt idx="4">
                  <c:v>11.1</c:v>
                </c:pt>
              </c:numCache>
            </c:numRef>
          </c:val>
        </c:ser>
        <c:dLbls>
          <c:showLegendKey val="0"/>
          <c:showVal val="0"/>
          <c:showCatName val="0"/>
          <c:showSerName val="0"/>
          <c:showPercent val="0"/>
          <c:showBubbleSize val="0"/>
        </c:dLbls>
        <c:gapWidth val="250"/>
        <c:overlap val="100"/>
        <c:axId val="121503104"/>
        <c:axId val="1215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-0.78</c:v>
                </c:pt>
                <c:pt idx="1">
                  <c:v>2.95</c:v>
                </c:pt>
                <c:pt idx="2">
                  <c:v>-1.28</c:v>
                </c:pt>
                <c:pt idx="3">
                  <c:v>-1.24</c:v>
                </c:pt>
                <c:pt idx="4">
                  <c:v>-0.61</c:v>
                </c:pt>
              </c:numCache>
            </c:numRef>
          </c:val>
          <c:smooth val="0"/>
        </c:ser>
        <c:dLbls>
          <c:showLegendKey val="0"/>
          <c:showVal val="0"/>
          <c:showCatName val="0"/>
          <c:showSerName val="0"/>
          <c:showPercent val="0"/>
          <c:showBubbleSize val="0"/>
        </c:dLbls>
        <c:marker val="1"/>
        <c:smooth val="0"/>
        <c:axId val="121503104"/>
        <c:axId val="121509376"/>
      </c:lineChart>
      <c:catAx>
        <c:axId val="1215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509376"/>
        <c:crosses val="autoZero"/>
        <c:auto val="1"/>
        <c:lblAlgn val="ctr"/>
        <c:lblOffset val="100"/>
        <c:tickLblSkip val="1"/>
        <c:tickMarkSkip val="1"/>
        <c:noMultiLvlLbl val="0"/>
      </c:catAx>
      <c:valAx>
        <c:axId val="1215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0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2.0099999999999998</c:v>
                </c:pt>
                <c:pt idx="2">
                  <c:v>#N/A</c:v>
                </c:pt>
                <c:pt idx="3">
                  <c:v>2.31</c:v>
                </c:pt>
                <c:pt idx="4">
                  <c:v>#N/A</c:v>
                </c:pt>
                <c:pt idx="5">
                  <c:v>2.5</c:v>
                </c:pt>
                <c:pt idx="6">
                  <c:v>#N/A</c:v>
                </c:pt>
                <c:pt idx="7">
                  <c:v>2.68</c:v>
                </c:pt>
                <c:pt idx="8">
                  <c:v>#N/A</c:v>
                </c:pt>
                <c:pt idx="9">
                  <c:v>0.37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0.15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0.26</c:v>
                </c:pt>
                <c:pt idx="2">
                  <c:v>#N/A</c:v>
                </c:pt>
                <c:pt idx="3">
                  <c:v>0.13</c:v>
                </c:pt>
                <c:pt idx="4">
                  <c:v>#N/A</c:v>
                </c:pt>
                <c:pt idx="5">
                  <c:v>0.4</c:v>
                </c:pt>
                <c:pt idx="6">
                  <c:v>#N/A</c:v>
                </c:pt>
                <c:pt idx="7">
                  <c:v>0.45</c:v>
                </c:pt>
                <c:pt idx="8">
                  <c:v>#N/A</c:v>
                </c:pt>
                <c:pt idx="9">
                  <c:v>0.46</c:v>
                </c:pt>
              </c:numCache>
            </c:numRef>
          </c:val>
        </c:ser>
        <c:ser>
          <c:idx val="3"/>
          <c:order val="3"/>
          <c:tx>
            <c:strRef>
              <c:f>データシート!$A$30</c:f>
              <c:strCache>
                <c:ptCount val="1"/>
                <c:pt idx="0">
                  <c:v>岡山市工業用水道事業会計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0.41</c:v>
                </c:pt>
                <c:pt idx="2">
                  <c:v>#N/A</c:v>
                </c:pt>
                <c:pt idx="3">
                  <c:v>0.44</c:v>
                </c:pt>
                <c:pt idx="4">
                  <c:v>#N/A</c:v>
                </c:pt>
                <c:pt idx="5">
                  <c:v>0.49</c:v>
                </c:pt>
                <c:pt idx="6">
                  <c:v>#N/A</c:v>
                </c:pt>
                <c:pt idx="7">
                  <c:v>0.43</c:v>
                </c:pt>
                <c:pt idx="8">
                  <c:v>#N/A</c:v>
                </c:pt>
                <c:pt idx="9">
                  <c:v>0.47</c:v>
                </c:pt>
              </c:numCache>
            </c:numRef>
          </c:val>
        </c:ser>
        <c:ser>
          <c:idx val="4"/>
          <c:order val="4"/>
          <c:tx>
            <c:strRef>
              <c:f>データシート!$A$31</c:f>
              <c:strCache>
                <c:ptCount val="1"/>
                <c:pt idx="0">
                  <c:v>岡山市市場事業会計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0.79</c:v>
                </c:pt>
                <c:pt idx="2">
                  <c:v>#N/A</c:v>
                </c:pt>
                <c:pt idx="3">
                  <c:v>0.98</c:v>
                </c:pt>
                <c:pt idx="4">
                  <c:v>#N/A</c:v>
                </c:pt>
                <c:pt idx="5">
                  <c:v>1.1000000000000001</c:v>
                </c:pt>
                <c:pt idx="6">
                  <c:v>#N/A</c:v>
                </c:pt>
                <c:pt idx="7">
                  <c:v>1.2</c:v>
                </c:pt>
                <c:pt idx="8">
                  <c:v>#N/A</c:v>
                </c:pt>
                <c:pt idx="9">
                  <c:v>1.3</c:v>
                </c:pt>
              </c:numCache>
            </c:numRef>
          </c:val>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1.56</c:v>
                </c:pt>
                <c:pt idx="1">
                  <c:v>#N/A</c:v>
                </c:pt>
                <c:pt idx="2">
                  <c:v>0.71</c:v>
                </c:pt>
                <c:pt idx="3">
                  <c:v>#N/A</c:v>
                </c:pt>
                <c:pt idx="4">
                  <c:v>#N/A</c:v>
                </c:pt>
                <c:pt idx="5">
                  <c:v>0.66</c:v>
                </c:pt>
                <c:pt idx="6">
                  <c:v>#N/A</c:v>
                </c:pt>
                <c:pt idx="7">
                  <c:v>1.1000000000000001</c:v>
                </c:pt>
                <c:pt idx="8">
                  <c:v>#N/A</c:v>
                </c:pt>
                <c:pt idx="9">
                  <c:v>1.43</c:v>
                </c:pt>
              </c:numCache>
            </c:numRef>
          </c:val>
        </c:ser>
        <c:ser>
          <c:idx val="6"/>
          <c:order val="6"/>
          <c:tx>
            <c:strRef>
              <c:f>データシート!$A$33</c:f>
              <c:strCache>
                <c:ptCount val="1"/>
                <c:pt idx="0">
                  <c:v>岡山市地方独立行政法人移行準備病院会計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4.2300000000000004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3.25</c:v>
                </c:pt>
                <c:pt idx="2">
                  <c:v>#N/A</c:v>
                </c:pt>
                <c:pt idx="3">
                  <c:v>6.22</c:v>
                </c:pt>
                <c:pt idx="4">
                  <c:v>#N/A</c:v>
                </c:pt>
                <c:pt idx="5">
                  <c:v>4.9000000000000004</c:v>
                </c:pt>
                <c:pt idx="6">
                  <c:v>#N/A</c:v>
                </c:pt>
                <c:pt idx="7">
                  <c:v>3.67</c:v>
                </c:pt>
                <c:pt idx="8">
                  <c:v>#N/A</c:v>
                </c:pt>
                <c:pt idx="9">
                  <c:v>5.04</c:v>
                </c:pt>
              </c:numCache>
            </c:numRef>
          </c:val>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5.38</c:v>
                </c:pt>
                <c:pt idx="2">
                  <c:v>#N/A</c:v>
                </c:pt>
                <c:pt idx="3">
                  <c:v>6.02</c:v>
                </c:pt>
                <c:pt idx="4">
                  <c:v>#N/A</c:v>
                </c:pt>
                <c:pt idx="5">
                  <c:v>6.75</c:v>
                </c:pt>
                <c:pt idx="6">
                  <c:v>#N/A</c:v>
                </c:pt>
                <c:pt idx="7">
                  <c:v>7.06</c:v>
                </c:pt>
                <c:pt idx="8">
                  <c:v>#N/A</c:v>
                </c:pt>
                <c:pt idx="9">
                  <c:v>7.06</c:v>
                </c:pt>
              </c:numCache>
            </c:numRef>
          </c:val>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0.35</c:v>
                </c:pt>
                <c:pt idx="1">
                  <c:v>#N/A</c:v>
                </c:pt>
                <c:pt idx="2">
                  <c:v>0.34</c:v>
                </c:pt>
                <c:pt idx="3">
                  <c:v>#N/A</c:v>
                </c:pt>
                <c:pt idx="4">
                  <c:v>0.33</c:v>
                </c:pt>
                <c:pt idx="5">
                  <c:v>#N/A</c:v>
                </c:pt>
                <c:pt idx="6">
                  <c:v>0.33</c:v>
                </c:pt>
                <c:pt idx="7">
                  <c:v>#N/A</c:v>
                </c:pt>
                <c:pt idx="8">
                  <c:v>0.33</c:v>
                </c:pt>
                <c:pt idx="9">
                  <c:v>#N/A</c:v>
                </c:pt>
              </c:numCache>
            </c:numRef>
          </c:val>
        </c:ser>
        <c:dLbls>
          <c:showLegendKey val="0"/>
          <c:showVal val="0"/>
          <c:showCatName val="0"/>
          <c:showSerName val="0"/>
          <c:showPercent val="0"/>
          <c:showBubbleSize val="0"/>
        </c:dLbls>
        <c:gapWidth val="150"/>
        <c:overlap val="100"/>
        <c:axId val="121693696"/>
        <c:axId val="121695232"/>
      </c:barChart>
      <c:catAx>
        <c:axId val="1216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95232"/>
        <c:crosses val="autoZero"/>
        <c:auto val="1"/>
        <c:lblAlgn val="ctr"/>
        <c:lblOffset val="100"/>
        <c:tickLblSkip val="1"/>
        <c:tickMarkSkip val="1"/>
        <c:noMultiLvlLbl val="0"/>
      </c:catAx>
      <c:valAx>
        <c:axId val="12169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31441</c:v>
                </c:pt>
                <c:pt idx="5">
                  <c:v>31451</c:v>
                </c:pt>
                <c:pt idx="8">
                  <c:v>31998</c:v>
                </c:pt>
                <c:pt idx="11">
                  <c:v>32081</c:v>
                </c:pt>
                <c:pt idx="14">
                  <c:v>32674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4781</c:v>
                </c:pt>
                <c:pt idx="3">
                  <c:v>4593</c:v>
                </c:pt>
                <c:pt idx="6">
                  <c:v>4390</c:v>
                </c:pt>
                <c:pt idx="9">
                  <c:v>4195</c:v>
                </c:pt>
                <c:pt idx="12">
                  <c:v>4049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447</c:v>
                </c:pt>
                <c:pt idx="3">
                  <c:v>401</c:v>
                </c:pt>
                <c:pt idx="6">
                  <c:v>311</c:v>
                </c:pt>
                <c:pt idx="9">
                  <c:v>161</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10974</c:v>
                </c:pt>
                <c:pt idx="3">
                  <c:v>9364</c:v>
                </c:pt>
                <c:pt idx="6">
                  <c:v>9019</c:v>
                </c:pt>
                <c:pt idx="9">
                  <c:v>8944</c:v>
                </c:pt>
                <c:pt idx="12">
                  <c:v>8637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221</c:v>
                </c:pt>
                <c:pt idx="6">
                  <c:v>397</c:v>
                </c:pt>
                <c:pt idx="9">
                  <c:v>730</c:v>
                </c:pt>
                <c:pt idx="12">
                  <c:v>1063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37590</c:v>
                </c:pt>
                <c:pt idx="3">
                  <c:v>36888</c:v>
                </c:pt>
                <c:pt idx="6">
                  <c:v>36285</c:v>
                </c:pt>
                <c:pt idx="9">
                  <c:v>35609</c:v>
                </c:pt>
                <c:pt idx="12">
                  <c:v>34560</c:v>
                </c:pt>
              </c:numCache>
            </c:numRef>
          </c:val>
        </c:ser>
        <c:dLbls>
          <c:showLegendKey val="0"/>
          <c:showVal val="0"/>
          <c:showCatName val="0"/>
          <c:showSerName val="0"/>
          <c:showPercent val="0"/>
          <c:showBubbleSize val="0"/>
        </c:dLbls>
        <c:gapWidth val="100"/>
        <c:overlap val="100"/>
        <c:axId val="121763328"/>
        <c:axId val="12176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22386</c:v>
                </c:pt>
                <c:pt idx="2">
                  <c:v>#N/A</c:v>
                </c:pt>
                <c:pt idx="3">
                  <c:v>#N/A</c:v>
                </c:pt>
                <c:pt idx="4">
                  <c:v>20016</c:v>
                </c:pt>
                <c:pt idx="5">
                  <c:v>#N/A</c:v>
                </c:pt>
                <c:pt idx="6">
                  <c:v>#N/A</c:v>
                </c:pt>
                <c:pt idx="7">
                  <c:v>18404</c:v>
                </c:pt>
                <c:pt idx="8">
                  <c:v>#N/A</c:v>
                </c:pt>
                <c:pt idx="9">
                  <c:v>#N/A</c:v>
                </c:pt>
                <c:pt idx="10">
                  <c:v>17558</c:v>
                </c:pt>
                <c:pt idx="11">
                  <c:v>#N/A</c:v>
                </c:pt>
                <c:pt idx="12">
                  <c:v>#N/A</c:v>
                </c:pt>
                <c:pt idx="13">
                  <c:v>15788</c:v>
                </c:pt>
                <c:pt idx="14">
                  <c:v>#N/A</c:v>
                </c:pt>
              </c:numCache>
            </c:numRef>
          </c:val>
          <c:smooth val="0"/>
        </c:ser>
        <c:dLbls>
          <c:showLegendKey val="0"/>
          <c:showVal val="0"/>
          <c:showCatName val="0"/>
          <c:showSerName val="0"/>
          <c:showPercent val="0"/>
          <c:showBubbleSize val="0"/>
        </c:dLbls>
        <c:marker val="1"/>
        <c:smooth val="0"/>
        <c:axId val="121763328"/>
        <c:axId val="121764864"/>
      </c:lineChart>
      <c:catAx>
        <c:axId val="1217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64864"/>
        <c:crosses val="autoZero"/>
        <c:auto val="1"/>
        <c:lblAlgn val="ctr"/>
        <c:lblOffset val="100"/>
        <c:tickLblSkip val="1"/>
        <c:tickMarkSkip val="1"/>
        <c:noMultiLvlLbl val="0"/>
      </c:catAx>
      <c:valAx>
        <c:axId val="1217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292214</c:v>
                </c:pt>
                <c:pt idx="5">
                  <c:v>292837</c:v>
                </c:pt>
                <c:pt idx="8">
                  <c:v>299070</c:v>
                </c:pt>
                <c:pt idx="11">
                  <c:v>312316</c:v>
                </c:pt>
                <c:pt idx="14">
                  <c:v>322270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73363</c:v>
                </c:pt>
                <c:pt idx="5">
                  <c:v>71008</c:v>
                </c:pt>
                <c:pt idx="8">
                  <c:v>66643</c:v>
                </c:pt>
                <c:pt idx="11">
                  <c:v>64606</c:v>
                </c:pt>
                <c:pt idx="14">
                  <c:v>64013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16491</c:v>
                </c:pt>
                <c:pt idx="5">
                  <c:v>19847</c:v>
                </c:pt>
                <c:pt idx="8">
                  <c:v>27770</c:v>
                </c:pt>
                <c:pt idx="11">
                  <c:v>38126</c:v>
                </c:pt>
                <c:pt idx="14">
                  <c:v>43220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292</c:v>
                </c:pt>
                <c:pt idx="3">
                  <c:v>183</c:v>
                </c:pt>
                <c:pt idx="6">
                  <c:v>203</c:v>
                </c:pt>
                <c:pt idx="9">
                  <c:v>141</c:v>
                </c:pt>
                <c:pt idx="12">
                  <c:v>139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44448</c:v>
                </c:pt>
                <c:pt idx="3">
                  <c:v>41503</c:v>
                </c:pt>
                <c:pt idx="6">
                  <c:v>42094</c:v>
                </c:pt>
                <c:pt idx="9">
                  <c:v>42251</c:v>
                </c:pt>
                <c:pt idx="12">
                  <c:v>41390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1583</c:v>
                </c:pt>
                <c:pt idx="3">
                  <c:v>1257</c:v>
                </c:pt>
                <c:pt idx="6">
                  <c:v>1005</c:v>
                </c:pt>
                <c:pt idx="9">
                  <c:v>892</c:v>
                </c:pt>
                <c:pt idx="12">
                  <c:v>784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169170</c:v>
                </c:pt>
                <c:pt idx="3">
                  <c:v>155203</c:v>
                </c:pt>
                <c:pt idx="6">
                  <c:v>143190</c:v>
                </c:pt>
                <c:pt idx="9">
                  <c:v>136704</c:v>
                </c:pt>
                <c:pt idx="12">
                  <c:v>135192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65288</c:v>
                </c:pt>
                <c:pt idx="3">
                  <c:v>56557</c:v>
                </c:pt>
                <c:pt idx="6">
                  <c:v>51066</c:v>
                </c:pt>
                <c:pt idx="9">
                  <c:v>45709</c:v>
                </c:pt>
                <c:pt idx="12">
                  <c:v>42203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283415</c:v>
                </c:pt>
                <c:pt idx="3">
                  <c:v>278481</c:v>
                </c:pt>
                <c:pt idx="6">
                  <c:v>277835</c:v>
                </c:pt>
                <c:pt idx="9">
                  <c:v>277699</c:v>
                </c:pt>
                <c:pt idx="12">
                  <c:v>285103</c:v>
                </c:pt>
              </c:numCache>
            </c:numRef>
          </c:val>
        </c:ser>
        <c:dLbls>
          <c:showLegendKey val="0"/>
          <c:showVal val="0"/>
          <c:showCatName val="0"/>
          <c:showSerName val="0"/>
          <c:showPercent val="0"/>
          <c:showBubbleSize val="0"/>
        </c:dLbls>
        <c:gapWidth val="100"/>
        <c:overlap val="100"/>
        <c:axId val="121606528"/>
        <c:axId val="12160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182127</c:v>
                </c:pt>
                <c:pt idx="2">
                  <c:v>#N/A</c:v>
                </c:pt>
                <c:pt idx="3">
                  <c:v>#N/A</c:v>
                </c:pt>
                <c:pt idx="4">
                  <c:v>149492</c:v>
                </c:pt>
                <c:pt idx="5">
                  <c:v>#N/A</c:v>
                </c:pt>
                <c:pt idx="6">
                  <c:v>#N/A</c:v>
                </c:pt>
                <c:pt idx="7">
                  <c:v>121909</c:v>
                </c:pt>
                <c:pt idx="8">
                  <c:v>#N/A</c:v>
                </c:pt>
                <c:pt idx="9">
                  <c:v>#N/A</c:v>
                </c:pt>
                <c:pt idx="10">
                  <c:v>88349</c:v>
                </c:pt>
                <c:pt idx="11">
                  <c:v>#N/A</c:v>
                </c:pt>
                <c:pt idx="12">
                  <c:v>#N/A</c:v>
                </c:pt>
                <c:pt idx="13">
                  <c:v>75307</c:v>
                </c:pt>
                <c:pt idx="14">
                  <c:v>#N/A</c:v>
                </c:pt>
              </c:numCache>
            </c:numRef>
          </c:val>
          <c:smooth val="0"/>
        </c:ser>
        <c:dLbls>
          <c:showLegendKey val="0"/>
          <c:showVal val="0"/>
          <c:showCatName val="0"/>
          <c:showSerName val="0"/>
          <c:showPercent val="0"/>
          <c:showBubbleSize val="0"/>
        </c:dLbls>
        <c:marker val="1"/>
        <c:smooth val="0"/>
        <c:axId val="121606528"/>
        <c:axId val="121608448"/>
      </c:lineChart>
      <c:catAx>
        <c:axId val="1216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08448"/>
        <c:crosses val="autoZero"/>
        <c:auto val="1"/>
        <c:lblAlgn val="ctr"/>
        <c:lblOffset val="100"/>
        <c:tickLblSkip val="1"/>
        <c:tickMarkSkip val="1"/>
        <c:noMultiLvlLbl val="0"/>
      </c:catAx>
      <c:valAx>
        <c:axId val="12160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704,572
695,175
789.92
274,090,531
265,069,699
7,209,692
165,465,610
282,522,749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54.0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類似団体平均を若干下回っています。企業誘致、産業振興、都市基盤整備による人口、産業、交通の集積を図る等により、引き続き市税収入等の増収に努め、財政力を強化します。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95250</xdr:rowOff>
    </xdr:to>
    <xdr:cxnSp macro="">
      <xdr:nvCxnSpPr>
        <xdr:cNvPr id="66" name="直線コネクタ 65"/>
        <xdr:cNvCxnSpPr/>
      </xdr:nvCxnSpPr>
      <xdr:spPr>
        <a:xfrm flipV="1">
          <a:off x="4114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143510</xdr:rowOff>
    </xdr:to>
    <xdr:cxnSp macro="">
      <xdr:nvCxnSpPr>
        <xdr:cNvPr id="69" name="直線コネクタ 68"/>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143510</xdr:rowOff>
    </xdr:to>
    <xdr:cxnSp macro="">
      <xdr:nvCxnSpPr>
        <xdr:cNvPr id="72" name="直線コネクタ 71"/>
        <xdr:cNvCxnSpPr/>
      </xdr:nvCxnSpPr>
      <xdr:spPr>
        <a:xfrm>
          <a:off x="2336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43</xdr:row>
      <xdr:rowOff>46990</xdr:rowOff>
    </xdr:to>
    <xdr:cxnSp macro="">
      <xdr:nvCxnSpPr>
        <xdr:cNvPr id="75" name="直線コネクタ 74"/>
        <xdr:cNvCxnSpPr/>
      </xdr:nvCxnSpPr>
      <xdr:spPr>
        <a:xfrm>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86"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8" name="テキスト ボックス 87"/>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9" name="円/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3" name="円/楕円 92"/>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4" name="テキスト ボックス 93"/>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類似団体と比較すると、</a:t>
          </a:r>
          <a:r>
            <a:rPr lang="en-US" altLang="ja-JP" sz="1300" b="0" i="0" baseline="0">
              <a:solidFill>
                <a:schemeClr val="dk1"/>
              </a:solidFill>
              <a:effectLst/>
              <a:latin typeface="+mn-lt"/>
              <a:ea typeface="+mn-ea"/>
              <a:cs typeface="+mn-cs"/>
            </a:rPr>
            <a:t>7.9</a:t>
          </a:r>
          <a:r>
            <a:rPr lang="ja-JP" altLang="ja-JP" sz="1300" b="0" i="0" baseline="0">
              <a:solidFill>
                <a:schemeClr val="dk1"/>
              </a:solidFill>
              <a:effectLst/>
              <a:latin typeface="+mn-lt"/>
              <a:ea typeface="+mn-ea"/>
              <a:cs typeface="+mn-cs"/>
            </a:rPr>
            <a:t>％ポイント下回っています。</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建設事業の重点化、地方債借入額の抑制、公的資金の補償金免除繰上償還等により公債費の軽減を図るとともに、行政サービス棚卸し（事業仕分け）による積極的な行財政改革に取り組み、歳出の徹底的な見直しを行い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58</xdr:row>
      <xdr:rowOff>127000</xdr:rowOff>
    </xdr:to>
    <xdr:cxnSp macro="">
      <xdr:nvCxnSpPr>
        <xdr:cNvPr id="131" name="直線コネクタ 130"/>
        <xdr:cNvCxnSpPr/>
      </xdr:nvCxnSpPr>
      <xdr:spPr>
        <a:xfrm flipV="1">
          <a:off x="4114800" y="99906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35076</xdr:rowOff>
    </xdr:from>
    <xdr:to>
      <xdr:col>6</xdr:col>
      <xdr:colOff>0</xdr:colOff>
      <xdr:row>58</xdr:row>
      <xdr:rowOff>127000</xdr:rowOff>
    </xdr:to>
    <xdr:cxnSp macro="">
      <xdr:nvCxnSpPr>
        <xdr:cNvPr id="134" name="直線コネクタ 133"/>
        <xdr:cNvCxnSpPr/>
      </xdr:nvCxnSpPr>
      <xdr:spPr>
        <a:xfrm>
          <a:off x="3225800" y="99791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57150</xdr:rowOff>
    </xdr:from>
    <xdr:to>
      <xdr:col>4</xdr:col>
      <xdr:colOff>482600</xdr:colOff>
      <xdr:row>58</xdr:row>
      <xdr:rowOff>35076</xdr:rowOff>
    </xdr:to>
    <xdr:cxnSp macro="">
      <xdr:nvCxnSpPr>
        <xdr:cNvPr id="137" name="直線コネクタ 136"/>
        <xdr:cNvCxnSpPr/>
      </xdr:nvCxnSpPr>
      <xdr:spPr>
        <a:xfrm>
          <a:off x="2336800" y="98298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60</xdr:row>
      <xdr:rowOff>48381</xdr:rowOff>
    </xdr:to>
    <xdr:cxnSp macro="">
      <xdr:nvCxnSpPr>
        <xdr:cNvPr id="140" name="直線コネクタ 139"/>
        <xdr:cNvCxnSpPr/>
      </xdr:nvCxnSpPr>
      <xdr:spPr>
        <a:xfrm flipV="1">
          <a:off x="1447800" y="9829800"/>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50" name="円/楕円 149"/>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88494</xdr:rowOff>
    </xdr:from>
    <xdr:ext cx="762000" cy="259045"/>
    <xdr:sp macro="" textlink="">
      <xdr:nvSpPr>
        <xdr:cNvPr id="151" name="財政構造の弾力性該当値テキスト"/>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76200</xdr:rowOff>
    </xdr:from>
    <xdr:to>
      <xdr:col>6</xdr:col>
      <xdr:colOff>50800</xdr:colOff>
      <xdr:row>59</xdr:row>
      <xdr:rowOff>6350</xdr:rowOff>
    </xdr:to>
    <xdr:sp macro="" textlink="">
      <xdr:nvSpPr>
        <xdr:cNvPr id="152" name="円/楕円 151"/>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16527</xdr:rowOff>
    </xdr:from>
    <xdr:ext cx="736600" cy="259045"/>
    <xdr:sp macro="" textlink="">
      <xdr:nvSpPr>
        <xdr:cNvPr id="153" name="テキスト ボックス 152"/>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155726</xdr:rowOff>
    </xdr:from>
    <xdr:to>
      <xdr:col>4</xdr:col>
      <xdr:colOff>533400</xdr:colOff>
      <xdr:row>58</xdr:row>
      <xdr:rowOff>85876</xdr:rowOff>
    </xdr:to>
    <xdr:sp macro="" textlink="">
      <xdr:nvSpPr>
        <xdr:cNvPr id="154" name="円/楕円 153"/>
        <xdr:cNvSpPr/>
      </xdr:nvSpPr>
      <xdr:spPr>
        <a:xfrm>
          <a:off x="3175000" y="9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96053</xdr:rowOff>
    </xdr:from>
    <xdr:ext cx="762000" cy="259045"/>
    <xdr:sp macro="" textlink="">
      <xdr:nvSpPr>
        <xdr:cNvPr id="155" name="テキスト ボックス 154"/>
        <xdr:cNvSpPr txBox="1"/>
      </xdr:nvSpPr>
      <xdr:spPr>
        <a:xfrm>
          <a:off x="2844800" y="96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6350</xdr:rowOff>
    </xdr:from>
    <xdr:to>
      <xdr:col>3</xdr:col>
      <xdr:colOff>330200</xdr:colOff>
      <xdr:row>57</xdr:row>
      <xdr:rowOff>107950</xdr:rowOff>
    </xdr:to>
    <xdr:sp macro="" textlink="">
      <xdr:nvSpPr>
        <xdr:cNvPr id="156" name="円/楕円 155"/>
        <xdr:cNvSpPr/>
      </xdr:nvSpPr>
      <xdr:spPr>
        <a:xfrm>
          <a:off x="2286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55</xdr:row>
      <xdr:rowOff>118127</xdr:rowOff>
    </xdr:from>
    <xdr:ext cx="762000" cy="259045"/>
    <xdr:sp macro="" textlink="">
      <xdr:nvSpPr>
        <xdr:cNvPr id="157" name="テキスト ボックス 156"/>
        <xdr:cNvSpPr txBox="1"/>
      </xdr:nvSpPr>
      <xdr:spPr>
        <a:xfrm>
          <a:off x="1955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169031</xdr:rowOff>
    </xdr:from>
    <xdr:to>
      <xdr:col>2</xdr:col>
      <xdr:colOff>127000</xdr:colOff>
      <xdr:row>60</xdr:row>
      <xdr:rowOff>99181</xdr:rowOff>
    </xdr:to>
    <xdr:sp macro="" textlink="">
      <xdr:nvSpPr>
        <xdr:cNvPr id="158" name="円/楕円 157"/>
        <xdr:cNvSpPr/>
      </xdr:nvSpPr>
      <xdr:spPr>
        <a:xfrm>
          <a:off x="1397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109358</xdr:rowOff>
    </xdr:from>
    <xdr:ext cx="762000" cy="259045"/>
    <xdr:sp macro="" textlink="">
      <xdr:nvSpPr>
        <xdr:cNvPr id="159" name="テキスト ボックス 158"/>
        <xdr:cNvSpPr txBox="1"/>
      </xdr:nvSpPr>
      <xdr:spPr>
        <a:xfrm>
          <a:off x="1066800" y="1005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物件費や維持補修費などの経常的経費について、毎年見直しを図り、経費の削減に努めてきた結果、類似団体平均より良好な水準です。</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155888</xdr:rowOff>
    </xdr:from>
    <xdr:to>
      <xdr:col>7</xdr:col>
      <xdr:colOff>152400</xdr:colOff>
      <xdr:row>84</xdr:row>
      <xdr:rowOff>23817</xdr:rowOff>
    </xdr:to>
    <xdr:cxnSp macro="">
      <xdr:nvCxnSpPr>
        <xdr:cNvPr id="192" name="直線コネクタ 191"/>
        <xdr:cNvCxnSpPr/>
      </xdr:nvCxnSpPr>
      <xdr:spPr>
        <a:xfrm>
          <a:off x="4114800" y="14386238"/>
          <a:ext cx="8382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155888</xdr:rowOff>
    </xdr:from>
    <xdr:to>
      <xdr:col>6</xdr:col>
      <xdr:colOff>0</xdr:colOff>
      <xdr:row>84</xdr:row>
      <xdr:rowOff>97028</xdr:rowOff>
    </xdr:to>
    <xdr:cxnSp macro="">
      <xdr:nvCxnSpPr>
        <xdr:cNvPr id="195" name="直線コネクタ 194"/>
        <xdr:cNvCxnSpPr/>
      </xdr:nvCxnSpPr>
      <xdr:spPr>
        <a:xfrm flipV="1">
          <a:off x="3225800" y="14386238"/>
          <a:ext cx="8890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57358</xdr:rowOff>
    </xdr:from>
    <xdr:to>
      <xdr:col>4</xdr:col>
      <xdr:colOff>482600</xdr:colOff>
      <xdr:row>84</xdr:row>
      <xdr:rowOff>97028</xdr:rowOff>
    </xdr:to>
    <xdr:cxnSp macro="">
      <xdr:nvCxnSpPr>
        <xdr:cNvPr id="198" name="直線コネクタ 197"/>
        <xdr:cNvCxnSpPr/>
      </xdr:nvCxnSpPr>
      <xdr:spPr>
        <a:xfrm>
          <a:off x="2336800" y="14459158"/>
          <a:ext cx="8890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57358</xdr:rowOff>
    </xdr:from>
    <xdr:to>
      <xdr:col>3</xdr:col>
      <xdr:colOff>279400</xdr:colOff>
      <xdr:row>84</xdr:row>
      <xdr:rowOff>79462</xdr:rowOff>
    </xdr:to>
    <xdr:cxnSp macro="">
      <xdr:nvCxnSpPr>
        <xdr:cNvPr id="201" name="直線コネクタ 200"/>
        <xdr:cNvCxnSpPr/>
      </xdr:nvCxnSpPr>
      <xdr:spPr>
        <a:xfrm flipV="1">
          <a:off x="1447800" y="14459158"/>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144467</xdr:rowOff>
    </xdr:from>
    <xdr:to>
      <xdr:col>7</xdr:col>
      <xdr:colOff>203200</xdr:colOff>
      <xdr:row>84</xdr:row>
      <xdr:rowOff>74617</xdr:rowOff>
    </xdr:to>
    <xdr:sp macro="" textlink="">
      <xdr:nvSpPr>
        <xdr:cNvPr id="211" name="円/楕円 210"/>
        <xdr:cNvSpPr/>
      </xdr:nvSpPr>
      <xdr:spPr>
        <a:xfrm>
          <a:off x="4902200" y="143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160994</xdr:rowOff>
    </xdr:from>
    <xdr:ext cx="762000" cy="259045"/>
    <xdr:sp macro="" textlink="">
      <xdr:nvSpPr>
        <xdr:cNvPr id="212" name="人件費・物件費等の状況該当値テキスト"/>
        <xdr:cNvSpPr txBox="1"/>
      </xdr:nvSpPr>
      <xdr:spPr>
        <a:xfrm>
          <a:off x="5041900" y="142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105088</xdr:rowOff>
    </xdr:from>
    <xdr:to>
      <xdr:col>6</xdr:col>
      <xdr:colOff>50800</xdr:colOff>
      <xdr:row>84</xdr:row>
      <xdr:rowOff>35238</xdr:rowOff>
    </xdr:to>
    <xdr:sp macro="" textlink="">
      <xdr:nvSpPr>
        <xdr:cNvPr id="213" name="円/楕円 212"/>
        <xdr:cNvSpPr/>
      </xdr:nvSpPr>
      <xdr:spPr>
        <a:xfrm>
          <a:off x="4064000" y="143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45415</xdr:rowOff>
    </xdr:from>
    <xdr:ext cx="736600" cy="259045"/>
    <xdr:sp macro="" textlink="">
      <xdr:nvSpPr>
        <xdr:cNvPr id="214" name="テキスト ボックス 213"/>
        <xdr:cNvSpPr txBox="1"/>
      </xdr:nvSpPr>
      <xdr:spPr>
        <a:xfrm>
          <a:off x="3733800" y="1410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46228</xdr:rowOff>
    </xdr:from>
    <xdr:to>
      <xdr:col>4</xdr:col>
      <xdr:colOff>533400</xdr:colOff>
      <xdr:row>84</xdr:row>
      <xdr:rowOff>147828</xdr:rowOff>
    </xdr:to>
    <xdr:sp macro="" textlink="">
      <xdr:nvSpPr>
        <xdr:cNvPr id="215" name="円/楕円 214"/>
        <xdr:cNvSpPr/>
      </xdr:nvSpPr>
      <xdr:spPr>
        <a:xfrm>
          <a:off x="3175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158005</xdr:rowOff>
    </xdr:from>
    <xdr:ext cx="762000" cy="259045"/>
    <xdr:sp macro="" textlink="">
      <xdr:nvSpPr>
        <xdr:cNvPr id="216" name="テキスト ボックス 215"/>
        <xdr:cNvSpPr txBox="1"/>
      </xdr:nvSpPr>
      <xdr:spPr>
        <a:xfrm>
          <a:off x="2844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6558</xdr:rowOff>
    </xdr:from>
    <xdr:to>
      <xdr:col>3</xdr:col>
      <xdr:colOff>330200</xdr:colOff>
      <xdr:row>84</xdr:row>
      <xdr:rowOff>108158</xdr:rowOff>
    </xdr:to>
    <xdr:sp macro="" textlink="">
      <xdr:nvSpPr>
        <xdr:cNvPr id="217" name="円/楕円 216"/>
        <xdr:cNvSpPr/>
      </xdr:nvSpPr>
      <xdr:spPr>
        <a:xfrm>
          <a:off x="2286000" y="144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118335</xdr:rowOff>
    </xdr:from>
    <xdr:ext cx="762000" cy="259045"/>
    <xdr:sp macro="" textlink="">
      <xdr:nvSpPr>
        <xdr:cNvPr id="218" name="テキスト ボックス 217"/>
        <xdr:cNvSpPr txBox="1"/>
      </xdr:nvSpPr>
      <xdr:spPr>
        <a:xfrm>
          <a:off x="1955800" y="141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28662</xdr:rowOff>
    </xdr:from>
    <xdr:to>
      <xdr:col>2</xdr:col>
      <xdr:colOff>127000</xdr:colOff>
      <xdr:row>84</xdr:row>
      <xdr:rowOff>130262</xdr:rowOff>
    </xdr:to>
    <xdr:sp macro="" textlink="">
      <xdr:nvSpPr>
        <xdr:cNvPr id="219" name="円/楕円 218"/>
        <xdr:cNvSpPr/>
      </xdr:nvSpPr>
      <xdr:spPr>
        <a:xfrm>
          <a:off x="1397000" y="144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140439</xdr:rowOff>
    </xdr:from>
    <xdr:ext cx="762000" cy="259045"/>
    <xdr:sp macro="" textlink="">
      <xdr:nvSpPr>
        <xdr:cNvPr id="220" name="テキスト ボックス 219"/>
        <xdr:cNvSpPr txBox="1"/>
      </xdr:nvSpPr>
      <xdr:spPr>
        <a:xfrm>
          <a:off x="1066800" y="141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年功序列的な給与上昇の抑制や職務・職責に応じた給与構造の転換を図っています。引き続き個々の職員の職務遂行能力や勤務実績を的確に把握し、それらを反映した昇給制度について、その運用の適正化を図っていきます。</a:t>
          </a:r>
          <a:endParaRPr lang="en-US" altLang="ja-JP" sz="1300" b="0" i="0" baseline="0">
            <a:solidFill>
              <a:schemeClr val="dk1"/>
            </a:solidFill>
            <a:effectLst/>
            <a:latin typeface="+mn-lt"/>
            <a:ea typeface="+mn-ea"/>
            <a:cs typeface="+mn-cs"/>
          </a:endParaRPr>
        </a:p>
        <a:p>
          <a:pPr rtl="0" eaLnBrk="1" fontAlgn="auto" latinLnBrk="0" hangingPunct="1"/>
          <a:endParaRPr lang="en-US" altLang="ja-JP" sz="1300" b="0" i="0" baseline="0">
            <a:solidFill>
              <a:schemeClr val="dk1"/>
            </a:solidFill>
            <a:effectLst/>
            <a:latin typeface="+mn-lt"/>
            <a:ea typeface="+mn-ea"/>
            <a:cs typeface="+mn-cs"/>
          </a:endParaRPr>
        </a:p>
        <a:p>
          <a:pPr rtl="0" eaLnBrk="1" fontAlgn="auto" latinLnBrk="0" hangingPunct="1"/>
          <a:r>
            <a:rPr lang="en-US" altLang="ja-JP" sz="1300" b="0" i="0" baseline="0">
              <a:solidFill>
                <a:schemeClr val="dk1"/>
              </a:solidFill>
              <a:effectLst/>
              <a:latin typeface="+mn-lt"/>
              <a:ea typeface="+mn-ea"/>
              <a:cs typeface="+mn-cs"/>
            </a:rPr>
            <a:t>※H25</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10</a:t>
          </a:r>
          <a:r>
            <a:rPr lang="ja-JP" altLang="en-US"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日～</a:t>
          </a:r>
          <a:r>
            <a:rPr lang="en-US" altLang="ja-JP" sz="1300" b="0" i="0" baseline="0">
              <a:solidFill>
                <a:schemeClr val="dk1"/>
              </a:solidFill>
              <a:effectLst/>
              <a:latin typeface="+mn-lt"/>
              <a:ea typeface="+mn-ea"/>
              <a:cs typeface="+mn-cs"/>
            </a:rPr>
            <a:t>H26</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31</a:t>
          </a:r>
          <a:r>
            <a:rPr lang="ja-JP" altLang="en-US" sz="1300" b="0" i="0" baseline="0">
              <a:solidFill>
                <a:schemeClr val="dk1"/>
              </a:solidFill>
              <a:effectLst/>
              <a:latin typeface="+mn-lt"/>
              <a:ea typeface="+mn-ea"/>
              <a:cs typeface="+mn-cs"/>
            </a:rPr>
            <a:t>日において、</a:t>
          </a:r>
          <a:r>
            <a:rPr lang="ja-JP" altLang="en-US" sz="1300" b="0" i="0" u="none" strike="noStrike" baseline="0" smtClean="0">
              <a:solidFill>
                <a:schemeClr val="dk1"/>
              </a:solidFill>
              <a:latin typeface="+mn-lt"/>
              <a:ea typeface="+mn-ea"/>
              <a:cs typeface="+mn-cs"/>
            </a:rPr>
            <a:t>給料表、職務の級ごとに</a:t>
          </a:r>
          <a:r>
            <a:rPr lang="en-US" altLang="ja-JP" sz="1300" b="0" i="0" u="none" strike="noStrike" baseline="0" smtClean="0">
              <a:solidFill>
                <a:schemeClr val="dk1"/>
              </a:solidFill>
              <a:latin typeface="+mn-lt"/>
              <a:ea typeface="+mn-ea"/>
              <a:cs typeface="+mn-cs"/>
            </a:rPr>
            <a:t>3.2</a:t>
          </a:r>
          <a:r>
            <a:rPr lang="ja-JP" altLang="en-US" sz="1300" b="0" i="0" u="none" strike="noStrike" baseline="0" smtClean="0">
              <a:solidFill>
                <a:schemeClr val="dk1"/>
              </a:solidFill>
              <a:latin typeface="+mn-lt"/>
              <a:ea typeface="+mn-ea"/>
              <a:cs typeface="+mn-cs"/>
            </a:rPr>
            <a:t>～</a:t>
          </a:r>
          <a:r>
            <a:rPr lang="en-US" altLang="ja-JP" sz="1300" b="0" i="0" u="none" strike="noStrike" baseline="0" smtClean="0">
              <a:solidFill>
                <a:schemeClr val="dk1"/>
              </a:solidFill>
              <a:latin typeface="+mn-lt"/>
              <a:ea typeface="+mn-ea"/>
              <a:cs typeface="+mn-cs"/>
            </a:rPr>
            <a:t>9.7</a:t>
          </a:r>
          <a:r>
            <a:rPr lang="ja-JP" altLang="en-US" sz="1300" b="0" i="0" u="none" strike="noStrike" baseline="0" smtClean="0">
              <a:solidFill>
                <a:schemeClr val="dk1"/>
              </a:solidFill>
              <a:latin typeface="+mn-lt"/>
              <a:ea typeface="+mn-ea"/>
              <a:cs typeface="+mn-cs"/>
            </a:rPr>
            <a:t>％を減実施　（</a:t>
          </a:r>
          <a:r>
            <a:rPr lang="en-US" altLang="ja-JP" sz="1300" b="0" i="0" u="none" strike="noStrike" baseline="0" smtClean="0">
              <a:solidFill>
                <a:schemeClr val="dk1"/>
              </a:solidFill>
              <a:latin typeface="+mn-lt"/>
              <a:ea typeface="+mn-ea"/>
              <a:cs typeface="+mn-cs"/>
            </a:rPr>
            <a:t>H24</a:t>
          </a:r>
          <a:r>
            <a:rPr lang="ja-JP" altLang="en-US" sz="1300" b="0" i="0" u="none" strike="noStrike" baseline="0" smtClean="0">
              <a:solidFill>
                <a:schemeClr val="dk1"/>
              </a:solidFill>
              <a:latin typeface="+mn-lt"/>
              <a:ea typeface="+mn-ea"/>
              <a:cs typeface="+mn-cs"/>
            </a:rPr>
            <a:t>年度　</a:t>
          </a:r>
          <a:r>
            <a:rPr lang="en-US" altLang="ja-JP" sz="1300" b="0" i="0" u="none" strike="noStrike" baseline="0" smtClean="0">
              <a:solidFill>
                <a:schemeClr val="dk1"/>
              </a:solidFill>
              <a:latin typeface="+mn-lt"/>
              <a:ea typeface="+mn-ea"/>
              <a:cs typeface="+mn-cs"/>
            </a:rPr>
            <a:t>109.1</a:t>
          </a:r>
          <a:r>
            <a:rPr lang="ja-JP" altLang="en-US" sz="1300" b="0" i="0" u="none" strike="noStrike" baseline="0" smtClean="0">
              <a:solidFill>
                <a:schemeClr val="dk1"/>
              </a:solidFill>
              <a:latin typeface="+mn-lt"/>
              <a:ea typeface="+mn-ea"/>
              <a:cs typeface="+mn-cs"/>
            </a:rPr>
            <a:t>　→　</a:t>
          </a:r>
          <a:r>
            <a:rPr lang="en-US" altLang="ja-JP" sz="1300" b="0" i="0" u="none" strike="noStrike" baseline="0" smtClean="0">
              <a:solidFill>
                <a:schemeClr val="dk1"/>
              </a:solidFill>
              <a:latin typeface="+mn-lt"/>
              <a:ea typeface="+mn-ea"/>
              <a:cs typeface="+mn-cs"/>
            </a:rPr>
            <a:t>H25</a:t>
          </a:r>
          <a:r>
            <a:rPr lang="ja-JP" altLang="en-US" sz="1300" b="0" i="0" u="none" strike="noStrike" baseline="0" smtClean="0">
              <a:solidFill>
                <a:schemeClr val="dk1"/>
              </a:solidFill>
              <a:latin typeface="+mn-lt"/>
              <a:ea typeface="+mn-ea"/>
              <a:cs typeface="+mn-cs"/>
            </a:rPr>
            <a:t>年度　</a:t>
          </a:r>
          <a:r>
            <a:rPr lang="en-US" altLang="ja-JP" sz="1300" b="0" i="0" u="none" strike="noStrike" baseline="0" smtClean="0">
              <a:solidFill>
                <a:schemeClr val="dk1"/>
              </a:solidFill>
              <a:latin typeface="+mn-lt"/>
              <a:ea typeface="+mn-ea"/>
              <a:cs typeface="+mn-cs"/>
            </a:rPr>
            <a:t>101.0</a:t>
          </a:r>
          <a:r>
            <a:rPr lang="ja-JP" altLang="en-US" sz="1300" b="0" i="0" u="none" strike="noStrike" baseline="0" smtClean="0">
              <a:solidFill>
                <a:schemeClr val="dk1"/>
              </a:solidFill>
              <a:latin typeface="+mn-lt"/>
              <a:ea typeface="+mn-ea"/>
              <a:cs typeface="+mn-cs"/>
            </a:rPr>
            <a:t>）</a:t>
          </a:r>
          <a:endParaRPr lang="en-US" altLang="ja-JP" sz="13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77893</xdr:rowOff>
    </xdr:to>
    <xdr:cxnSp macro="">
      <xdr:nvCxnSpPr>
        <xdr:cNvPr id="254" name="直線コネクタ 253"/>
        <xdr:cNvCxnSpPr/>
      </xdr:nvCxnSpPr>
      <xdr:spPr>
        <a:xfrm flipV="1">
          <a:off x="16179800" y="14685434"/>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5"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110066</xdr:rowOff>
    </xdr:to>
    <xdr:cxnSp macro="">
      <xdr:nvCxnSpPr>
        <xdr:cNvPr id="257" name="直線コネクタ 256"/>
        <xdr:cNvCxnSpPr/>
      </xdr:nvCxnSpPr>
      <xdr:spPr>
        <a:xfrm flipV="1">
          <a:off x="15290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59" name="テキスト ボックス 258"/>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110066</xdr:rowOff>
    </xdr:to>
    <xdr:cxnSp macro="">
      <xdr:nvCxnSpPr>
        <xdr:cNvPr id="260" name="直線コネクタ 259"/>
        <xdr:cNvCxnSpPr/>
      </xdr:nvCxnSpPr>
      <xdr:spPr>
        <a:xfrm>
          <a:off x="14401800" y="1469347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2" name="テキスト ボックス 261"/>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85</xdr:row>
      <xdr:rowOff>120227</xdr:rowOff>
    </xdr:to>
    <xdr:cxnSp macro="">
      <xdr:nvCxnSpPr>
        <xdr:cNvPr id="263" name="直線コネクタ 262"/>
        <xdr:cNvCxnSpPr/>
      </xdr:nvCxnSpPr>
      <xdr:spPr>
        <a:xfrm>
          <a:off x="13512800" y="1469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3" name="円/楕円 272"/>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4"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5" name="円/楕円 274"/>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76" name="テキスト ボックス 275"/>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7" name="円/楕円 276"/>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78" name="テキスト ボックス 277"/>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79" name="円/楕円 278"/>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80" name="テキスト ボックス 279"/>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2" name="テキスト ボックス 281"/>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配置基準が法令等で定められている専門職種（保育士、消防士等）以外の採用を、平成</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年度から原則</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年間凍結する等、「新岡山市行財政改革大綱（短期計画編）」に基づく、職員数の適正化を着実に推進しています。平成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年度決算において、人件費比率</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％台を目標とし、職員数の適正化を推進します。</a:t>
          </a:r>
          <a:endParaRPr lang="ja-JP" altLang="ja-JP" sz="1300">
            <a:effectLst/>
          </a:endParaRPr>
        </a:p>
        <a:p>
          <a:pPr rtl="0" eaLnBrk="1" fontAlgn="auto" latinLnBrk="0" hangingPunct="1"/>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人口は、平成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日現在の住民基本台帳人口です。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44450</xdr:rowOff>
    </xdr:from>
    <xdr:to>
      <xdr:col>24</xdr:col>
      <xdr:colOff>558800</xdr:colOff>
      <xdr:row>62</xdr:row>
      <xdr:rowOff>52494</xdr:rowOff>
    </xdr:to>
    <xdr:cxnSp macro="">
      <xdr:nvCxnSpPr>
        <xdr:cNvPr id="317" name="直線コネクタ 316"/>
        <xdr:cNvCxnSpPr/>
      </xdr:nvCxnSpPr>
      <xdr:spPr>
        <a:xfrm>
          <a:off x="16179800" y="1067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8"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80645</xdr:rowOff>
    </xdr:to>
    <xdr:cxnSp macro="">
      <xdr:nvCxnSpPr>
        <xdr:cNvPr id="320" name="直線コネクタ 319"/>
        <xdr:cNvCxnSpPr/>
      </xdr:nvCxnSpPr>
      <xdr:spPr>
        <a:xfrm flipV="1">
          <a:off x="15290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2" name="テキスト ボックス 32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104775</xdr:rowOff>
    </xdr:to>
    <xdr:cxnSp macro="">
      <xdr:nvCxnSpPr>
        <xdr:cNvPr id="323" name="直線コネクタ 322"/>
        <xdr:cNvCxnSpPr/>
      </xdr:nvCxnSpPr>
      <xdr:spPr>
        <a:xfrm flipV="1">
          <a:off x="14401800" y="1071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104775</xdr:rowOff>
    </xdr:from>
    <xdr:to>
      <xdr:col>21</xdr:col>
      <xdr:colOff>0</xdr:colOff>
      <xdr:row>62</xdr:row>
      <xdr:rowOff>140970</xdr:rowOff>
    </xdr:to>
    <xdr:cxnSp macro="">
      <xdr:nvCxnSpPr>
        <xdr:cNvPr id="326" name="直線コネクタ 325"/>
        <xdr:cNvCxnSpPr/>
      </xdr:nvCxnSpPr>
      <xdr:spPr>
        <a:xfrm flipV="1">
          <a:off x="13512800" y="1073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1694</xdr:rowOff>
    </xdr:from>
    <xdr:to>
      <xdr:col>24</xdr:col>
      <xdr:colOff>609600</xdr:colOff>
      <xdr:row>62</xdr:row>
      <xdr:rowOff>103294</xdr:rowOff>
    </xdr:to>
    <xdr:sp macro="" textlink="">
      <xdr:nvSpPr>
        <xdr:cNvPr id="336" name="円/楕円 335"/>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145221</xdr:rowOff>
    </xdr:from>
    <xdr:ext cx="762000" cy="259045"/>
    <xdr:sp macro="" textlink="">
      <xdr:nvSpPr>
        <xdr:cNvPr id="337" name="定員管理の状況該当値テキスト"/>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165100</xdr:rowOff>
    </xdr:from>
    <xdr:to>
      <xdr:col>23</xdr:col>
      <xdr:colOff>457200</xdr:colOff>
      <xdr:row>62</xdr:row>
      <xdr:rowOff>95250</xdr:rowOff>
    </xdr:to>
    <xdr:sp macro="" textlink="">
      <xdr:nvSpPr>
        <xdr:cNvPr id="338" name="円/楕円 337"/>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39" name="テキスト ボックス 338"/>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40" name="円/楕円 339"/>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141622</xdr:rowOff>
    </xdr:from>
    <xdr:ext cx="762000" cy="259045"/>
    <xdr:sp macro="" textlink="">
      <xdr:nvSpPr>
        <xdr:cNvPr id="341" name="テキスト ボックス 340"/>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53975</xdr:rowOff>
    </xdr:from>
    <xdr:to>
      <xdr:col>21</xdr:col>
      <xdr:colOff>50800</xdr:colOff>
      <xdr:row>62</xdr:row>
      <xdr:rowOff>155575</xdr:rowOff>
    </xdr:to>
    <xdr:sp macro="" textlink="">
      <xdr:nvSpPr>
        <xdr:cNvPr id="342" name="円/楕円 341"/>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165752</xdr:rowOff>
    </xdr:from>
    <xdr:ext cx="762000" cy="259045"/>
    <xdr:sp macro="" textlink="">
      <xdr:nvSpPr>
        <xdr:cNvPr id="343" name="テキスト ボックス 342"/>
        <xdr:cNvSpPr txBox="1"/>
      </xdr:nvSpPr>
      <xdr:spPr>
        <a:xfrm>
          <a:off x="14020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44" name="円/楕円 343"/>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45" name="テキスト ボックス 344"/>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借入抑制などにより前年度（平成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13.5</a:t>
          </a:r>
          <a:r>
            <a:rPr lang="ja-JP" altLang="ja-JP" sz="1300" b="0" i="0" baseline="0">
              <a:solidFill>
                <a:schemeClr val="dk1"/>
              </a:solidFill>
              <a:effectLst/>
              <a:latin typeface="+mn-lt"/>
              <a:ea typeface="+mn-ea"/>
              <a:cs typeface="+mn-cs"/>
            </a:rPr>
            <a:t>％）に比べ、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％ポイント改善していますが、類似団体内では</a:t>
          </a:r>
          <a:r>
            <a:rPr lang="ja-JP" altLang="en-US" sz="1300" b="0" i="0" baseline="0">
              <a:solidFill>
                <a:schemeClr val="dk1"/>
              </a:solidFill>
              <a:effectLst/>
              <a:latin typeface="+mn-lt"/>
              <a:ea typeface="+mn-ea"/>
              <a:cs typeface="+mn-cs"/>
            </a:rPr>
            <a:t>依然</a:t>
          </a:r>
          <a:r>
            <a:rPr lang="ja-JP" altLang="ja-JP" sz="1300" b="0" i="0" baseline="0">
              <a:solidFill>
                <a:schemeClr val="dk1"/>
              </a:solidFill>
              <a:effectLst/>
              <a:latin typeface="+mn-lt"/>
              <a:ea typeface="+mn-ea"/>
              <a:cs typeface="+mn-cs"/>
            </a:rPr>
            <a:t>低いレベルとなっています。引き続き、建設事業の重点化や進度調整により、地方債借入額を抑制すると共に、公的資金の補償金免除繰上償還を実施し、公債費の軽減を図り、実質公債費比率の改善に努めてい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128815</xdr:rowOff>
    </xdr:to>
    <xdr:cxnSp macro="">
      <xdr:nvCxnSpPr>
        <xdr:cNvPr id="382" name="直線コネクタ 381"/>
        <xdr:cNvCxnSpPr/>
      </xdr:nvCxnSpPr>
      <xdr:spPr>
        <a:xfrm flipV="1">
          <a:off x="16179800" y="72033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128815</xdr:rowOff>
    </xdr:from>
    <xdr:to>
      <xdr:col>23</xdr:col>
      <xdr:colOff>406400</xdr:colOff>
      <xdr:row>43</xdr:row>
      <xdr:rowOff>106741</xdr:rowOff>
    </xdr:to>
    <xdr:cxnSp macro="">
      <xdr:nvCxnSpPr>
        <xdr:cNvPr id="385" name="直線コネクタ 384"/>
        <xdr:cNvCxnSpPr/>
      </xdr:nvCxnSpPr>
      <xdr:spPr>
        <a:xfrm flipV="1">
          <a:off x="15290800" y="73297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106741</xdr:rowOff>
    </xdr:from>
    <xdr:to>
      <xdr:col>22</xdr:col>
      <xdr:colOff>203200</xdr:colOff>
      <xdr:row>44</xdr:row>
      <xdr:rowOff>61685</xdr:rowOff>
    </xdr:to>
    <xdr:cxnSp macro="">
      <xdr:nvCxnSpPr>
        <xdr:cNvPr id="388" name="直線コネクタ 387"/>
        <xdr:cNvCxnSpPr/>
      </xdr:nvCxnSpPr>
      <xdr:spPr>
        <a:xfrm flipV="1">
          <a:off x="14401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0" name="テキスト ボックス 38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45</xdr:row>
      <xdr:rowOff>16631</xdr:rowOff>
    </xdr:to>
    <xdr:cxnSp macro="">
      <xdr:nvCxnSpPr>
        <xdr:cNvPr id="391" name="直線コネクタ 390"/>
        <xdr:cNvCxnSpPr/>
      </xdr:nvCxnSpPr>
      <xdr:spPr>
        <a:xfrm flipV="1">
          <a:off x="13512800" y="76054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393" name="テキスト ボックス 392"/>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5" name="テキスト ボックス 39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1" name="円/楕円 400"/>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2"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403" name="円/楕円 402"/>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164392</xdr:rowOff>
    </xdr:from>
    <xdr:ext cx="736600" cy="259045"/>
    <xdr:sp macro="" textlink="">
      <xdr:nvSpPr>
        <xdr:cNvPr id="404" name="テキスト ボックス 403"/>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55941</xdr:rowOff>
    </xdr:from>
    <xdr:to>
      <xdr:col>22</xdr:col>
      <xdr:colOff>254000</xdr:colOff>
      <xdr:row>43</xdr:row>
      <xdr:rowOff>157541</xdr:rowOff>
    </xdr:to>
    <xdr:sp macro="" textlink="">
      <xdr:nvSpPr>
        <xdr:cNvPr id="405" name="円/楕円 404"/>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142318</xdr:rowOff>
    </xdr:from>
    <xdr:ext cx="762000" cy="259045"/>
    <xdr:sp macro="" textlink="">
      <xdr:nvSpPr>
        <xdr:cNvPr id="406" name="テキスト ボックス 405"/>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407" name="円/楕円 406"/>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408" name="テキスト ボックス 407"/>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09" name="円/楕円 408"/>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0" name="テキスト ボックス 409"/>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年以降は交付税全額算入分を除いた地方債借入額と償還額の差し引きはマイナスを維持しています。</a:t>
          </a:r>
          <a:r>
            <a:rPr lang="ja-JP" altLang="en-US" sz="1300" b="0" i="0" baseline="0">
              <a:solidFill>
                <a:schemeClr val="dk1"/>
              </a:solidFill>
              <a:effectLst/>
              <a:latin typeface="+mn-lt"/>
              <a:ea typeface="+mn-ea"/>
              <a:cs typeface="+mn-cs"/>
            </a:rPr>
            <a:t>公共施設整備基金など充当可能財源の</a:t>
          </a:r>
          <a:r>
            <a:rPr lang="en-US" altLang="ja-JP" sz="1300" b="0" i="0" baseline="0">
              <a:solidFill>
                <a:schemeClr val="dk1"/>
              </a:solidFill>
              <a:effectLst/>
              <a:latin typeface="+mn-lt"/>
              <a:ea typeface="+mn-ea"/>
              <a:cs typeface="+mn-cs"/>
            </a:rPr>
            <a:t>51</a:t>
          </a:r>
          <a:r>
            <a:rPr lang="ja-JP" altLang="en-US" sz="1300" b="0" i="0" baseline="0">
              <a:solidFill>
                <a:schemeClr val="dk1"/>
              </a:solidFill>
              <a:effectLst/>
              <a:latin typeface="+mn-lt"/>
              <a:ea typeface="+mn-ea"/>
              <a:cs typeface="+mn-cs"/>
            </a:rPr>
            <a:t>億円増加等により、将来負担比率は改善しています。</a:t>
          </a:r>
          <a:endParaRPr lang="ja-JP" altLang="ja-JP" sz="1300">
            <a:solidFill>
              <a:srgbClr val="FF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16</xdr:row>
      <xdr:rowOff>16764</xdr:rowOff>
    </xdr:to>
    <xdr:cxnSp macro="">
      <xdr:nvCxnSpPr>
        <xdr:cNvPr id="442" name="直線コネクタ 441"/>
        <xdr:cNvCxnSpPr/>
      </xdr:nvCxnSpPr>
      <xdr:spPr>
        <a:xfrm flipV="1">
          <a:off x="16179800" y="27117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16764</xdr:rowOff>
    </xdr:from>
    <xdr:to>
      <xdr:col>23</xdr:col>
      <xdr:colOff>406400</xdr:colOff>
      <xdr:row>16</xdr:row>
      <xdr:rowOff>131623</xdr:rowOff>
    </xdr:to>
    <xdr:cxnSp macro="">
      <xdr:nvCxnSpPr>
        <xdr:cNvPr id="445" name="直線コネクタ 444"/>
        <xdr:cNvCxnSpPr/>
      </xdr:nvCxnSpPr>
      <xdr:spPr>
        <a:xfrm flipV="1">
          <a:off x="15290800" y="2759964"/>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131623</xdr:rowOff>
    </xdr:from>
    <xdr:to>
      <xdr:col>22</xdr:col>
      <xdr:colOff>203200</xdr:colOff>
      <xdr:row>17</xdr:row>
      <xdr:rowOff>62001</xdr:rowOff>
    </xdr:to>
    <xdr:cxnSp macro="">
      <xdr:nvCxnSpPr>
        <xdr:cNvPr id="448" name="直線コネクタ 447"/>
        <xdr:cNvCxnSpPr/>
      </xdr:nvCxnSpPr>
      <xdr:spPr>
        <a:xfrm flipV="1">
          <a:off x="14401800" y="2874823"/>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62001</xdr:rowOff>
    </xdr:from>
    <xdr:to>
      <xdr:col>21</xdr:col>
      <xdr:colOff>0</xdr:colOff>
      <xdr:row>18</xdr:row>
      <xdr:rowOff>19406</xdr:rowOff>
    </xdr:to>
    <xdr:cxnSp macro="">
      <xdr:nvCxnSpPr>
        <xdr:cNvPr id="451" name="直線コネクタ 450"/>
        <xdr:cNvCxnSpPr/>
      </xdr:nvCxnSpPr>
      <xdr:spPr>
        <a:xfrm flipV="1">
          <a:off x="13512800" y="2976651"/>
          <a:ext cx="889000" cy="1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61" name="円/楕円 460"/>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105681</xdr:rowOff>
    </xdr:from>
    <xdr:ext cx="762000" cy="259045"/>
    <xdr:sp macro="" textlink="">
      <xdr:nvSpPr>
        <xdr:cNvPr id="462" name="将来負担の状況該当値テキスト"/>
        <xdr:cNvSpPr txBox="1"/>
      </xdr:nvSpPr>
      <xdr:spPr>
        <a:xfrm>
          <a:off x="171069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137414</xdr:rowOff>
    </xdr:from>
    <xdr:to>
      <xdr:col>23</xdr:col>
      <xdr:colOff>457200</xdr:colOff>
      <xdr:row>16</xdr:row>
      <xdr:rowOff>67564</xdr:rowOff>
    </xdr:to>
    <xdr:sp macro="" textlink="">
      <xdr:nvSpPr>
        <xdr:cNvPr id="463" name="円/楕円 462"/>
        <xdr:cNvSpPr/>
      </xdr:nvSpPr>
      <xdr:spPr>
        <a:xfrm>
          <a:off x="16129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77741</xdr:rowOff>
    </xdr:from>
    <xdr:ext cx="736600" cy="259045"/>
    <xdr:sp macro="" textlink="">
      <xdr:nvSpPr>
        <xdr:cNvPr id="464" name="テキスト ボックス 463"/>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80823</xdr:rowOff>
    </xdr:from>
    <xdr:to>
      <xdr:col>22</xdr:col>
      <xdr:colOff>254000</xdr:colOff>
      <xdr:row>17</xdr:row>
      <xdr:rowOff>10973</xdr:rowOff>
    </xdr:to>
    <xdr:sp macro="" textlink="">
      <xdr:nvSpPr>
        <xdr:cNvPr id="465" name="円/楕円 464"/>
        <xdr:cNvSpPr/>
      </xdr:nvSpPr>
      <xdr:spPr>
        <a:xfrm>
          <a:off x="15240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21150</xdr:rowOff>
    </xdr:from>
    <xdr:ext cx="762000" cy="259045"/>
    <xdr:sp macro="" textlink="">
      <xdr:nvSpPr>
        <xdr:cNvPr id="466" name="テキスト ボックス 465"/>
        <xdr:cNvSpPr txBox="1"/>
      </xdr:nvSpPr>
      <xdr:spPr>
        <a:xfrm>
          <a:off x="14909800" y="25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11201</xdr:rowOff>
    </xdr:from>
    <xdr:to>
      <xdr:col>21</xdr:col>
      <xdr:colOff>50800</xdr:colOff>
      <xdr:row>17</xdr:row>
      <xdr:rowOff>112801</xdr:rowOff>
    </xdr:to>
    <xdr:sp macro="" textlink="">
      <xdr:nvSpPr>
        <xdr:cNvPr id="467" name="円/楕円 466"/>
        <xdr:cNvSpPr/>
      </xdr:nvSpPr>
      <xdr:spPr>
        <a:xfrm>
          <a:off x="14351000" y="2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122978</xdr:rowOff>
    </xdr:from>
    <xdr:ext cx="762000" cy="259045"/>
    <xdr:sp macro="" textlink="">
      <xdr:nvSpPr>
        <xdr:cNvPr id="468" name="テキスト ボックス 467"/>
        <xdr:cNvSpPr txBox="1"/>
      </xdr:nvSpPr>
      <xdr:spPr>
        <a:xfrm>
          <a:off x="14020800" y="26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140056</xdr:rowOff>
    </xdr:from>
    <xdr:to>
      <xdr:col>19</xdr:col>
      <xdr:colOff>533400</xdr:colOff>
      <xdr:row>18</xdr:row>
      <xdr:rowOff>70206</xdr:rowOff>
    </xdr:to>
    <xdr:sp macro="" textlink="">
      <xdr:nvSpPr>
        <xdr:cNvPr id="469" name="円/楕円 468"/>
        <xdr:cNvSpPr/>
      </xdr:nvSpPr>
      <xdr:spPr>
        <a:xfrm>
          <a:off x="13462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80383</xdr:rowOff>
    </xdr:from>
    <xdr:ext cx="762000" cy="259045"/>
    <xdr:sp macro="" textlink="">
      <xdr:nvSpPr>
        <xdr:cNvPr id="470" name="テキスト ボックス 469"/>
        <xdr:cNvSpPr txBox="1"/>
      </xdr:nvSpPr>
      <xdr:spPr>
        <a:xfrm>
          <a:off x="13131800" y="28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704,572
695,175
789.92
274,090,531
265,069,699
7,209,692
165,465,610
282,522,749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54.0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23.6</a:t>
          </a:r>
          <a:r>
            <a:rPr lang="ja-JP" altLang="ja-JP" sz="1300" b="0" i="0" baseline="0">
              <a:solidFill>
                <a:schemeClr val="dk1"/>
              </a:solidFill>
              <a:effectLst/>
              <a:latin typeface="+mn-lt"/>
              <a:ea typeface="+mn-ea"/>
              <a:cs typeface="+mn-cs"/>
            </a:rPr>
            <a:t>％）に比べ、</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％ポイント減少していますが、類似団体と比較すると</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％ポイント下回っています。引き続き、人件費の抑制に努めます。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167822</xdr:rowOff>
    </xdr:to>
    <xdr:cxnSp macro="">
      <xdr:nvCxnSpPr>
        <xdr:cNvPr id="67" name="直線コネクタ 66"/>
        <xdr:cNvCxnSpPr/>
      </xdr:nvCxnSpPr>
      <xdr:spPr>
        <a:xfrm flipV="1">
          <a:off x="3987800" y="6446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45357</xdr:rowOff>
    </xdr:to>
    <xdr:cxnSp macro="">
      <xdr:nvCxnSpPr>
        <xdr:cNvPr id="70" name="直線コネクタ 69"/>
        <xdr:cNvCxnSpPr/>
      </xdr:nvCxnSpPr>
      <xdr:spPr>
        <a:xfrm flipV="1">
          <a:off x="3098800" y="6511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45357</xdr:rowOff>
    </xdr:to>
    <xdr:cxnSp macro="">
      <xdr:nvCxnSpPr>
        <xdr:cNvPr id="73" name="直線コネクタ 72"/>
        <xdr:cNvCxnSpPr/>
      </xdr:nvCxnSpPr>
      <xdr:spPr>
        <a:xfrm>
          <a:off x="2209800" y="6527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39</xdr:row>
      <xdr:rowOff>167822</xdr:rowOff>
    </xdr:to>
    <xdr:cxnSp macro="">
      <xdr:nvCxnSpPr>
        <xdr:cNvPr id="76" name="直線コネクタ 75"/>
        <xdr:cNvCxnSpPr/>
      </xdr:nvCxnSpPr>
      <xdr:spPr>
        <a:xfrm flipV="1">
          <a:off x="1320800" y="6527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6" name="円/楕円 85"/>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7"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8" name="円/楕円 87"/>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89" name="テキスト ボックス 88"/>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166007</xdr:rowOff>
    </xdr:from>
    <xdr:to>
      <xdr:col>4</xdr:col>
      <xdr:colOff>396875</xdr:colOff>
      <xdr:row>38</xdr:row>
      <xdr:rowOff>96157</xdr:rowOff>
    </xdr:to>
    <xdr:sp macro="" textlink="">
      <xdr:nvSpPr>
        <xdr:cNvPr id="90" name="円/楕円 89"/>
        <xdr:cNvSpPr/>
      </xdr:nvSpPr>
      <xdr:spPr>
        <a:xfrm>
          <a:off x="3048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91" name="テキスト ボックス 90"/>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2" name="円/楕円 91"/>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93" name="テキスト ボックス 92"/>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4" name="円/楕円 93"/>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57349</xdr:rowOff>
    </xdr:from>
    <xdr:ext cx="762000" cy="259045"/>
    <xdr:sp macro="" textlink="">
      <xdr:nvSpPr>
        <xdr:cNvPr id="95" name="テキスト ボックス 94"/>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11.1</a:t>
          </a:r>
          <a:r>
            <a:rPr lang="ja-JP" altLang="ja-JP" sz="1300" b="0" i="0" baseline="0">
              <a:solidFill>
                <a:schemeClr val="dk1"/>
              </a:solidFill>
              <a:effectLst/>
              <a:latin typeface="+mn-lt"/>
              <a:ea typeface="+mn-ea"/>
              <a:cs typeface="+mn-cs"/>
            </a:rPr>
            <a:t>％）に比べ、</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％ポイント増加しています。要因として、</a:t>
          </a:r>
          <a:r>
            <a:rPr lang="ja-JP" altLang="en-US" sz="1300" b="0" i="0" baseline="0">
              <a:solidFill>
                <a:schemeClr val="dk1"/>
              </a:solidFill>
              <a:effectLst/>
              <a:latin typeface="+mn-lt"/>
              <a:ea typeface="+mn-ea"/>
              <a:cs typeface="+mn-cs"/>
            </a:rPr>
            <a:t>市営住宅維持管理業務における指定管理委託</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新規予算措置</a:t>
          </a:r>
          <a:r>
            <a:rPr lang="ja-JP" altLang="ja-JP" sz="1300" b="0" i="0" baseline="0">
              <a:solidFill>
                <a:schemeClr val="dk1"/>
              </a:solidFill>
              <a:effectLst/>
              <a:latin typeface="+mn-lt"/>
              <a:ea typeface="+mn-ea"/>
              <a:cs typeface="+mn-cs"/>
            </a:rPr>
            <a:t>などが挙げられます。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12700</xdr:rowOff>
    </xdr:to>
    <xdr:cxnSp macro="">
      <xdr:nvCxnSpPr>
        <xdr:cNvPr id="130" name="直線コネクタ 129"/>
        <xdr:cNvCxnSpPr/>
      </xdr:nvCxnSpPr>
      <xdr:spPr>
        <a:xfrm>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151493</xdr:rowOff>
    </xdr:to>
    <xdr:cxnSp macro="">
      <xdr:nvCxnSpPr>
        <xdr:cNvPr id="133" name="直線コネクタ 132"/>
        <xdr:cNvCxnSpPr/>
      </xdr:nvCxnSpPr>
      <xdr:spPr>
        <a:xfrm>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5" name="テキスト ボックス 134"/>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86179</xdr:rowOff>
    </xdr:to>
    <xdr:cxnSp macro="">
      <xdr:nvCxnSpPr>
        <xdr:cNvPr id="136" name="直線コネクタ 135"/>
        <xdr:cNvCxnSpPr/>
      </xdr:nvCxnSpPr>
      <xdr:spPr>
        <a:xfrm>
          <a:off x="13893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8" name="テキスト ボックス 137"/>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129721</xdr:rowOff>
    </xdr:to>
    <xdr:cxnSp macro="">
      <xdr:nvCxnSpPr>
        <xdr:cNvPr id="139" name="直線コネクタ 138"/>
        <xdr:cNvCxnSpPr/>
      </xdr:nvCxnSpPr>
      <xdr:spPr>
        <a:xfrm flipV="1">
          <a:off x="13004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41" name="テキスト ボックス 14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3" name="テキスト ボックス 142"/>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9" name="円/楕円 148"/>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50"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1" name="円/楕円 150"/>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2" name="テキスト ボックス 151"/>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3" name="円/楕円 152"/>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4" name="テキスト ボックス 153"/>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5" name="円/楕円 154"/>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6" name="テキスト ボックス 155"/>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7" name="円/楕円 156"/>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8" name="テキスト ボックス 157"/>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 </a:t>
          </a:r>
          <a:r>
            <a:rPr lang="en-US" altLang="ja-JP" sz="1300" b="0" i="0" baseline="0">
              <a:solidFill>
                <a:schemeClr val="dk1"/>
              </a:solidFill>
              <a:effectLst/>
              <a:latin typeface="+mn-lt"/>
              <a:ea typeface="+mn-ea"/>
              <a:cs typeface="+mn-cs"/>
            </a:rPr>
            <a:t>14.0</a:t>
          </a:r>
          <a:r>
            <a:rPr lang="ja-JP" altLang="ja-JP" sz="1300" b="0" i="0" baseline="0">
              <a:solidFill>
                <a:schemeClr val="dk1"/>
              </a:solidFill>
              <a:effectLst/>
              <a:latin typeface="+mn-lt"/>
              <a:ea typeface="+mn-ea"/>
              <a:cs typeface="+mn-cs"/>
            </a:rPr>
            <a:t>％）に比べ、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％ポイント増加しています。扶助費は約</a:t>
          </a:r>
          <a:r>
            <a:rPr lang="en-US" altLang="ja-JP" sz="1300" b="0" i="0" baseline="0">
              <a:solidFill>
                <a:schemeClr val="dk1"/>
              </a:solidFill>
              <a:effectLst/>
              <a:latin typeface="+mn-lt"/>
              <a:ea typeface="+mn-ea"/>
              <a:cs typeface="+mn-cs"/>
            </a:rPr>
            <a:t>680</a:t>
          </a:r>
          <a:r>
            <a:rPr lang="ja-JP" altLang="ja-JP" sz="1300" b="0" i="0" baseline="0">
              <a:solidFill>
                <a:schemeClr val="dk1"/>
              </a:solidFill>
              <a:effectLst/>
              <a:latin typeface="+mn-lt"/>
              <a:ea typeface="+mn-ea"/>
              <a:cs typeface="+mn-cs"/>
            </a:rPr>
            <a:t>億円となり、前年度比約</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億円の増となりました。要因として、介護給付費</a:t>
          </a:r>
          <a:r>
            <a:rPr lang="ja-JP" altLang="en-US" sz="1300" b="0" i="0" baseline="0">
              <a:solidFill>
                <a:schemeClr val="dk1"/>
              </a:solidFill>
              <a:effectLst/>
              <a:latin typeface="+mn-lt"/>
              <a:ea typeface="+mn-ea"/>
              <a:cs typeface="+mn-cs"/>
            </a:rPr>
            <a:t>や訓練等給付費</a:t>
          </a:r>
          <a:r>
            <a:rPr lang="ja-JP" altLang="ja-JP" sz="1300" b="0" i="0" baseline="0">
              <a:solidFill>
                <a:schemeClr val="dk1"/>
              </a:solidFill>
              <a:effectLst/>
              <a:latin typeface="+mn-lt"/>
              <a:ea typeface="+mn-ea"/>
              <a:cs typeface="+mn-cs"/>
            </a:rPr>
            <a:t>の増などが挙げられます。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107950</xdr:rowOff>
    </xdr:to>
    <xdr:cxnSp macro="">
      <xdr:nvCxnSpPr>
        <xdr:cNvPr id="191" name="直線コネクタ 190"/>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69850</xdr:rowOff>
    </xdr:to>
    <xdr:cxnSp macro="">
      <xdr:nvCxnSpPr>
        <xdr:cNvPr id="194" name="直線コネクタ 193"/>
        <xdr:cNvCxnSpPr/>
      </xdr:nvCxnSpPr>
      <xdr:spPr>
        <a:xfrm>
          <a:off x="3098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146050</xdr:rowOff>
    </xdr:to>
    <xdr:cxnSp macro="">
      <xdr:nvCxnSpPr>
        <xdr:cNvPr id="197" name="直線コネクタ 196"/>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88900</xdr:rowOff>
    </xdr:to>
    <xdr:cxnSp macro="">
      <xdr:nvCxnSpPr>
        <xdr:cNvPr id="200" name="直線コネクタ 199"/>
        <xdr:cNvCxnSpPr/>
      </xdr:nvCxnSpPr>
      <xdr:spPr>
        <a:xfrm>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10" name="円/楕円 209"/>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11"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2" name="円/楕円 211"/>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3" name="テキスト ボックス 21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4" name="円/楕円 213"/>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215" name="テキスト ボックス 214"/>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6" name="円/楕円 21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7" name="テキスト ボックス 21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8" name="円/楕円 21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9" name="テキスト ボックス 21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繰出金が前年度比約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円の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a:t>
          </a:r>
          <a:r>
            <a:rPr lang="ja-JP" altLang="ja-JP" sz="1100" b="0" i="0" baseline="0">
              <a:solidFill>
                <a:schemeClr val="dk1"/>
              </a:solidFill>
              <a:effectLst/>
              <a:latin typeface="+mn-lt"/>
              <a:ea typeface="+mn-ea"/>
              <a:cs typeface="+mn-cs"/>
            </a:rPr>
            <a:t>たことなどにより、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％ポイント増加しています。繰出金の増は</a:t>
          </a:r>
          <a:r>
            <a:rPr lang="ja-JP" altLang="en-US" sz="1100" b="0" i="0" baseline="0">
              <a:solidFill>
                <a:schemeClr val="dk1"/>
              </a:solidFill>
              <a:effectLst/>
              <a:latin typeface="+mn-lt"/>
              <a:ea typeface="+mn-ea"/>
              <a:cs typeface="+mn-cs"/>
            </a:rPr>
            <a:t>国民健康保険事業</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システムリプレース</a:t>
          </a:r>
          <a:r>
            <a:rPr lang="ja-JP" altLang="en-US" sz="1100" b="0" i="0" baseline="0">
              <a:solidFill>
                <a:schemeClr val="dk1"/>
              </a:solidFill>
              <a:effectLst/>
              <a:latin typeface="+mn-lt"/>
              <a:ea typeface="+mn-ea"/>
              <a:cs typeface="+mn-cs"/>
            </a:rPr>
            <a:t>費用の臨時的要因）</a:t>
          </a:r>
          <a:r>
            <a:rPr lang="ja-JP" altLang="ja-JP" sz="1100" b="0" i="0" baseline="0">
              <a:solidFill>
                <a:schemeClr val="dk1"/>
              </a:solidFill>
              <a:effectLst/>
              <a:latin typeface="+mn-lt"/>
              <a:ea typeface="+mn-ea"/>
              <a:cs typeface="+mn-cs"/>
            </a:rPr>
            <a:t>が増加したことなどによるものです。</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69850</xdr:rowOff>
    </xdr:to>
    <xdr:cxnSp macro="">
      <xdr:nvCxnSpPr>
        <xdr:cNvPr id="252" name="直線コネクタ 251"/>
        <xdr:cNvCxnSpPr/>
      </xdr:nvCxnSpPr>
      <xdr:spPr>
        <a:xfrm>
          <a:off x="15671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146050</xdr:rowOff>
    </xdr:to>
    <xdr:cxnSp macro="">
      <xdr:nvCxnSpPr>
        <xdr:cNvPr id="255" name="直線コネクタ 254"/>
        <xdr:cNvCxnSpPr/>
      </xdr:nvCxnSpPr>
      <xdr:spPr>
        <a:xfrm>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107950</xdr:rowOff>
    </xdr:from>
    <xdr:to>
      <xdr:col>21</xdr:col>
      <xdr:colOff>361950</xdr:colOff>
      <xdr:row>55</xdr:row>
      <xdr:rowOff>69850</xdr:rowOff>
    </xdr:to>
    <xdr:cxnSp macro="">
      <xdr:nvCxnSpPr>
        <xdr:cNvPr id="258" name="直線コネクタ 257"/>
        <xdr:cNvCxnSpPr/>
      </xdr:nvCxnSpPr>
      <xdr:spPr>
        <a:xfrm>
          <a:off x="13893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107950</xdr:rowOff>
    </xdr:from>
    <xdr:to>
      <xdr:col>20</xdr:col>
      <xdr:colOff>158750</xdr:colOff>
      <xdr:row>59</xdr:row>
      <xdr:rowOff>88900</xdr:rowOff>
    </xdr:to>
    <xdr:cxnSp macro="">
      <xdr:nvCxnSpPr>
        <xdr:cNvPr id="261" name="直線コネクタ 260"/>
        <xdr:cNvCxnSpPr/>
      </xdr:nvCxnSpPr>
      <xdr:spPr>
        <a:xfrm flipV="1">
          <a:off x="13004800" y="936625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1" name="円/楕円 270"/>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162577</xdr:rowOff>
    </xdr:from>
    <xdr:ext cx="762000" cy="259045"/>
    <xdr:sp macro="" textlink="">
      <xdr:nvSpPr>
        <xdr:cNvPr id="272" name="その他該当値テキスト"/>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3" name="円/楕円 272"/>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74" name="テキスト ボックス 27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5" name="円/楕円 27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6" name="テキスト ボックス 27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57150</xdr:rowOff>
    </xdr:from>
    <xdr:to>
      <xdr:col>20</xdr:col>
      <xdr:colOff>209550</xdr:colOff>
      <xdr:row>54</xdr:row>
      <xdr:rowOff>158750</xdr:rowOff>
    </xdr:to>
    <xdr:sp macro="" textlink="">
      <xdr:nvSpPr>
        <xdr:cNvPr id="277" name="円/楕円 276"/>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168927</xdr:rowOff>
    </xdr:from>
    <xdr:ext cx="762000" cy="259045"/>
    <xdr:sp macro="" textlink="">
      <xdr:nvSpPr>
        <xdr:cNvPr id="278" name="テキスト ボックス 277"/>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38100</xdr:rowOff>
    </xdr:from>
    <xdr:to>
      <xdr:col>19</xdr:col>
      <xdr:colOff>6350</xdr:colOff>
      <xdr:row>59</xdr:row>
      <xdr:rowOff>139700</xdr:rowOff>
    </xdr:to>
    <xdr:sp macro="" textlink="">
      <xdr:nvSpPr>
        <xdr:cNvPr id="279" name="円/楕円 278"/>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124477</xdr:rowOff>
    </xdr:from>
    <xdr:ext cx="762000" cy="259045"/>
    <xdr:sp macro="" textlink="">
      <xdr:nvSpPr>
        <xdr:cNvPr id="280" name="テキスト ボックス 279"/>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補助費等は約</a:t>
          </a:r>
          <a:r>
            <a:rPr lang="en-US" altLang="ja-JP" sz="1300" b="0" i="0" baseline="0">
              <a:solidFill>
                <a:schemeClr val="dk1"/>
              </a:solidFill>
              <a:effectLst/>
              <a:latin typeface="+mn-lt"/>
              <a:ea typeface="+mn-ea"/>
              <a:cs typeface="+mn-cs"/>
            </a:rPr>
            <a:t>194</a:t>
          </a:r>
          <a:r>
            <a:rPr lang="ja-JP" altLang="ja-JP" sz="1300" b="0" i="0" baseline="0">
              <a:solidFill>
                <a:schemeClr val="dk1"/>
              </a:solidFill>
              <a:effectLst/>
              <a:latin typeface="+mn-lt"/>
              <a:ea typeface="+mn-ea"/>
              <a:cs typeface="+mn-cs"/>
            </a:rPr>
            <a:t>億となり、前年度比約</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億円の減となりました。これは</a:t>
          </a:r>
          <a:r>
            <a:rPr lang="ja-JP" altLang="en-US" sz="1300" b="0" i="0" baseline="0">
              <a:solidFill>
                <a:schemeClr val="dk1"/>
              </a:solidFill>
              <a:effectLst/>
              <a:latin typeface="+mn-lt"/>
              <a:ea typeface="+mn-ea"/>
              <a:cs typeface="+mn-cs"/>
            </a:rPr>
            <a:t>下水道事業会計負担金が</a:t>
          </a:r>
          <a:r>
            <a:rPr lang="ja-JP" altLang="ja-JP" sz="1300" b="0" i="0" baseline="0">
              <a:solidFill>
                <a:schemeClr val="dk1"/>
              </a:solidFill>
              <a:effectLst/>
              <a:latin typeface="+mn-lt"/>
              <a:ea typeface="+mn-ea"/>
              <a:cs typeface="+mn-cs"/>
            </a:rPr>
            <a:t>減したことなどによるものです。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139700</xdr:rowOff>
    </xdr:from>
    <xdr:to>
      <xdr:col>24</xdr:col>
      <xdr:colOff>31750</xdr:colOff>
      <xdr:row>40</xdr:row>
      <xdr:rowOff>152400</xdr:rowOff>
    </xdr:to>
    <xdr:cxnSp macro="">
      <xdr:nvCxnSpPr>
        <xdr:cNvPr id="308" name="直線コネクタ 307"/>
        <xdr:cNvCxnSpPr/>
      </xdr:nvCxnSpPr>
      <xdr:spPr>
        <a:xfrm flipV="1">
          <a:off x="16510000" y="59690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124477</xdr:rowOff>
    </xdr:from>
    <xdr:ext cx="762000" cy="259045"/>
    <xdr:sp macro="" textlink="">
      <xdr:nvSpPr>
        <xdr:cNvPr id="309" name="補助費等最小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40</xdr:row>
      <xdr:rowOff>152400</xdr:rowOff>
    </xdr:from>
    <xdr:to>
      <xdr:col>24</xdr:col>
      <xdr:colOff>120650</xdr:colOff>
      <xdr:row>40</xdr:row>
      <xdr:rowOff>152400</xdr:rowOff>
    </xdr:to>
    <xdr:cxnSp macro="">
      <xdr:nvCxnSpPr>
        <xdr:cNvPr id="310" name="直線コネクタ 309"/>
        <xdr:cNvCxnSpPr/>
      </xdr:nvCxnSpPr>
      <xdr:spPr>
        <a:xfrm>
          <a:off x="164211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54627</xdr:rowOff>
    </xdr:from>
    <xdr:ext cx="762000" cy="259045"/>
    <xdr:sp macro="" textlink="">
      <xdr:nvSpPr>
        <xdr:cNvPr id="311" name="補助費等最大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34</xdr:row>
      <xdr:rowOff>139700</xdr:rowOff>
    </xdr:from>
    <xdr:to>
      <xdr:col>24</xdr:col>
      <xdr:colOff>120650</xdr:colOff>
      <xdr:row>34</xdr:row>
      <xdr:rowOff>139700</xdr:rowOff>
    </xdr:to>
    <xdr:cxnSp macro="">
      <xdr:nvCxnSpPr>
        <xdr:cNvPr id="312" name="直線コネクタ 311"/>
        <xdr:cNvCxnSpPr/>
      </xdr:nvCxnSpPr>
      <xdr:spPr>
        <a:xfrm>
          <a:off x="164211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95250</xdr:rowOff>
    </xdr:from>
    <xdr:to>
      <xdr:col>24</xdr:col>
      <xdr:colOff>31750</xdr:colOff>
      <xdr:row>35</xdr:row>
      <xdr:rowOff>146050</xdr:rowOff>
    </xdr:to>
    <xdr:cxnSp macro="">
      <xdr:nvCxnSpPr>
        <xdr:cNvPr id="313" name="直線コネクタ 312"/>
        <xdr:cNvCxnSpPr/>
      </xdr:nvCxnSpPr>
      <xdr:spPr>
        <a:xfrm flipV="1">
          <a:off x="15671800" y="609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105427</xdr:rowOff>
    </xdr:from>
    <xdr:ext cx="762000" cy="259045"/>
    <xdr:sp macro="" textlink="">
      <xdr:nvSpPr>
        <xdr:cNvPr id="31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15" name="フローチャート : 判断 31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25400</xdr:rowOff>
    </xdr:to>
    <xdr:cxnSp macro="">
      <xdr:nvCxnSpPr>
        <xdr:cNvPr id="316" name="直線コネクタ 315"/>
        <xdr:cNvCxnSpPr/>
      </xdr:nvCxnSpPr>
      <xdr:spPr>
        <a:xfrm flipV="1">
          <a:off x="14782800" y="614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38</xdr:row>
      <xdr:rowOff>12700</xdr:rowOff>
    </xdr:from>
    <xdr:to>
      <xdr:col>22</xdr:col>
      <xdr:colOff>615950</xdr:colOff>
      <xdr:row>38</xdr:row>
      <xdr:rowOff>114300</xdr:rowOff>
    </xdr:to>
    <xdr:sp macro="" textlink="">
      <xdr:nvSpPr>
        <xdr:cNvPr id="317" name="フローチャート : 判断 316"/>
        <xdr:cNvSpPr/>
      </xdr:nvSpPr>
      <xdr:spPr>
        <a:xfrm>
          <a:off x="15621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99077</xdr:rowOff>
    </xdr:from>
    <xdr:ext cx="736600" cy="259045"/>
    <xdr:sp macro="" textlink="">
      <xdr:nvSpPr>
        <xdr:cNvPr id="318" name="テキスト ボックス 317"/>
        <xdr:cNvSpPr txBox="1"/>
      </xdr:nvSpPr>
      <xdr:spPr>
        <a:xfrm>
          <a:off x="15290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25400</xdr:rowOff>
    </xdr:from>
    <xdr:to>
      <xdr:col>21</xdr:col>
      <xdr:colOff>361950</xdr:colOff>
      <xdr:row>36</xdr:row>
      <xdr:rowOff>25400</xdr:rowOff>
    </xdr:to>
    <xdr:cxnSp macro="">
      <xdr:nvCxnSpPr>
        <xdr:cNvPr id="319" name="直線コネクタ 318"/>
        <xdr:cNvCxnSpPr/>
      </xdr:nvCxnSpPr>
      <xdr:spPr>
        <a:xfrm>
          <a:off x="13893800" y="619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38100</xdr:rowOff>
    </xdr:from>
    <xdr:to>
      <xdr:col>21</xdr:col>
      <xdr:colOff>412750</xdr:colOff>
      <xdr:row>38</xdr:row>
      <xdr:rowOff>139700</xdr:rowOff>
    </xdr:to>
    <xdr:sp macro="" textlink="">
      <xdr:nvSpPr>
        <xdr:cNvPr id="320" name="フローチャート : 判断 319"/>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21" name="テキスト ボックス 320"/>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36</xdr:row>
      <xdr:rowOff>25400</xdr:rowOff>
    </xdr:to>
    <xdr:cxnSp macro="">
      <xdr:nvCxnSpPr>
        <xdr:cNvPr id="322" name="直線コネクタ 321"/>
        <xdr:cNvCxnSpPr/>
      </xdr:nvCxnSpPr>
      <xdr:spPr>
        <a:xfrm>
          <a:off x="13004800" y="5727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50800</xdr:rowOff>
    </xdr:from>
    <xdr:to>
      <xdr:col>20</xdr:col>
      <xdr:colOff>209550</xdr:colOff>
      <xdr:row>38</xdr:row>
      <xdr:rowOff>152400</xdr:rowOff>
    </xdr:to>
    <xdr:sp macro="" textlink="">
      <xdr:nvSpPr>
        <xdr:cNvPr id="323" name="フローチャート : 判断 322"/>
        <xdr:cNvSpPr/>
      </xdr:nvSpPr>
      <xdr:spPr>
        <a:xfrm>
          <a:off x="13843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137177</xdr:rowOff>
    </xdr:from>
    <xdr:ext cx="762000" cy="259045"/>
    <xdr:sp macro="" textlink="">
      <xdr:nvSpPr>
        <xdr:cNvPr id="324" name="テキスト ボックス 323"/>
        <xdr:cNvSpPr txBox="1"/>
      </xdr:nvSpPr>
      <xdr:spPr>
        <a:xfrm>
          <a:off x="13512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101600</xdr:rowOff>
    </xdr:from>
    <xdr:to>
      <xdr:col>19</xdr:col>
      <xdr:colOff>6350</xdr:colOff>
      <xdr:row>39</xdr:row>
      <xdr:rowOff>31750</xdr:rowOff>
    </xdr:to>
    <xdr:sp macro="" textlink="">
      <xdr:nvSpPr>
        <xdr:cNvPr id="325" name="フローチャート : 判断 324"/>
        <xdr:cNvSpPr/>
      </xdr:nvSpPr>
      <xdr:spPr>
        <a:xfrm>
          <a:off x="12954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16527</xdr:rowOff>
    </xdr:from>
    <xdr:ext cx="762000" cy="259045"/>
    <xdr:sp macro="" textlink="">
      <xdr:nvSpPr>
        <xdr:cNvPr id="326" name="テキスト ボックス 325"/>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44450</xdr:rowOff>
    </xdr:from>
    <xdr:to>
      <xdr:col>24</xdr:col>
      <xdr:colOff>82550</xdr:colOff>
      <xdr:row>35</xdr:row>
      <xdr:rowOff>146050</xdr:rowOff>
    </xdr:to>
    <xdr:sp macro="" textlink="">
      <xdr:nvSpPr>
        <xdr:cNvPr id="332" name="円/楕円 331"/>
        <xdr:cNvSpPr/>
      </xdr:nvSpPr>
      <xdr:spPr>
        <a:xfrm>
          <a:off x="16459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60977</xdr:rowOff>
    </xdr:from>
    <xdr:ext cx="762000" cy="259045"/>
    <xdr:sp macro="" textlink="">
      <xdr:nvSpPr>
        <xdr:cNvPr id="333" name="補助費等該当値テキスト"/>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146050</xdr:rowOff>
    </xdr:from>
    <xdr:to>
      <xdr:col>21</xdr:col>
      <xdr:colOff>412750</xdr:colOff>
      <xdr:row>36</xdr:row>
      <xdr:rowOff>76200</xdr:rowOff>
    </xdr:to>
    <xdr:sp macro="" textlink="">
      <xdr:nvSpPr>
        <xdr:cNvPr id="336" name="円/楕円 335"/>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86377</xdr:rowOff>
    </xdr:from>
    <xdr:ext cx="762000" cy="259045"/>
    <xdr:sp macro="" textlink="">
      <xdr:nvSpPr>
        <xdr:cNvPr id="337" name="テキスト ボックス 336"/>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38" name="円/楕円 337"/>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39" name="テキスト ボックス 338"/>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40" name="円/楕円 339"/>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41" name="テキスト ボックス 340"/>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過去の大型投資事業等に係る地方債、公営企業債（下水道事業等）の元利償還金に対する繰出金、債務負担行為に基づく支出のうち公債費に準ずるもの等の費用は、類似団体平均とほぼ同水準です。</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建設事業の重点化や進度調整により、地方債借入額を抑制します。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15421</xdr:rowOff>
    </xdr:to>
    <xdr:cxnSp macro="">
      <xdr:nvCxnSpPr>
        <xdr:cNvPr id="376" name="直線コネクタ 375"/>
        <xdr:cNvCxnSpPr/>
      </xdr:nvCxnSpPr>
      <xdr:spPr>
        <a:xfrm flipV="1">
          <a:off x="3987800" y="131191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15421</xdr:rowOff>
    </xdr:from>
    <xdr:to>
      <xdr:col>5</xdr:col>
      <xdr:colOff>549275</xdr:colOff>
      <xdr:row>77</xdr:row>
      <xdr:rowOff>15421</xdr:rowOff>
    </xdr:to>
    <xdr:cxnSp macro="">
      <xdr:nvCxnSpPr>
        <xdr:cNvPr id="379" name="直線コネクタ 378"/>
        <xdr:cNvCxnSpPr/>
      </xdr:nvCxnSpPr>
      <xdr:spPr>
        <a:xfrm>
          <a:off x="3098800" y="13217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26307</xdr:rowOff>
    </xdr:to>
    <xdr:cxnSp macro="">
      <xdr:nvCxnSpPr>
        <xdr:cNvPr id="382" name="直線コネクタ 381"/>
        <xdr:cNvCxnSpPr/>
      </xdr:nvCxnSpPr>
      <xdr:spPr>
        <a:xfrm flipV="1">
          <a:off x="2209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26307</xdr:rowOff>
    </xdr:from>
    <xdr:to>
      <xdr:col>3</xdr:col>
      <xdr:colOff>142875</xdr:colOff>
      <xdr:row>78</xdr:row>
      <xdr:rowOff>39914</xdr:rowOff>
    </xdr:to>
    <xdr:cxnSp macro="">
      <xdr:nvCxnSpPr>
        <xdr:cNvPr id="385" name="直線コネクタ 384"/>
        <xdr:cNvCxnSpPr/>
      </xdr:nvCxnSpPr>
      <xdr:spPr>
        <a:xfrm flipV="1">
          <a:off x="1320800" y="13227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5" name="円/楕円 39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136071</xdr:rowOff>
    </xdr:from>
    <xdr:to>
      <xdr:col>5</xdr:col>
      <xdr:colOff>600075</xdr:colOff>
      <xdr:row>77</xdr:row>
      <xdr:rowOff>66221</xdr:rowOff>
    </xdr:to>
    <xdr:sp macro="" textlink="">
      <xdr:nvSpPr>
        <xdr:cNvPr id="397" name="円/楕円 396"/>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98" name="テキスト ボックス 397"/>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9" name="円/楕円 398"/>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400" name="テキスト ボックス 399"/>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146957</xdr:rowOff>
    </xdr:from>
    <xdr:to>
      <xdr:col>3</xdr:col>
      <xdr:colOff>193675</xdr:colOff>
      <xdr:row>77</xdr:row>
      <xdr:rowOff>77107</xdr:rowOff>
    </xdr:to>
    <xdr:sp macro="" textlink="">
      <xdr:nvSpPr>
        <xdr:cNvPr id="401" name="円/楕円 400"/>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402" name="テキスト ボックス 401"/>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403" name="円/楕円 402"/>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75491</xdr:rowOff>
    </xdr:from>
    <xdr:ext cx="762000" cy="259045"/>
    <xdr:sp macro="" textlink="">
      <xdr:nvSpPr>
        <xdr:cNvPr id="404" name="テキスト ボックス 403"/>
        <xdr:cNvSpPr txBox="1"/>
      </xdr:nvSpPr>
      <xdr:spPr>
        <a:xfrm>
          <a:off x="939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 </a:t>
          </a:r>
          <a:r>
            <a:rPr lang="en-US" altLang="ja-JP" sz="1100" b="0" i="0" baseline="0">
              <a:solidFill>
                <a:schemeClr val="dk1"/>
              </a:solidFill>
              <a:effectLst/>
              <a:latin typeface="+mn-lt"/>
              <a:ea typeface="+mn-ea"/>
              <a:cs typeface="+mn-cs"/>
            </a:rPr>
            <a:t>66.2</a:t>
          </a:r>
          <a:r>
            <a:rPr lang="ja-JP" altLang="ja-JP" sz="1100" b="0" i="0" baseline="0">
              <a:solidFill>
                <a:schemeClr val="dk1"/>
              </a:solidFill>
              <a:effectLst/>
              <a:latin typeface="+mn-lt"/>
              <a:ea typeface="+mn-ea"/>
              <a:cs typeface="+mn-cs"/>
            </a:rPr>
            <a:t>％）に比べ、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％ポイント増加していますが、類似団体（平成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72.6</a:t>
          </a:r>
          <a:r>
            <a:rPr lang="ja-JP" altLang="ja-JP" sz="1100" b="0" i="0" baseline="0">
              <a:solidFill>
                <a:schemeClr val="dk1"/>
              </a:solidFill>
              <a:effectLst/>
              <a:latin typeface="+mn-lt"/>
              <a:ea typeface="+mn-ea"/>
              <a:cs typeface="+mn-cs"/>
            </a:rPr>
            <a:t>％）と比べると</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％ポイント下回っており、類似団体平均より良好な水準です。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74</xdr:row>
      <xdr:rowOff>26416</xdr:rowOff>
    </xdr:to>
    <xdr:cxnSp macro="">
      <xdr:nvCxnSpPr>
        <xdr:cNvPr id="435" name="直線コネクタ 434"/>
        <xdr:cNvCxnSpPr/>
      </xdr:nvCxnSpPr>
      <xdr:spPr>
        <a:xfrm>
          <a:off x="15671800" y="12695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106426</xdr:rowOff>
    </xdr:from>
    <xdr:to>
      <xdr:col>22</xdr:col>
      <xdr:colOff>565150</xdr:colOff>
      <xdr:row>74</xdr:row>
      <xdr:rowOff>8128</xdr:rowOff>
    </xdr:to>
    <xdr:cxnSp macro="">
      <xdr:nvCxnSpPr>
        <xdr:cNvPr id="438" name="直線コネクタ 437"/>
        <xdr:cNvCxnSpPr/>
      </xdr:nvCxnSpPr>
      <xdr:spPr>
        <a:xfrm>
          <a:off x="14782800" y="126222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0" name="テキスト ボックス 43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149860</xdr:rowOff>
    </xdr:from>
    <xdr:to>
      <xdr:col>21</xdr:col>
      <xdr:colOff>361950</xdr:colOff>
      <xdr:row>73</xdr:row>
      <xdr:rowOff>106426</xdr:rowOff>
    </xdr:to>
    <xdr:cxnSp macro="">
      <xdr:nvCxnSpPr>
        <xdr:cNvPr id="441" name="直線コネクタ 440"/>
        <xdr:cNvCxnSpPr/>
      </xdr:nvCxnSpPr>
      <xdr:spPr>
        <a:xfrm>
          <a:off x="13893800" y="124942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3" name="テキスト ボックス 442"/>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149860</xdr:rowOff>
    </xdr:from>
    <xdr:to>
      <xdr:col>20</xdr:col>
      <xdr:colOff>158750</xdr:colOff>
      <xdr:row>74</xdr:row>
      <xdr:rowOff>53848</xdr:rowOff>
    </xdr:to>
    <xdr:cxnSp macro="">
      <xdr:nvCxnSpPr>
        <xdr:cNvPr id="444" name="直線コネクタ 443"/>
        <xdr:cNvCxnSpPr/>
      </xdr:nvCxnSpPr>
      <xdr:spPr>
        <a:xfrm flipV="1">
          <a:off x="13004800" y="124942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6" name="テキスト ボックス 445"/>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147066</xdr:rowOff>
    </xdr:from>
    <xdr:to>
      <xdr:col>24</xdr:col>
      <xdr:colOff>82550</xdr:colOff>
      <xdr:row>74</xdr:row>
      <xdr:rowOff>77216</xdr:rowOff>
    </xdr:to>
    <xdr:sp macro="" textlink="">
      <xdr:nvSpPr>
        <xdr:cNvPr id="454" name="円/楕円 453"/>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163593</xdr:rowOff>
    </xdr:from>
    <xdr:ext cx="762000" cy="259045"/>
    <xdr:sp macro="" textlink="">
      <xdr:nvSpPr>
        <xdr:cNvPr id="455" name="公債費以外該当値テキスト"/>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56" name="円/楕円 455"/>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57" name="テキスト ボックス 456"/>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55626</xdr:rowOff>
    </xdr:from>
    <xdr:to>
      <xdr:col>21</xdr:col>
      <xdr:colOff>412750</xdr:colOff>
      <xdr:row>73</xdr:row>
      <xdr:rowOff>157226</xdr:rowOff>
    </xdr:to>
    <xdr:sp macro="" textlink="">
      <xdr:nvSpPr>
        <xdr:cNvPr id="458" name="円/楕円 457"/>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167403</xdr:rowOff>
    </xdr:from>
    <xdr:ext cx="762000" cy="259045"/>
    <xdr:sp macro="" textlink="">
      <xdr:nvSpPr>
        <xdr:cNvPr id="459" name="テキスト ボックス 458"/>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99060</xdr:rowOff>
    </xdr:from>
    <xdr:to>
      <xdr:col>20</xdr:col>
      <xdr:colOff>209550</xdr:colOff>
      <xdr:row>73</xdr:row>
      <xdr:rowOff>29210</xdr:rowOff>
    </xdr:to>
    <xdr:sp macro="" textlink="">
      <xdr:nvSpPr>
        <xdr:cNvPr id="460" name="円/楕円 459"/>
        <xdr:cNvSpPr/>
      </xdr:nvSpPr>
      <xdr:spPr>
        <a:xfrm>
          <a:off x="13843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39387</xdr:rowOff>
    </xdr:from>
    <xdr:ext cx="762000" cy="259045"/>
    <xdr:sp macro="" textlink="">
      <xdr:nvSpPr>
        <xdr:cNvPr id="461" name="テキスト ボックス 460"/>
        <xdr:cNvSpPr txBox="1"/>
      </xdr:nvSpPr>
      <xdr:spPr>
        <a:xfrm>
          <a:off x="13512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xdr:rowOff>
    </xdr:from>
    <xdr:to>
      <xdr:col>19</xdr:col>
      <xdr:colOff>6350</xdr:colOff>
      <xdr:row>74</xdr:row>
      <xdr:rowOff>104648</xdr:rowOff>
    </xdr:to>
    <xdr:sp macro="" textlink="">
      <xdr:nvSpPr>
        <xdr:cNvPr id="462" name="円/楕円 461"/>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114825</xdr:rowOff>
    </xdr:from>
    <xdr:ext cx="762000" cy="259045"/>
    <xdr:sp macro="" textlink="">
      <xdr:nvSpPr>
        <xdr:cNvPr id="463" name="テキスト ボックス 462"/>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162738</xdr:rowOff>
    </xdr:from>
    <xdr:to>
      <xdr:col>4</xdr:col>
      <xdr:colOff>1117600</xdr:colOff>
      <xdr:row>17</xdr:row>
      <xdr:rowOff>30607</xdr:rowOff>
    </xdr:to>
    <xdr:cxnSp macro="">
      <xdr:nvCxnSpPr>
        <xdr:cNvPr id="48" name="直線コネクタ 47"/>
        <xdr:cNvCxnSpPr/>
      </xdr:nvCxnSpPr>
      <xdr:spPr bwMode="auto">
        <a:xfrm>
          <a:off x="5003800" y="2953563"/>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81585</xdr:rowOff>
    </xdr:from>
    <xdr:to>
      <xdr:col>4</xdr:col>
      <xdr:colOff>469900</xdr:colOff>
      <xdr:row>16</xdr:row>
      <xdr:rowOff>162738</xdr:rowOff>
    </xdr:to>
    <xdr:cxnSp macro="">
      <xdr:nvCxnSpPr>
        <xdr:cNvPr id="51" name="直線コネクタ 50"/>
        <xdr:cNvCxnSpPr/>
      </xdr:nvCxnSpPr>
      <xdr:spPr bwMode="auto">
        <a:xfrm>
          <a:off x="4305300" y="287241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79024</xdr:rowOff>
    </xdr:from>
    <xdr:to>
      <xdr:col>3</xdr:col>
      <xdr:colOff>904875</xdr:colOff>
      <xdr:row>16</xdr:row>
      <xdr:rowOff>81585</xdr:rowOff>
    </xdr:to>
    <xdr:cxnSp macro="">
      <xdr:nvCxnSpPr>
        <xdr:cNvPr id="54" name="直線コネクタ 53"/>
        <xdr:cNvCxnSpPr/>
      </xdr:nvCxnSpPr>
      <xdr:spPr bwMode="auto">
        <a:xfrm>
          <a:off x="3606800" y="2869849"/>
          <a:ext cx="698500" cy="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46015</xdr:rowOff>
    </xdr:from>
    <xdr:to>
      <xdr:col>3</xdr:col>
      <xdr:colOff>206375</xdr:colOff>
      <xdr:row>16</xdr:row>
      <xdr:rowOff>79024</xdr:rowOff>
    </xdr:to>
    <xdr:cxnSp macro="">
      <xdr:nvCxnSpPr>
        <xdr:cNvPr id="57" name="直線コネクタ 56"/>
        <xdr:cNvCxnSpPr/>
      </xdr:nvCxnSpPr>
      <xdr:spPr bwMode="auto">
        <a:xfrm>
          <a:off x="2908300" y="2836840"/>
          <a:ext cx="698500" cy="3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151257</xdr:rowOff>
    </xdr:from>
    <xdr:to>
      <xdr:col>5</xdr:col>
      <xdr:colOff>34925</xdr:colOff>
      <xdr:row>17</xdr:row>
      <xdr:rowOff>81407</xdr:rowOff>
    </xdr:to>
    <xdr:sp macro="" textlink="">
      <xdr:nvSpPr>
        <xdr:cNvPr id="67" name="円/楕円 66"/>
        <xdr:cNvSpPr/>
      </xdr:nvSpPr>
      <xdr:spPr bwMode="auto">
        <a:xfrm>
          <a:off x="56007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123334</xdr:rowOff>
    </xdr:from>
    <xdr:ext cx="762000" cy="259045"/>
    <xdr:sp macro="" textlink="">
      <xdr:nvSpPr>
        <xdr:cNvPr id="68" name="人口1人当たり決算額の推移該当値テキスト130"/>
        <xdr:cNvSpPr txBox="1"/>
      </xdr:nvSpPr>
      <xdr:spPr>
        <a:xfrm>
          <a:off x="5740400" y="291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111938</xdr:rowOff>
    </xdr:from>
    <xdr:to>
      <xdr:col>4</xdr:col>
      <xdr:colOff>520700</xdr:colOff>
      <xdr:row>17</xdr:row>
      <xdr:rowOff>42088</xdr:rowOff>
    </xdr:to>
    <xdr:sp macro="" textlink="">
      <xdr:nvSpPr>
        <xdr:cNvPr id="69" name="円/楕円 68"/>
        <xdr:cNvSpPr/>
      </xdr:nvSpPr>
      <xdr:spPr bwMode="auto">
        <a:xfrm>
          <a:off x="49530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26865</xdr:rowOff>
    </xdr:from>
    <xdr:ext cx="736600" cy="259045"/>
    <xdr:sp macro="" textlink="">
      <xdr:nvSpPr>
        <xdr:cNvPr id="70" name="テキスト ボックス 69"/>
        <xdr:cNvSpPr txBox="1"/>
      </xdr:nvSpPr>
      <xdr:spPr>
        <a:xfrm>
          <a:off x="4622800" y="29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30785</xdr:rowOff>
    </xdr:from>
    <xdr:to>
      <xdr:col>3</xdr:col>
      <xdr:colOff>955675</xdr:colOff>
      <xdr:row>16</xdr:row>
      <xdr:rowOff>132385</xdr:rowOff>
    </xdr:to>
    <xdr:sp macro="" textlink="">
      <xdr:nvSpPr>
        <xdr:cNvPr id="71" name="円/楕円 70"/>
        <xdr:cNvSpPr/>
      </xdr:nvSpPr>
      <xdr:spPr bwMode="auto">
        <a:xfrm>
          <a:off x="4254500" y="28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117162</xdr:rowOff>
    </xdr:from>
    <xdr:ext cx="762000" cy="259045"/>
    <xdr:sp macro="" textlink="">
      <xdr:nvSpPr>
        <xdr:cNvPr id="72" name="テキスト ボックス 71"/>
        <xdr:cNvSpPr txBox="1"/>
      </xdr:nvSpPr>
      <xdr:spPr>
        <a:xfrm>
          <a:off x="39243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28224</xdr:rowOff>
    </xdr:from>
    <xdr:to>
      <xdr:col>3</xdr:col>
      <xdr:colOff>257175</xdr:colOff>
      <xdr:row>16</xdr:row>
      <xdr:rowOff>129824</xdr:rowOff>
    </xdr:to>
    <xdr:sp macro="" textlink="">
      <xdr:nvSpPr>
        <xdr:cNvPr id="73" name="円/楕円 72"/>
        <xdr:cNvSpPr/>
      </xdr:nvSpPr>
      <xdr:spPr bwMode="auto">
        <a:xfrm>
          <a:off x="3556000" y="281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114601</xdr:rowOff>
    </xdr:from>
    <xdr:ext cx="762000" cy="259045"/>
    <xdr:sp macro="" textlink="">
      <xdr:nvSpPr>
        <xdr:cNvPr id="74" name="テキスト ボックス 73"/>
        <xdr:cNvSpPr txBox="1"/>
      </xdr:nvSpPr>
      <xdr:spPr>
        <a:xfrm>
          <a:off x="3225800" y="29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166665</xdr:rowOff>
    </xdr:from>
    <xdr:to>
      <xdr:col>2</xdr:col>
      <xdr:colOff>692150</xdr:colOff>
      <xdr:row>16</xdr:row>
      <xdr:rowOff>96815</xdr:rowOff>
    </xdr:to>
    <xdr:sp macro="" textlink="">
      <xdr:nvSpPr>
        <xdr:cNvPr id="75" name="円/楕円 74"/>
        <xdr:cNvSpPr/>
      </xdr:nvSpPr>
      <xdr:spPr bwMode="auto">
        <a:xfrm>
          <a:off x="2857500" y="278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81592</xdr:rowOff>
    </xdr:from>
    <xdr:ext cx="762000" cy="259045"/>
    <xdr:sp macro="" textlink="">
      <xdr:nvSpPr>
        <xdr:cNvPr id="76" name="テキスト ボックス 75"/>
        <xdr:cNvSpPr txBox="1"/>
      </xdr:nvSpPr>
      <xdr:spPr>
        <a:xfrm>
          <a:off x="2527300" y="287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69119</xdr:rowOff>
    </xdr:from>
    <xdr:to>
      <xdr:col>4</xdr:col>
      <xdr:colOff>1117600</xdr:colOff>
      <xdr:row>34</xdr:row>
      <xdr:rowOff>188356</xdr:rowOff>
    </xdr:to>
    <xdr:cxnSp macro="">
      <xdr:nvCxnSpPr>
        <xdr:cNvPr id="108" name="直線コネクタ 107"/>
        <xdr:cNvCxnSpPr/>
      </xdr:nvCxnSpPr>
      <xdr:spPr bwMode="auto">
        <a:xfrm>
          <a:off x="5003800" y="6336569"/>
          <a:ext cx="6477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173133</xdr:rowOff>
    </xdr:from>
    <xdr:ext cx="762000" cy="259045"/>
    <xdr:sp macro="" textlink="">
      <xdr:nvSpPr>
        <xdr:cNvPr id="109" name="人口1人当たり決算額の推移平均値テキスト445"/>
        <xdr:cNvSpPr txBox="1"/>
      </xdr:nvSpPr>
      <xdr:spPr>
        <a:xfrm>
          <a:off x="5740400" y="644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339644</xdr:rowOff>
    </xdr:from>
    <xdr:to>
      <xdr:col>4</xdr:col>
      <xdr:colOff>469900</xdr:colOff>
      <xdr:row>34</xdr:row>
      <xdr:rowOff>69119</xdr:rowOff>
    </xdr:to>
    <xdr:cxnSp macro="">
      <xdr:nvCxnSpPr>
        <xdr:cNvPr id="111" name="直線コネクタ 110"/>
        <xdr:cNvCxnSpPr/>
      </xdr:nvCxnSpPr>
      <xdr:spPr bwMode="auto">
        <a:xfrm>
          <a:off x="4305300" y="6264194"/>
          <a:ext cx="698500" cy="7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3" name="テキスト ボックス 112"/>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228498</xdr:rowOff>
    </xdr:from>
    <xdr:to>
      <xdr:col>3</xdr:col>
      <xdr:colOff>904875</xdr:colOff>
      <xdr:row>33</xdr:row>
      <xdr:rowOff>339644</xdr:rowOff>
    </xdr:to>
    <xdr:cxnSp macro="">
      <xdr:nvCxnSpPr>
        <xdr:cNvPr id="114" name="直線コネクタ 113"/>
        <xdr:cNvCxnSpPr/>
      </xdr:nvCxnSpPr>
      <xdr:spPr bwMode="auto">
        <a:xfrm>
          <a:off x="3606800" y="6153048"/>
          <a:ext cx="698500" cy="11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6" name="テキスト ボックス 115"/>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70216</xdr:rowOff>
    </xdr:from>
    <xdr:to>
      <xdr:col>3</xdr:col>
      <xdr:colOff>206375</xdr:colOff>
      <xdr:row>33</xdr:row>
      <xdr:rowOff>228498</xdr:rowOff>
    </xdr:to>
    <xdr:cxnSp macro="">
      <xdr:nvCxnSpPr>
        <xdr:cNvPr id="117" name="直線コネクタ 116"/>
        <xdr:cNvCxnSpPr/>
      </xdr:nvCxnSpPr>
      <xdr:spPr bwMode="auto">
        <a:xfrm>
          <a:off x="2908300" y="5994766"/>
          <a:ext cx="698500" cy="158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1" name="テキスト ボックス 120"/>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137556</xdr:rowOff>
    </xdr:from>
    <xdr:to>
      <xdr:col>5</xdr:col>
      <xdr:colOff>34925</xdr:colOff>
      <xdr:row>34</xdr:row>
      <xdr:rowOff>239156</xdr:rowOff>
    </xdr:to>
    <xdr:sp macro="" textlink="">
      <xdr:nvSpPr>
        <xdr:cNvPr id="127" name="円/楕円 126"/>
        <xdr:cNvSpPr/>
      </xdr:nvSpPr>
      <xdr:spPr bwMode="auto">
        <a:xfrm>
          <a:off x="56007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325533</xdr:rowOff>
    </xdr:from>
    <xdr:ext cx="762000" cy="259045"/>
    <xdr:sp macro="" textlink="">
      <xdr:nvSpPr>
        <xdr:cNvPr id="128" name="人口1人当たり決算額の推移該当値テキスト445"/>
        <xdr:cNvSpPr txBox="1"/>
      </xdr:nvSpPr>
      <xdr:spPr>
        <a:xfrm>
          <a:off x="5740400" y="62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18319</xdr:rowOff>
    </xdr:from>
    <xdr:to>
      <xdr:col>4</xdr:col>
      <xdr:colOff>520700</xdr:colOff>
      <xdr:row>34</xdr:row>
      <xdr:rowOff>119919</xdr:rowOff>
    </xdr:to>
    <xdr:sp macro="" textlink="">
      <xdr:nvSpPr>
        <xdr:cNvPr id="129" name="円/楕円 128"/>
        <xdr:cNvSpPr/>
      </xdr:nvSpPr>
      <xdr:spPr bwMode="auto">
        <a:xfrm>
          <a:off x="4953000" y="628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130096</xdr:rowOff>
    </xdr:from>
    <xdr:ext cx="736600" cy="259045"/>
    <xdr:sp macro="" textlink="">
      <xdr:nvSpPr>
        <xdr:cNvPr id="130" name="テキスト ボックス 129"/>
        <xdr:cNvSpPr txBox="1"/>
      </xdr:nvSpPr>
      <xdr:spPr>
        <a:xfrm>
          <a:off x="4622800" y="605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288844</xdr:rowOff>
    </xdr:from>
    <xdr:to>
      <xdr:col>3</xdr:col>
      <xdr:colOff>955675</xdr:colOff>
      <xdr:row>34</xdr:row>
      <xdr:rowOff>47544</xdr:rowOff>
    </xdr:to>
    <xdr:sp macro="" textlink="">
      <xdr:nvSpPr>
        <xdr:cNvPr id="131" name="円/楕円 130"/>
        <xdr:cNvSpPr/>
      </xdr:nvSpPr>
      <xdr:spPr bwMode="auto">
        <a:xfrm>
          <a:off x="4254500" y="621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57721</xdr:rowOff>
    </xdr:from>
    <xdr:ext cx="762000" cy="259045"/>
    <xdr:sp macro="" textlink="">
      <xdr:nvSpPr>
        <xdr:cNvPr id="132" name="テキスト ボックス 131"/>
        <xdr:cNvSpPr txBox="1"/>
      </xdr:nvSpPr>
      <xdr:spPr>
        <a:xfrm>
          <a:off x="3924300" y="598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177698</xdr:rowOff>
    </xdr:from>
    <xdr:to>
      <xdr:col>3</xdr:col>
      <xdr:colOff>257175</xdr:colOff>
      <xdr:row>33</xdr:row>
      <xdr:rowOff>279298</xdr:rowOff>
    </xdr:to>
    <xdr:sp macro="" textlink="">
      <xdr:nvSpPr>
        <xdr:cNvPr id="133" name="円/楕円 132"/>
        <xdr:cNvSpPr/>
      </xdr:nvSpPr>
      <xdr:spPr bwMode="auto">
        <a:xfrm>
          <a:off x="3556000" y="6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118025</xdr:rowOff>
    </xdr:from>
    <xdr:ext cx="762000" cy="259045"/>
    <xdr:sp macro="" textlink="">
      <xdr:nvSpPr>
        <xdr:cNvPr id="134" name="テキスト ボックス 133"/>
        <xdr:cNvSpPr txBox="1"/>
      </xdr:nvSpPr>
      <xdr:spPr>
        <a:xfrm>
          <a:off x="3225800" y="587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19416</xdr:rowOff>
    </xdr:from>
    <xdr:to>
      <xdr:col>2</xdr:col>
      <xdr:colOff>692150</xdr:colOff>
      <xdr:row>33</xdr:row>
      <xdr:rowOff>121016</xdr:rowOff>
    </xdr:to>
    <xdr:sp macro="" textlink="">
      <xdr:nvSpPr>
        <xdr:cNvPr id="135" name="円/楕円 134"/>
        <xdr:cNvSpPr/>
      </xdr:nvSpPr>
      <xdr:spPr bwMode="auto">
        <a:xfrm>
          <a:off x="2857500" y="594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302643</xdr:rowOff>
    </xdr:from>
    <xdr:ext cx="762000" cy="259045"/>
    <xdr:sp macro="" textlink="">
      <xdr:nvSpPr>
        <xdr:cNvPr id="136" name="テキスト ボックス 135"/>
        <xdr:cNvSpPr txBox="1"/>
      </xdr:nvSpPr>
      <xdr:spPr>
        <a:xfrm>
          <a:off x="2527300" y="57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年度に比べ</a:t>
          </a:r>
          <a:r>
            <a:rPr lang="ja-JP" altLang="en-US" sz="1300" b="0" i="0" baseline="0">
              <a:solidFill>
                <a:schemeClr val="dk1"/>
              </a:solidFill>
              <a:effectLst/>
              <a:latin typeface="+mn-lt"/>
              <a:ea typeface="+mn-ea"/>
              <a:cs typeface="+mn-cs"/>
            </a:rPr>
            <a:t>防災・減災事業や施設老朽化対応のため、</a:t>
          </a:r>
          <a:r>
            <a:rPr lang="ja-JP" altLang="ja-JP" sz="1300" b="0" i="0" baseline="0">
              <a:solidFill>
                <a:schemeClr val="dk1"/>
              </a:solidFill>
              <a:effectLst/>
              <a:latin typeface="+mn-lt"/>
              <a:ea typeface="+mn-ea"/>
              <a:cs typeface="+mn-cs"/>
            </a:rPr>
            <a:t>財政調整基金</a:t>
          </a:r>
          <a:r>
            <a:rPr lang="ja-JP" altLang="en-US" sz="1300" b="0" i="0" baseline="0">
              <a:solidFill>
                <a:schemeClr val="dk1"/>
              </a:solidFill>
              <a:effectLst/>
              <a:latin typeface="+mn-lt"/>
              <a:ea typeface="+mn-ea"/>
              <a:cs typeface="+mn-cs"/>
            </a:rPr>
            <a:t>へ積立による</a:t>
          </a:r>
          <a:r>
            <a:rPr lang="ja-JP" altLang="ja-JP" sz="1300" b="0" i="0" baseline="0">
              <a:solidFill>
                <a:schemeClr val="dk1"/>
              </a:solidFill>
              <a:effectLst/>
              <a:latin typeface="+mn-lt"/>
              <a:ea typeface="+mn-ea"/>
              <a:cs typeface="+mn-cs"/>
            </a:rPr>
            <a:t>残高</a:t>
          </a:r>
          <a:r>
            <a:rPr lang="ja-JP" altLang="en-US" sz="1300" b="0" i="0" baseline="0">
              <a:solidFill>
                <a:schemeClr val="dk1"/>
              </a:solidFill>
              <a:effectLst/>
              <a:latin typeface="+mn-lt"/>
              <a:ea typeface="+mn-ea"/>
              <a:cs typeface="+mn-cs"/>
            </a:rPr>
            <a:t>増加や、歳入増による実質収支額も増加しており、</a:t>
          </a:r>
          <a:r>
            <a:rPr lang="ja-JP" altLang="ja-JP" sz="1300" b="0" i="0" baseline="0">
              <a:solidFill>
                <a:schemeClr val="dk1"/>
              </a:solidFill>
              <a:effectLst/>
              <a:latin typeface="+mn-lt"/>
              <a:ea typeface="+mn-ea"/>
              <a:cs typeface="+mn-cs"/>
            </a:rPr>
            <a:t>実質単年度収支は昨年度と</a:t>
          </a:r>
          <a:r>
            <a:rPr lang="ja-JP" altLang="en-US" sz="1300" b="0" i="0" baseline="0">
              <a:solidFill>
                <a:schemeClr val="dk1"/>
              </a:solidFill>
              <a:effectLst/>
              <a:latin typeface="+mn-lt"/>
              <a:ea typeface="+mn-ea"/>
              <a:cs typeface="+mn-cs"/>
            </a:rPr>
            <a:t>比較し</a:t>
          </a:r>
          <a:r>
            <a:rPr lang="en-US" altLang="ja-JP" sz="1300" b="0" i="0" baseline="0">
              <a:solidFill>
                <a:schemeClr val="dk1"/>
              </a:solidFill>
              <a:effectLst/>
              <a:latin typeface="+mn-lt"/>
              <a:ea typeface="+mn-ea"/>
              <a:cs typeface="+mn-cs"/>
            </a:rPr>
            <a:t>0.63%</a:t>
          </a:r>
          <a:r>
            <a:rPr lang="ja-JP" altLang="en-US" sz="1300" b="0" i="0" baseline="0">
              <a:solidFill>
                <a:schemeClr val="dk1"/>
              </a:solidFill>
              <a:effectLst/>
              <a:latin typeface="+mn-lt"/>
              <a:ea typeface="+mn-ea"/>
              <a:cs typeface="+mn-cs"/>
            </a:rPr>
            <a:t>ﾎﾟｲﾝﾄ改善と</a:t>
          </a:r>
          <a:r>
            <a:rPr lang="ja-JP" altLang="ja-JP" sz="1300" b="0" i="0" baseline="0">
              <a:solidFill>
                <a:schemeClr val="dk1"/>
              </a:solidFill>
              <a:effectLst/>
              <a:latin typeface="+mn-lt"/>
              <a:ea typeface="+mn-ea"/>
              <a:cs typeface="+mn-cs"/>
            </a:rPr>
            <a:t>なっています。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岡山市住宅新築資金等貸付事業費特別会計については赤字が発生しており、引き続き解消に向けた努力が必要です。</a:t>
          </a:r>
          <a:endParaRPr lang="ja-JP" altLang="ja-JP" sz="1300">
            <a:effectLst/>
          </a:endParaRPr>
        </a:p>
        <a:p>
          <a:pPr rtl="0"/>
          <a:r>
            <a:rPr lang="ja-JP" altLang="ja-JP" sz="1300" b="0" i="0" baseline="0">
              <a:solidFill>
                <a:schemeClr val="dk1"/>
              </a:solidFill>
              <a:effectLst/>
              <a:latin typeface="+mn-lt"/>
              <a:ea typeface="+mn-ea"/>
              <a:cs typeface="+mn-cs"/>
            </a:rPr>
            <a:t>　上記以外の会計については、全て黒字となっており、岡山市全体としては赤字は発生しておらず、実質赤字比率は該当していません。</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元利償還金等が減少したことにより、実質</a:t>
          </a:r>
          <a:r>
            <a:rPr lang="ja-JP" altLang="en-US" sz="1300" b="0" i="0" baseline="0">
              <a:solidFill>
                <a:schemeClr val="dk1"/>
              </a:solidFill>
              <a:effectLst/>
              <a:latin typeface="+mn-lt"/>
              <a:ea typeface="+mn-ea"/>
              <a:cs typeface="+mn-cs"/>
            </a:rPr>
            <a:t>公債</a:t>
          </a:r>
          <a:r>
            <a:rPr lang="ja-JP" altLang="ja-JP" sz="1300" b="0" i="0" baseline="0">
              <a:solidFill>
                <a:schemeClr val="dk1"/>
              </a:solidFill>
              <a:effectLst/>
              <a:latin typeface="+mn-lt"/>
              <a:ea typeface="+mn-ea"/>
              <a:cs typeface="+mn-cs"/>
            </a:rPr>
            <a:t>費比率（分子）は前年度を下回っています。</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引き続き適切な市債管理に努めます。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人件費削減による退職手当等負担見込額の減や、公共施設整備基金などの充当可能財源の増</a:t>
          </a:r>
          <a:r>
            <a:rPr lang="ja-JP" altLang="ja-JP" sz="1300" b="0" i="0" baseline="0">
              <a:solidFill>
                <a:schemeClr val="dk1"/>
              </a:solidFill>
              <a:effectLst/>
              <a:latin typeface="+mn-lt"/>
              <a:ea typeface="+mn-ea"/>
              <a:cs typeface="+mn-cs"/>
            </a:rPr>
            <a:t>等により、将来負担比率は着実に改善しています。引き続き、将来世代の負担を軽減するよう、健全な財政運営に努めていきます。</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274090531</v>
      </c>
      <c r="BO4" s="349"/>
      <c r="BP4" s="349"/>
      <c r="BQ4" s="349"/>
      <c r="BR4" s="349"/>
      <c r="BS4" s="349"/>
      <c r="BT4" s="349"/>
      <c r="BU4" s="350"/>
      <c r="BV4" s="348">
        <v>262292665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265069699</v>
      </c>
      <c r="BO5" s="386"/>
      <c r="BP5" s="386"/>
      <c r="BQ5" s="386"/>
      <c r="BR5" s="386"/>
      <c r="BS5" s="386"/>
      <c r="BT5" s="386"/>
      <c r="BU5" s="387"/>
      <c r="BV5" s="385">
        <v>255930066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9020832</v>
      </c>
      <c r="BO6" s="386"/>
      <c r="BP6" s="386"/>
      <c r="BQ6" s="386"/>
      <c r="BR6" s="386"/>
      <c r="BS6" s="386"/>
      <c r="BT6" s="386"/>
      <c r="BU6" s="387"/>
      <c r="BV6" s="385">
        <v>6362599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v>
      </c>
      <c r="CU6" s="423"/>
      <c r="CV6" s="423"/>
      <c r="CW6" s="423"/>
      <c r="CX6" s="423"/>
      <c r="CY6" s="423"/>
      <c r="CZ6" s="423"/>
      <c r="DA6" s="424"/>
      <c r="DB6" s="422">
        <v>99.6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1811140</v>
      </c>
      <c r="BO7" s="386"/>
      <c r="BP7" s="386"/>
      <c r="BQ7" s="386"/>
      <c r="BR7" s="386"/>
      <c r="BS7" s="386"/>
      <c r="BT7" s="386"/>
      <c r="BU7" s="387"/>
      <c r="BV7" s="385">
        <v>1490578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165465610</v>
      </c>
      <c r="CU7" s="386"/>
      <c r="CV7" s="386"/>
      <c r="CW7" s="386"/>
      <c r="CX7" s="386"/>
      <c r="CY7" s="386"/>
      <c r="CZ7" s="386"/>
      <c r="DA7" s="387"/>
      <c r="DB7" s="385">
        <v>163451042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7209692</v>
      </c>
      <c r="BO8" s="386"/>
      <c r="BP8" s="386"/>
      <c r="BQ8" s="386"/>
      <c r="BR8" s="386"/>
      <c r="BS8" s="386"/>
      <c r="BT8" s="386"/>
      <c r="BU8" s="387"/>
      <c r="BV8" s="385">
        <v>4872021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709584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2337671</v>
      </c>
      <c r="BO9" s="386"/>
      <c r="BP9" s="386"/>
      <c r="BQ9" s="386"/>
      <c r="BR9" s="386"/>
      <c r="BS9" s="386"/>
      <c r="BT9" s="386"/>
      <c r="BU9" s="387"/>
      <c r="BV9" s="385">
        <v>-2099968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20.100000000000001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696172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21951</v>
      </c>
      <c r="BO10" s="386"/>
      <c r="BP10" s="386"/>
      <c r="BQ10" s="386"/>
      <c r="BR10" s="386"/>
      <c r="BS10" s="386"/>
      <c r="BT10" s="386"/>
      <c r="BU10" s="387"/>
      <c r="BV10" s="385">
        <v>37999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126995</v>
      </c>
      <c r="BO11" s="386"/>
      <c r="BP11" s="386"/>
      <c r="BQ11" s="386"/>
      <c r="BR11" s="386"/>
      <c r="BS11" s="386"/>
      <c r="BT11" s="386"/>
      <c r="BU11" s="387"/>
      <c r="BV11" s="385">
        <v>32119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704572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3500000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695175</v>
      </c>
      <c r="S13" s="467"/>
      <c r="T13" s="467"/>
      <c r="U13" s="467"/>
      <c r="V13" s="468"/>
      <c r="W13" s="401" t="s">
        <v>124</v>
      </c>
      <c r="X13" s="402"/>
      <c r="Y13" s="402"/>
      <c r="Z13" s="402"/>
      <c r="AA13" s="402"/>
      <c r="AB13" s="392"/>
      <c r="AC13" s="436">
        <v>8925</v>
      </c>
      <c r="AD13" s="437"/>
      <c r="AE13" s="437"/>
      <c r="AF13" s="437"/>
      <c r="AG13" s="476"/>
      <c r="AH13" s="436">
        <v>11893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-1013383</v>
      </c>
      <c r="BO13" s="386"/>
      <c r="BP13" s="386"/>
      <c r="BQ13" s="386"/>
      <c r="BR13" s="386"/>
      <c r="BS13" s="386"/>
      <c r="BT13" s="386"/>
      <c r="BU13" s="387"/>
      <c r="BV13" s="385">
        <v>-2029850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12.4</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701923</v>
      </c>
      <c r="S14" s="467"/>
      <c r="T14" s="467"/>
      <c r="U14" s="467"/>
      <c r="V14" s="468"/>
      <c r="W14" s="375"/>
      <c r="X14" s="376"/>
      <c r="Y14" s="376"/>
      <c r="Z14" s="376"/>
      <c r="AA14" s="376"/>
      <c r="AB14" s="365"/>
      <c r="AC14" s="469">
        <v>2.9</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54</v>
      </c>
      <c r="CU14" s="481"/>
      <c r="CV14" s="481"/>
      <c r="CW14" s="481"/>
      <c r="CX14" s="481"/>
      <c r="CY14" s="481"/>
      <c r="CZ14" s="481"/>
      <c r="DA14" s="482"/>
      <c r="DB14" s="480">
        <v>64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692882</v>
      </c>
      <c r="S15" s="467"/>
      <c r="T15" s="467"/>
      <c r="U15" s="467"/>
      <c r="V15" s="468"/>
      <c r="W15" s="401" t="s">
        <v>131</v>
      </c>
      <c r="X15" s="402"/>
      <c r="Y15" s="402"/>
      <c r="Z15" s="402"/>
      <c r="AA15" s="402"/>
      <c r="AB15" s="392"/>
      <c r="AC15" s="436">
        <v>67642</v>
      </c>
      <c r="AD15" s="437"/>
      <c r="AE15" s="437"/>
      <c r="AF15" s="437"/>
      <c r="AG15" s="476"/>
      <c r="AH15" s="436">
        <v>74554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90186471</v>
      </c>
      <c r="BO15" s="349"/>
      <c r="BP15" s="349"/>
      <c r="BQ15" s="349"/>
      <c r="BR15" s="349"/>
      <c r="BS15" s="349"/>
      <c r="BT15" s="349"/>
      <c r="BU15" s="350"/>
      <c r="BV15" s="348">
        <v>88898481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21.7</v>
      </c>
      <c r="AD16" s="470"/>
      <c r="AE16" s="470"/>
      <c r="AF16" s="470"/>
      <c r="AG16" s="471"/>
      <c r="AH16" s="469">
        <v>22.7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116033023</v>
      </c>
      <c r="BO16" s="386"/>
      <c r="BP16" s="386"/>
      <c r="BQ16" s="386"/>
      <c r="BR16" s="386"/>
      <c r="BS16" s="386"/>
      <c r="BT16" s="386"/>
      <c r="BU16" s="387"/>
      <c r="BV16" s="385">
        <v>117287560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234539</v>
      </c>
      <c r="AD17" s="437"/>
      <c r="AE17" s="437"/>
      <c r="AF17" s="437"/>
      <c r="AG17" s="476"/>
      <c r="AH17" s="436">
        <v>235446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117296846</v>
      </c>
      <c r="BO17" s="386"/>
      <c r="BP17" s="386"/>
      <c r="BQ17" s="386"/>
      <c r="BR17" s="386"/>
      <c r="BS17" s="386"/>
      <c r="BT17" s="386"/>
      <c r="BU17" s="387"/>
      <c r="BV17" s="385">
        <v>115303941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789.92</v>
      </c>
      <c r="M18" s="498"/>
      <c r="N18" s="498"/>
      <c r="O18" s="498"/>
      <c r="P18" s="498"/>
      <c r="Q18" s="498"/>
      <c r="R18" s="499"/>
      <c r="S18" s="499"/>
      <c r="T18" s="499"/>
      <c r="U18" s="499"/>
      <c r="V18" s="500"/>
      <c r="W18" s="403"/>
      <c r="X18" s="404"/>
      <c r="Y18" s="404"/>
      <c r="Z18" s="404"/>
      <c r="AA18" s="404"/>
      <c r="AB18" s="395"/>
      <c r="AC18" s="501">
        <v>75.400000000000006</v>
      </c>
      <c r="AD18" s="502"/>
      <c r="AE18" s="502"/>
      <c r="AF18" s="502"/>
      <c r="AG18" s="503"/>
      <c r="AH18" s="501">
        <v>71.599999999999994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146623923</v>
      </c>
      <c r="BO18" s="386"/>
      <c r="BP18" s="386"/>
      <c r="BQ18" s="386"/>
      <c r="BR18" s="386"/>
      <c r="BS18" s="386"/>
      <c r="BT18" s="386"/>
      <c r="BU18" s="387"/>
      <c r="BV18" s="385">
        <v>146258298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898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189780334</v>
      </c>
      <c r="BO19" s="386"/>
      <c r="BP19" s="386"/>
      <c r="BQ19" s="386"/>
      <c r="BR19" s="386"/>
      <c r="BS19" s="386"/>
      <c r="BT19" s="386"/>
      <c r="BU19" s="387"/>
      <c r="BV19" s="385">
        <v>182336466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296790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282522749</v>
      </c>
      <c r="BO23" s="386"/>
      <c r="BP23" s="386"/>
      <c r="BQ23" s="386"/>
      <c r="BR23" s="386"/>
      <c r="BS23" s="386"/>
      <c r="BT23" s="386"/>
      <c r="BU23" s="387"/>
      <c r="BV23" s="385">
        <v>276053952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11600</v>
      </c>
      <c r="R24" s="437"/>
      <c r="S24" s="437"/>
      <c r="T24" s="437"/>
      <c r="U24" s="437"/>
      <c r="V24" s="476"/>
      <c r="W24" s="531"/>
      <c r="X24" s="519"/>
      <c r="Y24" s="520"/>
      <c r="Z24" s="435" t="s">
        <v>155</v>
      </c>
      <c r="AA24" s="415"/>
      <c r="AB24" s="415"/>
      <c r="AC24" s="415"/>
      <c r="AD24" s="415"/>
      <c r="AE24" s="415"/>
      <c r="AF24" s="415"/>
      <c r="AG24" s="416"/>
      <c r="AH24" s="436">
        <v>4379</v>
      </c>
      <c r="AI24" s="437"/>
      <c r="AJ24" s="437"/>
      <c r="AK24" s="437"/>
      <c r="AL24" s="476"/>
      <c r="AM24" s="436">
        <v>14573312</v>
      </c>
      <c r="AN24" s="437"/>
      <c r="AO24" s="437"/>
      <c r="AP24" s="437"/>
      <c r="AQ24" s="437"/>
      <c r="AR24" s="476"/>
      <c r="AS24" s="436">
        <v>3328</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176618572</v>
      </c>
      <c r="BO24" s="386"/>
      <c r="BP24" s="386"/>
      <c r="BQ24" s="386"/>
      <c r="BR24" s="386"/>
      <c r="BS24" s="386"/>
      <c r="BT24" s="386"/>
      <c r="BU24" s="387"/>
      <c r="BV24" s="385">
        <v>180208717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9200</v>
      </c>
      <c r="R25" s="437"/>
      <c r="S25" s="437"/>
      <c r="T25" s="437"/>
      <c r="U25" s="437"/>
      <c r="V25" s="476"/>
      <c r="W25" s="531"/>
      <c r="X25" s="519"/>
      <c r="Y25" s="520"/>
      <c r="Z25" s="435" t="s">
        <v>158</v>
      </c>
      <c r="AA25" s="415"/>
      <c r="AB25" s="415"/>
      <c r="AC25" s="415"/>
      <c r="AD25" s="415"/>
      <c r="AE25" s="415"/>
      <c r="AF25" s="415"/>
      <c r="AG25" s="416"/>
      <c r="AH25" s="436">
        <v>682</v>
      </c>
      <c r="AI25" s="437"/>
      <c r="AJ25" s="437"/>
      <c r="AK25" s="437"/>
      <c r="AL25" s="476"/>
      <c r="AM25" s="436">
        <v>2108744</v>
      </c>
      <c r="AN25" s="437"/>
      <c r="AO25" s="437"/>
      <c r="AP25" s="437"/>
      <c r="AQ25" s="437"/>
      <c r="AR25" s="476"/>
      <c r="AS25" s="436">
        <v>3092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81120392</v>
      </c>
      <c r="BO25" s="349"/>
      <c r="BP25" s="349"/>
      <c r="BQ25" s="349"/>
      <c r="BR25" s="349"/>
      <c r="BS25" s="349"/>
      <c r="BT25" s="349"/>
      <c r="BU25" s="350"/>
      <c r="BV25" s="348">
        <v>83121502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5969</v>
      </c>
      <c r="R26" s="437"/>
      <c r="S26" s="437"/>
      <c r="T26" s="437"/>
      <c r="U26" s="437"/>
      <c r="V26" s="476"/>
      <c r="W26" s="531"/>
      <c r="X26" s="519"/>
      <c r="Y26" s="520"/>
      <c r="Z26" s="435" t="s">
        <v>161</v>
      </c>
      <c r="AA26" s="539"/>
      <c r="AB26" s="539"/>
      <c r="AC26" s="539"/>
      <c r="AD26" s="539"/>
      <c r="AE26" s="539"/>
      <c r="AF26" s="539"/>
      <c r="AG26" s="540"/>
      <c r="AH26" s="436">
        <v>376</v>
      </c>
      <c r="AI26" s="437"/>
      <c r="AJ26" s="437"/>
      <c r="AK26" s="437"/>
      <c r="AL26" s="476"/>
      <c r="AM26" s="436">
        <v>1167480</v>
      </c>
      <c r="AN26" s="437"/>
      <c r="AO26" s="437"/>
      <c r="AP26" s="437"/>
      <c r="AQ26" s="437"/>
      <c r="AR26" s="476"/>
      <c r="AS26" s="436">
        <v>3105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1552761</v>
      </c>
      <c r="BO26" s="386"/>
      <c r="BP26" s="386"/>
      <c r="BQ26" s="386"/>
      <c r="BR26" s="386"/>
      <c r="BS26" s="386"/>
      <c r="BT26" s="386"/>
      <c r="BU26" s="387"/>
      <c r="BV26" s="385">
        <v>1478359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8000</v>
      </c>
      <c r="R27" s="437"/>
      <c r="S27" s="437"/>
      <c r="T27" s="437"/>
      <c r="U27" s="437"/>
      <c r="V27" s="476"/>
      <c r="W27" s="531"/>
      <c r="X27" s="519"/>
      <c r="Y27" s="520"/>
      <c r="Z27" s="435" t="s">
        <v>164</v>
      </c>
      <c r="AA27" s="415"/>
      <c r="AB27" s="415"/>
      <c r="AC27" s="415"/>
      <c r="AD27" s="415"/>
      <c r="AE27" s="415"/>
      <c r="AF27" s="415"/>
      <c r="AG27" s="416"/>
      <c r="AH27" s="436">
        <v>357</v>
      </c>
      <c r="AI27" s="437"/>
      <c r="AJ27" s="437"/>
      <c r="AK27" s="437"/>
      <c r="AL27" s="476"/>
      <c r="AM27" s="436">
        <v>1201100</v>
      </c>
      <c r="AN27" s="437"/>
      <c r="AO27" s="437"/>
      <c r="AP27" s="437"/>
      <c r="AQ27" s="437"/>
      <c r="AR27" s="476"/>
      <c r="AS27" s="436">
        <v>3364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4587391</v>
      </c>
      <c r="BO27" s="553"/>
      <c r="BP27" s="553"/>
      <c r="BQ27" s="553"/>
      <c r="BR27" s="553"/>
      <c r="BS27" s="553"/>
      <c r="BT27" s="553"/>
      <c r="BU27" s="554"/>
      <c r="BV27" s="552">
        <v>4584735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7300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18373244</v>
      </c>
      <c r="BO28" s="349"/>
      <c r="BP28" s="349"/>
      <c r="BQ28" s="349"/>
      <c r="BR28" s="349"/>
      <c r="BS28" s="349"/>
      <c r="BT28" s="349"/>
      <c r="BU28" s="350"/>
      <c r="BV28" s="348">
        <v>18751293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50</v>
      </c>
      <c r="M29" s="437"/>
      <c r="N29" s="437"/>
      <c r="O29" s="437"/>
      <c r="P29" s="476"/>
      <c r="Q29" s="436">
        <v>6700</v>
      </c>
      <c r="R29" s="437"/>
      <c r="S29" s="437"/>
      <c r="T29" s="437"/>
      <c r="U29" s="437"/>
      <c r="V29" s="476"/>
      <c r="W29" s="531"/>
      <c r="X29" s="519"/>
      <c r="Y29" s="520"/>
      <c r="Z29" s="435" t="s">
        <v>171</v>
      </c>
      <c r="AA29" s="415"/>
      <c r="AB29" s="415"/>
      <c r="AC29" s="415"/>
      <c r="AD29" s="415"/>
      <c r="AE29" s="415"/>
      <c r="AF29" s="415"/>
      <c r="AG29" s="416"/>
      <c r="AH29" s="436">
        <v>4736</v>
      </c>
      <c r="AI29" s="437"/>
      <c r="AJ29" s="437"/>
      <c r="AK29" s="437"/>
      <c r="AL29" s="476"/>
      <c r="AM29" s="436">
        <v>15774412</v>
      </c>
      <c r="AN29" s="437"/>
      <c r="AO29" s="437"/>
      <c r="AP29" s="437"/>
      <c r="AQ29" s="437"/>
      <c r="AR29" s="476"/>
      <c r="AS29" s="436">
        <v>3331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1376465</v>
      </c>
      <c r="BO29" s="386"/>
      <c r="BP29" s="386"/>
      <c r="BQ29" s="386"/>
      <c r="BR29" s="386"/>
      <c r="BS29" s="386"/>
      <c r="BT29" s="386"/>
      <c r="BU29" s="387"/>
      <c r="BV29" s="385">
        <v>1374104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17645321</v>
      </c>
      <c r="BO30" s="553"/>
      <c r="BP30" s="553"/>
      <c r="BQ30" s="553"/>
      <c r="BR30" s="553"/>
      <c r="BS30" s="553"/>
      <c r="BT30" s="553"/>
      <c r="BU30" s="554"/>
      <c r="BV30" s="552">
        <v>13927935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岡山市水道事業会計</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IF('各会計、関係団体の財政状況及び健全化判断比率'!B31="","",'各会計、関係団体の財政状況及び健全化判断比率'!B31)</f>
        <v>岡山市病院事業会計</v>
      </c>
      <c r="AP34" s="565"/>
      <c r="AQ34" s="565"/>
      <c r="AR34" s="565"/>
      <c r="AS34" s="565"/>
      <c r="AT34" s="565"/>
      <c r="AU34" s="565"/>
      <c r="AV34" s="565"/>
      <c r="AW34" s="565"/>
      <c r="AX34" s="565"/>
      <c r="AY34" s="565"/>
      <c r="AZ34" s="565"/>
      <c r="BA34" s="565"/>
      <c r="BB34" s="565"/>
      <c r="BC34" s="565"/>
      <c r="BD34" s="165"/>
      <c r="BE34" s="564">
        <f>IF(BG34="","",MAX(C34:D43,U34:V43,AM34:AN43)+1)</f>
        <v>18</v>
      </c>
      <c r="BF34" s="564"/>
      <c r="BG34" s="565" t="str">
        <f>IF('各会計、関係団体の財政状況及び健全化判断比率'!B37="","",'各会計、関係団体の財政状況及び健全化判断比率'!B37)</f>
        <v>岡山市後期高齢者医療費特別会計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神崎衛生施設組合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29</v>
      </c>
      <c r="CP34" s="564"/>
      <c r="CQ34" s="565" t="str">
        <f>IF('各会計、関係団体の財政状況及び健全化判断比率'!BS7="","",'各会計、関係団体の財政状況及び健全化判断比率'!BS7)</f>
        <v>（財）岡山市勤労者福祉サービスセンター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岡山市用品調達費特別会計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岡山市工業用水道事業会計</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IF('各会計、関係団体の財政状況及び健全化判断比率'!B32="","",'各会計、関係団体の財政状況及び健全化判断比率'!B32)</f>
        <v>岡山市市場事業会計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備南衛生施設組合</v>
      </c>
      <c r="BZ35" s="565"/>
      <c r="CA35" s="565"/>
      <c r="CB35" s="565"/>
      <c r="CC35" s="565"/>
      <c r="CD35" s="565"/>
      <c r="CE35" s="565"/>
      <c r="CF35" s="565"/>
      <c r="CG35" s="565"/>
      <c r="CH35" s="565"/>
      <c r="CI35" s="565"/>
      <c r="CJ35" s="565"/>
      <c r="CK35" s="565"/>
      <c r="CL35" s="565"/>
      <c r="CM35" s="565"/>
      <c r="CN35" s="165"/>
      <c r="CO35" s="564">
        <f t="shared" ref="CO35:CO43" si="3">IF(CQ35="","",CO34+1)</f>
        <v>30</v>
      </c>
      <c r="CP35" s="564"/>
      <c r="CQ35" s="565" t="str">
        <f>IF('各会計、関係団体の財政状況及び健全化判断比率'!BS8="","",'各会計、関係団体の財政状況及び健全化判断比率'!BS8)</f>
        <v>（財）岡山市公園協会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岡山市住宅新築資金等貸付事業費特別会計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地方独立行政法人移行準備病院会計</v>
      </c>
      <c r="X36" s="565"/>
      <c r="Y36" s="565"/>
      <c r="Z36" s="565"/>
      <c r="AA36" s="565"/>
      <c r="AB36" s="565"/>
      <c r="AC36" s="565"/>
      <c r="AD36" s="565"/>
      <c r="AE36" s="565"/>
      <c r="AF36" s="565"/>
      <c r="AG36" s="565"/>
      <c r="AH36" s="565"/>
      <c r="AI36" s="565"/>
      <c r="AJ36" s="565"/>
      <c r="AK36" s="565"/>
      <c r="AL36" s="165"/>
      <c r="AM36" s="564">
        <f t="shared" si="0"/>
        <v>14</v>
      </c>
      <c r="AN36" s="564"/>
      <c r="AO36" s="565" t="str">
        <f>IF('各会計、関係団体の財政状況及び健全化判断比率'!B33="","",'各会計、関係団体の財政状況及び健全化判断比率'!B33)</f>
        <v>岡山市下水道事業会計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旭川中部衛生施設組合</v>
      </c>
      <c r="BZ36" s="565"/>
      <c r="CA36" s="565"/>
      <c r="CB36" s="565"/>
      <c r="CC36" s="565"/>
      <c r="CD36" s="565"/>
      <c r="CE36" s="565"/>
      <c r="CF36" s="565"/>
      <c r="CG36" s="565"/>
      <c r="CH36" s="565"/>
      <c r="CI36" s="565"/>
      <c r="CJ36" s="565"/>
      <c r="CK36" s="565"/>
      <c r="CL36" s="565"/>
      <c r="CM36" s="565"/>
      <c r="CN36" s="165"/>
      <c r="CO36" s="564">
        <f t="shared" si="3"/>
        <v>31</v>
      </c>
      <c r="CP36" s="564"/>
      <c r="CQ36" s="565" t="str">
        <f>IF('各会計、関係団体の財政状況及び健全化判断比率'!BS9="","",'各会計、関係団体の財政状況及び健全化判断比率'!BS9)</f>
        <v>（財）岡山市シルバー人材センター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岡山市災害遺児教育年金事業費特別会計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15</v>
      </c>
      <c r="AN37" s="564"/>
      <c r="AO37" s="565" t="str">
        <f>IF('各会計、関係団体の財政状況及び健全化判断比率'!B34="","",'各会計、関係団体の財政状況及び健全化判断比率'!B34)</f>
        <v>岡山市駅元町地区市街地再開発事業費特別会計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岡山市久米南町衛生施設組合</v>
      </c>
      <c r="BZ37" s="565"/>
      <c r="CA37" s="565"/>
      <c r="CB37" s="565"/>
      <c r="CC37" s="565"/>
      <c r="CD37" s="565"/>
      <c r="CE37" s="565"/>
      <c r="CF37" s="565"/>
      <c r="CG37" s="565"/>
      <c r="CH37" s="565"/>
      <c r="CI37" s="565"/>
      <c r="CJ37" s="565"/>
      <c r="CK37" s="565"/>
      <c r="CL37" s="565"/>
      <c r="CM37" s="565"/>
      <c r="CN37" s="165"/>
      <c r="CO37" s="564">
        <f t="shared" si="3"/>
        <v>32</v>
      </c>
      <c r="CP37" s="564"/>
      <c r="CQ37" s="565" t="str">
        <f>IF('各会計、関係団体の財政状況及び健全化判断比率'!BS10="","",'各会計、関係団体の財政状況及び健全化判断比率'!BS10)</f>
        <v>(財）岡山シンフォニーホール</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岡山市公共用地取得事業費特別会計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f t="shared" si="0"/>
        <v>16</v>
      </c>
      <c r="AN38" s="564"/>
      <c r="AO38" s="565" t="str">
        <f>IF('各会計、関係団体の財政状況及び健全化判断比率'!B35="","",'各会計、関係団体の財政状況及び健全化判断比率'!B35)</f>
        <v>岡山市国民健康保険費特別会計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岡山市久米南町国民健康保険組合</v>
      </c>
      <c r="BZ38" s="565"/>
      <c r="CA38" s="565"/>
      <c r="CB38" s="565"/>
      <c r="CC38" s="565"/>
      <c r="CD38" s="565"/>
      <c r="CE38" s="565"/>
      <c r="CF38" s="565"/>
      <c r="CG38" s="565"/>
      <c r="CH38" s="565"/>
      <c r="CI38" s="565"/>
      <c r="CJ38" s="565"/>
      <c r="CK38" s="565"/>
      <c r="CL38" s="565"/>
      <c r="CM38" s="565"/>
      <c r="CN38" s="165"/>
      <c r="CO38" s="564">
        <f t="shared" si="3"/>
        <v>33</v>
      </c>
      <c r="CP38" s="564"/>
      <c r="CQ38" s="565" t="str">
        <f>IF('各会計、関係団体の財政状況及び健全化判断比率'!BS11="","",'各会計、関係団体の財政状況及び健全化判断比率'!BS11)</f>
        <v>（財）岡山市水産協会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f t="shared" si="5"/>
        <v>6</v>
      </c>
      <c r="D39" s="564"/>
      <c r="E39" s="565" t="str">
        <f>IF('各会計、関係団体の財政状況及び健全化判断比率'!B12="","",'各会計、関係団体の財政状況及び健全化判断比率'!B12)</f>
        <v>岡山市学童校外事故共済事業費特別会計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f t="shared" si="0"/>
        <v>17</v>
      </c>
      <c r="AN39" s="564"/>
      <c r="AO39" s="565" t="str">
        <f>IF('各会計、関係団体の財政状況及び健全化判断比率'!B36="","",'各会計、関係団体の財政状況及び健全化判断比率'!B36)</f>
        <v>岡山市介護保険費特別会計</v>
      </c>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岡山県広域水道企業団</v>
      </c>
      <c r="BZ39" s="565"/>
      <c r="CA39" s="565"/>
      <c r="CB39" s="565"/>
      <c r="CC39" s="565"/>
      <c r="CD39" s="565"/>
      <c r="CE39" s="565"/>
      <c r="CF39" s="565"/>
      <c r="CG39" s="565"/>
      <c r="CH39" s="565"/>
      <c r="CI39" s="565"/>
      <c r="CJ39" s="565"/>
      <c r="CK39" s="565"/>
      <c r="CL39" s="565"/>
      <c r="CM39" s="565"/>
      <c r="CN39" s="165"/>
      <c r="CO39" s="564">
        <f t="shared" si="3"/>
        <v>34</v>
      </c>
      <c r="CP39" s="564"/>
      <c r="CQ39" s="565" t="str">
        <f>IF('各会計、関係団体の財政状況及び健全化判断比率'!BS12="","",'各会計、関係団体の財政状況及び健全化判断比率'!BS12)</f>
        <v>（財）岡山市スポーツ・文化振興財団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f t="shared" si="5"/>
        <v>7</v>
      </c>
      <c r="D40" s="564"/>
      <c r="E40" s="565" t="str">
        <f>IF('各会計、関係団体の財政状況及び健全化判断比率'!B13="","",'各会計、関係団体の財政状況及び健全化判断比率'!B13)</f>
        <v>岡山市母子寡婦福祉資金貸付事業費特別会計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岡山県南部水道企業団</v>
      </c>
      <c r="BZ40" s="565"/>
      <c r="CA40" s="565"/>
      <c r="CB40" s="565"/>
      <c r="CC40" s="565"/>
      <c r="CD40" s="565"/>
      <c r="CE40" s="565"/>
      <c r="CF40" s="565"/>
      <c r="CG40" s="565"/>
      <c r="CH40" s="565"/>
      <c r="CI40" s="565"/>
      <c r="CJ40" s="565"/>
      <c r="CK40" s="565"/>
      <c r="CL40" s="565"/>
      <c r="CM40" s="565"/>
      <c r="CN40" s="165"/>
      <c r="CO40" s="564">
        <f t="shared" si="3"/>
        <v>35</v>
      </c>
      <c r="CP40" s="564"/>
      <c r="CQ40" s="565" t="str">
        <f>IF('各会計、関係団体の財政状況及び健全化判断比率'!BS13="","",'各会計、関係団体の財政状況及び健全化判断比率'!BS13)</f>
        <v>（財）岡山市ふれあい公社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f t="shared" si="5"/>
        <v>8</v>
      </c>
      <c r="D41" s="564"/>
      <c r="E41" s="565" t="str">
        <f>IF('各会計、関係団体の財政状況及び健全化判断比率'!B14="","",'各会計、関係団体の財政状況及び健全化判断比率'!B14)</f>
        <v>岡山市公債費特別会計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湛井十二箇郷組合</v>
      </c>
      <c r="BZ41" s="565"/>
      <c r="CA41" s="565"/>
      <c r="CB41" s="565"/>
      <c r="CC41" s="565"/>
      <c r="CD41" s="565"/>
      <c r="CE41" s="565"/>
      <c r="CF41" s="565"/>
      <c r="CG41" s="565"/>
      <c r="CH41" s="565"/>
      <c r="CI41" s="565"/>
      <c r="CJ41" s="565"/>
      <c r="CK41" s="565"/>
      <c r="CL41" s="565"/>
      <c r="CM41" s="565"/>
      <c r="CN41" s="165"/>
      <c r="CO41" s="564">
        <f t="shared" si="3"/>
        <v>36</v>
      </c>
      <c r="CP41" s="564"/>
      <c r="CQ41" s="565" t="str">
        <f>IF('各会計、関係団体の財政状況及び健全化判断比率'!BS14="","",'各会計、関係団体の財政状況及び健全化判断比率'!BS14)</f>
        <v>（株）岡山コンベンションセンター</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27</v>
      </c>
      <c r="BX42" s="564"/>
      <c r="BY42" s="565" t="str">
        <f>IF('各会計、関係団体の財政状況及び健全化判断比率'!B76="","",'各会計、関係団体の財政状況及び健全化判断比率'!B76)</f>
        <v>岡山市外１市大正池水利組合</v>
      </c>
      <c r="BZ42" s="565"/>
      <c r="CA42" s="565"/>
      <c r="CB42" s="565"/>
      <c r="CC42" s="565"/>
      <c r="CD42" s="565"/>
      <c r="CE42" s="565"/>
      <c r="CF42" s="565"/>
      <c r="CG42" s="565"/>
      <c r="CH42" s="565"/>
      <c r="CI42" s="565"/>
      <c r="CJ42" s="565"/>
      <c r="CK42" s="565"/>
      <c r="CL42" s="565"/>
      <c r="CM42" s="565"/>
      <c r="CN42" s="165"/>
      <c r="CO42" s="564">
        <f t="shared" si="3"/>
        <v>37</v>
      </c>
      <c r="CP42" s="564"/>
      <c r="CQ42" s="565" t="str">
        <f>IF('各会計、関係団体の財政状況及び健全化判断比率'!BS15="","",'各会計、関係団体の財政状況及び健全化判断比率'!BS15)</f>
        <v>岡山市場冷蔵（株）</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28</v>
      </c>
      <c r="BX43" s="564"/>
      <c r="BY43" s="565" t="str">
        <f>IF('各会計、関係団体の財政状況及び健全化判断比率'!B77="","",'各会計、関係団体の財政状況及び健全化判断比率'!B77)</f>
        <v>田原用水組合</v>
      </c>
      <c r="BZ43" s="565"/>
      <c r="CA43" s="565"/>
      <c r="CB43" s="565"/>
      <c r="CC43" s="565"/>
      <c r="CD43" s="565"/>
      <c r="CE43" s="565"/>
      <c r="CF43" s="565"/>
      <c r="CG43" s="565"/>
      <c r="CH43" s="565"/>
      <c r="CI43" s="565"/>
      <c r="CJ43" s="565"/>
      <c r="CK43" s="565"/>
      <c r="CL43" s="565"/>
      <c r="CM43" s="565"/>
      <c r="CN43" s="165"/>
      <c r="CO43" s="564">
        <f t="shared" si="3"/>
        <v>38</v>
      </c>
      <c r="CP43" s="564"/>
      <c r="CQ43" s="565" t="str">
        <f>IF('各会計、関係団体の財政状況及び健全化判断比率'!BS16="","",'各会計、関係団体の財政状況及び健全化判断比率'!BS16)</f>
        <v>岡山都市整備(株)</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1" sqref="R31:Y3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110008252</v>
      </c>
      <c r="S5" s="581"/>
      <c r="T5" s="581"/>
      <c r="U5" s="581"/>
      <c r="V5" s="581"/>
      <c r="W5" s="581"/>
      <c r="X5" s="581"/>
      <c r="Y5" s="582"/>
      <c r="Z5" s="583">
        <v>40.1</v>
      </c>
      <c r="AA5" s="583"/>
      <c r="AB5" s="583"/>
      <c r="AC5" s="583"/>
      <c r="AD5" s="584">
        <v>102606813</v>
      </c>
      <c r="AE5" s="584"/>
      <c r="AF5" s="584"/>
      <c r="AG5" s="584"/>
      <c r="AH5" s="584"/>
      <c r="AI5" s="584"/>
      <c r="AJ5" s="584"/>
      <c r="AK5" s="584"/>
      <c r="AL5" s="585">
        <v>70</v>
      </c>
      <c r="AM5" s="586"/>
      <c r="AN5" s="586"/>
      <c r="AO5" s="587"/>
      <c r="AP5" s="577" t="s">
        <v>209</v>
      </c>
      <c r="AQ5" s="578"/>
      <c r="AR5" s="578"/>
      <c r="AS5" s="578"/>
      <c r="AT5" s="578"/>
      <c r="AU5" s="578"/>
      <c r="AV5" s="578"/>
      <c r="AW5" s="578"/>
      <c r="AX5" s="578"/>
      <c r="AY5" s="578"/>
      <c r="AZ5" s="578"/>
      <c r="BA5" s="578"/>
      <c r="BB5" s="578"/>
      <c r="BC5" s="578"/>
      <c r="BD5" s="578"/>
      <c r="BE5" s="578"/>
      <c r="BF5" s="579"/>
      <c r="BG5" s="591">
        <v>98943830</v>
      </c>
      <c r="BH5" s="592"/>
      <c r="BI5" s="592"/>
      <c r="BJ5" s="592"/>
      <c r="BK5" s="592"/>
      <c r="BL5" s="592"/>
      <c r="BM5" s="592"/>
      <c r="BN5" s="593"/>
      <c r="BO5" s="594">
        <v>89.9</v>
      </c>
      <c r="BP5" s="594"/>
      <c r="BQ5" s="594"/>
      <c r="BR5" s="594"/>
      <c r="BS5" s="595">
        <v>1473638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2862682</v>
      </c>
      <c r="S6" s="592"/>
      <c r="T6" s="592"/>
      <c r="U6" s="592"/>
      <c r="V6" s="592"/>
      <c r="W6" s="592"/>
      <c r="X6" s="592"/>
      <c r="Y6" s="593"/>
      <c r="Z6" s="594">
        <v>1</v>
      </c>
      <c r="AA6" s="594"/>
      <c r="AB6" s="594"/>
      <c r="AC6" s="594"/>
      <c r="AD6" s="595">
        <v>2862682</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98943830</v>
      </c>
      <c r="BH6" s="592"/>
      <c r="BI6" s="592"/>
      <c r="BJ6" s="592"/>
      <c r="BK6" s="592"/>
      <c r="BL6" s="592"/>
      <c r="BM6" s="592"/>
      <c r="BN6" s="593"/>
      <c r="BO6" s="594">
        <v>89.9</v>
      </c>
      <c r="BP6" s="594"/>
      <c r="BQ6" s="594"/>
      <c r="BR6" s="594"/>
      <c r="BS6" s="595">
        <v>1473638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1170732</v>
      </c>
      <c r="CS6" s="592"/>
      <c r="CT6" s="592"/>
      <c r="CU6" s="592"/>
      <c r="CV6" s="592"/>
      <c r="CW6" s="592"/>
      <c r="CX6" s="592"/>
      <c r="CY6" s="593"/>
      <c r="CZ6" s="594">
        <v>0.4</v>
      </c>
      <c r="DA6" s="594"/>
      <c r="DB6" s="594"/>
      <c r="DC6" s="594"/>
      <c r="DD6" s="600" t="s">
        <v>216</v>
      </c>
      <c r="DE6" s="592"/>
      <c r="DF6" s="592"/>
      <c r="DG6" s="592"/>
      <c r="DH6" s="592"/>
      <c r="DI6" s="592"/>
      <c r="DJ6" s="592"/>
      <c r="DK6" s="592"/>
      <c r="DL6" s="592"/>
      <c r="DM6" s="592"/>
      <c r="DN6" s="592"/>
      <c r="DO6" s="592"/>
      <c r="DP6" s="593"/>
      <c r="DQ6" s="600">
        <v>1170654</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270476</v>
      </c>
      <c r="S7" s="592"/>
      <c r="T7" s="592"/>
      <c r="U7" s="592"/>
      <c r="V7" s="592"/>
      <c r="W7" s="592"/>
      <c r="X7" s="592"/>
      <c r="Y7" s="593"/>
      <c r="Z7" s="594">
        <v>0.1</v>
      </c>
      <c r="AA7" s="594"/>
      <c r="AB7" s="594"/>
      <c r="AC7" s="594"/>
      <c r="AD7" s="595">
        <v>270476</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48772052</v>
      </c>
      <c r="BH7" s="592"/>
      <c r="BI7" s="592"/>
      <c r="BJ7" s="592"/>
      <c r="BK7" s="592"/>
      <c r="BL7" s="592"/>
      <c r="BM7" s="592"/>
      <c r="BN7" s="593"/>
      <c r="BO7" s="594">
        <v>44.3</v>
      </c>
      <c r="BP7" s="594"/>
      <c r="BQ7" s="594"/>
      <c r="BR7" s="594"/>
      <c r="BS7" s="595">
        <v>1473638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22697527</v>
      </c>
      <c r="CS7" s="592"/>
      <c r="CT7" s="592"/>
      <c r="CU7" s="592"/>
      <c r="CV7" s="592"/>
      <c r="CW7" s="592"/>
      <c r="CX7" s="592"/>
      <c r="CY7" s="593"/>
      <c r="CZ7" s="594">
        <v>8.6</v>
      </c>
      <c r="DA7" s="594"/>
      <c r="DB7" s="594"/>
      <c r="DC7" s="594"/>
      <c r="DD7" s="600">
        <v>2072655</v>
      </c>
      <c r="DE7" s="592"/>
      <c r="DF7" s="592"/>
      <c r="DG7" s="592"/>
      <c r="DH7" s="592"/>
      <c r="DI7" s="592"/>
      <c r="DJ7" s="592"/>
      <c r="DK7" s="592"/>
      <c r="DL7" s="592"/>
      <c r="DM7" s="592"/>
      <c r="DN7" s="592"/>
      <c r="DO7" s="592"/>
      <c r="DP7" s="593"/>
      <c r="DQ7" s="600">
        <v>19143814</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479358</v>
      </c>
      <c r="S8" s="592"/>
      <c r="T8" s="592"/>
      <c r="U8" s="592"/>
      <c r="V8" s="592"/>
      <c r="W8" s="592"/>
      <c r="X8" s="592"/>
      <c r="Y8" s="593"/>
      <c r="Z8" s="594">
        <v>0.2</v>
      </c>
      <c r="AA8" s="594"/>
      <c r="AB8" s="594"/>
      <c r="AC8" s="594"/>
      <c r="AD8" s="595">
        <v>479358</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973743</v>
      </c>
      <c r="BH8" s="592"/>
      <c r="BI8" s="592"/>
      <c r="BJ8" s="592"/>
      <c r="BK8" s="592"/>
      <c r="BL8" s="592"/>
      <c r="BM8" s="592"/>
      <c r="BN8" s="593"/>
      <c r="BO8" s="594">
        <v>0.9</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103043904</v>
      </c>
      <c r="CS8" s="592"/>
      <c r="CT8" s="592"/>
      <c r="CU8" s="592"/>
      <c r="CV8" s="592"/>
      <c r="CW8" s="592"/>
      <c r="CX8" s="592"/>
      <c r="CY8" s="593"/>
      <c r="CZ8" s="594">
        <v>38.9</v>
      </c>
      <c r="DA8" s="594"/>
      <c r="DB8" s="594"/>
      <c r="DC8" s="594"/>
      <c r="DD8" s="600">
        <v>479257</v>
      </c>
      <c r="DE8" s="592"/>
      <c r="DF8" s="592"/>
      <c r="DG8" s="592"/>
      <c r="DH8" s="592"/>
      <c r="DI8" s="592"/>
      <c r="DJ8" s="592"/>
      <c r="DK8" s="592"/>
      <c r="DL8" s="592"/>
      <c r="DM8" s="592"/>
      <c r="DN8" s="592"/>
      <c r="DO8" s="592"/>
      <c r="DP8" s="593"/>
      <c r="DQ8" s="600">
        <v>53440853</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669239</v>
      </c>
      <c r="S9" s="592"/>
      <c r="T9" s="592"/>
      <c r="U9" s="592"/>
      <c r="V9" s="592"/>
      <c r="W9" s="592"/>
      <c r="X9" s="592"/>
      <c r="Y9" s="593"/>
      <c r="Z9" s="594">
        <v>0.2</v>
      </c>
      <c r="AA9" s="594"/>
      <c r="AB9" s="594"/>
      <c r="AC9" s="594"/>
      <c r="AD9" s="595">
        <v>669239</v>
      </c>
      <c r="AE9" s="595"/>
      <c r="AF9" s="595"/>
      <c r="AG9" s="595"/>
      <c r="AH9" s="595"/>
      <c r="AI9" s="595"/>
      <c r="AJ9" s="595"/>
      <c r="AK9" s="595"/>
      <c r="AL9" s="596">
        <v>0.5</v>
      </c>
      <c r="AM9" s="597"/>
      <c r="AN9" s="597"/>
      <c r="AO9" s="598"/>
      <c r="AP9" s="588" t="s">
        <v>224</v>
      </c>
      <c r="AQ9" s="589"/>
      <c r="AR9" s="589"/>
      <c r="AS9" s="589"/>
      <c r="AT9" s="589"/>
      <c r="AU9" s="589"/>
      <c r="AV9" s="589"/>
      <c r="AW9" s="589"/>
      <c r="AX9" s="589"/>
      <c r="AY9" s="589"/>
      <c r="AZ9" s="589"/>
      <c r="BA9" s="589"/>
      <c r="BB9" s="589"/>
      <c r="BC9" s="589"/>
      <c r="BD9" s="589"/>
      <c r="BE9" s="589"/>
      <c r="BF9" s="590"/>
      <c r="BG9" s="591">
        <v>36189619</v>
      </c>
      <c r="BH9" s="592"/>
      <c r="BI9" s="592"/>
      <c r="BJ9" s="592"/>
      <c r="BK9" s="592"/>
      <c r="BL9" s="592"/>
      <c r="BM9" s="592"/>
      <c r="BN9" s="593"/>
      <c r="BO9" s="594">
        <v>32.9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28459800</v>
      </c>
      <c r="CS9" s="592"/>
      <c r="CT9" s="592"/>
      <c r="CU9" s="592"/>
      <c r="CV9" s="592"/>
      <c r="CW9" s="592"/>
      <c r="CX9" s="592"/>
      <c r="CY9" s="593"/>
      <c r="CZ9" s="594">
        <v>10.7</v>
      </c>
      <c r="DA9" s="594"/>
      <c r="DB9" s="594"/>
      <c r="DC9" s="594"/>
      <c r="DD9" s="600">
        <v>3952405</v>
      </c>
      <c r="DE9" s="592"/>
      <c r="DF9" s="592"/>
      <c r="DG9" s="592"/>
      <c r="DH9" s="592"/>
      <c r="DI9" s="592"/>
      <c r="DJ9" s="592"/>
      <c r="DK9" s="592"/>
      <c r="DL9" s="592"/>
      <c r="DM9" s="592"/>
      <c r="DN9" s="592"/>
      <c r="DO9" s="592"/>
      <c r="DP9" s="593"/>
      <c r="DQ9" s="600">
        <v>18895837</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6788788</v>
      </c>
      <c r="S10" s="592"/>
      <c r="T10" s="592"/>
      <c r="U10" s="592"/>
      <c r="V10" s="592"/>
      <c r="W10" s="592"/>
      <c r="X10" s="592"/>
      <c r="Y10" s="593"/>
      <c r="Z10" s="594">
        <v>2.5</v>
      </c>
      <c r="AA10" s="594"/>
      <c r="AB10" s="594"/>
      <c r="AC10" s="594"/>
      <c r="AD10" s="595">
        <v>6788788</v>
      </c>
      <c r="AE10" s="595"/>
      <c r="AF10" s="595"/>
      <c r="AG10" s="595"/>
      <c r="AH10" s="595"/>
      <c r="AI10" s="595"/>
      <c r="AJ10" s="595"/>
      <c r="AK10" s="595"/>
      <c r="AL10" s="596">
        <v>4.5999999999999996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2555634</v>
      </c>
      <c r="BH10" s="592"/>
      <c r="BI10" s="592"/>
      <c r="BJ10" s="592"/>
      <c r="BK10" s="592"/>
      <c r="BL10" s="592"/>
      <c r="BM10" s="592"/>
      <c r="BN10" s="593"/>
      <c r="BO10" s="594">
        <v>2.2999999999999998</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278769</v>
      </c>
      <c r="CS10" s="592"/>
      <c r="CT10" s="592"/>
      <c r="CU10" s="592"/>
      <c r="CV10" s="592"/>
      <c r="CW10" s="592"/>
      <c r="CX10" s="592"/>
      <c r="CY10" s="593"/>
      <c r="CZ10" s="594">
        <v>0.1</v>
      </c>
      <c r="DA10" s="594"/>
      <c r="DB10" s="594"/>
      <c r="DC10" s="594"/>
      <c r="DD10" s="600">
        <v>2253</v>
      </c>
      <c r="DE10" s="592"/>
      <c r="DF10" s="592"/>
      <c r="DG10" s="592"/>
      <c r="DH10" s="592"/>
      <c r="DI10" s="592"/>
      <c r="DJ10" s="592"/>
      <c r="DK10" s="592"/>
      <c r="DL10" s="592"/>
      <c r="DM10" s="592"/>
      <c r="DN10" s="592"/>
      <c r="DO10" s="592"/>
      <c r="DP10" s="593"/>
      <c r="DQ10" s="600">
        <v>56242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147394</v>
      </c>
      <c r="S11" s="592"/>
      <c r="T11" s="592"/>
      <c r="U11" s="592"/>
      <c r="V11" s="592"/>
      <c r="W11" s="592"/>
      <c r="X11" s="592"/>
      <c r="Y11" s="593"/>
      <c r="Z11" s="594">
        <v>0.1</v>
      </c>
      <c r="AA11" s="594"/>
      <c r="AB11" s="594"/>
      <c r="AC11" s="594"/>
      <c r="AD11" s="595">
        <v>147394</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9053056</v>
      </c>
      <c r="BH11" s="592"/>
      <c r="BI11" s="592"/>
      <c r="BJ11" s="592"/>
      <c r="BK11" s="592"/>
      <c r="BL11" s="592"/>
      <c r="BM11" s="592"/>
      <c r="BN11" s="593"/>
      <c r="BO11" s="594">
        <v>8.1999999999999993</v>
      </c>
      <c r="BP11" s="594"/>
      <c r="BQ11" s="594"/>
      <c r="BR11" s="594"/>
      <c r="BS11" s="600">
        <v>1473638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7187354</v>
      </c>
      <c r="CS11" s="592"/>
      <c r="CT11" s="592"/>
      <c r="CU11" s="592"/>
      <c r="CV11" s="592"/>
      <c r="CW11" s="592"/>
      <c r="CX11" s="592"/>
      <c r="CY11" s="593"/>
      <c r="CZ11" s="594">
        <v>2.7</v>
      </c>
      <c r="DA11" s="594"/>
      <c r="DB11" s="594"/>
      <c r="DC11" s="594"/>
      <c r="DD11" s="600">
        <v>3930728</v>
      </c>
      <c r="DE11" s="592"/>
      <c r="DF11" s="592"/>
      <c r="DG11" s="592"/>
      <c r="DH11" s="592"/>
      <c r="DI11" s="592"/>
      <c r="DJ11" s="592"/>
      <c r="DK11" s="592"/>
      <c r="DL11" s="592"/>
      <c r="DM11" s="592"/>
      <c r="DN11" s="592"/>
      <c r="DO11" s="592"/>
      <c r="DP11" s="593"/>
      <c r="DQ11" s="600">
        <v>5840563</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43333702</v>
      </c>
      <c r="BH12" s="592"/>
      <c r="BI12" s="592"/>
      <c r="BJ12" s="592"/>
      <c r="BK12" s="592"/>
      <c r="BL12" s="592"/>
      <c r="BM12" s="592"/>
      <c r="BN12" s="593"/>
      <c r="BO12" s="594">
        <v>39.4</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1622189</v>
      </c>
      <c r="CS12" s="592"/>
      <c r="CT12" s="592"/>
      <c r="CU12" s="592"/>
      <c r="CV12" s="592"/>
      <c r="CW12" s="592"/>
      <c r="CX12" s="592"/>
      <c r="CY12" s="593"/>
      <c r="CZ12" s="594">
        <v>0.6</v>
      </c>
      <c r="DA12" s="594"/>
      <c r="DB12" s="594"/>
      <c r="DC12" s="594"/>
      <c r="DD12" s="600">
        <v>433236</v>
      </c>
      <c r="DE12" s="592"/>
      <c r="DF12" s="592"/>
      <c r="DG12" s="592"/>
      <c r="DH12" s="592"/>
      <c r="DI12" s="592"/>
      <c r="DJ12" s="592"/>
      <c r="DK12" s="592"/>
      <c r="DL12" s="592"/>
      <c r="DM12" s="592"/>
      <c r="DN12" s="592"/>
      <c r="DO12" s="592"/>
      <c r="DP12" s="593"/>
      <c r="DQ12" s="600">
        <v>1235207</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682246</v>
      </c>
      <c r="S13" s="592"/>
      <c r="T13" s="592"/>
      <c r="U13" s="592"/>
      <c r="V13" s="592"/>
      <c r="W13" s="592"/>
      <c r="X13" s="592"/>
      <c r="Y13" s="593"/>
      <c r="Z13" s="594">
        <v>0.2</v>
      </c>
      <c r="AA13" s="594"/>
      <c r="AB13" s="594"/>
      <c r="AC13" s="594"/>
      <c r="AD13" s="595">
        <v>682246</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43081299</v>
      </c>
      <c r="BH13" s="592"/>
      <c r="BI13" s="592"/>
      <c r="BJ13" s="592"/>
      <c r="BK13" s="592"/>
      <c r="BL13" s="592"/>
      <c r="BM13" s="592"/>
      <c r="BN13" s="593"/>
      <c r="BO13" s="594">
        <v>39.200000000000003</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34805868</v>
      </c>
      <c r="CS13" s="592"/>
      <c r="CT13" s="592"/>
      <c r="CU13" s="592"/>
      <c r="CV13" s="592"/>
      <c r="CW13" s="592"/>
      <c r="CX13" s="592"/>
      <c r="CY13" s="593"/>
      <c r="CZ13" s="594">
        <v>13.1</v>
      </c>
      <c r="DA13" s="594"/>
      <c r="DB13" s="594"/>
      <c r="DC13" s="594"/>
      <c r="DD13" s="600">
        <v>14772094</v>
      </c>
      <c r="DE13" s="592"/>
      <c r="DF13" s="592"/>
      <c r="DG13" s="592"/>
      <c r="DH13" s="592"/>
      <c r="DI13" s="592"/>
      <c r="DJ13" s="592"/>
      <c r="DK13" s="592"/>
      <c r="DL13" s="592"/>
      <c r="DM13" s="592"/>
      <c r="DN13" s="592"/>
      <c r="DO13" s="592"/>
      <c r="DP13" s="593"/>
      <c r="DQ13" s="600">
        <v>21825850</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v>4926919</v>
      </c>
      <c r="S14" s="592"/>
      <c r="T14" s="592"/>
      <c r="U14" s="592"/>
      <c r="V14" s="592"/>
      <c r="W14" s="592"/>
      <c r="X14" s="592"/>
      <c r="Y14" s="593"/>
      <c r="Z14" s="594">
        <v>1.8</v>
      </c>
      <c r="AA14" s="594"/>
      <c r="AB14" s="594"/>
      <c r="AC14" s="594"/>
      <c r="AD14" s="595">
        <v>4926919</v>
      </c>
      <c r="AE14" s="595"/>
      <c r="AF14" s="595"/>
      <c r="AG14" s="595"/>
      <c r="AH14" s="595"/>
      <c r="AI14" s="595"/>
      <c r="AJ14" s="595"/>
      <c r="AK14" s="595"/>
      <c r="AL14" s="596">
        <v>3.4</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1325033</v>
      </c>
      <c r="BH14" s="592"/>
      <c r="BI14" s="592"/>
      <c r="BJ14" s="592"/>
      <c r="BK14" s="592"/>
      <c r="BL14" s="592"/>
      <c r="BM14" s="592"/>
      <c r="BN14" s="593"/>
      <c r="BO14" s="594">
        <v>1.2</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7823080</v>
      </c>
      <c r="CS14" s="592"/>
      <c r="CT14" s="592"/>
      <c r="CU14" s="592"/>
      <c r="CV14" s="592"/>
      <c r="CW14" s="592"/>
      <c r="CX14" s="592"/>
      <c r="CY14" s="593"/>
      <c r="CZ14" s="594">
        <v>3</v>
      </c>
      <c r="DA14" s="594"/>
      <c r="DB14" s="594"/>
      <c r="DC14" s="594"/>
      <c r="DD14" s="600">
        <v>1288983</v>
      </c>
      <c r="DE14" s="592"/>
      <c r="DF14" s="592"/>
      <c r="DG14" s="592"/>
      <c r="DH14" s="592"/>
      <c r="DI14" s="592"/>
      <c r="DJ14" s="592"/>
      <c r="DK14" s="592"/>
      <c r="DL14" s="592"/>
      <c r="DM14" s="592"/>
      <c r="DN14" s="592"/>
      <c r="DO14" s="592"/>
      <c r="DP14" s="593"/>
      <c r="DQ14" s="600">
        <v>6674904</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439818</v>
      </c>
      <c r="S15" s="592"/>
      <c r="T15" s="592"/>
      <c r="U15" s="592"/>
      <c r="V15" s="592"/>
      <c r="W15" s="592"/>
      <c r="X15" s="592"/>
      <c r="Y15" s="593"/>
      <c r="Z15" s="594">
        <v>0.2</v>
      </c>
      <c r="AA15" s="594"/>
      <c r="AB15" s="594"/>
      <c r="AC15" s="594"/>
      <c r="AD15" s="595">
        <v>439818</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5512993</v>
      </c>
      <c r="BH15" s="592"/>
      <c r="BI15" s="592"/>
      <c r="BJ15" s="592"/>
      <c r="BK15" s="592"/>
      <c r="BL15" s="592"/>
      <c r="BM15" s="592"/>
      <c r="BN15" s="593"/>
      <c r="BO15" s="594">
        <v>5</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22130988</v>
      </c>
      <c r="CS15" s="592"/>
      <c r="CT15" s="592"/>
      <c r="CU15" s="592"/>
      <c r="CV15" s="592"/>
      <c r="CW15" s="592"/>
      <c r="CX15" s="592"/>
      <c r="CY15" s="593"/>
      <c r="CZ15" s="594">
        <v>8.3000000000000007</v>
      </c>
      <c r="DA15" s="594"/>
      <c r="DB15" s="594"/>
      <c r="DC15" s="594"/>
      <c r="DD15" s="600">
        <v>5774302</v>
      </c>
      <c r="DE15" s="592"/>
      <c r="DF15" s="592"/>
      <c r="DG15" s="592"/>
      <c r="DH15" s="592"/>
      <c r="DI15" s="592"/>
      <c r="DJ15" s="592"/>
      <c r="DK15" s="592"/>
      <c r="DL15" s="592"/>
      <c r="DM15" s="592"/>
      <c r="DN15" s="592"/>
      <c r="DO15" s="592"/>
      <c r="DP15" s="593"/>
      <c r="DQ15" s="600">
        <v>17250155</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27843307</v>
      </c>
      <c r="S16" s="592"/>
      <c r="T16" s="592"/>
      <c r="U16" s="592"/>
      <c r="V16" s="592"/>
      <c r="W16" s="592"/>
      <c r="X16" s="592"/>
      <c r="Y16" s="593"/>
      <c r="Z16" s="594">
        <v>10.199999999999999</v>
      </c>
      <c r="AA16" s="594"/>
      <c r="AB16" s="594"/>
      <c r="AC16" s="594"/>
      <c r="AD16" s="595">
        <v>25834895</v>
      </c>
      <c r="AE16" s="595"/>
      <c r="AF16" s="595"/>
      <c r="AG16" s="595"/>
      <c r="AH16" s="595"/>
      <c r="AI16" s="595"/>
      <c r="AJ16" s="595"/>
      <c r="AK16" s="595"/>
      <c r="AL16" s="596">
        <v>17.600000000000001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50</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152315</v>
      </c>
      <c r="CS16" s="592"/>
      <c r="CT16" s="592"/>
      <c r="CU16" s="592"/>
      <c r="CV16" s="592"/>
      <c r="CW16" s="592"/>
      <c r="CX16" s="592"/>
      <c r="CY16" s="593"/>
      <c r="CZ16" s="594">
        <v>0.1</v>
      </c>
      <c r="DA16" s="594"/>
      <c r="DB16" s="594"/>
      <c r="DC16" s="594"/>
      <c r="DD16" s="600" t="s">
        <v>113</v>
      </c>
      <c r="DE16" s="592"/>
      <c r="DF16" s="592"/>
      <c r="DG16" s="592"/>
      <c r="DH16" s="592"/>
      <c r="DI16" s="592"/>
      <c r="DJ16" s="592"/>
      <c r="DK16" s="592"/>
      <c r="DL16" s="592"/>
      <c r="DM16" s="592"/>
      <c r="DN16" s="592"/>
      <c r="DO16" s="592"/>
      <c r="DP16" s="593"/>
      <c r="DQ16" s="600">
        <v>25668</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25834895</v>
      </c>
      <c r="S17" s="592"/>
      <c r="T17" s="592"/>
      <c r="U17" s="592"/>
      <c r="V17" s="592"/>
      <c r="W17" s="592"/>
      <c r="X17" s="592"/>
      <c r="Y17" s="593"/>
      <c r="Z17" s="594">
        <v>9.4</v>
      </c>
      <c r="AA17" s="594"/>
      <c r="AB17" s="594"/>
      <c r="AC17" s="594"/>
      <c r="AD17" s="595">
        <v>25834895</v>
      </c>
      <c r="AE17" s="595"/>
      <c r="AF17" s="595"/>
      <c r="AG17" s="595"/>
      <c r="AH17" s="595"/>
      <c r="AI17" s="595"/>
      <c r="AJ17" s="595"/>
      <c r="AK17" s="595"/>
      <c r="AL17" s="596">
        <v>17.600000000000001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35697173</v>
      </c>
      <c r="CS17" s="592"/>
      <c r="CT17" s="592"/>
      <c r="CU17" s="592"/>
      <c r="CV17" s="592"/>
      <c r="CW17" s="592"/>
      <c r="CX17" s="592"/>
      <c r="CY17" s="593"/>
      <c r="CZ17" s="594">
        <v>13.5</v>
      </c>
      <c r="DA17" s="594"/>
      <c r="DB17" s="594"/>
      <c r="DC17" s="594"/>
      <c r="DD17" s="600" t="s">
        <v>113</v>
      </c>
      <c r="DE17" s="592"/>
      <c r="DF17" s="592"/>
      <c r="DG17" s="592"/>
      <c r="DH17" s="592"/>
      <c r="DI17" s="592"/>
      <c r="DJ17" s="592"/>
      <c r="DK17" s="592"/>
      <c r="DL17" s="592"/>
      <c r="DM17" s="592"/>
      <c r="DN17" s="592"/>
      <c r="DO17" s="592"/>
      <c r="DP17" s="593"/>
      <c r="DQ17" s="600">
        <v>35522809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2008376</v>
      </c>
      <c r="S18" s="592"/>
      <c r="T18" s="592"/>
      <c r="U18" s="592"/>
      <c r="V18" s="592"/>
      <c r="W18" s="592"/>
      <c r="X18" s="592"/>
      <c r="Y18" s="593"/>
      <c r="Z18" s="594">
        <v>0.7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36</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11064422</v>
      </c>
      <c r="BH19" s="592"/>
      <c r="BI19" s="592"/>
      <c r="BJ19" s="592"/>
      <c r="BK19" s="592"/>
      <c r="BL19" s="592"/>
      <c r="BM19" s="592"/>
      <c r="BN19" s="593"/>
      <c r="BO19" s="594">
        <v>10.1</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155118479</v>
      </c>
      <c r="S20" s="592"/>
      <c r="T20" s="592"/>
      <c r="U20" s="592"/>
      <c r="V20" s="592"/>
      <c r="W20" s="592"/>
      <c r="X20" s="592"/>
      <c r="Y20" s="593"/>
      <c r="Z20" s="594">
        <v>56.6</v>
      </c>
      <c r="AA20" s="594"/>
      <c r="AB20" s="594"/>
      <c r="AC20" s="594"/>
      <c r="AD20" s="595">
        <v>145708628</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11064422</v>
      </c>
      <c r="BH20" s="592"/>
      <c r="BI20" s="592"/>
      <c r="BJ20" s="592"/>
      <c r="BK20" s="592"/>
      <c r="BL20" s="592"/>
      <c r="BM20" s="592"/>
      <c r="BN20" s="593"/>
      <c r="BO20" s="594">
        <v>10.1</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265069699</v>
      </c>
      <c r="CS20" s="592"/>
      <c r="CT20" s="592"/>
      <c r="CU20" s="592"/>
      <c r="CV20" s="592"/>
      <c r="CW20" s="592"/>
      <c r="CX20" s="592"/>
      <c r="CY20" s="593"/>
      <c r="CZ20" s="594">
        <v>100</v>
      </c>
      <c r="DA20" s="594"/>
      <c r="DB20" s="594"/>
      <c r="DC20" s="594"/>
      <c r="DD20" s="600">
        <v>32705913</v>
      </c>
      <c r="DE20" s="592"/>
      <c r="DF20" s="592"/>
      <c r="DG20" s="592"/>
      <c r="DH20" s="592"/>
      <c r="DI20" s="592"/>
      <c r="DJ20" s="592"/>
      <c r="DK20" s="592"/>
      <c r="DL20" s="592"/>
      <c r="DM20" s="592"/>
      <c r="DN20" s="592"/>
      <c r="DO20" s="592"/>
      <c r="DP20" s="593"/>
      <c r="DQ20" s="600">
        <v>181082556</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398685</v>
      </c>
      <c r="S21" s="592"/>
      <c r="T21" s="592"/>
      <c r="U21" s="592"/>
      <c r="V21" s="592"/>
      <c r="W21" s="592"/>
      <c r="X21" s="592"/>
      <c r="Y21" s="593"/>
      <c r="Z21" s="594">
        <v>0.1</v>
      </c>
      <c r="AA21" s="594"/>
      <c r="AB21" s="594"/>
      <c r="AC21" s="594"/>
      <c r="AD21" s="595">
        <v>398685</v>
      </c>
      <c r="AE21" s="595"/>
      <c r="AF21" s="595"/>
      <c r="AG21" s="595"/>
      <c r="AH21" s="595"/>
      <c r="AI21" s="595"/>
      <c r="AJ21" s="595"/>
      <c r="AK21" s="595"/>
      <c r="AL21" s="596">
        <v>0.3</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16698</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3263044</v>
      </c>
      <c r="S22" s="592"/>
      <c r="T22" s="592"/>
      <c r="U22" s="592"/>
      <c r="V22" s="592"/>
      <c r="W22" s="592"/>
      <c r="X22" s="592"/>
      <c r="Y22" s="593"/>
      <c r="Z22" s="594">
        <v>1.2</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v>3646285</v>
      </c>
      <c r="BH22" s="592"/>
      <c r="BI22" s="592"/>
      <c r="BJ22" s="592"/>
      <c r="BK22" s="592"/>
      <c r="BL22" s="592"/>
      <c r="BM22" s="592"/>
      <c r="BN22" s="593"/>
      <c r="BO22" s="594">
        <v>3.3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4421472</v>
      </c>
      <c r="S23" s="592"/>
      <c r="T23" s="592"/>
      <c r="U23" s="592"/>
      <c r="V23" s="592"/>
      <c r="W23" s="592"/>
      <c r="X23" s="592"/>
      <c r="Y23" s="593"/>
      <c r="Z23" s="594">
        <v>1.6</v>
      </c>
      <c r="AA23" s="594"/>
      <c r="AB23" s="594"/>
      <c r="AC23" s="594"/>
      <c r="AD23" s="595">
        <v>396868</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7401439</v>
      </c>
      <c r="BH23" s="592"/>
      <c r="BI23" s="592"/>
      <c r="BJ23" s="592"/>
      <c r="BK23" s="592"/>
      <c r="BL23" s="592"/>
      <c r="BM23" s="592"/>
      <c r="BN23" s="593"/>
      <c r="BO23" s="594">
        <v>6.7</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2712449</v>
      </c>
      <c r="S24" s="592"/>
      <c r="T24" s="592"/>
      <c r="U24" s="592"/>
      <c r="V24" s="592"/>
      <c r="W24" s="592"/>
      <c r="X24" s="592"/>
      <c r="Y24" s="593"/>
      <c r="Z24" s="594">
        <v>1</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147412757</v>
      </c>
      <c r="CS24" s="581"/>
      <c r="CT24" s="581"/>
      <c r="CU24" s="581"/>
      <c r="CV24" s="581"/>
      <c r="CW24" s="581"/>
      <c r="CX24" s="581"/>
      <c r="CY24" s="582"/>
      <c r="CZ24" s="618">
        <v>55.6</v>
      </c>
      <c r="DA24" s="619"/>
      <c r="DB24" s="619"/>
      <c r="DC24" s="620"/>
      <c r="DD24" s="617">
        <v>99630281</v>
      </c>
      <c r="DE24" s="581"/>
      <c r="DF24" s="581"/>
      <c r="DG24" s="581"/>
      <c r="DH24" s="581"/>
      <c r="DI24" s="581"/>
      <c r="DJ24" s="581"/>
      <c r="DK24" s="582"/>
      <c r="DL24" s="617">
        <v>98065032</v>
      </c>
      <c r="DM24" s="581"/>
      <c r="DN24" s="581"/>
      <c r="DO24" s="581"/>
      <c r="DP24" s="581"/>
      <c r="DQ24" s="581"/>
      <c r="DR24" s="581"/>
      <c r="DS24" s="581"/>
      <c r="DT24" s="581"/>
      <c r="DU24" s="581"/>
      <c r="DV24" s="582"/>
      <c r="DW24" s="585">
        <v>58.5</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45503936</v>
      </c>
      <c r="S25" s="592"/>
      <c r="T25" s="592"/>
      <c r="U25" s="592"/>
      <c r="V25" s="592"/>
      <c r="W25" s="592"/>
      <c r="X25" s="592"/>
      <c r="Y25" s="593"/>
      <c r="Z25" s="594">
        <v>16.600000000000001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43784345</v>
      </c>
      <c r="CS25" s="623"/>
      <c r="CT25" s="623"/>
      <c r="CU25" s="623"/>
      <c r="CV25" s="623"/>
      <c r="CW25" s="623"/>
      <c r="CX25" s="623"/>
      <c r="CY25" s="624"/>
      <c r="CZ25" s="625">
        <v>16.5</v>
      </c>
      <c r="DA25" s="626"/>
      <c r="DB25" s="626"/>
      <c r="DC25" s="627"/>
      <c r="DD25" s="600">
        <v>40229882</v>
      </c>
      <c r="DE25" s="623"/>
      <c r="DF25" s="623"/>
      <c r="DG25" s="623"/>
      <c r="DH25" s="623"/>
      <c r="DI25" s="623"/>
      <c r="DJ25" s="623"/>
      <c r="DK25" s="624"/>
      <c r="DL25" s="600">
        <v>38954240</v>
      </c>
      <c r="DM25" s="623"/>
      <c r="DN25" s="623"/>
      <c r="DO25" s="623"/>
      <c r="DP25" s="623"/>
      <c r="DQ25" s="623"/>
      <c r="DR25" s="623"/>
      <c r="DS25" s="623"/>
      <c r="DT25" s="623"/>
      <c r="DU25" s="623"/>
      <c r="DV25" s="624"/>
      <c r="DW25" s="596">
        <v>23.2</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v>79337</v>
      </c>
      <c r="S26" s="592"/>
      <c r="T26" s="592"/>
      <c r="U26" s="592"/>
      <c r="V26" s="592"/>
      <c r="W26" s="592"/>
      <c r="X26" s="592"/>
      <c r="Y26" s="593"/>
      <c r="Z26" s="594">
        <v>0</v>
      </c>
      <c r="AA26" s="594"/>
      <c r="AB26" s="594"/>
      <c r="AC26" s="594"/>
      <c r="AD26" s="595">
        <v>79337</v>
      </c>
      <c r="AE26" s="595"/>
      <c r="AF26" s="595"/>
      <c r="AG26" s="595"/>
      <c r="AH26" s="595"/>
      <c r="AI26" s="595"/>
      <c r="AJ26" s="595"/>
      <c r="AK26" s="595"/>
      <c r="AL26" s="596">
        <v>0.1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29277865</v>
      </c>
      <c r="CS26" s="592"/>
      <c r="CT26" s="592"/>
      <c r="CU26" s="592"/>
      <c r="CV26" s="592"/>
      <c r="CW26" s="592"/>
      <c r="CX26" s="592"/>
      <c r="CY26" s="593"/>
      <c r="CZ26" s="625">
        <v>11</v>
      </c>
      <c r="DA26" s="626"/>
      <c r="DB26" s="626"/>
      <c r="DC26" s="627"/>
      <c r="DD26" s="600">
        <v>27204279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10029651</v>
      </c>
      <c r="S27" s="592"/>
      <c r="T27" s="592"/>
      <c r="U27" s="592"/>
      <c r="V27" s="592"/>
      <c r="W27" s="592"/>
      <c r="X27" s="592"/>
      <c r="Y27" s="593"/>
      <c r="Z27" s="594">
        <v>3.7</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110008252</v>
      </c>
      <c r="BH27" s="592"/>
      <c r="BI27" s="592"/>
      <c r="BJ27" s="592"/>
      <c r="BK27" s="592"/>
      <c r="BL27" s="592"/>
      <c r="BM27" s="592"/>
      <c r="BN27" s="593"/>
      <c r="BO27" s="594">
        <v>100</v>
      </c>
      <c r="BP27" s="594"/>
      <c r="BQ27" s="594"/>
      <c r="BR27" s="594"/>
      <c r="BS27" s="600">
        <v>1473638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67968508</v>
      </c>
      <c r="CS27" s="623"/>
      <c r="CT27" s="623"/>
      <c r="CU27" s="623"/>
      <c r="CV27" s="623"/>
      <c r="CW27" s="623"/>
      <c r="CX27" s="623"/>
      <c r="CY27" s="624"/>
      <c r="CZ27" s="625">
        <v>25.6</v>
      </c>
      <c r="DA27" s="626"/>
      <c r="DB27" s="626"/>
      <c r="DC27" s="627"/>
      <c r="DD27" s="600">
        <v>23914859</v>
      </c>
      <c r="DE27" s="623"/>
      <c r="DF27" s="623"/>
      <c r="DG27" s="623"/>
      <c r="DH27" s="623"/>
      <c r="DI27" s="623"/>
      <c r="DJ27" s="623"/>
      <c r="DK27" s="624"/>
      <c r="DL27" s="600">
        <v>23752247</v>
      </c>
      <c r="DM27" s="623"/>
      <c r="DN27" s="623"/>
      <c r="DO27" s="623"/>
      <c r="DP27" s="623"/>
      <c r="DQ27" s="623"/>
      <c r="DR27" s="623"/>
      <c r="DS27" s="623"/>
      <c r="DT27" s="623"/>
      <c r="DU27" s="623"/>
      <c r="DV27" s="624"/>
      <c r="DW27" s="596">
        <v>14.2</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529063</v>
      </c>
      <c r="S28" s="592"/>
      <c r="T28" s="592"/>
      <c r="U28" s="592"/>
      <c r="V28" s="592"/>
      <c r="W28" s="592"/>
      <c r="X28" s="592"/>
      <c r="Y28" s="593"/>
      <c r="Z28" s="594">
        <v>0.2</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35659904</v>
      </c>
      <c r="CS28" s="592"/>
      <c r="CT28" s="592"/>
      <c r="CU28" s="592"/>
      <c r="CV28" s="592"/>
      <c r="CW28" s="592"/>
      <c r="CX28" s="592"/>
      <c r="CY28" s="593"/>
      <c r="CZ28" s="625">
        <v>13.5</v>
      </c>
      <c r="DA28" s="626"/>
      <c r="DB28" s="626"/>
      <c r="DC28" s="627"/>
      <c r="DD28" s="600">
        <v>35485540</v>
      </c>
      <c r="DE28" s="592"/>
      <c r="DF28" s="592"/>
      <c r="DG28" s="592"/>
      <c r="DH28" s="592"/>
      <c r="DI28" s="592"/>
      <c r="DJ28" s="592"/>
      <c r="DK28" s="593"/>
      <c r="DL28" s="600">
        <v>35358545</v>
      </c>
      <c r="DM28" s="592"/>
      <c r="DN28" s="592"/>
      <c r="DO28" s="592"/>
      <c r="DP28" s="592"/>
      <c r="DQ28" s="592"/>
      <c r="DR28" s="592"/>
      <c r="DS28" s="592"/>
      <c r="DT28" s="592"/>
      <c r="DU28" s="592"/>
      <c r="DV28" s="593"/>
      <c r="DW28" s="596">
        <v>21.1</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117361</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35655165</v>
      </c>
      <c r="CS29" s="623"/>
      <c r="CT29" s="623"/>
      <c r="CU29" s="623"/>
      <c r="CV29" s="623"/>
      <c r="CW29" s="623"/>
      <c r="CX29" s="623"/>
      <c r="CY29" s="624"/>
      <c r="CZ29" s="625">
        <v>13.5</v>
      </c>
      <c r="DA29" s="626"/>
      <c r="DB29" s="626"/>
      <c r="DC29" s="627"/>
      <c r="DD29" s="600">
        <v>35480801</v>
      </c>
      <c r="DE29" s="623"/>
      <c r="DF29" s="623"/>
      <c r="DG29" s="623"/>
      <c r="DH29" s="623"/>
      <c r="DI29" s="623"/>
      <c r="DJ29" s="623"/>
      <c r="DK29" s="624"/>
      <c r="DL29" s="600">
        <v>35353806</v>
      </c>
      <c r="DM29" s="623"/>
      <c r="DN29" s="623"/>
      <c r="DO29" s="623"/>
      <c r="DP29" s="623"/>
      <c r="DQ29" s="623"/>
      <c r="DR29" s="623"/>
      <c r="DS29" s="623"/>
      <c r="DT29" s="623"/>
      <c r="DU29" s="623"/>
      <c r="DV29" s="624"/>
      <c r="DW29" s="596">
        <v>21.1</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5151495</v>
      </c>
      <c r="S30" s="592"/>
      <c r="T30" s="592"/>
      <c r="U30" s="592"/>
      <c r="V30" s="592"/>
      <c r="W30" s="592"/>
      <c r="X30" s="592"/>
      <c r="Y30" s="593"/>
      <c r="Z30" s="594">
        <v>1.9</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98.7</v>
      </c>
      <c r="BH30" s="650"/>
      <c r="BI30" s="650"/>
      <c r="BJ30" s="650"/>
      <c r="BK30" s="650"/>
      <c r="BL30" s="650"/>
      <c r="BM30" s="586">
        <v>94.5</v>
      </c>
      <c r="BN30" s="650"/>
      <c r="BO30" s="650"/>
      <c r="BP30" s="650"/>
      <c r="BQ30" s="651"/>
      <c r="BR30" s="649">
        <v>98.5</v>
      </c>
      <c r="BS30" s="650"/>
      <c r="BT30" s="650"/>
      <c r="BU30" s="650"/>
      <c r="BV30" s="650"/>
      <c r="BW30" s="650"/>
      <c r="BX30" s="586">
        <v>94.1</v>
      </c>
      <c r="BY30" s="650"/>
      <c r="BZ30" s="650"/>
      <c r="CA30" s="650"/>
      <c r="CB30" s="651"/>
      <c r="CD30" s="654"/>
      <c r="CE30" s="655"/>
      <c r="CF30" s="605" t="s">
        <v>293</v>
      </c>
      <c r="CG30" s="606"/>
      <c r="CH30" s="606"/>
      <c r="CI30" s="606"/>
      <c r="CJ30" s="606"/>
      <c r="CK30" s="606"/>
      <c r="CL30" s="606"/>
      <c r="CM30" s="606"/>
      <c r="CN30" s="606"/>
      <c r="CO30" s="606"/>
      <c r="CP30" s="606"/>
      <c r="CQ30" s="607"/>
      <c r="CR30" s="591">
        <v>31553903</v>
      </c>
      <c r="CS30" s="592"/>
      <c r="CT30" s="592"/>
      <c r="CU30" s="592"/>
      <c r="CV30" s="592"/>
      <c r="CW30" s="592"/>
      <c r="CX30" s="592"/>
      <c r="CY30" s="593"/>
      <c r="CZ30" s="625">
        <v>11.9</v>
      </c>
      <c r="DA30" s="626"/>
      <c r="DB30" s="626"/>
      <c r="DC30" s="627"/>
      <c r="DD30" s="600">
        <v>31379539</v>
      </c>
      <c r="DE30" s="592"/>
      <c r="DF30" s="592"/>
      <c r="DG30" s="592"/>
      <c r="DH30" s="592"/>
      <c r="DI30" s="592"/>
      <c r="DJ30" s="592"/>
      <c r="DK30" s="593"/>
      <c r="DL30" s="600">
        <v>31252544</v>
      </c>
      <c r="DM30" s="592"/>
      <c r="DN30" s="592"/>
      <c r="DO30" s="592"/>
      <c r="DP30" s="592"/>
      <c r="DQ30" s="592"/>
      <c r="DR30" s="592"/>
      <c r="DS30" s="592"/>
      <c r="DT30" s="592"/>
      <c r="DU30" s="592"/>
      <c r="DV30" s="593"/>
      <c r="DW30" s="596">
        <v>18.600000000000001</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3262599</v>
      </c>
      <c r="S31" s="592"/>
      <c r="T31" s="592"/>
      <c r="U31" s="592"/>
      <c r="V31" s="592"/>
      <c r="W31" s="592"/>
      <c r="X31" s="592"/>
      <c r="Y31" s="593"/>
      <c r="Z31" s="594">
        <v>1.2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23"/>
      <c r="BI31" s="623"/>
      <c r="BJ31" s="623"/>
      <c r="BK31" s="623"/>
      <c r="BL31" s="623"/>
      <c r="BM31" s="597">
        <v>93.9</v>
      </c>
      <c r="BN31" s="647"/>
      <c r="BO31" s="647"/>
      <c r="BP31" s="647"/>
      <c r="BQ31" s="648"/>
      <c r="BR31" s="646">
        <v>98.3</v>
      </c>
      <c r="BS31" s="623"/>
      <c r="BT31" s="623"/>
      <c r="BU31" s="623"/>
      <c r="BV31" s="623"/>
      <c r="BW31" s="623"/>
      <c r="BX31" s="597">
        <v>93.6</v>
      </c>
      <c r="BY31" s="647"/>
      <c r="BZ31" s="647"/>
      <c r="CA31" s="647"/>
      <c r="CB31" s="648"/>
      <c r="CD31" s="654"/>
      <c r="CE31" s="655"/>
      <c r="CF31" s="605" t="s">
        <v>297</v>
      </c>
      <c r="CG31" s="606"/>
      <c r="CH31" s="606"/>
      <c r="CI31" s="606"/>
      <c r="CJ31" s="606"/>
      <c r="CK31" s="606"/>
      <c r="CL31" s="606"/>
      <c r="CM31" s="606"/>
      <c r="CN31" s="606"/>
      <c r="CO31" s="606"/>
      <c r="CP31" s="606"/>
      <c r="CQ31" s="607"/>
      <c r="CR31" s="591">
        <v>4101262</v>
      </c>
      <c r="CS31" s="623"/>
      <c r="CT31" s="623"/>
      <c r="CU31" s="623"/>
      <c r="CV31" s="623"/>
      <c r="CW31" s="623"/>
      <c r="CX31" s="623"/>
      <c r="CY31" s="624"/>
      <c r="CZ31" s="625">
        <v>1.5</v>
      </c>
      <c r="DA31" s="626"/>
      <c r="DB31" s="626"/>
      <c r="DC31" s="627"/>
      <c r="DD31" s="600">
        <v>4101262</v>
      </c>
      <c r="DE31" s="623"/>
      <c r="DF31" s="623"/>
      <c r="DG31" s="623"/>
      <c r="DH31" s="623"/>
      <c r="DI31" s="623"/>
      <c r="DJ31" s="623"/>
      <c r="DK31" s="624"/>
      <c r="DL31" s="600">
        <v>4101262</v>
      </c>
      <c r="DM31" s="623"/>
      <c r="DN31" s="623"/>
      <c r="DO31" s="623"/>
      <c r="DP31" s="623"/>
      <c r="DQ31" s="623"/>
      <c r="DR31" s="623"/>
      <c r="DS31" s="623"/>
      <c r="DT31" s="623"/>
      <c r="DU31" s="623"/>
      <c r="DV31" s="624"/>
      <c r="DW31" s="596">
        <v>2.4</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5480260</v>
      </c>
      <c r="S32" s="592"/>
      <c r="T32" s="592"/>
      <c r="U32" s="592"/>
      <c r="V32" s="592"/>
      <c r="W32" s="592"/>
      <c r="X32" s="592"/>
      <c r="Y32" s="593"/>
      <c r="Z32" s="594">
        <v>2</v>
      </c>
      <c r="AA32" s="594"/>
      <c r="AB32" s="594"/>
      <c r="AC32" s="594"/>
      <c r="AD32" s="595">
        <v>37279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98.7</v>
      </c>
      <c r="BH32" s="659"/>
      <c r="BI32" s="659"/>
      <c r="BJ32" s="659"/>
      <c r="BK32" s="659"/>
      <c r="BL32" s="659"/>
      <c r="BM32" s="660">
        <v>94.3</v>
      </c>
      <c r="BN32" s="659"/>
      <c r="BO32" s="659"/>
      <c r="BP32" s="659"/>
      <c r="BQ32" s="661"/>
      <c r="BR32" s="658">
        <v>98.5</v>
      </c>
      <c r="BS32" s="659"/>
      <c r="BT32" s="659"/>
      <c r="BU32" s="659"/>
      <c r="BV32" s="659"/>
      <c r="BW32" s="659"/>
      <c r="BX32" s="660">
        <v>93.9</v>
      </c>
      <c r="BY32" s="659"/>
      <c r="BZ32" s="659"/>
      <c r="CA32" s="659"/>
      <c r="CB32" s="661"/>
      <c r="CD32" s="656"/>
      <c r="CE32" s="657"/>
      <c r="CF32" s="605" t="s">
        <v>300</v>
      </c>
      <c r="CG32" s="606"/>
      <c r="CH32" s="606"/>
      <c r="CI32" s="606"/>
      <c r="CJ32" s="606"/>
      <c r="CK32" s="606"/>
      <c r="CL32" s="606"/>
      <c r="CM32" s="606"/>
      <c r="CN32" s="606"/>
      <c r="CO32" s="606"/>
      <c r="CP32" s="606"/>
      <c r="CQ32" s="607"/>
      <c r="CR32" s="591">
        <v>4739</v>
      </c>
      <c r="CS32" s="592"/>
      <c r="CT32" s="592"/>
      <c r="CU32" s="592"/>
      <c r="CV32" s="592"/>
      <c r="CW32" s="592"/>
      <c r="CX32" s="592"/>
      <c r="CY32" s="593"/>
      <c r="CZ32" s="625">
        <v>0</v>
      </c>
      <c r="DA32" s="626"/>
      <c r="DB32" s="626"/>
      <c r="DC32" s="627"/>
      <c r="DD32" s="600">
        <v>4739</v>
      </c>
      <c r="DE32" s="592"/>
      <c r="DF32" s="592"/>
      <c r="DG32" s="592"/>
      <c r="DH32" s="592"/>
      <c r="DI32" s="592"/>
      <c r="DJ32" s="592"/>
      <c r="DK32" s="593"/>
      <c r="DL32" s="600">
        <v>4739</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38022700</v>
      </c>
      <c r="S33" s="592"/>
      <c r="T33" s="592"/>
      <c r="U33" s="592"/>
      <c r="V33" s="592"/>
      <c r="W33" s="592"/>
      <c r="X33" s="592"/>
      <c r="Y33" s="593"/>
      <c r="Z33" s="594">
        <v>13.9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84798714</v>
      </c>
      <c r="CS33" s="623"/>
      <c r="CT33" s="623"/>
      <c r="CU33" s="623"/>
      <c r="CV33" s="623"/>
      <c r="CW33" s="623"/>
      <c r="CX33" s="623"/>
      <c r="CY33" s="624"/>
      <c r="CZ33" s="625">
        <v>32</v>
      </c>
      <c r="DA33" s="626"/>
      <c r="DB33" s="626"/>
      <c r="DC33" s="627"/>
      <c r="DD33" s="600">
        <v>69947561</v>
      </c>
      <c r="DE33" s="623"/>
      <c r="DF33" s="623"/>
      <c r="DG33" s="623"/>
      <c r="DH33" s="623"/>
      <c r="DI33" s="623"/>
      <c r="DJ33" s="623"/>
      <c r="DK33" s="624"/>
      <c r="DL33" s="600">
        <v>48558891</v>
      </c>
      <c r="DM33" s="623"/>
      <c r="DN33" s="623"/>
      <c r="DO33" s="623"/>
      <c r="DP33" s="623"/>
      <c r="DQ33" s="623"/>
      <c r="DR33" s="623"/>
      <c r="DS33" s="623"/>
      <c r="DT33" s="623"/>
      <c r="DU33" s="623"/>
      <c r="DV33" s="624"/>
      <c r="DW33" s="596">
        <v>29</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27297006</v>
      </c>
      <c r="CS34" s="592"/>
      <c r="CT34" s="592"/>
      <c r="CU34" s="592"/>
      <c r="CV34" s="592"/>
      <c r="CW34" s="592"/>
      <c r="CX34" s="592"/>
      <c r="CY34" s="593"/>
      <c r="CZ34" s="625">
        <v>10.3</v>
      </c>
      <c r="DA34" s="626"/>
      <c r="DB34" s="626"/>
      <c r="DC34" s="627"/>
      <c r="DD34" s="600">
        <v>21004067</v>
      </c>
      <c r="DE34" s="592"/>
      <c r="DF34" s="592"/>
      <c r="DG34" s="592"/>
      <c r="DH34" s="592"/>
      <c r="DI34" s="592"/>
      <c r="DJ34" s="592"/>
      <c r="DK34" s="593"/>
      <c r="DL34" s="600">
        <v>19036525</v>
      </c>
      <c r="DM34" s="592"/>
      <c r="DN34" s="592"/>
      <c r="DO34" s="592"/>
      <c r="DP34" s="592"/>
      <c r="DQ34" s="592"/>
      <c r="DR34" s="592"/>
      <c r="DS34" s="592"/>
      <c r="DT34" s="592"/>
      <c r="DU34" s="592"/>
      <c r="DV34" s="593"/>
      <c r="DW34" s="596">
        <v>11.4</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21000000</v>
      </c>
      <c r="S35" s="592"/>
      <c r="T35" s="592"/>
      <c r="U35" s="592"/>
      <c r="V35" s="592"/>
      <c r="W35" s="592"/>
      <c r="X35" s="592"/>
      <c r="Y35" s="593"/>
      <c r="Z35" s="594">
        <v>7.7</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39271397</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2367943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3699317</v>
      </c>
      <c r="CS35" s="623"/>
      <c r="CT35" s="623"/>
      <c r="CU35" s="623"/>
      <c r="CV35" s="623"/>
      <c r="CW35" s="623"/>
      <c r="CX35" s="623"/>
      <c r="CY35" s="624"/>
      <c r="CZ35" s="625">
        <v>1.4</v>
      </c>
      <c r="DA35" s="626"/>
      <c r="DB35" s="626"/>
      <c r="DC35" s="627"/>
      <c r="DD35" s="600">
        <v>3075670</v>
      </c>
      <c r="DE35" s="623"/>
      <c r="DF35" s="623"/>
      <c r="DG35" s="623"/>
      <c r="DH35" s="623"/>
      <c r="DI35" s="623"/>
      <c r="DJ35" s="623"/>
      <c r="DK35" s="624"/>
      <c r="DL35" s="600">
        <v>3075254</v>
      </c>
      <c r="DM35" s="623"/>
      <c r="DN35" s="623"/>
      <c r="DO35" s="623"/>
      <c r="DP35" s="623"/>
      <c r="DQ35" s="623"/>
      <c r="DR35" s="623"/>
      <c r="DS35" s="623"/>
      <c r="DT35" s="623"/>
      <c r="DU35" s="623"/>
      <c r="DV35" s="624"/>
      <c r="DW35" s="596">
        <v>1.8</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274090531</v>
      </c>
      <c r="S36" s="664"/>
      <c r="T36" s="664"/>
      <c r="U36" s="664"/>
      <c r="V36" s="664"/>
      <c r="W36" s="664"/>
      <c r="X36" s="664"/>
      <c r="Y36" s="665"/>
      <c r="Z36" s="666">
        <v>100</v>
      </c>
      <c r="AA36" s="666"/>
      <c r="AB36" s="666"/>
      <c r="AC36" s="666"/>
      <c r="AD36" s="667">
        <v>146620797</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9809467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-1569721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19381441</v>
      </c>
      <c r="CS36" s="592"/>
      <c r="CT36" s="592"/>
      <c r="CU36" s="592"/>
      <c r="CV36" s="592"/>
      <c r="CW36" s="592"/>
      <c r="CX36" s="592"/>
      <c r="CY36" s="593"/>
      <c r="CZ36" s="625">
        <v>7.3</v>
      </c>
      <c r="DA36" s="626"/>
      <c r="DB36" s="626"/>
      <c r="DC36" s="627"/>
      <c r="DD36" s="600">
        <v>18269339</v>
      </c>
      <c r="DE36" s="592"/>
      <c r="DF36" s="592"/>
      <c r="DG36" s="592"/>
      <c r="DH36" s="592"/>
      <c r="DI36" s="592"/>
      <c r="DJ36" s="592"/>
      <c r="DK36" s="593"/>
      <c r="DL36" s="600">
        <v>10939009</v>
      </c>
      <c r="DM36" s="592"/>
      <c r="DN36" s="592"/>
      <c r="DO36" s="592"/>
      <c r="DP36" s="592"/>
      <c r="DQ36" s="592"/>
      <c r="DR36" s="592"/>
      <c r="DS36" s="592"/>
      <c r="DT36" s="592"/>
      <c r="DU36" s="592"/>
      <c r="DV36" s="593"/>
      <c r="DW36" s="596">
        <v>6.5</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6228648</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100025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512846</v>
      </c>
      <c r="CS37" s="623"/>
      <c r="CT37" s="623"/>
      <c r="CU37" s="623"/>
      <c r="CV37" s="623"/>
      <c r="CW37" s="623"/>
      <c r="CX37" s="623"/>
      <c r="CY37" s="624"/>
      <c r="CZ37" s="625">
        <v>0.2</v>
      </c>
      <c r="DA37" s="626"/>
      <c r="DB37" s="626"/>
      <c r="DC37" s="627"/>
      <c r="DD37" s="600">
        <v>512846</v>
      </c>
      <c r="DE37" s="623"/>
      <c r="DF37" s="623"/>
      <c r="DG37" s="623"/>
      <c r="DH37" s="623"/>
      <c r="DI37" s="623"/>
      <c r="DJ37" s="623"/>
      <c r="DK37" s="624"/>
      <c r="DL37" s="600">
        <v>512627</v>
      </c>
      <c r="DM37" s="623"/>
      <c r="DN37" s="623"/>
      <c r="DO37" s="623"/>
      <c r="DP37" s="623"/>
      <c r="DQ37" s="623"/>
      <c r="DR37" s="623"/>
      <c r="DS37" s="623"/>
      <c r="DT37" s="623"/>
      <c r="DU37" s="623"/>
      <c r="DV37" s="624"/>
      <c r="DW37" s="596">
        <v>0.3</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v>583758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163339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22480935</v>
      </c>
      <c r="CS38" s="592"/>
      <c r="CT38" s="592"/>
      <c r="CU38" s="592"/>
      <c r="CV38" s="592"/>
      <c r="CW38" s="592"/>
      <c r="CX38" s="592"/>
      <c r="CY38" s="593"/>
      <c r="CZ38" s="625">
        <v>8.5</v>
      </c>
      <c r="DA38" s="626"/>
      <c r="DB38" s="626"/>
      <c r="DC38" s="627"/>
      <c r="DD38" s="600">
        <v>19696850</v>
      </c>
      <c r="DE38" s="592"/>
      <c r="DF38" s="592"/>
      <c r="DG38" s="592"/>
      <c r="DH38" s="592"/>
      <c r="DI38" s="592"/>
      <c r="DJ38" s="592"/>
      <c r="DK38" s="593"/>
      <c r="DL38" s="600">
        <v>15508103</v>
      </c>
      <c r="DM38" s="592"/>
      <c r="DN38" s="592"/>
      <c r="DO38" s="592"/>
      <c r="DP38" s="592"/>
      <c r="DQ38" s="592"/>
      <c r="DR38" s="592"/>
      <c r="DS38" s="592"/>
      <c r="DT38" s="592"/>
      <c r="DU38" s="592"/>
      <c r="DV38" s="593"/>
      <c r="DW38" s="596">
        <v>9.3000000000000007</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v>162605</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5362640</v>
      </c>
      <c r="CS39" s="623"/>
      <c r="CT39" s="623"/>
      <c r="CU39" s="623"/>
      <c r="CV39" s="623"/>
      <c r="CW39" s="623"/>
      <c r="CX39" s="623"/>
      <c r="CY39" s="624"/>
      <c r="CZ39" s="625">
        <v>2</v>
      </c>
      <c r="DA39" s="626"/>
      <c r="DB39" s="626"/>
      <c r="DC39" s="627"/>
      <c r="DD39" s="600">
        <v>5210668</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7434385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97</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6577375</v>
      </c>
      <c r="CS40" s="592"/>
      <c r="CT40" s="592"/>
      <c r="CU40" s="592"/>
      <c r="CV40" s="592"/>
      <c r="CW40" s="592"/>
      <c r="CX40" s="592"/>
      <c r="CY40" s="593"/>
      <c r="CZ40" s="625">
        <v>2.5</v>
      </c>
      <c r="DA40" s="626"/>
      <c r="DB40" s="626"/>
      <c r="DC40" s="627"/>
      <c r="DD40" s="600">
        <v>2690967</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15052534</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306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32858228</v>
      </c>
      <c r="CS42" s="592"/>
      <c r="CT42" s="592"/>
      <c r="CU42" s="592"/>
      <c r="CV42" s="592"/>
      <c r="CW42" s="592"/>
      <c r="CX42" s="592"/>
      <c r="CY42" s="593"/>
      <c r="CZ42" s="625">
        <v>12.4</v>
      </c>
      <c r="DA42" s="674"/>
      <c r="DB42" s="674"/>
      <c r="DC42" s="675"/>
      <c r="DD42" s="600">
        <v>11504714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681496</v>
      </c>
      <c r="CS43" s="623"/>
      <c r="CT43" s="623"/>
      <c r="CU43" s="623"/>
      <c r="CV43" s="623"/>
      <c r="CW43" s="623"/>
      <c r="CX43" s="623"/>
      <c r="CY43" s="624"/>
      <c r="CZ43" s="625">
        <v>0.3</v>
      </c>
      <c r="DA43" s="626"/>
      <c r="DB43" s="626"/>
      <c r="DC43" s="627"/>
      <c r="DD43" s="600">
        <v>681496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32705913</v>
      </c>
      <c r="CS44" s="592"/>
      <c r="CT44" s="592"/>
      <c r="CU44" s="592"/>
      <c r="CV44" s="592"/>
      <c r="CW44" s="592"/>
      <c r="CX44" s="592"/>
      <c r="CY44" s="593"/>
      <c r="CZ44" s="625">
        <v>12.3</v>
      </c>
      <c r="DA44" s="674"/>
      <c r="DB44" s="674"/>
      <c r="DC44" s="675"/>
      <c r="DD44" s="600">
        <v>11479046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12820874</v>
      </c>
      <c r="CS45" s="623"/>
      <c r="CT45" s="623"/>
      <c r="CU45" s="623"/>
      <c r="CV45" s="623"/>
      <c r="CW45" s="623"/>
      <c r="CX45" s="623"/>
      <c r="CY45" s="624"/>
      <c r="CZ45" s="625">
        <v>4.8</v>
      </c>
      <c r="DA45" s="626"/>
      <c r="DB45" s="626"/>
      <c r="DC45" s="627"/>
      <c r="DD45" s="600">
        <v>817475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17123171</v>
      </c>
      <c r="CS46" s="592"/>
      <c r="CT46" s="592"/>
      <c r="CU46" s="592"/>
      <c r="CV46" s="592"/>
      <c r="CW46" s="592"/>
      <c r="CX46" s="592"/>
      <c r="CY46" s="593"/>
      <c r="CZ46" s="625">
        <v>6.5</v>
      </c>
      <c r="DA46" s="674"/>
      <c r="DB46" s="674"/>
      <c r="DC46" s="675"/>
      <c r="DD46" s="600">
        <v>10163931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152315</v>
      </c>
      <c r="CS47" s="623"/>
      <c r="CT47" s="623"/>
      <c r="CU47" s="623"/>
      <c r="CV47" s="623"/>
      <c r="CW47" s="623"/>
      <c r="CX47" s="623"/>
      <c r="CY47" s="624"/>
      <c r="CZ47" s="625">
        <v>0.1</v>
      </c>
      <c r="DA47" s="626"/>
      <c r="DB47" s="626"/>
      <c r="DC47" s="627"/>
      <c r="DD47" s="600">
        <v>25668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265069699</v>
      </c>
      <c r="CS49" s="659"/>
      <c r="CT49" s="659"/>
      <c r="CU49" s="659"/>
      <c r="CV49" s="659"/>
      <c r="CW49" s="659"/>
      <c r="CX49" s="659"/>
      <c r="CY49" s="686"/>
      <c r="CZ49" s="687">
        <v>100</v>
      </c>
      <c r="DA49" s="688"/>
      <c r="DB49" s="688"/>
      <c r="DC49" s="689"/>
      <c r="DD49" s="690">
        <v>181082556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6" zoomScale="70" zoomScaleNormal="25" zoomScaleSheetLayoutView="70" workbookViewId="0">
      <selection activeCell="AF88" activeCellId="2" sqref="AF72:AJ72 Q79:AO79 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274902</v>
      </c>
      <c r="R7" s="721"/>
      <c r="S7" s="721"/>
      <c r="T7" s="721"/>
      <c r="U7" s="721"/>
      <c r="V7" s="721">
        <v>264942</v>
      </c>
      <c r="W7" s="721"/>
      <c r="X7" s="721"/>
      <c r="Y7" s="721"/>
      <c r="Z7" s="721"/>
      <c r="AA7" s="721">
        <v>9960</v>
      </c>
      <c r="AB7" s="721"/>
      <c r="AC7" s="721"/>
      <c r="AD7" s="721"/>
      <c r="AE7" s="722"/>
      <c r="AF7" s="723">
        <v>8335</v>
      </c>
      <c r="AG7" s="724"/>
      <c r="AH7" s="724"/>
      <c r="AI7" s="724"/>
      <c r="AJ7" s="725"/>
      <c r="AK7" s="760">
        <v>44</v>
      </c>
      <c r="AL7" s="761"/>
      <c r="AM7" s="761"/>
      <c r="AN7" s="761"/>
      <c r="AO7" s="761"/>
      <c r="AP7" s="761">
        <v>284237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-4</v>
      </c>
      <c r="CI7" s="758"/>
      <c r="CJ7" s="758"/>
      <c r="CK7" s="758"/>
      <c r="CL7" s="759"/>
      <c r="CM7" s="757">
        <v>150</v>
      </c>
      <c r="CN7" s="758"/>
      <c r="CO7" s="758"/>
      <c r="CP7" s="758"/>
      <c r="CQ7" s="759"/>
      <c r="CR7" s="757">
        <v>100</v>
      </c>
      <c r="CS7" s="758"/>
      <c r="CT7" s="758"/>
      <c r="CU7" s="758"/>
      <c r="CV7" s="759"/>
      <c r="CW7" s="757">
        <v>6</v>
      </c>
      <c r="CX7" s="758"/>
      <c r="CY7" s="758"/>
      <c r="CZ7" s="758"/>
      <c r="DA7" s="759"/>
      <c r="DB7" s="757" t="s">
        <v>480</v>
      </c>
      <c r="DC7" s="758"/>
      <c r="DD7" s="758"/>
      <c r="DE7" s="758"/>
      <c r="DF7" s="759"/>
      <c r="DG7" s="757" t="s">
        <v>480</v>
      </c>
      <c r="DH7" s="758"/>
      <c r="DI7" s="758"/>
      <c r="DJ7" s="758"/>
      <c r="DK7" s="759"/>
      <c r="DL7" s="757" t="s">
        <v>480</v>
      </c>
      <c r="DM7" s="758"/>
      <c r="DN7" s="758"/>
      <c r="DO7" s="758"/>
      <c r="DP7" s="759"/>
      <c r="DQ7" s="757" t="s">
        <v>480</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37</v>
      </c>
      <c r="R8" s="745"/>
      <c r="S8" s="745"/>
      <c r="T8" s="745"/>
      <c r="U8" s="745"/>
      <c r="V8" s="745">
        <v>35</v>
      </c>
      <c r="W8" s="745"/>
      <c r="X8" s="745"/>
      <c r="Y8" s="745"/>
      <c r="Z8" s="745"/>
      <c r="AA8" s="745">
        <v>2</v>
      </c>
      <c r="AB8" s="745"/>
      <c r="AC8" s="745"/>
      <c r="AD8" s="745"/>
      <c r="AE8" s="746"/>
      <c r="AF8" s="747">
        <v>2</v>
      </c>
      <c r="AG8" s="748"/>
      <c r="AH8" s="748"/>
      <c r="AI8" s="748"/>
      <c r="AJ8" s="749"/>
      <c r="AK8" s="750">
        <v>36</v>
      </c>
      <c r="AL8" s="751"/>
      <c r="AM8" s="751"/>
      <c r="AN8" s="751"/>
      <c r="AO8" s="751"/>
      <c r="AP8" s="751" t="s">
        <v>564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-5</v>
      </c>
      <c r="CI8" s="768"/>
      <c r="CJ8" s="768"/>
      <c r="CK8" s="768"/>
      <c r="CL8" s="769"/>
      <c r="CM8" s="767">
        <v>630</v>
      </c>
      <c r="CN8" s="768"/>
      <c r="CO8" s="768"/>
      <c r="CP8" s="768"/>
      <c r="CQ8" s="769"/>
      <c r="CR8" s="767">
        <v>189</v>
      </c>
      <c r="CS8" s="768"/>
      <c r="CT8" s="768"/>
      <c r="CU8" s="768"/>
      <c r="CV8" s="769"/>
      <c r="CW8" s="767">
        <v>0</v>
      </c>
      <c r="CX8" s="768"/>
      <c r="CY8" s="768"/>
      <c r="CZ8" s="768"/>
      <c r="DA8" s="769"/>
      <c r="DB8" s="767" t="s">
        <v>480</v>
      </c>
      <c r="DC8" s="768"/>
      <c r="DD8" s="768"/>
      <c r="DE8" s="768"/>
      <c r="DF8" s="769"/>
      <c r="DG8" s="767" t="s">
        <v>480</v>
      </c>
      <c r="DH8" s="768"/>
      <c r="DI8" s="768"/>
      <c r="DJ8" s="768"/>
      <c r="DK8" s="769"/>
      <c r="DL8" s="767" t="s">
        <v>480</v>
      </c>
      <c r="DM8" s="768"/>
      <c r="DN8" s="768"/>
      <c r="DO8" s="768"/>
      <c r="DP8" s="769"/>
      <c r="DQ8" s="767" t="s">
        <v>480</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57</v>
      </c>
      <c r="R9" s="745"/>
      <c r="S9" s="745"/>
      <c r="T9" s="745"/>
      <c r="U9" s="745"/>
      <c r="V9" s="745">
        <v>596</v>
      </c>
      <c r="W9" s="745"/>
      <c r="X9" s="745"/>
      <c r="Y9" s="745"/>
      <c r="Z9" s="745"/>
      <c r="AA9" s="745">
        <v>-539</v>
      </c>
      <c r="AB9" s="745"/>
      <c r="AC9" s="745"/>
      <c r="AD9" s="745"/>
      <c r="AE9" s="746"/>
      <c r="AF9" s="747">
        <v>-540</v>
      </c>
      <c r="AG9" s="748"/>
      <c r="AH9" s="748"/>
      <c r="AI9" s="748"/>
      <c r="AJ9" s="749"/>
      <c r="AK9" s="773" t="s">
        <v>565</v>
      </c>
      <c r="AL9" s="774"/>
      <c r="AM9" s="774"/>
      <c r="AN9" s="774"/>
      <c r="AO9" s="775"/>
      <c r="AP9" s="751">
        <v>34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13</v>
      </c>
      <c r="CI9" s="768"/>
      <c r="CJ9" s="768"/>
      <c r="CK9" s="768"/>
      <c r="CL9" s="769"/>
      <c r="CM9" s="767">
        <v>111</v>
      </c>
      <c r="CN9" s="768"/>
      <c r="CO9" s="768"/>
      <c r="CP9" s="768"/>
      <c r="CQ9" s="769"/>
      <c r="CR9" s="767">
        <v>50</v>
      </c>
      <c r="CS9" s="768"/>
      <c r="CT9" s="768"/>
      <c r="CU9" s="768"/>
      <c r="CV9" s="769"/>
      <c r="CW9" s="767">
        <v>25</v>
      </c>
      <c r="CX9" s="768"/>
      <c r="CY9" s="768"/>
      <c r="CZ9" s="768"/>
      <c r="DA9" s="769"/>
      <c r="DB9" s="767" t="s">
        <v>480</v>
      </c>
      <c r="DC9" s="768"/>
      <c r="DD9" s="768"/>
      <c r="DE9" s="768"/>
      <c r="DF9" s="769"/>
      <c r="DG9" s="767" t="s">
        <v>480</v>
      </c>
      <c r="DH9" s="768"/>
      <c r="DI9" s="768"/>
      <c r="DJ9" s="768"/>
      <c r="DK9" s="769"/>
      <c r="DL9" s="767" t="s">
        <v>480</v>
      </c>
      <c r="DM9" s="768"/>
      <c r="DN9" s="768"/>
      <c r="DO9" s="768"/>
      <c r="DP9" s="769"/>
      <c r="DQ9" s="767" t="s">
        <v>480</v>
      </c>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14</v>
      </c>
      <c r="R10" s="745"/>
      <c r="S10" s="745"/>
      <c r="T10" s="745"/>
      <c r="U10" s="745"/>
      <c r="V10" s="745">
        <v>14</v>
      </c>
      <c r="W10" s="745"/>
      <c r="X10" s="745"/>
      <c r="Y10" s="745"/>
      <c r="Z10" s="745"/>
      <c r="AA10" s="745" t="s">
        <v>558</v>
      </c>
      <c r="AB10" s="745"/>
      <c r="AC10" s="745"/>
      <c r="AD10" s="745"/>
      <c r="AE10" s="746"/>
      <c r="AF10" s="747" t="s">
        <v>562</v>
      </c>
      <c r="AG10" s="748"/>
      <c r="AH10" s="748"/>
      <c r="AI10" s="748"/>
      <c r="AJ10" s="749"/>
      <c r="AK10" s="773" t="s">
        <v>565</v>
      </c>
      <c r="AL10" s="774"/>
      <c r="AM10" s="774"/>
      <c r="AN10" s="774"/>
      <c r="AO10" s="775"/>
      <c r="AP10" s="751" t="s">
        <v>564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1</v>
      </c>
      <c r="CI10" s="768"/>
      <c r="CJ10" s="768"/>
      <c r="CK10" s="768"/>
      <c r="CL10" s="769"/>
      <c r="CM10" s="767">
        <v>175</v>
      </c>
      <c r="CN10" s="768"/>
      <c r="CO10" s="768"/>
      <c r="CP10" s="768"/>
      <c r="CQ10" s="769"/>
      <c r="CR10" s="767">
        <v>35</v>
      </c>
      <c r="CS10" s="768"/>
      <c r="CT10" s="768"/>
      <c r="CU10" s="768"/>
      <c r="CV10" s="769"/>
      <c r="CW10" s="767">
        <v>1</v>
      </c>
      <c r="CX10" s="768"/>
      <c r="CY10" s="768"/>
      <c r="CZ10" s="768"/>
      <c r="DA10" s="769"/>
      <c r="DB10" s="767" t="s">
        <v>480</v>
      </c>
      <c r="DC10" s="768"/>
      <c r="DD10" s="768"/>
      <c r="DE10" s="768"/>
      <c r="DF10" s="769"/>
      <c r="DG10" s="767" t="s">
        <v>480</v>
      </c>
      <c r="DH10" s="768"/>
      <c r="DI10" s="768"/>
      <c r="DJ10" s="768"/>
      <c r="DK10" s="769"/>
      <c r="DL10" s="767" t="s">
        <v>480</v>
      </c>
      <c r="DM10" s="768"/>
      <c r="DN10" s="768"/>
      <c r="DO10" s="768"/>
      <c r="DP10" s="769"/>
      <c r="DQ10" s="767" t="s">
        <v>480</v>
      </c>
      <c r="DR10" s="768"/>
      <c r="DS10" s="768"/>
      <c r="DT10" s="768"/>
      <c r="DU10" s="769"/>
      <c r="DV10" s="770"/>
      <c r="DW10" s="771"/>
      <c r="DX10" s="771"/>
      <c r="DY10" s="771"/>
      <c r="DZ10" s="772"/>
      <c r="EA10" s="205"/>
    </row>
    <row r="11" spans="1:131" s="206" customFormat="1" ht="26.25" customHeight="1" x14ac:dyDescent="0.15">
      <c r="A11" s="212">
        <v>5</v>
      </c>
      <c r="B11" s="741" t="s">
        <v>370</v>
      </c>
      <c r="C11" s="742"/>
      <c r="D11" s="742"/>
      <c r="E11" s="742"/>
      <c r="F11" s="742"/>
      <c r="G11" s="742"/>
      <c r="H11" s="742"/>
      <c r="I11" s="742"/>
      <c r="J11" s="742"/>
      <c r="K11" s="742"/>
      <c r="L11" s="742"/>
      <c r="M11" s="742"/>
      <c r="N11" s="742"/>
      <c r="O11" s="742"/>
      <c r="P11" s="743"/>
      <c r="Q11" s="744">
        <v>395</v>
      </c>
      <c r="R11" s="745"/>
      <c r="S11" s="745"/>
      <c r="T11" s="745"/>
      <c r="U11" s="745"/>
      <c r="V11" s="745">
        <v>295</v>
      </c>
      <c r="W11" s="745"/>
      <c r="X11" s="745"/>
      <c r="Y11" s="745"/>
      <c r="Z11" s="745"/>
      <c r="AA11" s="745">
        <v>100</v>
      </c>
      <c r="AB11" s="745"/>
      <c r="AC11" s="745"/>
      <c r="AD11" s="745"/>
      <c r="AE11" s="746"/>
      <c r="AF11" s="747" t="s">
        <v>113</v>
      </c>
      <c r="AG11" s="748"/>
      <c r="AH11" s="748"/>
      <c r="AI11" s="748"/>
      <c r="AJ11" s="749"/>
      <c r="AK11" s="773" t="s">
        <v>598</v>
      </c>
      <c r="AL11" s="774"/>
      <c r="AM11" s="774"/>
      <c r="AN11" s="774"/>
      <c r="AO11" s="775"/>
      <c r="AP11" s="751" t="s">
        <v>564</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1</v>
      </c>
      <c r="CI11" s="768"/>
      <c r="CJ11" s="768"/>
      <c r="CK11" s="768"/>
      <c r="CL11" s="769"/>
      <c r="CM11" s="767">
        <v>262</v>
      </c>
      <c r="CN11" s="768"/>
      <c r="CO11" s="768"/>
      <c r="CP11" s="768"/>
      <c r="CQ11" s="769"/>
      <c r="CR11" s="767">
        <v>230</v>
      </c>
      <c r="CS11" s="768"/>
      <c r="CT11" s="768"/>
      <c r="CU11" s="768"/>
      <c r="CV11" s="769"/>
      <c r="CW11" s="767">
        <v>0</v>
      </c>
      <c r="CX11" s="768"/>
      <c r="CY11" s="768"/>
      <c r="CZ11" s="768"/>
      <c r="DA11" s="769"/>
      <c r="DB11" s="767" t="s">
        <v>480</v>
      </c>
      <c r="DC11" s="768"/>
      <c r="DD11" s="768"/>
      <c r="DE11" s="768"/>
      <c r="DF11" s="769"/>
      <c r="DG11" s="767" t="s">
        <v>480</v>
      </c>
      <c r="DH11" s="768"/>
      <c r="DI11" s="768"/>
      <c r="DJ11" s="768"/>
      <c r="DK11" s="769"/>
      <c r="DL11" s="767" t="s">
        <v>480</v>
      </c>
      <c r="DM11" s="768"/>
      <c r="DN11" s="768"/>
      <c r="DO11" s="768"/>
      <c r="DP11" s="769"/>
      <c r="DQ11" s="767" t="s">
        <v>480</v>
      </c>
      <c r="DR11" s="768"/>
      <c r="DS11" s="768"/>
      <c r="DT11" s="768"/>
      <c r="DU11" s="769"/>
      <c r="DV11" s="770"/>
      <c r="DW11" s="771"/>
      <c r="DX11" s="771"/>
      <c r="DY11" s="771"/>
      <c r="DZ11" s="772"/>
      <c r="EA11" s="205"/>
    </row>
    <row r="12" spans="1:131" s="206" customFormat="1" ht="26.25" customHeight="1" x14ac:dyDescent="0.15">
      <c r="A12" s="212">
        <v>6</v>
      </c>
      <c r="B12" s="741" t="s">
        <v>371</v>
      </c>
      <c r="C12" s="742"/>
      <c r="D12" s="742"/>
      <c r="E12" s="742"/>
      <c r="F12" s="742"/>
      <c r="G12" s="742"/>
      <c r="H12" s="742"/>
      <c r="I12" s="742"/>
      <c r="J12" s="742"/>
      <c r="K12" s="742"/>
      <c r="L12" s="742"/>
      <c r="M12" s="742"/>
      <c r="N12" s="742"/>
      <c r="O12" s="742"/>
      <c r="P12" s="743"/>
      <c r="Q12" s="744">
        <v>14</v>
      </c>
      <c r="R12" s="745"/>
      <c r="S12" s="745"/>
      <c r="T12" s="745"/>
      <c r="U12" s="745"/>
      <c r="V12" s="745">
        <v>14</v>
      </c>
      <c r="W12" s="745"/>
      <c r="X12" s="745"/>
      <c r="Y12" s="745"/>
      <c r="Z12" s="745"/>
      <c r="AA12" s="745">
        <v>1</v>
      </c>
      <c r="AB12" s="745"/>
      <c r="AC12" s="745"/>
      <c r="AD12" s="745"/>
      <c r="AE12" s="746"/>
      <c r="AF12" s="747">
        <v>1</v>
      </c>
      <c r="AG12" s="748"/>
      <c r="AH12" s="748"/>
      <c r="AI12" s="748"/>
      <c r="AJ12" s="749"/>
      <c r="AK12" s="750" t="s">
        <v>599</v>
      </c>
      <c r="AL12" s="751"/>
      <c r="AM12" s="751"/>
      <c r="AN12" s="751"/>
      <c r="AO12" s="751"/>
      <c r="AP12" s="751" t="s">
        <v>564</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557</v>
      </c>
      <c r="BT12" s="755"/>
      <c r="BU12" s="755"/>
      <c r="BV12" s="755"/>
      <c r="BW12" s="755"/>
      <c r="BX12" s="755"/>
      <c r="BY12" s="755"/>
      <c r="BZ12" s="755"/>
      <c r="CA12" s="755"/>
      <c r="CB12" s="755"/>
      <c r="CC12" s="755"/>
      <c r="CD12" s="755"/>
      <c r="CE12" s="755"/>
      <c r="CF12" s="755"/>
      <c r="CG12" s="756"/>
      <c r="CH12" s="767">
        <v>-5</v>
      </c>
      <c r="CI12" s="768"/>
      <c r="CJ12" s="768"/>
      <c r="CK12" s="768"/>
      <c r="CL12" s="769"/>
      <c r="CM12" s="767">
        <v>461</v>
      </c>
      <c r="CN12" s="768"/>
      <c r="CO12" s="768"/>
      <c r="CP12" s="768"/>
      <c r="CQ12" s="769"/>
      <c r="CR12" s="767">
        <v>420</v>
      </c>
      <c r="CS12" s="768"/>
      <c r="CT12" s="768"/>
      <c r="CU12" s="768"/>
      <c r="CV12" s="769"/>
      <c r="CW12" s="767">
        <v>3</v>
      </c>
      <c r="CX12" s="768"/>
      <c r="CY12" s="768"/>
      <c r="CZ12" s="768"/>
      <c r="DA12" s="769"/>
      <c r="DB12" s="767" t="s">
        <v>480</v>
      </c>
      <c r="DC12" s="768"/>
      <c r="DD12" s="768"/>
      <c r="DE12" s="768"/>
      <c r="DF12" s="769"/>
      <c r="DG12" s="767" t="s">
        <v>480</v>
      </c>
      <c r="DH12" s="768"/>
      <c r="DI12" s="768"/>
      <c r="DJ12" s="768"/>
      <c r="DK12" s="769"/>
      <c r="DL12" s="767" t="s">
        <v>480</v>
      </c>
      <c r="DM12" s="768"/>
      <c r="DN12" s="768"/>
      <c r="DO12" s="768"/>
      <c r="DP12" s="769"/>
      <c r="DQ12" s="767" t="s">
        <v>480</v>
      </c>
      <c r="DR12" s="768"/>
      <c r="DS12" s="768"/>
      <c r="DT12" s="768"/>
      <c r="DU12" s="769"/>
      <c r="DV12" s="770"/>
      <c r="DW12" s="771"/>
      <c r="DX12" s="771"/>
      <c r="DY12" s="771"/>
      <c r="DZ12" s="772"/>
      <c r="EA12" s="205"/>
    </row>
    <row r="13" spans="1:131" s="206" customFormat="1" ht="26.25" customHeight="1" x14ac:dyDescent="0.15">
      <c r="A13" s="212">
        <v>7</v>
      </c>
      <c r="B13" s="741" t="s">
        <v>372</v>
      </c>
      <c r="C13" s="742"/>
      <c r="D13" s="742"/>
      <c r="E13" s="742"/>
      <c r="F13" s="742"/>
      <c r="G13" s="742"/>
      <c r="H13" s="742"/>
      <c r="I13" s="742"/>
      <c r="J13" s="742"/>
      <c r="K13" s="742"/>
      <c r="L13" s="742"/>
      <c r="M13" s="742"/>
      <c r="N13" s="742"/>
      <c r="O13" s="742"/>
      <c r="P13" s="743"/>
      <c r="Q13" s="744">
        <v>204</v>
      </c>
      <c r="R13" s="745"/>
      <c r="S13" s="745"/>
      <c r="T13" s="745"/>
      <c r="U13" s="745"/>
      <c r="V13" s="745">
        <v>118</v>
      </c>
      <c r="W13" s="745"/>
      <c r="X13" s="745"/>
      <c r="Y13" s="745"/>
      <c r="Z13" s="745"/>
      <c r="AA13" s="745">
        <v>86</v>
      </c>
      <c r="AB13" s="745"/>
      <c r="AC13" s="745"/>
      <c r="AD13" s="745"/>
      <c r="AE13" s="746"/>
      <c r="AF13" s="747" t="s">
        <v>113</v>
      </c>
      <c r="AG13" s="748"/>
      <c r="AH13" s="748"/>
      <c r="AI13" s="748"/>
      <c r="AJ13" s="749"/>
      <c r="AK13" s="750">
        <v>4</v>
      </c>
      <c r="AL13" s="751"/>
      <c r="AM13" s="751"/>
      <c r="AN13" s="751"/>
      <c r="AO13" s="751"/>
      <c r="AP13" s="751">
        <v>831</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549</v>
      </c>
      <c r="BT13" s="755"/>
      <c r="BU13" s="755"/>
      <c r="BV13" s="755"/>
      <c r="BW13" s="755"/>
      <c r="BX13" s="755"/>
      <c r="BY13" s="755"/>
      <c r="BZ13" s="755"/>
      <c r="CA13" s="755"/>
      <c r="CB13" s="755"/>
      <c r="CC13" s="755"/>
      <c r="CD13" s="755"/>
      <c r="CE13" s="755"/>
      <c r="CF13" s="755"/>
      <c r="CG13" s="756"/>
      <c r="CH13" s="767">
        <v>22</v>
      </c>
      <c r="CI13" s="768"/>
      <c r="CJ13" s="768"/>
      <c r="CK13" s="768"/>
      <c r="CL13" s="769"/>
      <c r="CM13" s="767">
        <v>630</v>
      </c>
      <c r="CN13" s="768"/>
      <c r="CO13" s="768"/>
      <c r="CP13" s="768"/>
      <c r="CQ13" s="769"/>
      <c r="CR13" s="767">
        <v>100</v>
      </c>
      <c r="CS13" s="768"/>
      <c r="CT13" s="768"/>
      <c r="CU13" s="768"/>
      <c r="CV13" s="769"/>
      <c r="CW13" s="767">
        <v>73</v>
      </c>
      <c r="CX13" s="768"/>
      <c r="CY13" s="768"/>
      <c r="CZ13" s="768"/>
      <c r="DA13" s="769"/>
      <c r="DB13" s="767" t="s">
        <v>480</v>
      </c>
      <c r="DC13" s="768"/>
      <c r="DD13" s="768"/>
      <c r="DE13" s="768"/>
      <c r="DF13" s="769"/>
      <c r="DG13" s="767" t="s">
        <v>480</v>
      </c>
      <c r="DH13" s="768"/>
      <c r="DI13" s="768"/>
      <c r="DJ13" s="768"/>
      <c r="DK13" s="769"/>
      <c r="DL13" s="767" t="s">
        <v>480</v>
      </c>
      <c r="DM13" s="768"/>
      <c r="DN13" s="768"/>
      <c r="DO13" s="768"/>
      <c r="DP13" s="769"/>
      <c r="DQ13" s="767" t="s">
        <v>480</v>
      </c>
      <c r="DR13" s="768"/>
      <c r="DS13" s="768"/>
      <c r="DT13" s="768"/>
      <c r="DU13" s="769"/>
      <c r="DV13" s="770"/>
      <c r="DW13" s="771"/>
      <c r="DX13" s="771"/>
      <c r="DY13" s="771"/>
      <c r="DZ13" s="772"/>
      <c r="EA13" s="205"/>
    </row>
    <row r="14" spans="1:131" s="206" customFormat="1" ht="26.25" customHeight="1" x14ac:dyDescent="0.15">
      <c r="A14" s="212">
        <v>8</v>
      </c>
      <c r="B14" s="741" t="s">
        <v>373</v>
      </c>
      <c r="C14" s="742"/>
      <c r="D14" s="742"/>
      <c r="E14" s="742"/>
      <c r="F14" s="742"/>
      <c r="G14" s="742"/>
      <c r="H14" s="742"/>
      <c r="I14" s="742"/>
      <c r="J14" s="742"/>
      <c r="K14" s="742"/>
      <c r="L14" s="742"/>
      <c r="M14" s="742"/>
      <c r="N14" s="742"/>
      <c r="O14" s="742"/>
      <c r="P14" s="743"/>
      <c r="Q14" s="744">
        <v>36838</v>
      </c>
      <c r="R14" s="745"/>
      <c r="S14" s="745"/>
      <c r="T14" s="745"/>
      <c r="U14" s="745"/>
      <c r="V14" s="745">
        <v>36838</v>
      </c>
      <c r="W14" s="745"/>
      <c r="X14" s="745"/>
      <c r="Y14" s="745"/>
      <c r="Z14" s="745"/>
      <c r="AA14" s="745" t="s">
        <v>563</v>
      </c>
      <c r="AB14" s="745"/>
      <c r="AC14" s="745"/>
      <c r="AD14" s="745"/>
      <c r="AE14" s="746"/>
      <c r="AF14" s="747" t="s">
        <v>113</v>
      </c>
      <c r="AG14" s="748"/>
      <c r="AH14" s="748"/>
      <c r="AI14" s="748"/>
      <c r="AJ14" s="749"/>
      <c r="AK14" s="750">
        <v>35469</v>
      </c>
      <c r="AL14" s="751"/>
      <c r="AM14" s="751"/>
      <c r="AN14" s="751"/>
      <c r="AO14" s="751"/>
      <c r="AP14" s="751" t="s">
        <v>564</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550</v>
      </c>
      <c r="BT14" s="755"/>
      <c r="BU14" s="755"/>
      <c r="BV14" s="755"/>
      <c r="BW14" s="755"/>
      <c r="BX14" s="755"/>
      <c r="BY14" s="755"/>
      <c r="BZ14" s="755"/>
      <c r="CA14" s="755"/>
      <c r="CB14" s="755"/>
      <c r="CC14" s="755"/>
      <c r="CD14" s="755"/>
      <c r="CE14" s="755"/>
      <c r="CF14" s="755"/>
      <c r="CG14" s="756"/>
      <c r="CH14" s="767">
        <v>93</v>
      </c>
      <c r="CI14" s="768"/>
      <c r="CJ14" s="768"/>
      <c r="CK14" s="768"/>
      <c r="CL14" s="769"/>
      <c r="CM14" s="767">
        <v>853</v>
      </c>
      <c r="CN14" s="768"/>
      <c r="CO14" s="768"/>
      <c r="CP14" s="768"/>
      <c r="CQ14" s="769"/>
      <c r="CR14" s="767">
        <v>50</v>
      </c>
      <c r="CS14" s="768"/>
      <c r="CT14" s="768"/>
      <c r="CU14" s="768"/>
      <c r="CV14" s="769"/>
      <c r="CW14" s="767">
        <v>0</v>
      </c>
      <c r="CX14" s="768"/>
      <c r="CY14" s="768"/>
      <c r="CZ14" s="768"/>
      <c r="DA14" s="769"/>
      <c r="DB14" s="767" t="s">
        <v>480</v>
      </c>
      <c r="DC14" s="768"/>
      <c r="DD14" s="768"/>
      <c r="DE14" s="768"/>
      <c r="DF14" s="769"/>
      <c r="DG14" s="767" t="s">
        <v>480</v>
      </c>
      <c r="DH14" s="768"/>
      <c r="DI14" s="768"/>
      <c r="DJ14" s="768"/>
      <c r="DK14" s="769"/>
      <c r="DL14" s="767" t="s">
        <v>480</v>
      </c>
      <c r="DM14" s="768"/>
      <c r="DN14" s="768"/>
      <c r="DO14" s="768"/>
      <c r="DP14" s="769"/>
      <c r="DQ14" s="767" t="s">
        <v>480</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551</v>
      </c>
      <c r="BT15" s="755"/>
      <c r="BU15" s="755"/>
      <c r="BV15" s="755"/>
      <c r="BW15" s="755"/>
      <c r="BX15" s="755"/>
      <c r="BY15" s="755"/>
      <c r="BZ15" s="755"/>
      <c r="CA15" s="755"/>
      <c r="CB15" s="755"/>
      <c r="CC15" s="755"/>
      <c r="CD15" s="755"/>
      <c r="CE15" s="755"/>
      <c r="CF15" s="755"/>
      <c r="CG15" s="756"/>
      <c r="CH15" s="767">
        <v>-8</v>
      </c>
      <c r="CI15" s="768"/>
      <c r="CJ15" s="768"/>
      <c r="CK15" s="768"/>
      <c r="CL15" s="769"/>
      <c r="CM15" s="767">
        <v>27</v>
      </c>
      <c r="CN15" s="768"/>
      <c r="CO15" s="768"/>
      <c r="CP15" s="768"/>
      <c r="CQ15" s="769"/>
      <c r="CR15" s="767">
        <v>0</v>
      </c>
      <c r="CS15" s="768"/>
      <c r="CT15" s="768"/>
      <c r="CU15" s="768"/>
      <c r="CV15" s="769"/>
      <c r="CW15" s="767">
        <v>0</v>
      </c>
      <c r="CX15" s="768"/>
      <c r="CY15" s="768"/>
      <c r="CZ15" s="768"/>
      <c r="DA15" s="769"/>
      <c r="DB15" s="767" t="s">
        <v>480</v>
      </c>
      <c r="DC15" s="768"/>
      <c r="DD15" s="768"/>
      <c r="DE15" s="768"/>
      <c r="DF15" s="769"/>
      <c r="DG15" s="767" t="s">
        <v>480</v>
      </c>
      <c r="DH15" s="768"/>
      <c r="DI15" s="768"/>
      <c r="DJ15" s="768"/>
      <c r="DK15" s="769"/>
      <c r="DL15" s="767" t="s">
        <v>480</v>
      </c>
      <c r="DM15" s="768"/>
      <c r="DN15" s="768"/>
      <c r="DO15" s="768"/>
      <c r="DP15" s="769"/>
      <c r="DQ15" s="767" t="s">
        <v>480</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552</v>
      </c>
      <c r="BT16" s="755"/>
      <c r="BU16" s="755"/>
      <c r="BV16" s="755"/>
      <c r="BW16" s="755"/>
      <c r="BX16" s="755"/>
      <c r="BY16" s="755"/>
      <c r="BZ16" s="755"/>
      <c r="CA16" s="755"/>
      <c r="CB16" s="755"/>
      <c r="CC16" s="755"/>
      <c r="CD16" s="755"/>
      <c r="CE16" s="755"/>
      <c r="CF16" s="755"/>
      <c r="CG16" s="756"/>
      <c r="CH16" s="767">
        <v>2</v>
      </c>
      <c r="CI16" s="768"/>
      <c r="CJ16" s="768"/>
      <c r="CK16" s="768"/>
      <c r="CL16" s="769"/>
      <c r="CM16" s="767">
        <v>93</v>
      </c>
      <c r="CN16" s="768"/>
      <c r="CO16" s="768"/>
      <c r="CP16" s="768"/>
      <c r="CQ16" s="769"/>
      <c r="CR16" s="767">
        <v>6</v>
      </c>
      <c r="CS16" s="768"/>
      <c r="CT16" s="768"/>
      <c r="CU16" s="768"/>
      <c r="CV16" s="769"/>
      <c r="CW16" s="767">
        <v>0</v>
      </c>
      <c r="CX16" s="768"/>
      <c r="CY16" s="768"/>
      <c r="CZ16" s="768"/>
      <c r="DA16" s="769"/>
      <c r="DB16" s="767" t="s">
        <v>480</v>
      </c>
      <c r="DC16" s="768"/>
      <c r="DD16" s="768"/>
      <c r="DE16" s="768"/>
      <c r="DF16" s="769"/>
      <c r="DG16" s="767" t="s">
        <v>480</v>
      </c>
      <c r="DH16" s="768"/>
      <c r="DI16" s="768"/>
      <c r="DJ16" s="768"/>
      <c r="DK16" s="769"/>
      <c r="DL16" s="767" t="s">
        <v>480</v>
      </c>
      <c r="DM16" s="768"/>
      <c r="DN16" s="768"/>
      <c r="DO16" s="768"/>
      <c r="DP16" s="769"/>
      <c r="DQ16" s="767" t="s">
        <v>480</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553</v>
      </c>
      <c r="BT17" s="755"/>
      <c r="BU17" s="755"/>
      <c r="BV17" s="755"/>
      <c r="BW17" s="755"/>
      <c r="BX17" s="755"/>
      <c r="BY17" s="755"/>
      <c r="BZ17" s="755"/>
      <c r="CA17" s="755"/>
      <c r="CB17" s="755"/>
      <c r="CC17" s="755"/>
      <c r="CD17" s="755"/>
      <c r="CE17" s="755"/>
      <c r="CF17" s="755"/>
      <c r="CG17" s="756"/>
      <c r="CH17" s="767">
        <v>21</v>
      </c>
      <c r="CI17" s="768"/>
      <c r="CJ17" s="768"/>
      <c r="CK17" s="768"/>
      <c r="CL17" s="769"/>
      <c r="CM17" s="767">
        <v>116</v>
      </c>
      <c r="CN17" s="768"/>
      <c r="CO17" s="768"/>
      <c r="CP17" s="768"/>
      <c r="CQ17" s="769"/>
      <c r="CR17" s="767">
        <v>7</v>
      </c>
      <c r="CS17" s="768"/>
      <c r="CT17" s="768"/>
      <c r="CU17" s="768"/>
      <c r="CV17" s="769"/>
      <c r="CW17" s="767">
        <v>0</v>
      </c>
      <c r="CX17" s="768"/>
      <c r="CY17" s="768"/>
      <c r="CZ17" s="768"/>
      <c r="DA17" s="769"/>
      <c r="DB17" s="767" t="s">
        <v>480</v>
      </c>
      <c r="DC17" s="768"/>
      <c r="DD17" s="768"/>
      <c r="DE17" s="768"/>
      <c r="DF17" s="769"/>
      <c r="DG17" s="767" t="s">
        <v>480</v>
      </c>
      <c r="DH17" s="768"/>
      <c r="DI17" s="768"/>
      <c r="DJ17" s="768"/>
      <c r="DK17" s="769"/>
      <c r="DL17" s="767" t="s">
        <v>480</v>
      </c>
      <c r="DM17" s="768"/>
      <c r="DN17" s="768"/>
      <c r="DO17" s="768"/>
      <c r="DP17" s="769"/>
      <c r="DQ17" s="767" t="s">
        <v>480</v>
      </c>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554</v>
      </c>
      <c r="BT18" s="755"/>
      <c r="BU18" s="755"/>
      <c r="BV18" s="755"/>
      <c r="BW18" s="755"/>
      <c r="BX18" s="755"/>
      <c r="BY18" s="755"/>
      <c r="BZ18" s="755"/>
      <c r="CA18" s="755"/>
      <c r="CB18" s="755"/>
      <c r="CC18" s="755"/>
      <c r="CD18" s="755"/>
      <c r="CE18" s="755"/>
      <c r="CF18" s="755"/>
      <c r="CG18" s="756"/>
      <c r="CH18" s="767">
        <v>2</v>
      </c>
      <c r="CI18" s="768"/>
      <c r="CJ18" s="768"/>
      <c r="CK18" s="768"/>
      <c r="CL18" s="769"/>
      <c r="CM18" s="767">
        <v>836</v>
      </c>
      <c r="CN18" s="768"/>
      <c r="CO18" s="768"/>
      <c r="CP18" s="768"/>
      <c r="CQ18" s="769"/>
      <c r="CR18" s="767">
        <v>20</v>
      </c>
      <c r="CS18" s="768"/>
      <c r="CT18" s="768"/>
      <c r="CU18" s="768"/>
      <c r="CV18" s="769"/>
      <c r="CW18" s="767">
        <v>9</v>
      </c>
      <c r="CX18" s="768"/>
      <c r="CY18" s="768"/>
      <c r="CZ18" s="768"/>
      <c r="DA18" s="769"/>
      <c r="DB18" s="767" t="s">
        <v>480</v>
      </c>
      <c r="DC18" s="768"/>
      <c r="DD18" s="768"/>
      <c r="DE18" s="768"/>
      <c r="DF18" s="769"/>
      <c r="DG18" s="767"/>
      <c r="DH18" s="768"/>
      <c r="DI18" s="768"/>
      <c r="DJ18" s="768"/>
      <c r="DK18" s="769"/>
      <c r="DL18" s="767" t="s">
        <v>480</v>
      </c>
      <c r="DM18" s="768"/>
      <c r="DN18" s="768"/>
      <c r="DO18" s="768"/>
      <c r="DP18" s="769"/>
      <c r="DQ18" s="767" t="s">
        <v>480</v>
      </c>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555</v>
      </c>
      <c r="BT19" s="755"/>
      <c r="BU19" s="755"/>
      <c r="BV19" s="755"/>
      <c r="BW19" s="755"/>
      <c r="BX19" s="755"/>
      <c r="BY19" s="755"/>
      <c r="BZ19" s="755"/>
      <c r="CA19" s="755"/>
      <c r="CB19" s="755"/>
      <c r="CC19" s="755"/>
      <c r="CD19" s="755"/>
      <c r="CE19" s="755"/>
      <c r="CF19" s="755"/>
      <c r="CG19" s="756"/>
      <c r="CH19" s="767">
        <v>44</v>
      </c>
      <c r="CI19" s="768"/>
      <c r="CJ19" s="768"/>
      <c r="CK19" s="768"/>
      <c r="CL19" s="769"/>
      <c r="CM19" s="767">
        <v>3017</v>
      </c>
      <c r="CN19" s="768"/>
      <c r="CO19" s="768"/>
      <c r="CP19" s="768"/>
      <c r="CQ19" s="769"/>
      <c r="CR19" s="767">
        <v>1540</v>
      </c>
      <c r="CS19" s="768"/>
      <c r="CT19" s="768"/>
      <c r="CU19" s="768"/>
      <c r="CV19" s="769"/>
      <c r="CW19" s="767">
        <v>0</v>
      </c>
      <c r="CX19" s="768"/>
      <c r="CY19" s="768"/>
      <c r="CZ19" s="768"/>
      <c r="DA19" s="769"/>
      <c r="DB19" s="767" t="s">
        <v>480</v>
      </c>
      <c r="DC19" s="768"/>
      <c r="DD19" s="768"/>
      <c r="DE19" s="768"/>
      <c r="DF19" s="769"/>
      <c r="DG19" s="767" t="s">
        <v>480</v>
      </c>
      <c r="DH19" s="768"/>
      <c r="DI19" s="768"/>
      <c r="DJ19" s="768"/>
      <c r="DK19" s="769"/>
      <c r="DL19" s="767" t="s">
        <v>480</v>
      </c>
      <c r="DM19" s="768"/>
      <c r="DN19" s="768"/>
      <c r="DO19" s="768"/>
      <c r="DP19" s="769"/>
      <c r="DQ19" s="767" t="s">
        <v>480</v>
      </c>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556</v>
      </c>
      <c r="BT20" s="755"/>
      <c r="BU20" s="755"/>
      <c r="BV20" s="755"/>
      <c r="BW20" s="755"/>
      <c r="BX20" s="755"/>
      <c r="BY20" s="755"/>
      <c r="BZ20" s="755"/>
      <c r="CA20" s="755"/>
      <c r="CB20" s="755"/>
      <c r="CC20" s="755"/>
      <c r="CD20" s="755"/>
      <c r="CE20" s="755"/>
      <c r="CF20" s="755"/>
      <c r="CG20" s="756"/>
      <c r="CH20" s="767">
        <v>-10</v>
      </c>
      <c r="CI20" s="768"/>
      <c r="CJ20" s="768"/>
      <c r="CK20" s="768"/>
      <c r="CL20" s="769"/>
      <c r="CM20" s="767">
        <v>71</v>
      </c>
      <c r="CN20" s="768"/>
      <c r="CO20" s="768"/>
      <c r="CP20" s="768"/>
      <c r="CQ20" s="769"/>
      <c r="CR20" s="767">
        <v>65</v>
      </c>
      <c r="CS20" s="768"/>
      <c r="CT20" s="768"/>
      <c r="CU20" s="768"/>
      <c r="CV20" s="769"/>
      <c r="CW20" s="767">
        <v>0</v>
      </c>
      <c r="CX20" s="768"/>
      <c r="CY20" s="768"/>
      <c r="CZ20" s="768"/>
      <c r="DA20" s="769"/>
      <c r="DB20" s="767" t="s">
        <v>480</v>
      </c>
      <c r="DC20" s="768"/>
      <c r="DD20" s="768"/>
      <c r="DE20" s="768"/>
      <c r="DF20" s="769"/>
      <c r="DG20" s="767" t="s">
        <v>480</v>
      </c>
      <c r="DH20" s="768"/>
      <c r="DI20" s="768"/>
      <c r="DJ20" s="768"/>
      <c r="DK20" s="769"/>
      <c r="DL20" s="767" t="s">
        <v>480</v>
      </c>
      <c r="DM20" s="768"/>
      <c r="DN20" s="768"/>
      <c r="DO20" s="768"/>
      <c r="DP20" s="769"/>
      <c r="DQ20" s="767" t="s">
        <v>480</v>
      </c>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374</v>
      </c>
      <c r="BA22" s="795"/>
      <c r="BB22" s="795"/>
      <c r="BC22" s="795"/>
      <c r="BD22" s="796"/>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375</v>
      </c>
      <c r="B23" s="779" t="s">
        <v>376</v>
      </c>
      <c r="C23" s="780"/>
      <c r="D23" s="780"/>
      <c r="E23" s="780"/>
      <c r="F23" s="780"/>
      <c r="G23" s="780"/>
      <c r="H23" s="780"/>
      <c r="I23" s="780"/>
      <c r="J23" s="780"/>
      <c r="K23" s="780"/>
      <c r="L23" s="780"/>
      <c r="M23" s="780"/>
      <c r="N23" s="780"/>
      <c r="O23" s="780"/>
      <c r="P23" s="781"/>
      <c r="Q23" s="782">
        <v>312461</v>
      </c>
      <c r="R23" s="783"/>
      <c r="S23" s="783"/>
      <c r="T23" s="783"/>
      <c r="U23" s="783"/>
      <c r="V23" s="783">
        <v>302582</v>
      </c>
      <c r="W23" s="783"/>
      <c r="X23" s="783"/>
      <c r="Y23" s="783"/>
      <c r="Z23" s="783"/>
      <c r="AA23" s="783">
        <v>9609</v>
      </c>
      <c r="AB23" s="783"/>
      <c r="AC23" s="783"/>
      <c r="AD23" s="783"/>
      <c r="AE23" s="784"/>
      <c r="AF23" s="785">
        <v>7798</v>
      </c>
      <c r="AG23" s="783"/>
      <c r="AH23" s="783"/>
      <c r="AI23" s="783"/>
      <c r="AJ23" s="786"/>
      <c r="AK23" s="787"/>
      <c r="AL23" s="788"/>
      <c r="AM23" s="788"/>
      <c r="AN23" s="788"/>
      <c r="AO23" s="788"/>
      <c r="AP23" s="783">
        <v>285103</v>
      </c>
      <c r="AQ23" s="783"/>
      <c r="AR23" s="783"/>
      <c r="AS23" s="783"/>
      <c r="AT23" s="783"/>
      <c r="AU23" s="789"/>
      <c r="AV23" s="789"/>
      <c r="AW23" s="789"/>
      <c r="AX23" s="789"/>
      <c r="AY23" s="790"/>
      <c r="AZ23" s="798" t="s">
        <v>113</v>
      </c>
      <c r="BA23" s="799"/>
      <c r="BB23" s="799"/>
      <c r="BC23" s="799"/>
      <c r="BD23" s="800"/>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7" t="s">
        <v>377</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801" t="s">
        <v>382</v>
      </c>
      <c r="AG26" s="802"/>
      <c r="AH26" s="802"/>
      <c r="AI26" s="802"/>
      <c r="AJ26" s="803"/>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566</v>
      </c>
      <c r="C28" s="718"/>
      <c r="D28" s="718"/>
      <c r="E28" s="718"/>
      <c r="F28" s="718"/>
      <c r="G28" s="718"/>
      <c r="H28" s="718"/>
      <c r="I28" s="718"/>
      <c r="J28" s="718"/>
      <c r="K28" s="718"/>
      <c r="L28" s="718"/>
      <c r="M28" s="718"/>
      <c r="N28" s="718"/>
      <c r="O28" s="718"/>
      <c r="P28" s="719"/>
      <c r="Q28" s="811">
        <v>13640</v>
      </c>
      <c r="R28" s="812"/>
      <c r="S28" s="812"/>
      <c r="T28" s="812"/>
      <c r="U28" s="812"/>
      <c r="V28" s="812">
        <v>13390</v>
      </c>
      <c r="W28" s="812"/>
      <c r="X28" s="812"/>
      <c r="Y28" s="812"/>
      <c r="Z28" s="812"/>
      <c r="AA28" s="812">
        <v>250</v>
      </c>
      <c r="AB28" s="812"/>
      <c r="AC28" s="812"/>
      <c r="AD28" s="812"/>
      <c r="AE28" s="813"/>
      <c r="AF28" s="814">
        <v>11684</v>
      </c>
      <c r="AG28" s="812"/>
      <c r="AH28" s="812"/>
      <c r="AI28" s="812"/>
      <c r="AJ28" s="815"/>
      <c r="AK28" s="816">
        <v>466</v>
      </c>
      <c r="AL28" s="807"/>
      <c r="AM28" s="807"/>
      <c r="AN28" s="807"/>
      <c r="AO28" s="807"/>
      <c r="AP28" s="807">
        <v>27356</v>
      </c>
      <c r="AQ28" s="807"/>
      <c r="AR28" s="807"/>
      <c r="AS28" s="807"/>
      <c r="AT28" s="807"/>
      <c r="AU28" s="807">
        <v>273</v>
      </c>
      <c r="AV28" s="807"/>
      <c r="AW28" s="807"/>
      <c r="AX28" s="807"/>
      <c r="AY28" s="807"/>
      <c r="AZ28" s="808" t="s">
        <v>559</v>
      </c>
      <c r="BA28" s="808"/>
      <c r="BB28" s="808"/>
      <c r="BC28" s="808"/>
      <c r="BD28" s="808"/>
      <c r="BE28" s="809"/>
      <c r="BF28" s="809"/>
      <c r="BG28" s="809"/>
      <c r="BH28" s="809"/>
      <c r="BI28" s="810"/>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567</v>
      </c>
      <c r="C29" s="742"/>
      <c r="D29" s="742"/>
      <c r="E29" s="742"/>
      <c r="F29" s="742"/>
      <c r="G29" s="742"/>
      <c r="H29" s="742"/>
      <c r="I29" s="742"/>
      <c r="J29" s="742"/>
      <c r="K29" s="742"/>
      <c r="L29" s="742"/>
      <c r="M29" s="742"/>
      <c r="N29" s="742"/>
      <c r="O29" s="742"/>
      <c r="P29" s="743"/>
      <c r="Q29" s="744">
        <v>245</v>
      </c>
      <c r="R29" s="745"/>
      <c r="S29" s="745"/>
      <c r="T29" s="745"/>
      <c r="U29" s="745"/>
      <c r="V29" s="745">
        <v>219</v>
      </c>
      <c r="W29" s="745"/>
      <c r="X29" s="745"/>
      <c r="Y29" s="745"/>
      <c r="Z29" s="745"/>
      <c r="AA29" s="745">
        <v>26</v>
      </c>
      <c r="AB29" s="745"/>
      <c r="AC29" s="745"/>
      <c r="AD29" s="745"/>
      <c r="AE29" s="746"/>
      <c r="AF29" s="747">
        <v>770</v>
      </c>
      <c r="AG29" s="748"/>
      <c r="AH29" s="748"/>
      <c r="AI29" s="748"/>
      <c r="AJ29" s="749"/>
      <c r="AK29" s="819">
        <v>6</v>
      </c>
      <c r="AL29" s="820"/>
      <c r="AM29" s="820"/>
      <c r="AN29" s="820"/>
      <c r="AO29" s="820"/>
      <c r="AP29" s="820">
        <v>49</v>
      </c>
      <c r="AQ29" s="820"/>
      <c r="AR29" s="820"/>
      <c r="AS29" s="820"/>
      <c r="AT29" s="820"/>
      <c r="AU29" s="820">
        <v>34</v>
      </c>
      <c r="AV29" s="820"/>
      <c r="AW29" s="820"/>
      <c r="AX29" s="820"/>
      <c r="AY29" s="820"/>
      <c r="AZ29" s="821" t="s">
        <v>558</v>
      </c>
      <c r="BA29" s="821"/>
      <c r="BB29" s="821"/>
      <c r="BC29" s="821"/>
      <c r="BD29" s="821"/>
      <c r="BE29" s="817"/>
      <c r="BF29" s="817"/>
      <c r="BG29" s="817"/>
      <c r="BH29" s="817"/>
      <c r="BI29" s="818"/>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568</v>
      </c>
      <c r="C30" s="742"/>
      <c r="D30" s="742"/>
      <c r="E30" s="742"/>
      <c r="F30" s="742"/>
      <c r="G30" s="742"/>
      <c r="H30" s="742"/>
      <c r="I30" s="742"/>
      <c r="J30" s="742"/>
      <c r="K30" s="742"/>
      <c r="L30" s="742"/>
      <c r="M30" s="742"/>
      <c r="N30" s="742"/>
      <c r="O30" s="742"/>
      <c r="P30" s="743"/>
      <c r="Q30" s="744">
        <v>9197</v>
      </c>
      <c r="R30" s="745"/>
      <c r="S30" s="745"/>
      <c r="T30" s="745"/>
      <c r="U30" s="745"/>
      <c r="V30" s="745">
        <v>15360</v>
      </c>
      <c r="W30" s="745"/>
      <c r="X30" s="745"/>
      <c r="Y30" s="745"/>
      <c r="Z30" s="745"/>
      <c r="AA30" s="745">
        <v>-6163</v>
      </c>
      <c r="AB30" s="745"/>
      <c r="AC30" s="745"/>
      <c r="AD30" s="745"/>
      <c r="AE30" s="746"/>
      <c r="AF30" s="747">
        <v>7000</v>
      </c>
      <c r="AG30" s="748"/>
      <c r="AH30" s="748"/>
      <c r="AI30" s="748"/>
      <c r="AJ30" s="749"/>
      <c r="AK30" s="819">
        <v>6080</v>
      </c>
      <c r="AL30" s="820"/>
      <c r="AM30" s="820"/>
      <c r="AN30" s="820"/>
      <c r="AO30" s="820"/>
      <c r="AP30" s="820">
        <v>6312</v>
      </c>
      <c r="AQ30" s="820"/>
      <c r="AR30" s="820"/>
      <c r="AS30" s="820"/>
      <c r="AT30" s="820"/>
      <c r="AU30" s="820">
        <v>3476</v>
      </c>
      <c r="AV30" s="820"/>
      <c r="AW30" s="820"/>
      <c r="AX30" s="820"/>
      <c r="AY30" s="820"/>
      <c r="AZ30" s="821" t="s">
        <v>560</v>
      </c>
      <c r="BA30" s="821"/>
      <c r="BB30" s="821"/>
      <c r="BC30" s="821"/>
      <c r="BD30" s="821"/>
      <c r="BE30" s="817"/>
      <c r="BF30" s="817"/>
      <c r="BG30" s="817"/>
      <c r="BH30" s="817"/>
      <c r="BI30" s="818"/>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569</v>
      </c>
      <c r="C31" s="742"/>
      <c r="D31" s="742"/>
      <c r="E31" s="742"/>
      <c r="F31" s="742"/>
      <c r="G31" s="742"/>
      <c r="H31" s="742"/>
      <c r="I31" s="742"/>
      <c r="J31" s="742"/>
      <c r="K31" s="742"/>
      <c r="L31" s="742"/>
      <c r="M31" s="742"/>
      <c r="N31" s="742"/>
      <c r="O31" s="742"/>
      <c r="P31" s="743"/>
      <c r="Q31" s="744">
        <v>12</v>
      </c>
      <c r="R31" s="745"/>
      <c r="S31" s="745"/>
      <c r="T31" s="745"/>
      <c r="U31" s="745"/>
      <c r="V31" s="745">
        <v>52</v>
      </c>
      <c r="W31" s="745"/>
      <c r="X31" s="745"/>
      <c r="Y31" s="745"/>
      <c r="Z31" s="745"/>
      <c r="AA31" s="745">
        <v>-40</v>
      </c>
      <c r="AB31" s="745"/>
      <c r="AC31" s="745"/>
      <c r="AD31" s="745"/>
      <c r="AE31" s="746"/>
      <c r="AF31" s="747" t="s">
        <v>597</v>
      </c>
      <c r="AG31" s="748"/>
      <c r="AH31" s="748"/>
      <c r="AI31" s="748"/>
      <c r="AJ31" s="749"/>
      <c r="AK31" s="819">
        <v>15</v>
      </c>
      <c r="AL31" s="820"/>
      <c r="AM31" s="820"/>
      <c r="AN31" s="820"/>
      <c r="AO31" s="820"/>
      <c r="AP31" s="820" t="s">
        <v>597</v>
      </c>
      <c r="AQ31" s="820"/>
      <c r="AR31" s="820"/>
      <c r="AS31" s="820"/>
      <c r="AT31" s="820"/>
      <c r="AU31" s="820">
        <v>439</v>
      </c>
      <c r="AV31" s="820"/>
      <c r="AW31" s="820"/>
      <c r="AX31" s="820"/>
      <c r="AY31" s="820"/>
      <c r="AZ31" s="821" t="s">
        <v>560</v>
      </c>
      <c r="BA31" s="821"/>
      <c r="BB31" s="821"/>
      <c r="BC31" s="821"/>
      <c r="BD31" s="821"/>
      <c r="BE31" s="817"/>
      <c r="BF31" s="817"/>
      <c r="BG31" s="817"/>
      <c r="BH31" s="817"/>
      <c r="BI31" s="818"/>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570</v>
      </c>
      <c r="C32" s="742"/>
      <c r="D32" s="742"/>
      <c r="E32" s="742"/>
      <c r="F32" s="742"/>
      <c r="G32" s="742"/>
      <c r="H32" s="742"/>
      <c r="I32" s="742"/>
      <c r="J32" s="742"/>
      <c r="K32" s="742"/>
      <c r="L32" s="742"/>
      <c r="M32" s="742"/>
      <c r="N32" s="742"/>
      <c r="O32" s="742"/>
      <c r="P32" s="743"/>
      <c r="Q32" s="744">
        <v>828</v>
      </c>
      <c r="R32" s="745"/>
      <c r="S32" s="745"/>
      <c r="T32" s="745"/>
      <c r="U32" s="745"/>
      <c r="V32" s="745">
        <v>703</v>
      </c>
      <c r="W32" s="745"/>
      <c r="X32" s="745"/>
      <c r="Y32" s="745"/>
      <c r="Z32" s="745"/>
      <c r="AA32" s="745">
        <v>125</v>
      </c>
      <c r="AB32" s="745"/>
      <c r="AC32" s="745"/>
      <c r="AD32" s="745"/>
      <c r="AE32" s="746"/>
      <c r="AF32" s="747">
        <v>2151</v>
      </c>
      <c r="AG32" s="748"/>
      <c r="AH32" s="748"/>
      <c r="AI32" s="748"/>
      <c r="AJ32" s="749"/>
      <c r="AK32" s="819">
        <v>163</v>
      </c>
      <c r="AL32" s="820"/>
      <c r="AM32" s="820"/>
      <c r="AN32" s="820"/>
      <c r="AO32" s="820"/>
      <c r="AP32" s="820">
        <v>1046</v>
      </c>
      <c r="AQ32" s="820"/>
      <c r="AR32" s="820"/>
      <c r="AS32" s="820"/>
      <c r="AT32" s="820"/>
      <c r="AU32" s="820">
        <v>593</v>
      </c>
      <c r="AV32" s="820"/>
      <c r="AW32" s="820"/>
      <c r="AX32" s="820"/>
      <c r="AY32" s="820"/>
      <c r="AZ32" s="821" t="s">
        <v>560</v>
      </c>
      <c r="BA32" s="821"/>
      <c r="BB32" s="821"/>
      <c r="BC32" s="821"/>
      <c r="BD32" s="821"/>
      <c r="BE32" s="817"/>
      <c r="BF32" s="817"/>
      <c r="BG32" s="817"/>
      <c r="BH32" s="817"/>
      <c r="BI32" s="818"/>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571</v>
      </c>
      <c r="C33" s="742"/>
      <c r="D33" s="742"/>
      <c r="E33" s="742"/>
      <c r="F33" s="742"/>
      <c r="G33" s="742"/>
      <c r="H33" s="742"/>
      <c r="I33" s="742"/>
      <c r="J33" s="742"/>
      <c r="K33" s="742"/>
      <c r="L33" s="742"/>
      <c r="M33" s="742"/>
      <c r="N33" s="742"/>
      <c r="O33" s="742"/>
      <c r="P33" s="743"/>
      <c r="Q33" s="744">
        <v>16934</v>
      </c>
      <c r="R33" s="745"/>
      <c r="S33" s="745"/>
      <c r="T33" s="745"/>
      <c r="U33" s="745"/>
      <c r="V33" s="745">
        <v>16934</v>
      </c>
      <c r="W33" s="745"/>
      <c r="X33" s="745"/>
      <c r="Y33" s="745"/>
      <c r="Z33" s="745"/>
      <c r="AA33" s="745" t="s">
        <v>597</v>
      </c>
      <c r="AB33" s="745"/>
      <c r="AC33" s="745"/>
      <c r="AD33" s="745"/>
      <c r="AE33" s="746"/>
      <c r="AF33" s="747">
        <v>236</v>
      </c>
      <c r="AG33" s="748"/>
      <c r="AH33" s="748"/>
      <c r="AI33" s="748"/>
      <c r="AJ33" s="749"/>
      <c r="AK33" s="819">
        <v>9809</v>
      </c>
      <c r="AL33" s="820"/>
      <c r="AM33" s="820"/>
      <c r="AN33" s="820"/>
      <c r="AO33" s="820"/>
      <c r="AP33" s="820">
        <v>237525</v>
      </c>
      <c r="AQ33" s="820"/>
      <c r="AR33" s="820"/>
      <c r="AS33" s="820"/>
      <c r="AT33" s="820"/>
      <c r="AU33" s="820">
        <v>128825</v>
      </c>
      <c r="AV33" s="820"/>
      <c r="AW33" s="820"/>
      <c r="AX33" s="820"/>
      <c r="AY33" s="820"/>
      <c r="AZ33" s="821" t="s">
        <v>560</v>
      </c>
      <c r="BA33" s="821"/>
      <c r="BB33" s="821"/>
      <c r="BC33" s="821"/>
      <c r="BD33" s="821"/>
      <c r="BE33" s="817"/>
      <c r="BF33" s="817"/>
      <c r="BG33" s="817"/>
      <c r="BH33" s="817"/>
      <c r="BI33" s="818"/>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572</v>
      </c>
      <c r="C34" s="742"/>
      <c r="D34" s="742"/>
      <c r="E34" s="742"/>
      <c r="F34" s="742"/>
      <c r="G34" s="742"/>
      <c r="H34" s="742"/>
      <c r="I34" s="742"/>
      <c r="J34" s="742"/>
      <c r="K34" s="742"/>
      <c r="L34" s="742"/>
      <c r="M34" s="742"/>
      <c r="N34" s="742"/>
      <c r="O34" s="742"/>
      <c r="P34" s="743"/>
      <c r="Q34" s="744">
        <v>775</v>
      </c>
      <c r="R34" s="745"/>
      <c r="S34" s="745"/>
      <c r="T34" s="745"/>
      <c r="U34" s="745"/>
      <c r="V34" s="745">
        <v>417</v>
      </c>
      <c r="W34" s="745"/>
      <c r="X34" s="745"/>
      <c r="Y34" s="745"/>
      <c r="Z34" s="745"/>
      <c r="AA34" s="745">
        <v>358</v>
      </c>
      <c r="AB34" s="745"/>
      <c r="AC34" s="745"/>
      <c r="AD34" s="745"/>
      <c r="AE34" s="746"/>
      <c r="AF34" s="747">
        <v>358</v>
      </c>
      <c r="AG34" s="748"/>
      <c r="AH34" s="748"/>
      <c r="AI34" s="748"/>
      <c r="AJ34" s="749"/>
      <c r="AK34" s="819">
        <v>223</v>
      </c>
      <c r="AL34" s="820"/>
      <c r="AM34" s="820"/>
      <c r="AN34" s="820"/>
      <c r="AO34" s="820"/>
      <c r="AP34" s="820">
        <v>2922</v>
      </c>
      <c r="AQ34" s="820"/>
      <c r="AR34" s="820"/>
      <c r="AS34" s="820"/>
      <c r="AT34" s="820"/>
      <c r="AU34" s="820">
        <v>1551</v>
      </c>
      <c r="AV34" s="820"/>
      <c r="AW34" s="820"/>
      <c r="AX34" s="820"/>
      <c r="AY34" s="820"/>
      <c r="AZ34" s="821" t="s">
        <v>561</v>
      </c>
      <c r="BA34" s="821"/>
      <c r="BB34" s="821"/>
      <c r="BC34" s="821"/>
      <c r="BD34" s="821"/>
      <c r="BE34" s="817"/>
      <c r="BF34" s="817"/>
      <c r="BG34" s="817"/>
      <c r="BH34" s="817"/>
      <c r="BI34" s="818"/>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573</v>
      </c>
      <c r="C35" s="742"/>
      <c r="D35" s="742"/>
      <c r="E35" s="742"/>
      <c r="F35" s="742"/>
      <c r="G35" s="742"/>
      <c r="H35" s="742"/>
      <c r="I35" s="742"/>
      <c r="J35" s="742"/>
      <c r="K35" s="742"/>
      <c r="L35" s="742"/>
      <c r="M35" s="742"/>
      <c r="N35" s="742"/>
      <c r="O35" s="742"/>
      <c r="P35" s="743"/>
      <c r="Q35" s="744">
        <v>75101</v>
      </c>
      <c r="R35" s="745"/>
      <c r="S35" s="745"/>
      <c r="T35" s="745"/>
      <c r="U35" s="745"/>
      <c r="V35" s="745">
        <v>72733</v>
      </c>
      <c r="W35" s="745"/>
      <c r="X35" s="745"/>
      <c r="Y35" s="745"/>
      <c r="Z35" s="745"/>
      <c r="AA35" s="745">
        <v>2368</v>
      </c>
      <c r="AB35" s="745"/>
      <c r="AC35" s="745"/>
      <c r="AD35" s="745"/>
      <c r="AE35" s="746"/>
      <c r="AF35" s="747">
        <v>2368</v>
      </c>
      <c r="AG35" s="748"/>
      <c r="AH35" s="748"/>
      <c r="AI35" s="748"/>
      <c r="AJ35" s="749"/>
      <c r="AK35" s="819">
        <v>7434</v>
      </c>
      <c r="AL35" s="820"/>
      <c r="AM35" s="820"/>
      <c r="AN35" s="820"/>
      <c r="AO35" s="820"/>
      <c r="AP35" s="820" t="s">
        <v>576</v>
      </c>
      <c r="AQ35" s="820"/>
      <c r="AR35" s="820"/>
      <c r="AS35" s="820"/>
      <c r="AT35" s="820"/>
      <c r="AU35" s="820" t="s">
        <v>577</v>
      </c>
      <c r="AV35" s="820"/>
      <c r="AW35" s="820"/>
      <c r="AX35" s="820"/>
      <c r="AY35" s="820"/>
      <c r="AZ35" s="821" t="s">
        <v>560</v>
      </c>
      <c r="BA35" s="821"/>
      <c r="BB35" s="821"/>
      <c r="BC35" s="821"/>
      <c r="BD35" s="821"/>
      <c r="BE35" s="817"/>
      <c r="BF35" s="817"/>
      <c r="BG35" s="817"/>
      <c r="BH35" s="817"/>
      <c r="BI35" s="818"/>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574</v>
      </c>
      <c r="C36" s="742"/>
      <c r="D36" s="742"/>
      <c r="E36" s="742"/>
      <c r="F36" s="742"/>
      <c r="G36" s="742"/>
      <c r="H36" s="742"/>
      <c r="I36" s="742"/>
      <c r="J36" s="742"/>
      <c r="K36" s="742"/>
      <c r="L36" s="742"/>
      <c r="M36" s="742"/>
      <c r="N36" s="742"/>
      <c r="O36" s="742"/>
      <c r="P36" s="743"/>
      <c r="Q36" s="744">
        <v>54482</v>
      </c>
      <c r="R36" s="745"/>
      <c r="S36" s="745"/>
      <c r="T36" s="745"/>
      <c r="U36" s="745"/>
      <c r="V36" s="745">
        <v>53726</v>
      </c>
      <c r="W36" s="745"/>
      <c r="X36" s="745"/>
      <c r="Y36" s="745"/>
      <c r="Z36" s="745"/>
      <c r="AA36" s="745">
        <v>756</v>
      </c>
      <c r="AB36" s="745"/>
      <c r="AC36" s="745"/>
      <c r="AD36" s="745"/>
      <c r="AE36" s="746"/>
      <c r="AF36" s="747">
        <v>756</v>
      </c>
      <c r="AG36" s="748"/>
      <c r="AH36" s="748"/>
      <c r="AI36" s="748"/>
      <c r="AJ36" s="749"/>
      <c r="AK36" s="819">
        <v>7455</v>
      </c>
      <c r="AL36" s="820"/>
      <c r="AM36" s="820"/>
      <c r="AN36" s="820"/>
      <c r="AO36" s="820"/>
      <c r="AP36" s="820" t="s">
        <v>578</v>
      </c>
      <c r="AQ36" s="820"/>
      <c r="AR36" s="820"/>
      <c r="AS36" s="820"/>
      <c r="AT36" s="820"/>
      <c r="AU36" s="820" t="s">
        <v>576</v>
      </c>
      <c r="AV36" s="820"/>
      <c r="AW36" s="820"/>
      <c r="AX36" s="820"/>
      <c r="AY36" s="820"/>
      <c r="AZ36" s="821" t="s">
        <v>560</v>
      </c>
      <c r="BA36" s="821"/>
      <c r="BB36" s="821"/>
      <c r="BC36" s="821"/>
      <c r="BD36" s="821"/>
      <c r="BE36" s="817"/>
      <c r="BF36" s="817"/>
      <c r="BG36" s="817"/>
      <c r="BH36" s="817"/>
      <c r="BI36" s="818"/>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575</v>
      </c>
      <c r="C37" s="742"/>
      <c r="D37" s="742"/>
      <c r="E37" s="742"/>
      <c r="F37" s="742"/>
      <c r="G37" s="742"/>
      <c r="H37" s="742"/>
      <c r="I37" s="742"/>
      <c r="J37" s="742"/>
      <c r="K37" s="742"/>
      <c r="L37" s="742"/>
      <c r="M37" s="742"/>
      <c r="N37" s="742"/>
      <c r="O37" s="742"/>
      <c r="P37" s="743"/>
      <c r="Q37" s="744">
        <v>7294</v>
      </c>
      <c r="R37" s="745"/>
      <c r="S37" s="745"/>
      <c r="T37" s="745"/>
      <c r="U37" s="745"/>
      <c r="V37" s="745">
        <v>7285</v>
      </c>
      <c r="W37" s="745"/>
      <c r="X37" s="745"/>
      <c r="Y37" s="745"/>
      <c r="Z37" s="745"/>
      <c r="AA37" s="745">
        <v>9</v>
      </c>
      <c r="AB37" s="745"/>
      <c r="AC37" s="745"/>
      <c r="AD37" s="745"/>
      <c r="AE37" s="746"/>
      <c r="AF37" s="747">
        <v>9</v>
      </c>
      <c r="AG37" s="748"/>
      <c r="AH37" s="748"/>
      <c r="AI37" s="748"/>
      <c r="AJ37" s="749"/>
      <c r="AK37" s="819">
        <v>1272</v>
      </c>
      <c r="AL37" s="820"/>
      <c r="AM37" s="820"/>
      <c r="AN37" s="820"/>
      <c r="AO37" s="820"/>
      <c r="AP37" s="820" t="s">
        <v>577</v>
      </c>
      <c r="AQ37" s="820"/>
      <c r="AR37" s="820"/>
      <c r="AS37" s="820"/>
      <c r="AT37" s="820"/>
      <c r="AU37" s="820" t="s">
        <v>578</v>
      </c>
      <c r="AV37" s="820"/>
      <c r="AW37" s="820"/>
      <c r="AX37" s="820"/>
      <c r="AY37" s="820"/>
      <c r="AZ37" s="821" t="s">
        <v>560</v>
      </c>
      <c r="BA37" s="821"/>
      <c r="BB37" s="821"/>
      <c r="BC37" s="821"/>
      <c r="BD37" s="821"/>
      <c r="BE37" s="817"/>
      <c r="BF37" s="817"/>
      <c r="BG37" s="817"/>
      <c r="BH37" s="817"/>
      <c r="BI37" s="818"/>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391</v>
      </c>
      <c r="BK62" s="795"/>
      <c r="BL62" s="795"/>
      <c r="BM62" s="795"/>
      <c r="BN62" s="796"/>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375</v>
      </c>
      <c r="B63" s="779" t="s">
        <v>392</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25332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113</v>
      </c>
      <c r="BK63" s="839"/>
      <c r="BL63" s="839"/>
      <c r="BM63" s="839"/>
      <c r="BN63" s="840"/>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394</v>
      </c>
      <c r="B66" s="727"/>
      <c r="C66" s="727"/>
      <c r="D66" s="727"/>
      <c r="E66" s="727"/>
      <c r="F66" s="727"/>
      <c r="G66" s="727"/>
      <c r="H66" s="727"/>
      <c r="I66" s="727"/>
      <c r="J66" s="727"/>
      <c r="K66" s="727"/>
      <c r="L66" s="727"/>
      <c r="M66" s="727"/>
      <c r="N66" s="727"/>
      <c r="O66" s="727"/>
      <c r="P66" s="728"/>
      <c r="Q66" s="703" t="s">
        <v>379</v>
      </c>
      <c r="R66" s="704"/>
      <c r="S66" s="704"/>
      <c r="T66" s="704"/>
      <c r="U66" s="705"/>
      <c r="V66" s="703" t="s">
        <v>380</v>
      </c>
      <c r="W66" s="704"/>
      <c r="X66" s="704"/>
      <c r="Y66" s="704"/>
      <c r="Z66" s="705"/>
      <c r="AA66" s="703" t="s">
        <v>381</v>
      </c>
      <c r="AB66" s="704"/>
      <c r="AC66" s="704"/>
      <c r="AD66" s="704"/>
      <c r="AE66" s="705"/>
      <c r="AF66" s="841" t="s">
        <v>382</v>
      </c>
      <c r="AG66" s="802"/>
      <c r="AH66" s="802"/>
      <c r="AI66" s="802"/>
      <c r="AJ66" s="842"/>
      <c r="AK66" s="703" t="s">
        <v>383</v>
      </c>
      <c r="AL66" s="727"/>
      <c r="AM66" s="727"/>
      <c r="AN66" s="727"/>
      <c r="AO66" s="728"/>
      <c r="AP66" s="703" t="s">
        <v>384</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5"/>
      <c r="AH67" s="805"/>
      <c r="AI67" s="805"/>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579</v>
      </c>
      <c r="C68" s="859"/>
      <c r="D68" s="859"/>
      <c r="E68" s="859"/>
      <c r="F68" s="859"/>
      <c r="G68" s="859"/>
      <c r="H68" s="859"/>
      <c r="I68" s="859"/>
      <c r="J68" s="859"/>
      <c r="K68" s="859"/>
      <c r="L68" s="859"/>
      <c r="M68" s="859"/>
      <c r="N68" s="859"/>
      <c r="O68" s="859"/>
      <c r="P68" s="860"/>
      <c r="Q68" s="861">
        <v>295</v>
      </c>
      <c r="R68" s="855"/>
      <c r="S68" s="855"/>
      <c r="T68" s="855"/>
      <c r="U68" s="855"/>
      <c r="V68" s="855">
        <v>268</v>
      </c>
      <c r="W68" s="855"/>
      <c r="X68" s="855"/>
      <c r="Y68" s="855"/>
      <c r="Z68" s="855"/>
      <c r="AA68" s="855">
        <v>27</v>
      </c>
      <c r="AB68" s="855"/>
      <c r="AC68" s="855"/>
      <c r="AD68" s="855"/>
      <c r="AE68" s="855"/>
      <c r="AF68" s="855">
        <v>27</v>
      </c>
      <c r="AG68" s="855"/>
      <c r="AH68" s="855"/>
      <c r="AI68" s="855"/>
      <c r="AJ68" s="855"/>
      <c r="AK68" s="855">
        <v>235</v>
      </c>
      <c r="AL68" s="855"/>
      <c r="AM68" s="855"/>
      <c r="AN68" s="855"/>
      <c r="AO68" s="855"/>
      <c r="AP68" s="855" t="s">
        <v>558</v>
      </c>
      <c r="AQ68" s="855"/>
      <c r="AR68" s="855"/>
      <c r="AS68" s="855"/>
      <c r="AT68" s="855"/>
      <c r="AU68" s="855" t="s">
        <v>596</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58" t="s">
        <v>580</v>
      </c>
      <c r="C69" s="859"/>
      <c r="D69" s="859"/>
      <c r="E69" s="859"/>
      <c r="F69" s="859"/>
      <c r="G69" s="859"/>
      <c r="H69" s="859"/>
      <c r="I69" s="859"/>
      <c r="J69" s="859"/>
      <c r="K69" s="859"/>
      <c r="L69" s="859"/>
      <c r="M69" s="859"/>
      <c r="N69" s="859"/>
      <c r="O69" s="859"/>
      <c r="P69" s="860"/>
      <c r="Q69" s="862">
        <v>210</v>
      </c>
      <c r="R69" s="820"/>
      <c r="S69" s="820"/>
      <c r="T69" s="820"/>
      <c r="U69" s="820"/>
      <c r="V69" s="820">
        <v>197</v>
      </c>
      <c r="W69" s="820"/>
      <c r="X69" s="820"/>
      <c r="Y69" s="820"/>
      <c r="Z69" s="820"/>
      <c r="AA69" s="820">
        <v>13</v>
      </c>
      <c r="AB69" s="820"/>
      <c r="AC69" s="820"/>
      <c r="AD69" s="820"/>
      <c r="AE69" s="820"/>
      <c r="AF69" s="820">
        <v>13</v>
      </c>
      <c r="AG69" s="820"/>
      <c r="AH69" s="820"/>
      <c r="AI69" s="820"/>
      <c r="AJ69" s="820"/>
      <c r="AK69" s="820">
        <v>186</v>
      </c>
      <c r="AL69" s="820"/>
      <c r="AM69" s="820"/>
      <c r="AN69" s="820"/>
      <c r="AO69" s="820"/>
      <c r="AP69" s="820" t="s">
        <v>596</v>
      </c>
      <c r="AQ69" s="820"/>
      <c r="AR69" s="820"/>
      <c r="AS69" s="820"/>
      <c r="AT69" s="820"/>
      <c r="AU69" s="820" t="s">
        <v>596</v>
      </c>
      <c r="AV69" s="820"/>
      <c r="AW69" s="820"/>
      <c r="AX69" s="820"/>
      <c r="AY69" s="820"/>
      <c r="AZ69" s="863"/>
      <c r="BA69" s="863"/>
      <c r="BB69" s="863"/>
      <c r="BC69" s="863"/>
      <c r="BD69" s="864"/>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58" t="s">
        <v>581</v>
      </c>
      <c r="C70" s="859"/>
      <c r="D70" s="859"/>
      <c r="E70" s="859"/>
      <c r="F70" s="859"/>
      <c r="G70" s="859"/>
      <c r="H70" s="859"/>
      <c r="I70" s="859"/>
      <c r="J70" s="859"/>
      <c r="K70" s="859"/>
      <c r="L70" s="859"/>
      <c r="M70" s="859"/>
      <c r="N70" s="859"/>
      <c r="O70" s="859"/>
      <c r="P70" s="860"/>
      <c r="Q70" s="862">
        <v>172</v>
      </c>
      <c r="R70" s="820"/>
      <c r="S70" s="820"/>
      <c r="T70" s="820"/>
      <c r="U70" s="820"/>
      <c r="V70" s="820">
        <v>162</v>
      </c>
      <c r="W70" s="820"/>
      <c r="X70" s="820"/>
      <c r="Y70" s="820"/>
      <c r="Z70" s="820"/>
      <c r="AA70" s="820">
        <v>10</v>
      </c>
      <c r="AB70" s="820"/>
      <c r="AC70" s="820"/>
      <c r="AD70" s="820"/>
      <c r="AE70" s="820"/>
      <c r="AF70" s="820">
        <v>10</v>
      </c>
      <c r="AG70" s="820"/>
      <c r="AH70" s="820"/>
      <c r="AI70" s="820"/>
      <c r="AJ70" s="820"/>
      <c r="AK70" s="820">
        <v>78</v>
      </c>
      <c r="AL70" s="820"/>
      <c r="AM70" s="820"/>
      <c r="AN70" s="820"/>
      <c r="AO70" s="820"/>
      <c r="AP70" s="820">
        <v>108</v>
      </c>
      <c r="AQ70" s="820"/>
      <c r="AR70" s="820"/>
      <c r="AS70" s="820"/>
      <c r="AT70" s="820"/>
      <c r="AU70" s="820">
        <v>85</v>
      </c>
      <c r="AV70" s="820"/>
      <c r="AW70" s="820"/>
      <c r="AX70" s="820"/>
      <c r="AY70" s="820"/>
      <c r="AZ70" s="863"/>
      <c r="BA70" s="863"/>
      <c r="BB70" s="863"/>
      <c r="BC70" s="863"/>
      <c r="BD70" s="864"/>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58" t="s">
        <v>582</v>
      </c>
      <c r="C71" s="859"/>
      <c r="D71" s="859"/>
      <c r="E71" s="859"/>
      <c r="F71" s="859"/>
      <c r="G71" s="859"/>
      <c r="H71" s="859"/>
      <c r="I71" s="859"/>
      <c r="J71" s="859"/>
      <c r="K71" s="859"/>
      <c r="L71" s="859"/>
      <c r="M71" s="859"/>
      <c r="N71" s="859"/>
      <c r="O71" s="859"/>
      <c r="P71" s="860"/>
      <c r="Q71" s="862">
        <v>141</v>
      </c>
      <c r="R71" s="820"/>
      <c r="S71" s="820"/>
      <c r="T71" s="820"/>
      <c r="U71" s="820"/>
      <c r="V71" s="820">
        <v>133</v>
      </c>
      <c r="W71" s="820"/>
      <c r="X71" s="820"/>
      <c r="Y71" s="820"/>
      <c r="Z71" s="820"/>
      <c r="AA71" s="820">
        <v>8</v>
      </c>
      <c r="AB71" s="820"/>
      <c r="AC71" s="820"/>
      <c r="AD71" s="820"/>
      <c r="AE71" s="820"/>
      <c r="AF71" s="820">
        <v>8</v>
      </c>
      <c r="AG71" s="820"/>
      <c r="AH71" s="820"/>
      <c r="AI71" s="820"/>
      <c r="AJ71" s="820"/>
      <c r="AK71" s="820">
        <v>112</v>
      </c>
      <c r="AL71" s="820"/>
      <c r="AM71" s="820"/>
      <c r="AN71" s="820"/>
      <c r="AO71" s="820"/>
      <c r="AP71" s="820" t="s">
        <v>596</v>
      </c>
      <c r="AQ71" s="820"/>
      <c r="AR71" s="820"/>
      <c r="AS71" s="820"/>
      <c r="AT71" s="820"/>
      <c r="AU71" s="820" t="s">
        <v>596</v>
      </c>
      <c r="AV71" s="820"/>
      <c r="AW71" s="820"/>
      <c r="AX71" s="820"/>
      <c r="AY71" s="820"/>
      <c r="AZ71" s="863"/>
      <c r="BA71" s="863"/>
      <c r="BB71" s="863"/>
      <c r="BC71" s="863"/>
      <c r="BD71" s="864"/>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58" t="s">
        <v>583</v>
      </c>
      <c r="C72" s="859"/>
      <c r="D72" s="859"/>
      <c r="E72" s="859"/>
      <c r="F72" s="859"/>
      <c r="G72" s="859"/>
      <c r="H72" s="859"/>
      <c r="I72" s="859"/>
      <c r="J72" s="859"/>
      <c r="K72" s="859"/>
      <c r="L72" s="859"/>
      <c r="M72" s="859"/>
      <c r="N72" s="859"/>
      <c r="O72" s="859"/>
      <c r="P72" s="860"/>
      <c r="Q72" s="862">
        <v>1036</v>
      </c>
      <c r="R72" s="820"/>
      <c r="S72" s="820"/>
      <c r="T72" s="820"/>
      <c r="U72" s="820"/>
      <c r="V72" s="820">
        <v>1053</v>
      </c>
      <c r="W72" s="820"/>
      <c r="X72" s="820"/>
      <c r="Y72" s="820"/>
      <c r="Z72" s="820"/>
      <c r="AA72" s="820">
        <v>-17</v>
      </c>
      <c r="AB72" s="820"/>
      <c r="AC72" s="820"/>
      <c r="AD72" s="820"/>
      <c r="AE72" s="820"/>
      <c r="AF72" s="820">
        <v>926</v>
      </c>
      <c r="AG72" s="820"/>
      <c r="AH72" s="820"/>
      <c r="AI72" s="820"/>
      <c r="AJ72" s="820"/>
      <c r="AK72" s="820">
        <v>171</v>
      </c>
      <c r="AL72" s="820"/>
      <c r="AM72" s="820"/>
      <c r="AN72" s="820"/>
      <c r="AO72" s="820"/>
      <c r="AP72" s="820">
        <v>401</v>
      </c>
      <c r="AQ72" s="820"/>
      <c r="AR72" s="820"/>
      <c r="AS72" s="820"/>
      <c r="AT72" s="820"/>
      <c r="AU72" s="820">
        <v>272</v>
      </c>
      <c r="AV72" s="820"/>
      <c r="AW72" s="820"/>
      <c r="AX72" s="820"/>
      <c r="AY72" s="820"/>
      <c r="AZ72" s="863"/>
      <c r="BA72" s="863"/>
      <c r="BB72" s="863"/>
      <c r="BC72" s="863"/>
      <c r="BD72" s="864"/>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58" t="s">
        <v>584</v>
      </c>
      <c r="C73" s="859"/>
      <c r="D73" s="859"/>
      <c r="E73" s="859"/>
      <c r="F73" s="859"/>
      <c r="G73" s="859"/>
      <c r="H73" s="859"/>
      <c r="I73" s="859"/>
      <c r="J73" s="859"/>
      <c r="K73" s="859"/>
      <c r="L73" s="859"/>
      <c r="M73" s="859"/>
      <c r="N73" s="859"/>
      <c r="O73" s="859"/>
      <c r="P73" s="860"/>
      <c r="Q73" s="862">
        <v>4915</v>
      </c>
      <c r="R73" s="820"/>
      <c r="S73" s="820"/>
      <c r="T73" s="820"/>
      <c r="U73" s="820"/>
      <c r="V73" s="820">
        <v>6117</v>
      </c>
      <c r="W73" s="820"/>
      <c r="X73" s="820"/>
      <c r="Y73" s="820"/>
      <c r="Z73" s="820"/>
      <c r="AA73" s="820">
        <v>-1202</v>
      </c>
      <c r="AB73" s="820"/>
      <c r="AC73" s="820"/>
      <c r="AD73" s="820"/>
      <c r="AE73" s="820"/>
      <c r="AF73" s="820">
        <v>3004</v>
      </c>
      <c r="AG73" s="820"/>
      <c r="AH73" s="820"/>
      <c r="AI73" s="820"/>
      <c r="AJ73" s="820"/>
      <c r="AK73" s="820" t="s">
        <v>601</v>
      </c>
      <c r="AL73" s="820"/>
      <c r="AM73" s="820"/>
      <c r="AN73" s="820"/>
      <c r="AO73" s="820"/>
      <c r="AP73" s="820">
        <v>37479</v>
      </c>
      <c r="AQ73" s="820"/>
      <c r="AR73" s="820"/>
      <c r="AS73" s="820"/>
      <c r="AT73" s="820"/>
      <c r="AU73" s="820">
        <v>427</v>
      </c>
      <c r="AV73" s="820"/>
      <c r="AW73" s="820"/>
      <c r="AX73" s="820"/>
      <c r="AY73" s="820"/>
      <c r="AZ73" s="863"/>
      <c r="BA73" s="863"/>
      <c r="BB73" s="863"/>
      <c r="BC73" s="863"/>
      <c r="BD73" s="864"/>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58" t="s">
        <v>585</v>
      </c>
      <c r="C74" s="859"/>
      <c r="D74" s="859"/>
      <c r="E74" s="859"/>
      <c r="F74" s="859"/>
      <c r="G74" s="859"/>
      <c r="H74" s="859"/>
      <c r="I74" s="859"/>
      <c r="J74" s="859"/>
      <c r="K74" s="859"/>
      <c r="L74" s="859"/>
      <c r="M74" s="859"/>
      <c r="N74" s="859"/>
      <c r="O74" s="859"/>
      <c r="P74" s="860"/>
      <c r="Q74" s="862">
        <v>1593</v>
      </c>
      <c r="R74" s="820"/>
      <c r="S74" s="820"/>
      <c r="T74" s="820"/>
      <c r="U74" s="820"/>
      <c r="V74" s="820">
        <v>1251</v>
      </c>
      <c r="W74" s="820"/>
      <c r="X74" s="820"/>
      <c r="Y74" s="820"/>
      <c r="Z74" s="820"/>
      <c r="AA74" s="820">
        <v>342</v>
      </c>
      <c r="AB74" s="820"/>
      <c r="AC74" s="820"/>
      <c r="AD74" s="820"/>
      <c r="AE74" s="820"/>
      <c r="AF74" s="820">
        <v>4772</v>
      </c>
      <c r="AG74" s="820"/>
      <c r="AH74" s="820"/>
      <c r="AI74" s="820"/>
      <c r="AJ74" s="820"/>
      <c r="AK74" s="820">
        <v>3</v>
      </c>
      <c r="AL74" s="820"/>
      <c r="AM74" s="820"/>
      <c r="AN74" s="820"/>
      <c r="AO74" s="820"/>
      <c r="AP74" s="820">
        <v>4488</v>
      </c>
      <c r="AQ74" s="820"/>
      <c r="AR74" s="820"/>
      <c r="AS74" s="820"/>
      <c r="AT74" s="820"/>
      <c r="AU74" s="820" t="s">
        <v>597</v>
      </c>
      <c r="AV74" s="820"/>
      <c r="AW74" s="820"/>
      <c r="AX74" s="820"/>
      <c r="AY74" s="820"/>
      <c r="AZ74" s="863"/>
      <c r="BA74" s="863"/>
      <c r="BB74" s="863"/>
      <c r="BC74" s="863"/>
      <c r="BD74" s="864"/>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58" t="s">
        <v>586</v>
      </c>
      <c r="C75" s="859"/>
      <c r="D75" s="859"/>
      <c r="E75" s="859"/>
      <c r="F75" s="859"/>
      <c r="G75" s="859"/>
      <c r="H75" s="859"/>
      <c r="I75" s="859"/>
      <c r="J75" s="859"/>
      <c r="K75" s="859"/>
      <c r="L75" s="859"/>
      <c r="M75" s="859"/>
      <c r="N75" s="859"/>
      <c r="O75" s="859"/>
      <c r="P75" s="860"/>
      <c r="Q75" s="865">
        <v>15</v>
      </c>
      <c r="R75" s="866"/>
      <c r="S75" s="866"/>
      <c r="T75" s="866"/>
      <c r="U75" s="819"/>
      <c r="V75" s="867">
        <v>12</v>
      </c>
      <c r="W75" s="866"/>
      <c r="X75" s="866"/>
      <c r="Y75" s="866"/>
      <c r="Z75" s="819"/>
      <c r="AA75" s="867">
        <v>3</v>
      </c>
      <c r="AB75" s="866"/>
      <c r="AC75" s="866"/>
      <c r="AD75" s="866"/>
      <c r="AE75" s="819"/>
      <c r="AF75" s="867">
        <v>3</v>
      </c>
      <c r="AG75" s="866"/>
      <c r="AH75" s="866"/>
      <c r="AI75" s="866"/>
      <c r="AJ75" s="819"/>
      <c r="AK75" s="867">
        <v>11</v>
      </c>
      <c r="AL75" s="866"/>
      <c r="AM75" s="866"/>
      <c r="AN75" s="866"/>
      <c r="AO75" s="819"/>
      <c r="AP75" s="867" t="s">
        <v>597</v>
      </c>
      <c r="AQ75" s="866"/>
      <c r="AR75" s="866"/>
      <c r="AS75" s="866"/>
      <c r="AT75" s="819"/>
      <c r="AU75" s="867" t="s">
        <v>597</v>
      </c>
      <c r="AV75" s="866"/>
      <c r="AW75" s="866"/>
      <c r="AX75" s="866"/>
      <c r="AY75" s="819"/>
      <c r="AZ75" s="863"/>
      <c r="BA75" s="863"/>
      <c r="BB75" s="863"/>
      <c r="BC75" s="863"/>
      <c r="BD75" s="864"/>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58" t="s">
        <v>587</v>
      </c>
      <c r="C76" s="859"/>
      <c r="D76" s="859"/>
      <c r="E76" s="859"/>
      <c r="F76" s="859"/>
      <c r="G76" s="859"/>
      <c r="H76" s="859"/>
      <c r="I76" s="859"/>
      <c r="J76" s="859"/>
      <c r="K76" s="859"/>
      <c r="L76" s="859"/>
      <c r="M76" s="859"/>
      <c r="N76" s="859"/>
      <c r="O76" s="859"/>
      <c r="P76" s="860"/>
      <c r="Q76" s="865">
        <v>6</v>
      </c>
      <c r="R76" s="866"/>
      <c r="S76" s="866"/>
      <c r="T76" s="866"/>
      <c r="U76" s="819"/>
      <c r="V76" s="867">
        <v>5</v>
      </c>
      <c r="W76" s="866"/>
      <c r="X76" s="866"/>
      <c r="Y76" s="866"/>
      <c r="Z76" s="819"/>
      <c r="AA76" s="867">
        <v>1</v>
      </c>
      <c r="AB76" s="866"/>
      <c r="AC76" s="866"/>
      <c r="AD76" s="866"/>
      <c r="AE76" s="819"/>
      <c r="AF76" s="867">
        <v>1</v>
      </c>
      <c r="AG76" s="866"/>
      <c r="AH76" s="866"/>
      <c r="AI76" s="866"/>
      <c r="AJ76" s="819"/>
      <c r="AK76" s="867">
        <v>4</v>
      </c>
      <c r="AL76" s="866"/>
      <c r="AM76" s="866"/>
      <c r="AN76" s="866"/>
      <c r="AO76" s="819"/>
      <c r="AP76" s="867" t="s">
        <v>597</v>
      </c>
      <c r="AQ76" s="866"/>
      <c r="AR76" s="866"/>
      <c r="AS76" s="866"/>
      <c r="AT76" s="819"/>
      <c r="AU76" s="867" t="s">
        <v>597</v>
      </c>
      <c r="AV76" s="866"/>
      <c r="AW76" s="866"/>
      <c r="AX76" s="866"/>
      <c r="AY76" s="819"/>
      <c r="AZ76" s="863"/>
      <c r="BA76" s="863"/>
      <c r="BB76" s="863"/>
      <c r="BC76" s="863"/>
      <c r="BD76" s="864"/>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58" t="s">
        <v>588</v>
      </c>
      <c r="C77" s="859"/>
      <c r="D77" s="859"/>
      <c r="E77" s="859"/>
      <c r="F77" s="859"/>
      <c r="G77" s="859"/>
      <c r="H77" s="859"/>
      <c r="I77" s="859"/>
      <c r="J77" s="859"/>
      <c r="K77" s="859"/>
      <c r="L77" s="859"/>
      <c r="M77" s="859"/>
      <c r="N77" s="859"/>
      <c r="O77" s="859"/>
      <c r="P77" s="860"/>
      <c r="Q77" s="865">
        <v>15</v>
      </c>
      <c r="R77" s="866"/>
      <c r="S77" s="866"/>
      <c r="T77" s="866"/>
      <c r="U77" s="819"/>
      <c r="V77" s="867">
        <v>12</v>
      </c>
      <c r="W77" s="866"/>
      <c r="X77" s="866"/>
      <c r="Y77" s="866"/>
      <c r="Z77" s="819"/>
      <c r="AA77" s="867">
        <v>3</v>
      </c>
      <c r="AB77" s="866"/>
      <c r="AC77" s="866"/>
      <c r="AD77" s="866"/>
      <c r="AE77" s="819"/>
      <c r="AF77" s="867">
        <v>3</v>
      </c>
      <c r="AG77" s="866"/>
      <c r="AH77" s="866"/>
      <c r="AI77" s="866"/>
      <c r="AJ77" s="819"/>
      <c r="AK77" s="867">
        <v>12</v>
      </c>
      <c r="AL77" s="866"/>
      <c r="AM77" s="866"/>
      <c r="AN77" s="866"/>
      <c r="AO77" s="819"/>
      <c r="AP77" s="867" t="s">
        <v>597</v>
      </c>
      <c r="AQ77" s="866"/>
      <c r="AR77" s="866"/>
      <c r="AS77" s="866"/>
      <c r="AT77" s="819"/>
      <c r="AU77" s="867" t="s">
        <v>597</v>
      </c>
      <c r="AV77" s="866"/>
      <c r="AW77" s="866"/>
      <c r="AX77" s="866"/>
      <c r="AY77" s="819"/>
      <c r="AZ77" s="863"/>
      <c r="BA77" s="863"/>
      <c r="BB77" s="863"/>
      <c r="BC77" s="863"/>
      <c r="BD77" s="864"/>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58" t="s">
        <v>589</v>
      </c>
      <c r="C78" s="859"/>
      <c r="D78" s="859"/>
      <c r="E78" s="859"/>
      <c r="F78" s="859"/>
      <c r="G78" s="859"/>
      <c r="H78" s="859"/>
      <c r="I78" s="859"/>
      <c r="J78" s="859"/>
      <c r="K78" s="859"/>
      <c r="L78" s="859"/>
      <c r="M78" s="859"/>
      <c r="N78" s="859"/>
      <c r="O78" s="859"/>
      <c r="P78" s="860"/>
      <c r="Q78" s="862">
        <v>63</v>
      </c>
      <c r="R78" s="820"/>
      <c r="S78" s="820"/>
      <c r="T78" s="820"/>
      <c r="U78" s="820"/>
      <c r="V78" s="820">
        <v>62</v>
      </c>
      <c r="W78" s="820"/>
      <c r="X78" s="820"/>
      <c r="Y78" s="820"/>
      <c r="Z78" s="820"/>
      <c r="AA78" s="820">
        <v>1</v>
      </c>
      <c r="AB78" s="820"/>
      <c r="AC78" s="820"/>
      <c r="AD78" s="820"/>
      <c r="AE78" s="820"/>
      <c r="AF78" s="820">
        <v>1</v>
      </c>
      <c r="AG78" s="820"/>
      <c r="AH78" s="820"/>
      <c r="AI78" s="820"/>
      <c r="AJ78" s="820"/>
      <c r="AK78" s="820" t="s">
        <v>600</v>
      </c>
      <c r="AL78" s="820"/>
      <c r="AM78" s="820"/>
      <c r="AN78" s="820"/>
      <c r="AO78" s="820"/>
      <c r="AP78" s="820" t="s">
        <v>597</v>
      </c>
      <c r="AQ78" s="820"/>
      <c r="AR78" s="820"/>
      <c r="AS78" s="820"/>
      <c r="AT78" s="820"/>
      <c r="AU78" s="820" t="s">
        <v>597</v>
      </c>
      <c r="AV78" s="820"/>
      <c r="AW78" s="820"/>
      <c r="AX78" s="820"/>
      <c r="AY78" s="820"/>
      <c r="AZ78" s="863"/>
      <c r="BA78" s="863"/>
      <c r="BB78" s="863"/>
      <c r="BC78" s="863"/>
      <c r="BD78" s="864"/>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58" t="s">
        <v>590</v>
      </c>
      <c r="C79" s="859"/>
      <c r="D79" s="859"/>
      <c r="E79" s="859"/>
      <c r="F79" s="859"/>
      <c r="G79" s="859"/>
      <c r="H79" s="859"/>
      <c r="I79" s="859"/>
      <c r="J79" s="859"/>
      <c r="K79" s="859"/>
      <c r="L79" s="859"/>
      <c r="M79" s="859"/>
      <c r="N79" s="859"/>
      <c r="O79" s="859"/>
      <c r="P79" s="860"/>
      <c r="Q79" s="862">
        <v>10771</v>
      </c>
      <c r="R79" s="820"/>
      <c r="S79" s="820"/>
      <c r="T79" s="820"/>
      <c r="U79" s="820"/>
      <c r="V79" s="820">
        <v>10505</v>
      </c>
      <c r="W79" s="820"/>
      <c r="X79" s="820"/>
      <c r="Y79" s="820"/>
      <c r="Z79" s="820"/>
      <c r="AA79" s="820">
        <v>266</v>
      </c>
      <c r="AB79" s="820"/>
      <c r="AC79" s="820"/>
      <c r="AD79" s="820"/>
      <c r="AE79" s="820"/>
      <c r="AF79" s="820">
        <v>266</v>
      </c>
      <c r="AG79" s="820"/>
      <c r="AH79" s="820"/>
      <c r="AI79" s="820"/>
      <c r="AJ79" s="820"/>
      <c r="AK79" s="820">
        <v>882</v>
      </c>
      <c r="AL79" s="820"/>
      <c r="AM79" s="820"/>
      <c r="AN79" s="820"/>
      <c r="AO79" s="820"/>
      <c r="AP79" s="820" t="s">
        <v>597</v>
      </c>
      <c r="AQ79" s="820"/>
      <c r="AR79" s="820"/>
      <c r="AS79" s="820"/>
      <c r="AT79" s="820"/>
      <c r="AU79" s="820" t="s">
        <v>597</v>
      </c>
      <c r="AV79" s="820"/>
      <c r="AW79" s="820"/>
      <c r="AX79" s="820"/>
      <c r="AY79" s="820"/>
      <c r="AZ79" s="863"/>
      <c r="BA79" s="863"/>
      <c r="BB79" s="863"/>
      <c r="BC79" s="863"/>
      <c r="BD79" s="864"/>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58" t="s">
        <v>591</v>
      </c>
      <c r="C80" s="859"/>
      <c r="D80" s="859"/>
      <c r="E80" s="859"/>
      <c r="F80" s="859"/>
      <c r="G80" s="859"/>
      <c r="H80" s="859"/>
      <c r="I80" s="859"/>
      <c r="J80" s="859"/>
      <c r="K80" s="859"/>
      <c r="L80" s="859"/>
      <c r="M80" s="859"/>
      <c r="N80" s="859"/>
      <c r="O80" s="859"/>
      <c r="P80" s="860"/>
      <c r="Q80" s="862">
        <v>4</v>
      </c>
      <c r="R80" s="820"/>
      <c r="S80" s="820"/>
      <c r="T80" s="820"/>
      <c r="U80" s="820"/>
      <c r="V80" s="820">
        <v>1</v>
      </c>
      <c r="W80" s="820"/>
      <c r="X80" s="820"/>
      <c r="Y80" s="820"/>
      <c r="Z80" s="820"/>
      <c r="AA80" s="820">
        <v>3</v>
      </c>
      <c r="AB80" s="820"/>
      <c r="AC80" s="820"/>
      <c r="AD80" s="820"/>
      <c r="AE80" s="820"/>
      <c r="AF80" s="820">
        <v>3</v>
      </c>
      <c r="AG80" s="820"/>
      <c r="AH80" s="820"/>
      <c r="AI80" s="820"/>
      <c r="AJ80" s="820"/>
      <c r="AK80" s="820">
        <v>2</v>
      </c>
      <c r="AL80" s="820"/>
      <c r="AM80" s="820"/>
      <c r="AN80" s="820"/>
      <c r="AO80" s="820"/>
      <c r="AP80" s="820" t="s">
        <v>597</v>
      </c>
      <c r="AQ80" s="820"/>
      <c r="AR80" s="820"/>
      <c r="AS80" s="820"/>
      <c r="AT80" s="820"/>
      <c r="AU80" s="820" t="s">
        <v>597</v>
      </c>
      <c r="AV80" s="820"/>
      <c r="AW80" s="820"/>
      <c r="AX80" s="820"/>
      <c r="AY80" s="820"/>
      <c r="AZ80" s="863"/>
      <c r="BA80" s="863"/>
      <c r="BB80" s="863"/>
      <c r="BC80" s="863"/>
      <c r="BD80" s="864"/>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58" t="s">
        <v>592</v>
      </c>
      <c r="C81" s="859"/>
      <c r="D81" s="859"/>
      <c r="E81" s="859"/>
      <c r="F81" s="859"/>
      <c r="G81" s="859"/>
      <c r="H81" s="859"/>
      <c r="I81" s="859"/>
      <c r="J81" s="859"/>
      <c r="K81" s="859"/>
      <c r="L81" s="859"/>
      <c r="M81" s="859"/>
      <c r="N81" s="859"/>
      <c r="O81" s="859"/>
      <c r="P81" s="860"/>
      <c r="Q81" s="862">
        <v>2</v>
      </c>
      <c r="R81" s="820"/>
      <c r="S81" s="820"/>
      <c r="T81" s="820"/>
      <c r="U81" s="820"/>
      <c r="V81" s="820">
        <v>1</v>
      </c>
      <c r="W81" s="820"/>
      <c r="X81" s="820"/>
      <c r="Y81" s="820"/>
      <c r="Z81" s="820"/>
      <c r="AA81" s="820">
        <v>1</v>
      </c>
      <c r="AB81" s="820"/>
      <c r="AC81" s="820"/>
      <c r="AD81" s="820"/>
      <c r="AE81" s="820"/>
      <c r="AF81" s="820">
        <v>1</v>
      </c>
      <c r="AG81" s="820"/>
      <c r="AH81" s="820"/>
      <c r="AI81" s="820"/>
      <c r="AJ81" s="820"/>
      <c r="AK81" s="820">
        <v>1</v>
      </c>
      <c r="AL81" s="820"/>
      <c r="AM81" s="820"/>
      <c r="AN81" s="820"/>
      <c r="AO81" s="820"/>
      <c r="AP81" s="820" t="s">
        <v>597</v>
      </c>
      <c r="AQ81" s="820"/>
      <c r="AR81" s="820"/>
      <c r="AS81" s="820"/>
      <c r="AT81" s="820"/>
      <c r="AU81" s="820" t="s">
        <v>597</v>
      </c>
      <c r="AV81" s="820"/>
      <c r="AW81" s="820"/>
      <c r="AX81" s="820"/>
      <c r="AY81" s="820"/>
      <c r="AZ81" s="863"/>
      <c r="BA81" s="863"/>
      <c r="BB81" s="863"/>
      <c r="BC81" s="863"/>
      <c r="BD81" s="864"/>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58" t="s">
        <v>593</v>
      </c>
      <c r="C82" s="859"/>
      <c r="D82" s="859"/>
      <c r="E82" s="859"/>
      <c r="F82" s="859"/>
      <c r="G82" s="859"/>
      <c r="H82" s="859"/>
      <c r="I82" s="859"/>
      <c r="J82" s="859"/>
      <c r="K82" s="859"/>
      <c r="L82" s="859"/>
      <c r="M82" s="859"/>
      <c r="N82" s="859"/>
      <c r="O82" s="859"/>
      <c r="P82" s="860"/>
      <c r="Q82" s="862">
        <v>12</v>
      </c>
      <c r="R82" s="820"/>
      <c r="S82" s="820"/>
      <c r="T82" s="820"/>
      <c r="U82" s="820"/>
      <c r="V82" s="820">
        <v>10</v>
      </c>
      <c r="W82" s="820"/>
      <c r="X82" s="820"/>
      <c r="Y82" s="820"/>
      <c r="Z82" s="820"/>
      <c r="AA82" s="820">
        <v>2</v>
      </c>
      <c r="AB82" s="820"/>
      <c r="AC82" s="820"/>
      <c r="AD82" s="820"/>
      <c r="AE82" s="820"/>
      <c r="AF82" s="820">
        <v>2</v>
      </c>
      <c r="AG82" s="820"/>
      <c r="AH82" s="820"/>
      <c r="AI82" s="820"/>
      <c r="AJ82" s="820"/>
      <c r="AK82" s="820">
        <v>5</v>
      </c>
      <c r="AL82" s="820"/>
      <c r="AM82" s="820"/>
      <c r="AN82" s="820"/>
      <c r="AO82" s="820"/>
      <c r="AP82" s="820" t="s">
        <v>597</v>
      </c>
      <c r="AQ82" s="820"/>
      <c r="AR82" s="820"/>
      <c r="AS82" s="820"/>
      <c r="AT82" s="820"/>
      <c r="AU82" s="820" t="s">
        <v>597</v>
      </c>
      <c r="AV82" s="820"/>
      <c r="AW82" s="820"/>
      <c r="AX82" s="820"/>
      <c r="AY82" s="820"/>
      <c r="AZ82" s="863"/>
      <c r="BA82" s="863"/>
      <c r="BB82" s="863"/>
      <c r="BC82" s="863"/>
      <c r="BD82" s="864"/>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58" t="s">
        <v>594</v>
      </c>
      <c r="C83" s="859"/>
      <c r="D83" s="859"/>
      <c r="E83" s="859"/>
      <c r="F83" s="859"/>
      <c r="G83" s="859"/>
      <c r="H83" s="859"/>
      <c r="I83" s="859"/>
      <c r="J83" s="859"/>
      <c r="K83" s="859"/>
      <c r="L83" s="859"/>
      <c r="M83" s="859"/>
      <c r="N83" s="859"/>
      <c r="O83" s="859"/>
      <c r="P83" s="860"/>
      <c r="Q83" s="862">
        <v>2</v>
      </c>
      <c r="R83" s="820"/>
      <c r="S83" s="820"/>
      <c r="T83" s="820"/>
      <c r="U83" s="820"/>
      <c r="V83" s="820">
        <v>1</v>
      </c>
      <c r="W83" s="820"/>
      <c r="X83" s="820"/>
      <c r="Y83" s="820"/>
      <c r="Z83" s="820"/>
      <c r="AA83" s="820">
        <v>1</v>
      </c>
      <c r="AB83" s="820"/>
      <c r="AC83" s="820"/>
      <c r="AD83" s="820"/>
      <c r="AE83" s="820"/>
      <c r="AF83" s="820">
        <v>1</v>
      </c>
      <c r="AG83" s="820"/>
      <c r="AH83" s="820"/>
      <c r="AI83" s="820"/>
      <c r="AJ83" s="820"/>
      <c r="AK83" s="820">
        <v>1</v>
      </c>
      <c r="AL83" s="820"/>
      <c r="AM83" s="820"/>
      <c r="AN83" s="820"/>
      <c r="AO83" s="820"/>
      <c r="AP83" s="820" t="s">
        <v>597</v>
      </c>
      <c r="AQ83" s="820"/>
      <c r="AR83" s="820"/>
      <c r="AS83" s="820"/>
      <c r="AT83" s="820"/>
      <c r="AU83" s="820" t="s">
        <v>597</v>
      </c>
      <c r="AV83" s="820"/>
      <c r="AW83" s="820"/>
      <c r="AX83" s="820"/>
      <c r="AY83" s="820"/>
      <c r="AZ83" s="863"/>
      <c r="BA83" s="863"/>
      <c r="BB83" s="863"/>
      <c r="BC83" s="863"/>
      <c r="BD83" s="864"/>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58" t="s">
        <v>595</v>
      </c>
      <c r="C84" s="859"/>
      <c r="D84" s="859"/>
      <c r="E84" s="859"/>
      <c r="F84" s="859"/>
      <c r="G84" s="859"/>
      <c r="H84" s="859"/>
      <c r="I84" s="859"/>
      <c r="J84" s="859"/>
      <c r="K84" s="859"/>
      <c r="L84" s="859"/>
      <c r="M84" s="859"/>
      <c r="N84" s="859"/>
      <c r="O84" s="859"/>
      <c r="P84" s="860"/>
      <c r="Q84" s="862">
        <v>37</v>
      </c>
      <c r="R84" s="820"/>
      <c r="S84" s="820"/>
      <c r="T84" s="820"/>
      <c r="U84" s="820"/>
      <c r="V84" s="820">
        <v>32</v>
      </c>
      <c r="W84" s="820"/>
      <c r="X84" s="820"/>
      <c r="Y84" s="820"/>
      <c r="Z84" s="820"/>
      <c r="AA84" s="820">
        <v>5</v>
      </c>
      <c r="AB84" s="820"/>
      <c r="AC84" s="820"/>
      <c r="AD84" s="820"/>
      <c r="AE84" s="820"/>
      <c r="AF84" s="820">
        <v>5</v>
      </c>
      <c r="AG84" s="820"/>
      <c r="AH84" s="820"/>
      <c r="AI84" s="820"/>
      <c r="AJ84" s="820"/>
      <c r="AK84" s="820">
        <v>33</v>
      </c>
      <c r="AL84" s="820"/>
      <c r="AM84" s="820"/>
      <c r="AN84" s="820"/>
      <c r="AO84" s="820"/>
      <c r="AP84" s="820" t="s">
        <v>597</v>
      </c>
      <c r="AQ84" s="820"/>
      <c r="AR84" s="820"/>
      <c r="AS84" s="820"/>
      <c r="AT84" s="820"/>
      <c r="AU84" s="820" t="s">
        <v>597</v>
      </c>
      <c r="AV84" s="820"/>
      <c r="AW84" s="820"/>
      <c r="AX84" s="820"/>
      <c r="AY84" s="820"/>
      <c r="AZ84" s="863"/>
      <c r="BA84" s="863"/>
      <c r="BB84" s="863"/>
      <c r="BC84" s="863"/>
      <c r="BD84" s="864"/>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2"/>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3"/>
      <c r="BA85" s="863"/>
      <c r="BB85" s="863"/>
      <c r="BC85" s="863"/>
      <c r="BD85" s="864"/>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2"/>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3"/>
      <c r="BA86" s="863"/>
      <c r="BB86" s="863"/>
      <c r="BC86" s="863"/>
      <c r="BD86" s="864"/>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375</v>
      </c>
      <c r="B88" s="779" t="s">
        <v>396</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9046</v>
      </c>
      <c r="AG88" s="831"/>
      <c r="AH88" s="831"/>
      <c r="AI88" s="831"/>
      <c r="AJ88" s="831"/>
      <c r="AK88" s="828"/>
      <c r="AL88" s="828"/>
      <c r="AM88" s="828"/>
      <c r="AN88" s="828"/>
      <c r="AO88" s="828"/>
      <c r="AP88" s="831">
        <v>42476</v>
      </c>
      <c r="AQ88" s="831"/>
      <c r="AR88" s="831"/>
      <c r="AS88" s="831"/>
      <c r="AT88" s="831"/>
      <c r="AU88" s="831">
        <v>784</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779" t="s">
        <v>397</v>
      </c>
      <c r="BS102" s="780"/>
      <c r="BT102" s="780"/>
      <c r="BU102" s="780"/>
      <c r="BV102" s="780"/>
      <c r="BW102" s="780"/>
      <c r="BX102" s="780"/>
      <c r="BY102" s="780"/>
      <c r="BZ102" s="780"/>
      <c r="CA102" s="780"/>
      <c r="CB102" s="780"/>
      <c r="CC102" s="780"/>
      <c r="CD102" s="780"/>
      <c r="CE102" s="780"/>
      <c r="CF102" s="780"/>
      <c r="CG102" s="781"/>
      <c r="CH102" s="875"/>
      <c r="CI102" s="876"/>
      <c r="CJ102" s="876"/>
      <c r="CK102" s="876"/>
      <c r="CL102" s="877"/>
      <c r="CM102" s="875"/>
      <c r="CN102" s="876"/>
      <c r="CO102" s="876"/>
      <c r="CP102" s="876"/>
      <c r="CQ102" s="877"/>
      <c r="CR102" s="878"/>
      <c r="CS102" s="839"/>
      <c r="CT102" s="839"/>
      <c r="CU102" s="839"/>
      <c r="CV102" s="879"/>
      <c r="CW102" s="878"/>
      <c r="CX102" s="839"/>
      <c r="CY102" s="839"/>
      <c r="CZ102" s="839"/>
      <c r="DA102" s="879"/>
      <c r="DB102" s="878"/>
      <c r="DC102" s="839"/>
      <c r="DD102" s="839"/>
      <c r="DE102" s="839"/>
      <c r="DF102" s="879"/>
      <c r="DG102" s="878"/>
      <c r="DH102" s="839"/>
      <c r="DI102" s="839"/>
      <c r="DJ102" s="839"/>
      <c r="DK102" s="879"/>
      <c r="DL102" s="878"/>
      <c r="DM102" s="839"/>
      <c r="DN102" s="839"/>
      <c r="DO102" s="839"/>
      <c r="DP102" s="879"/>
      <c r="DQ102" s="878"/>
      <c r="DR102" s="839"/>
      <c r="DS102" s="839"/>
      <c r="DT102" s="839"/>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x14ac:dyDescent="0.15">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36284921</v>
      </c>
      <c r="AB110" s="888"/>
      <c r="AC110" s="888"/>
      <c r="AD110" s="888"/>
      <c r="AE110" s="889"/>
      <c r="AF110" s="890">
        <v>35608997</v>
      </c>
      <c r="AG110" s="888"/>
      <c r="AH110" s="888"/>
      <c r="AI110" s="888"/>
      <c r="AJ110" s="889"/>
      <c r="AK110" s="890">
        <v>34559891</v>
      </c>
      <c r="AL110" s="888"/>
      <c r="AM110" s="888"/>
      <c r="AN110" s="888"/>
      <c r="AO110" s="889"/>
      <c r="AP110" s="891">
        <v>24.8</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277835248</v>
      </c>
      <c r="BR110" s="925"/>
      <c r="BS110" s="925"/>
      <c r="BT110" s="925"/>
      <c r="BU110" s="925"/>
      <c r="BV110" s="925">
        <v>277698751</v>
      </c>
      <c r="BW110" s="925"/>
      <c r="BX110" s="925"/>
      <c r="BY110" s="925"/>
      <c r="BZ110" s="925"/>
      <c r="CA110" s="925">
        <v>285102704</v>
      </c>
      <c r="CB110" s="925"/>
      <c r="CC110" s="925"/>
      <c r="CD110" s="925"/>
      <c r="CE110" s="925"/>
      <c r="CF110" s="939">
        <v>204.7</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889616</v>
      </c>
      <c r="DH110" s="925"/>
      <c r="DI110" s="925"/>
      <c r="DJ110" s="925"/>
      <c r="DK110" s="925"/>
      <c r="DL110" s="925">
        <v>768182</v>
      </c>
      <c r="DM110" s="925"/>
      <c r="DN110" s="925"/>
      <c r="DO110" s="925"/>
      <c r="DP110" s="925"/>
      <c r="DQ110" s="925">
        <v>646748</v>
      </c>
      <c r="DR110" s="925"/>
      <c r="DS110" s="925"/>
      <c r="DT110" s="925"/>
      <c r="DU110" s="925"/>
      <c r="DV110" s="926">
        <v>0.5</v>
      </c>
      <c r="DW110" s="926"/>
      <c r="DX110" s="926"/>
      <c r="DY110" s="926"/>
      <c r="DZ110" s="927"/>
    </row>
    <row r="111" spans="1:131" s="197" customFormat="1" ht="26.25" customHeight="1" x14ac:dyDescent="0.15">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51065972</v>
      </c>
      <c r="BR111" s="918"/>
      <c r="BS111" s="918"/>
      <c r="BT111" s="918"/>
      <c r="BU111" s="918"/>
      <c r="BV111" s="918">
        <v>45708831</v>
      </c>
      <c r="BW111" s="918"/>
      <c r="BX111" s="918"/>
      <c r="BY111" s="918"/>
      <c r="BZ111" s="918"/>
      <c r="CA111" s="918">
        <v>42203459</v>
      </c>
      <c r="CB111" s="918"/>
      <c r="CC111" s="918"/>
      <c r="CD111" s="918"/>
      <c r="CE111" s="918"/>
      <c r="CF111" s="912">
        <v>30.3</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396700</v>
      </c>
      <c r="AB112" s="957"/>
      <c r="AC112" s="957"/>
      <c r="AD112" s="957"/>
      <c r="AE112" s="958"/>
      <c r="AF112" s="959">
        <v>730033</v>
      </c>
      <c r="AG112" s="957"/>
      <c r="AH112" s="957"/>
      <c r="AI112" s="957"/>
      <c r="AJ112" s="958"/>
      <c r="AK112" s="959">
        <v>1063367</v>
      </c>
      <c r="AL112" s="957"/>
      <c r="AM112" s="957"/>
      <c r="AN112" s="957"/>
      <c r="AO112" s="958"/>
      <c r="AP112" s="960">
        <v>0.8</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143189588</v>
      </c>
      <c r="BR112" s="918"/>
      <c r="BS112" s="918"/>
      <c r="BT112" s="918"/>
      <c r="BU112" s="918"/>
      <c r="BV112" s="918">
        <v>136704339</v>
      </c>
      <c r="BW112" s="918"/>
      <c r="BX112" s="918"/>
      <c r="BY112" s="918"/>
      <c r="BZ112" s="918"/>
      <c r="CA112" s="918">
        <v>135191948</v>
      </c>
      <c r="CB112" s="918"/>
      <c r="CC112" s="918"/>
      <c r="CD112" s="918"/>
      <c r="CE112" s="918"/>
      <c r="CF112" s="912">
        <v>97.1</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314513</v>
      </c>
      <c r="DH112" s="918"/>
      <c r="DI112" s="918"/>
      <c r="DJ112" s="918"/>
      <c r="DK112" s="918"/>
      <c r="DL112" s="918">
        <v>161454</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15">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9019274</v>
      </c>
      <c r="AB113" s="932"/>
      <c r="AC113" s="932"/>
      <c r="AD113" s="932"/>
      <c r="AE113" s="933"/>
      <c r="AF113" s="934">
        <v>8944319</v>
      </c>
      <c r="AG113" s="932"/>
      <c r="AH113" s="932"/>
      <c r="AI113" s="932"/>
      <c r="AJ113" s="933"/>
      <c r="AK113" s="934">
        <v>8637325</v>
      </c>
      <c r="AL113" s="932"/>
      <c r="AM113" s="932"/>
      <c r="AN113" s="932"/>
      <c r="AO113" s="933"/>
      <c r="AP113" s="935">
        <v>6.2</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1004715</v>
      </c>
      <c r="BR113" s="918"/>
      <c r="BS113" s="918"/>
      <c r="BT113" s="918"/>
      <c r="BU113" s="918"/>
      <c r="BV113" s="918">
        <v>892462</v>
      </c>
      <c r="BW113" s="918"/>
      <c r="BX113" s="918"/>
      <c r="BY113" s="918"/>
      <c r="BZ113" s="918"/>
      <c r="CA113" s="918">
        <v>784027</v>
      </c>
      <c r="CB113" s="918"/>
      <c r="CC113" s="918"/>
      <c r="CD113" s="918"/>
      <c r="CE113" s="918"/>
      <c r="CF113" s="912">
        <v>0.6</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311268</v>
      </c>
      <c r="AB114" s="957"/>
      <c r="AC114" s="957"/>
      <c r="AD114" s="957"/>
      <c r="AE114" s="958"/>
      <c r="AF114" s="959">
        <v>160887</v>
      </c>
      <c r="AG114" s="957"/>
      <c r="AH114" s="957"/>
      <c r="AI114" s="957"/>
      <c r="AJ114" s="958"/>
      <c r="AK114" s="959">
        <v>153078</v>
      </c>
      <c r="AL114" s="957"/>
      <c r="AM114" s="957"/>
      <c r="AN114" s="957"/>
      <c r="AO114" s="958"/>
      <c r="AP114" s="960">
        <v>0.1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42094149</v>
      </c>
      <c r="BR114" s="918"/>
      <c r="BS114" s="918"/>
      <c r="BT114" s="918"/>
      <c r="BU114" s="918"/>
      <c r="BV114" s="918">
        <v>42251021</v>
      </c>
      <c r="BW114" s="918"/>
      <c r="BX114" s="918"/>
      <c r="BY114" s="918"/>
      <c r="BZ114" s="918"/>
      <c r="CA114" s="918">
        <v>41389569</v>
      </c>
      <c r="CB114" s="918"/>
      <c r="CC114" s="918"/>
      <c r="CD114" s="918"/>
      <c r="CE114" s="918"/>
      <c r="CF114" s="912">
        <v>29.7</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4390194</v>
      </c>
      <c r="AB115" s="932"/>
      <c r="AC115" s="932"/>
      <c r="AD115" s="932"/>
      <c r="AE115" s="933"/>
      <c r="AF115" s="934">
        <v>4194977</v>
      </c>
      <c r="AG115" s="932"/>
      <c r="AH115" s="932"/>
      <c r="AI115" s="932"/>
      <c r="AJ115" s="933"/>
      <c r="AK115" s="934">
        <v>4049128</v>
      </c>
      <c r="AL115" s="932"/>
      <c r="AM115" s="932"/>
      <c r="AN115" s="932"/>
      <c r="AO115" s="933"/>
      <c r="AP115" s="935">
        <v>2.9</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202810</v>
      </c>
      <c r="BR115" s="918"/>
      <c r="BS115" s="918"/>
      <c r="BT115" s="918"/>
      <c r="BU115" s="918"/>
      <c r="BV115" s="918">
        <v>141175</v>
      </c>
      <c r="BW115" s="918"/>
      <c r="BX115" s="918"/>
      <c r="BY115" s="918"/>
      <c r="BZ115" s="918"/>
      <c r="CA115" s="918">
        <v>138885</v>
      </c>
      <c r="CB115" s="918"/>
      <c r="CC115" s="918"/>
      <c r="CD115" s="918"/>
      <c r="CE115" s="918"/>
      <c r="CF115" s="912">
        <v>0.1</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22397727</v>
      </c>
      <c r="DH115" s="957"/>
      <c r="DI115" s="957"/>
      <c r="DJ115" s="957"/>
      <c r="DK115" s="958"/>
      <c r="DL115" s="959">
        <v>20091714</v>
      </c>
      <c r="DM115" s="957"/>
      <c r="DN115" s="957"/>
      <c r="DO115" s="957"/>
      <c r="DP115" s="958"/>
      <c r="DQ115" s="959">
        <v>19502404</v>
      </c>
      <c r="DR115" s="957"/>
      <c r="DS115" s="957"/>
      <c r="DT115" s="957"/>
      <c r="DU115" s="958"/>
      <c r="DV115" s="960">
        <v>14</v>
      </c>
      <c r="DW115" s="961"/>
      <c r="DX115" s="961"/>
      <c r="DY115" s="961"/>
      <c r="DZ115" s="962"/>
    </row>
    <row r="116" spans="1:130" s="197" customFormat="1" ht="26.25" customHeight="1" x14ac:dyDescent="0.15">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59</v>
      </c>
      <c r="AB116" s="957"/>
      <c r="AC116" s="957"/>
      <c r="AD116" s="957"/>
      <c r="AE116" s="958"/>
      <c r="AF116" s="959">
        <v>32</v>
      </c>
      <c r="AG116" s="957"/>
      <c r="AH116" s="957"/>
      <c r="AI116" s="957"/>
      <c r="AJ116" s="958"/>
      <c r="AK116" s="959">
        <v>92</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50402416</v>
      </c>
      <c r="AB117" s="964"/>
      <c r="AC117" s="964"/>
      <c r="AD117" s="964"/>
      <c r="AE117" s="965"/>
      <c r="AF117" s="963">
        <v>49639245</v>
      </c>
      <c r="AG117" s="964"/>
      <c r="AH117" s="964"/>
      <c r="AI117" s="964"/>
      <c r="AJ117" s="965"/>
      <c r="AK117" s="963">
        <v>48462881</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515392482</v>
      </c>
      <c r="BR118" s="984"/>
      <c r="BS118" s="984"/>
      <c r="BT118" s="984"/>
      <c r="BU118" s="984"/>
      <c r="BV118" s="984">
        <v>503396579</v>
      </c>
      <c r="BW118" s="984"/>
      <c r="BX118" s="984"/>
      <c r="BY118" s="984"/>
      <c r="BZ118" s="984"/>
      <c r="CA118" s="984">
        <v>504810592</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121434</v>
      </c>
      <c r="AB119" s="888"/>
      <c r="AC119" s="888"/>
      <c r="AD119" s="888"/>
      <c r="AE119" s="889"/>
      <c r="AF119" s="890">
        <v>121434</v>
      </c>
      <c r="AG119" s="888"/>
      <c r="AH119" s="888"/>
      <c r="AI119" s="888"/>
      <c r="AJ119" s="889"/>
      <c r="AK119" s="890">
        <v>121434</v>
      </c>
      <c r="AL119" s="888"/>
      <c r="AM119" s="888"/>
      <c r="AN119" s="888"/>
      <c r="AO119" s="889"/>
      <c r="AP119" s="891">
        <v>0.1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27770280</v>
      </c>
      <c r="BR119" s="925"/>
      <c r="BS119" s="925"/>
      <c r="BT119" s="925"/>
      <c r="BU119" s="925"/>
      <c r="BV119" s="925">
        <v>38125775</v>
      </c>
      <c r="BW119" s="925"/>
      <c r="BX119" s="925"/>
      <c r="BY119" s="925"/>
      <c r="BZ119" s="925"/>
      <c r="CA119" s="925">
        <v>43220242</v>
      </c>
      <c r="CB119" s="925"/>
      <c r="CC119" s="925"/>
      <c r="CD119" s="925"/>
      <c r="CE119" s="925"/>
      <c r="CF119" s="939">
        <v>31</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27464116</v>
      </c>
      <c r="DH119" s="996"/>
      <c r="DI119" s="996"/>
      <c r="DJ119" s="996"/>
      <c r="DK119" s="997"/>
      <c r="DL119" s="998">
        <v>24687481</v>
      </c>
      <c r="DM119" s="996"/>
      <c r="DN119" s="996"/>
      <c r="DO119" s="996"/>
      <c r="DP119" s="997"/>
      <c r="DQ119" s="998">
        <v>22054307</v>
      </c>
      <c r="DR119" s="996"/>
      <c r="DS119" s="996"/>
      <c r="DT119" s="996"/>
      <c r="DU119" s="997"/>
      <c r="DV119" s="999">
        <v>15.8</v>
      </c>
      <c r="DW119" s="1000"/>
      <c r="DX119" s="1000"/>
      <c r="DY119" s="1000"/>
      <c r="DZ119" s="1001"/>
    </row>
    <row r="120" spans="1:130" s="197" customFormat="1" ht="26.25" customHeight="1" x14ac:dyDescent="0.15">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66642987</v>
      </c>
      <c r="BR120" s="918"/>
      <c r="BS120" s="918"/>
      <c r="BT120" s="918"/>
      <c r="BU120" s="918"/>
      <c r="BV120" s="918">
        <v>64606350</v>
      </c>
      <c r="BW120" s="918"/>
      <c r="BX120" s="918"/>
      <c r="BY120" s="918"/>
      <c r="BZ120" s="918"/>
      <c r="CA120" s="918">
        <v>64012743</v>
      </c>
      <c r="CB120" s="918"/>
      <c r="CC120" s="918"/>
      <c r="CD120" s="918"/>
      <c r="CE120" s="918"/>
      <c r="CF120" s="912">
        <v>46</v>
      </c>
      <c r="CG120" s="913"/>
      <c r="CH120" s="913"/>
      <c r="CI120" s="913"/>
      <c r="CJ120" s="913"/>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138086754</v>
      </c>
      <c r="DH120" s="925"/>
      <c r="DI120" s="925"/>
      <c r="DJ120" s="925"/>
      <c r="DK120" s="925"/>
      <c r="DL120" s="925">
        <v>129997807</v>
      </c>
      <c r="DM120" s="925"/>
      <c r="DN120" s="925"/>
      <c r="DO120" s="925"/>
      <c r="DP120" s="925"/>
      <c r="DQ120" s="925">
        <v>128824213</v>
      </c>
      <c r="DR120" s="925"/>
      <c r="DS120" s="925"/>
      <c r="DT120" s="925"/>
      <c r="DU120" s="925"/>
      <c r="DV120" s="926">
        <v>92.5</v>
      </c>
      <c r="DW120" s="926"/>
      <c r="DX120" s="926"/>
      <c r="DY120" s="926"/>
      <c r="DZ120" s="927"/>
    </row>
    <row r="121" spans="1:130" s="197" customFormat="1" ht="26.25" customHeight="1" x14ac:dyDescent="0.15">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230668</v>
      </c>
      <c r="AB121" s="957"/>
      <c r="AC121" s="957"/>
      <c r="AD121" s="957"/>
      <c r="AE121" s="958"/>
      <c r="AF121" s="959">
        <v>183726</v>
      </c>
      <c r="AG121" s="957"/>
      <c r="AH121" s="957"/>
      <c r="AI121" s="957"/>
      <c r="AJ121" s="958"/>
      <c r="AK121" s="959">
        <v>188527</v>
      </c>
      <c r="AL121" s="957"/>
      <c r="AM121" s="957"/>
      <c r="AN121" s="957"/>
      <c r="AO121" s="958"/>
      <c r="AP121" s="960">
        <v>0.1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299069989</v>
      </c>
      <c r="BR121" s="984"/>
      <c r="BS121" s="984"/>
      <c r="BT121" s="984"/>
      <c r="BU121" s="984"/>
      <c r="BV121" s="984">
        <v>312315792</v>
      </c>
      <c r="BW121" s="984"/>
      <c r="BX121" s="984"/>
      <c r="BY121" s="984"/>
      <c r="BZ121" s="984"/>
      <c r="CA121" s="984">
        <v>322270137</v>
      </c>
      <c r="CB121" s="984"/>
      <c r="CC121" s="984"/>
      <c r="CD121" s="984"/>
      <c r="CE121" s="984"/>
      <c r="CF121" s="1022">
        <v>231.4</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t="s">
        <v>113</v>
      </c>
      <c r="DH121" s="918"/>
      <c r="DI121" s="918"/>
      <c r="DJ121" s="918"/>
      <c r="DK121" s="918"/>
      <c r="DL121" s="918" t="s">
        <v>113</v>
      </c>
      <c r="DM121" s="918"/>
      <c r="DN121" s="918"/>
      <c r="DO121" s="918"/>
      <c r="DP121" s="918"/>
      <c r="DQ121" s="918">
        <v>3475208</v>
      </c>
      <c r="DR121" s="918"/>
      <c r="DS121" s="918"/>
      <c r="DT121" s="918"/>
      <c r="DU121" s="918"/>
      <c r="DV121" s="919">
        <v>2.5</v>
      </c>
      <c r="DW121" s="919"/>
      <c r="DX121" s="919"/>
      <c r="DY121" s="919"/>
      <c r="DZ121" s="920"/>
    </row>
    <row r="122" spans="1:130" s="197" customFormat="1" ht="26.25" customHeight="1" x14ac:dyDescent="0.15">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393483256</v>
      </c>
      <c r="BR122" s="1033"/>
      <c r="BS122" s="1033"/>
      <c r="BT122" s="1033"/>
      <c r="BU122" s="1033"/>
      <c r="BV122" s="1033">
        <v>415047917</v>
      </c>
      <c r="BW122" s="1033"/>
      <c r="BX122" s="1033"/>
      <c r="BY122" s="1033"/>
      <c r="BZ122" s="1033"/>
      <c r="CA122" s="1033">
        <v>429503122</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1743852</v>
      </c>
      <c r="DH122" s="918"/>
      <c r="DI122" s="918"/>
      <c r="DJ122" s="918"/>
      <c r="DK122" s="918"/>
      <c r="DL122" s="918">
        <v>1657480</v>
      </c>
      <c r="DM122" s="918"/>
      <c r="DN122" s="918"/>
      <c r="DO122" s="918"/>
      <c r="DP122" s="918"/>
      <c r="DQ122" s="918">
        <v>1551326</v>
      </c>
      <c r="DR122" s="918"/>
      <c r="DS122" s="918"/>
      <c r="DT122" s="918"/>
      <c r="DU122" s="918"/>
      <c r="DV122" s="919">
        <v>1.1000000000000001</v>
      </c>
      <c r="DW122" s="919"/>
      <c r="DX122" s="919"/>
      <c r="DY122" s="919"/>
      <c r="DZ122" s="920"/>
    </row>
    <row r="123" spans="1:130" s="197" customFormat="1" ht="26.25" customHeight="1" thickBot="1" x14ac:dyDescent="0.2">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3483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87.8</v>
      </c>
      <c r="BR123" s="1025"/>
      <c r="BS123" s="1025"/>
      <c r="BT123" s="1025"/>
      <c r="BU123" s="1025"/>
      <c r="BV123" s="1025">
        <v>64</v>
      </c>
      <c r="BW123" s="1025"/>
      <c r="BX123" s="1025"/>
      <c r="BY123" s="1025"/>
      <c r="BZ123" s="1025"/>
      <c r="CA123" s="1025">
        <v>54</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550516</v>
      </c>
      <c r="DH123" s="957"/>
      <c r="DI123" s="957"/>
      <c r="DJ123" s="957"/>
      <c r="DK123" s="958"/>
      <c r="DL123" s="959">
        <v>562023</v>
      </c>
      <c r="DM123" s="957"/>
      <c r="DN123" s="957"/>
      <c r="DO123" s="957"/>
      <c r="DP123" s="958"/>
      <c r="DQ123" s="959">
        <v>593116</v>
      </c>
      <c r="DR123" s="957"/>
      <c r="DS123" s="957"/>
      <c r="DT123" s="957"/>
      <c r="DU123" s="958"/>
      <c r="DV123" s="960">
        <v>0.4</v>
      </c>
      <c r="DW123" s="961"/>
      <c r="DX123" s="961"/>
      <c r="DY123" s="961"/>
      <c r="DZ123" s="962"/>
    </row>
    <row r="124" spans="1:130" s="197" customFormat="1" ht="26.25" customHeight="1" x14ac:dyDescent="0.15">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v>2808466</v>
      </c>
      <c r="DH124" s="996"/>
      <c r="DI124" s="996"/>
      <c r="DJ124" s="996"/>
      <c r="DK124" s="997"/>
      <c r="DL124" s="998">
        <v>4487029</v>
      </c>
      <c r="DM124" s="996"/>
      <c r="DN124" s="996"/>
      <c r="DO124" s="996"/>
      <c r="DP124" s="997"/>
      <c r="DQ124" s="998">
        <v>748085</v>
      </c>
      <c r="DR124" s="996"/>
      <c r="DS124" s="996"/>
      <c r="DT124" s="996"/>
      <c r="DU124" s="997"/>
      <c r="DV124" s="999">
        <v>0.5</v>
      </c>
      <c r="DW124" s="1000"/>
      <c r="DX124" s="1000"/>
      <c r="DY124" s="1000"/>
      <c r="DZ124" s="1001"/>
    </row>
    <row r="125" spans="1:130" s="197" customFormat="1" ht="26.25" customHeight="1" thickBot="1" x14ac:dyDescent="0.2">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1821843</v>
      </c>
      <c r="AB126" s="957"/>
      <c r="AC126" s="957"/>
      <c r="AD126" s="957"/>
      <c r="AE126" s="958"/>
      <c r="AF126" s="959">
        <v>1796864</v>
      </c>
      <c r="AG126" s="957"/>
      <c r="AH126" s="957"/>
      <c r="AI126" s="957"/>
      <c r="AJ126" s="958"/>
      <c r="AK126" s="959">
        <v>1771884</v>
      </c>
      <c r="AL126" s="957"/>
      <c r="AM126" s="957"/>
      <c r="AN126" s="957"/>
      <c r="AO126" s="958"/>
      <c r="AP126" s="960">
        <v>1.3</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2212766</v>
      </c>
      <c r="AB127" s="957"/>
      <c r="AC127" s="957"/>
      <c r="AD127" s="957"/>
      <c r="AE127" s="958"/>
      <c r="AF127" s="959">
        <v>2092953</v>
      </c>
      <c r="AG127" s="957"/>
      <c r="AH127" s="957"/>
      <c r="AI127" s="957"/>
      <c r="AJ127" s="958"/>
      <c r="AK127" s="959">
        <v>1967283</v>
      </c>
      <c r="AL127" s="957"/>
      <c r="AM127" s="957"/>
      <c r="AN127" s="957"/>
      <c r="AO127" s="958"/>
      <c r="AP127" s="960">
        <v>1.4</v>
      </c>
      <c r="AQ127" s="961"/>
      <c r="AR127" s="961"/>
      <c r="AS127" s="961"/>
      <c r="AT127" s="962"/>
      <c r="AU127" s="233"/>
      <c r="AV127" s="233"/>
      <c r="AW127" s="233"/>
      <c r="AX127" s="884" t="s">
        <v>454</v>
      </c>
      <c r="AY127" s="885"/>
      <c r="AZ127" s="885"/>
      <c r="BA127" s="885"/>
      <c r="BB127" s="885"/>
      <c r="BC127" s="885"/>
      <c r="BD127" s="885"/>
      <c r="BE127" s="886"/>
      <c r="BF127" s="1039" t="s">
        <v>113</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202810</v>
      </c>
      <c r="DH127" s="1046"/>
      <c r="DI127" s="1046"/>
      <c r="DJ127" s="1046"/>
      <c r="DK127" s="1046"/>
      <c r="DL127" s="1046">
        <v>141175</v>
      </c>
      <c r="DM127" s="1046"/>
      <c r="DN127" s="1046"/>
      <c r="DO127" s="1046"/>
      <c r="DP127" s="1046"/>
      <c r="DQ127" s="1046">
        <v>138885</v>
      </c>
      <c r="DR127" s="1046"/>
      <c r="DS127" s="1046"/>
      <c r="DT127" s="1046"/>
      <c r="DU127" s="1046"/>
      <c r="DV127" s="1047">
        <v>0.1</v>
      </c>
      <c r="DW127" s="1047"/>
      <c r="DX127" s="1047"/>
      <c r="DY127" s="1047"/>
      <c r="DZ127" s="1048"/>
    </row>
    <row r="128" spans="1:130" s="197" customFormat="1" ht="26.25" customHeight="1" x14ac:dyDescent="0.15">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6878378</v>
      </c>
      <c r="AB128" s="1088"/>
      <c r="AC128" s="1088"/>
      <c r="AD128" s="1088"/>
      <c r="AE128" s="1089"/>
      <c r="AF128" s="1090">
        <v>6625215</v>
      </c>
      <c r="AG128" s="1088"/>
      <c r="AH128" s="1088"/>
      <c r="AI128" s="1088"/>
      <c r="AJ128" s="1089"/>
      <c r="AK128" s="1090">
        <v>6507013</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113</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163916133</v>
      </c>
      <c r="AB129" s="957"/>
      <c r="AC129" s="957"/>
      <c r="AD129" s="957"/>
      <c r="AE129" s="958"/>
      <c r="AF129" s="959">
        <v>163451042</v>
      </c>
      <c r="AG129" s="957"/>
      <c r="AH129" s="957"/>
      <c r="AI129" s="957"/>
      <c r="AJ129" s="958"/>
      <c r="AK129" s="959">
        <v>165465610</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12.4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25119051</v>
      </c>
      <c r="AB130" s="957"/>
      <c r="AC130" s="957"/>
      <c r="AD130" s="957"/>
      <c r="AE130" s="958"/>
      <c r="AF130" s="959">
        <v>25455063</v>
      </c>
      <c r="AG130" s="957"/>
      <c r="AH130" s="957"/>
      <c r="AI130" s="957"/>
      <c r="AJ130" s="958"/>
      <c r="AK130" s="959">
        <v>26167613</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54</v>
      </c>
      <c r="BG130" s="1074"/>
      <c r="BH130" s="1074"/>
      <c r="BI130" s="1074"/>
      <c r="BJ130" s="1074"/>
      <c r="BK130" s="1074"/>
      <c r="BL130" s="1075"/>
      <c r="BM130" s="1073">
        <v>400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138797082</v>
      </c>
      <c r="AB131" s="996"/>
      <c r="AC131" s="996"/>
      <c r="AD131" s="996"/>
      <c r="AE131" s="997"/>
      <c r="AF131" s="998">
        <v>137995979</v>
      </c>
      <c r="AG131" s="996"/>
      <c r="AH131" s="996"/>
      <c r="AI131" s="996"/>
      <c r="AJ131" s="997"/>
      <c r="AK131" s="998">
        <v>139297997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13.260355860000001</v>
      </c>
      <c r="AB132" s="1102"/>
      <c r="AC132" s="1102"/>
      <c r="AD132" s="1102"/>
      <c r="AE132" s="1103"/>
      <c r="AF132" s="1104">
        <v>12.724259890000001</v>
      </c>
      <c r="AG132" s="1102"/>
      <c r="AH132" s="1102"/>
      <c r="AI132" s="1102"/>
      <c r="AJ132" s="1103"/>
      <c r="AK132" s="1104">
        <v>11.33415795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14.8</v>
      </c>
      <c r="AB133" s="1109"/>
      <c r="AC133" s="1109"/>
      <c r="AD133" s="1109"/>
      <c r="AE133" s="1110"/>
      <c r="AF133" s="1108">
        <v>13.5</v>
      </c>
      <c r="AG133" s="1109"/>
      <c r="AH133" s="1109"/>
      <c r="AI133" s="1109"/>
      <c r="AJ133" s="1110"/>
      <c r="AK133" s="1108">
        <v>12.4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34" zoomScaleNormal="85" zoomScaleSheetLayoutView="55" workbookViewId="0">
      <selection activeCell="AF29" sqref="AF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3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5" t="s">
        <v>470</v>
      </c>
      <c r="L7" s="254"/>
      <c r="M7" s="255" t="s">
        <v>471</v>
      </c>
      <c r="N7" s="256"/>
    </row>
    <row r="8" spans="1:16" x14ac:dyDescent="0.15">
      <c r="A8" s="248"/>
      <c r="B8" s="244"/>
      <c r="C8" s="244"/>
      <c r="D8" s="244"/>
      <c r="E8" s="244"/>
      <c r="F8" s="244"/>
      <c r="G8" s="257"/>
      <c r="H8" s="258"/>
      <c r="I8" s="258"/>
      <c r="J8" s="259"/>
      <c r="K8" s="1116"/>
      <c r="L8" s="260" t="s">
        <v>472</v>
      </c>
      <c r="M8" s="261" t="s">
        <v>473</v>
      </c>
      <c r="N8" s="262" t="s">
        <v>474</v>
      </c>
    </row>
    <row r="9" spans="1:16" x14ac:dyDescent="0.15">
      <c r="A9" s="248"/>
      <c r="B9" s="244"/>
      <c r="C9" s="244"/>
      <c r="D9" s="244"/>
      <c r="E9" s="244"/>
      <c r="F9" s="244"/>
      <c r="G9" s="1117" t="s">
        <v>475</v>
      </c>
      <c r="H9" s="1118"/>
      <c r="I9" s="1118"/>
      <c r="J9" s="1119"/>
      <c r="K9" s="263">
        <v>43784345</v>
      </c>
      <c r="L9" s="264">
        <v>62143</v>
      </c>
      <c r="M9" s="265">
        <v>62396</v>
      </c>
      <c r="N9" s="266">
        <v>-0.4</v>
      </c>
    </row>
    <row r="10" spans="1:16" x14ac:dyDescent="0.15">
      <c r="A10" s="248"/>
      <c r="B10" s="244"/>
      <c r="C10" s="244"/>
      <c r="D10" s="244"/>
      <c r="E10" s="244"/>
      <c r="F10" s="244"/>
      <c r="G10" s="1117" t="s">
        <v>476</v>
      </c>
      <c r="H10" s="1118"/>
      <c r="I10" s="1118"/>
      <c r="J10" s="1119"/>
      <c r="K10" s="267">
        <v>1332833</v>
      </c>
      <c r="L10" s="268">
        <v>1892</v>
      </c>
      <c r="M10" s="269">
        <v>1393</v>
      </c>
      <c r="N10" s="270">
        <v>35.799999999999997</v>
      </c>
    </row>
    <row r="11" spans="1:16" ht="13.5" customHeight="1" x14ac:dyDescent="0.15">
      <c r="A11" s="248"/>
      <c r="B11" s="244"/>
      <c r="C11" s="244"/>
      <c r="D11" s="244"/>
      <c r="E11" s="244"/>
      <c r="F11" s="244"/>
      <c r="G11" s="1117" t="s">
        <v>477</v>
      </c>
      <c r="H11" s="1118"/>
      <c r="I11" s="1118"/>
      <c r="J11" s="1119"/>
      <c r="K11" s="267">
        <v>158919</v>
      </c>
      <c r="L11" s="268">
        <v>226</v>
      </c>
      <c r="M11" s="269">
        <v>62</v>
      </c>
      <c r="N11" s="270">
        <v>264.5</v>
      </c>
    </row>
    <row r="12" spans="1:16" ht="13.5" customHeight="1" x14ac:dyDescent="0.15">
      <c r="A12" s="248"/>
      <c r="B12" s="244"/>
      <c r="C12" s="244"/>
      <c r="D12" s="244"/>
      <c r="E12" s="244"/>
      <c r="F12" s="244"/>
      <c r="G12" s="1117" t="s">
        <v>478</v>
      </c>
      <c r="H12" s="1118"/>
      <c r="I12" s="1118"/>
      <c r="J12" s="1119"/>
      <c r="K12" s="267">
        <v>94501</v>
      </c>
      <c r="L12" s="268">
        <v>134</v>
      </c>
      <c r="M12" s="269">
        <v>1508</v>
      </c>
      <c r="N12" s="270">
        <v>-91.1</v>
      </c>
    </row>
    <row r="13" spans="1:16" ht="13.5" customHeight="1" x14ac:dyDescent="0.15">
      <c r="A13" s="248"/>
      <c r="B13" s="244"/>
      <c r="C13" s="244"/>
      <c r="D13" s="244"/>
      <c r="E13" s="244"/>
      <c r="F13" s="244"/>
      <c r="G13" s="1117" t="s">
        <v>479</v>
      </c>
      <c r="H13" s="1118"/>
      <c r="I13" s="1118"/>
      <c r="J13" s="1119"/>
      <c r="K13" s="267" t="s">
        <v>480</v>
      </c>
      <c r="L13" s="268" t="s">
        <v>480</v>
      </c>
      <c r="M13" s="269">
        <v>25</v>
      </c>
      <c r="N13" s="270" t="s">
        <v>480</v>
      </c>
    </row>
    <row r="14" spans="1:16" ht="13.5" customHeight="1" x14ac:dyDescent="0.15">
      <c r="A14" s="248"/>
      <c r="B14" s="244"/>
      <c r="C14" s="244"/>
      <c r="D14" s="244"/>
      <c r="E14" s="244"/>
      <c r="F14" s="244"/>
      <c r="G14" s="1117" t="s">
        <v>481</v>
      </c>
      <c r="H14" s="1118"/>
      <c r="I14" s="1118"/>
      <c r="J14" s="1119"/>
      <c r="K14" s="267">
        <v>781382</v>
      </c>
      <c r="L14" s="268">
        <v>1109</v>
      </c>
      <c r="M14" s="269">
        <v>1888</v>
      </c>
      <c r="N14" s="270">
        <v>-41.3</v>
      </c>
    </row>
    <row r="15" spans="1:16" ht="13.5" customHeight="1" x14ac:dyDescent="0.15">
      <c r="A15" s="248"/>
      <c r="B15" s="244"/>
      <c r="C15" s="244"/>
      <c r="D15" s="244"/>
      <c r="E15" s="244"/>
      <c r="F15" s="244"/>
      <c r="G15" s="1117" t="s">
        <v>482</v>
      </c>
      <c r="H15" s="1118"/>
      <c r="I15" s="1118"/>
      <c r="J15" s="1119"/>
      <c r="K15" s="267">
        <v>681496</v>
      </c>
      <c r="L15" s="268">
        <v>967</v>
      </c>
      <c r="M15" s="269">
        <v>1209</v>
      </c>
      <c r="N15" s="270">
        <v>-20</v>
      </c>
    </row>
    <row r="16" spans="1:16" x14ac:dyDescent="0.15">
      <c r="A16" s="248"/>
      <c r="B16" s="244"/>
      <c r="C16" s="244"/>
      <c r="D16" s="244"/>
      <c r="E16" s="244"/>
      <c r="F16" s="244"/>
      <c r="G16" s="1120" t="s">
        <v>483</v>
      </c>
      <c r="H16" s="1121"/>
      <c r="I16" s="1121"/>
      <c r="J16" s="1122"/>
      <c r="K16" s="268">
        <v>-4100945</v>
      </c>
      <c r="L16" s="268">
        <v>-5820</v>
      </c>
      <c r="M16" s="269">
        <v>-6084</v>
      </c>
      <c r="N16" s="270">
        <v>-4.3</v>
      </c>
    </row>
    <row r="17" spans="1:16" x14ac:dyDescent="0.15">
      <c r="A17" s="248"/>
      <c r="B17" s="244"/>
      <c r="C17" s="244"/>
      <c r="D17" s="244"/>
      <c r="E17" s="244"/>
      <c r="F17" s="244"/>
      <c r="G17" s="1120" t="s">
        <v>171</v>
      </c>
      <c r="H17" s="1121"/>
      <c r="I17" s="1121"/>
      <c r="J17" s="1122"/>
      <c r="K17" s="268">
        <v>42732531</v>
      </c>
      <c r="L17" s="268">
        <v>60650</v>
      </c>
      <c r="M17" s="269">
        <v>62398</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2" t="s">
        <v>488</v>
      </c>
      <c r="H21" s="1113"/>
      <c r="I21" s="1113"/>
      <c r="J21" s="1114"/>
      <c r="K21" s="280">
        <v>6.72</v>
      </c>
      <c r="L21" s="281">
        <v>6.59</v>
      </c>
      <c r="M21" s="282">
        <v>0.13</v>
      </c>
      <c r="N21" s="249"/>
      <c r="O21" s="283"/>
      <c r="P21" s="279"/>
    </row>
    <row r="22" spans="1:16" s="284" customFormat="1" x14ac:dyDescent="0.15">
      <c r="A22" s="279"/>
      <c r="B22" s="249"/>
      <c r="C22" s="249"/>
      <c r="D22" s="249"/>
      <c r="E22" s="249"/>
      <c r="F22" s="249"/>
      <c r="G22" s="1112" t="s">
        <v>489</v>
      </c>
      <c r="H22" s="1113"/>
      <c r="I22" s="1113"/>
      <c r="J22" s="1114"/>
      <c r="K22" s="285">
        <v>101</v>
      </c>
      <c r="L22" s="286">
        <v>100.6</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5" t="s">
        <v>470</v>
      </c>
      <c r="L30" s="254"/>
      <c r="M30" s="255" t="s">
        <v>471</v>
      </c>
      <c r="N30" s="256"/>
    </row>
    <row r="31" spans="1:16" x14ac:dyDescent="0.15">
      <c r="A31" s="248"/>
      <c r="B31" s="244"/>
      <c r="C31" s="244"/>
      <c r="D31" s="244"/>
      <c r="E31" s="244"/>
      <c r="F31" s="244"/>
      <c r="G31" s="257"/>
      <c r="H31" s="258"/>
      <c r="I31" s="258"/>
      <c r="J31" s="259"/>
      <c r="K31" s="1116"/>
      <c r="L31" s="260" t="s">
        <v>472</v>
      </c>
      <c r="M31" s="261" t="s">
        <v>473</v>
      </c>
      <c r="N31" s="262" t="s">
        <v>474</v>
      </c>
    </row>
    <row r="32" spans="1:16" ht="27" customHeight="1" x14ac:dyDescent="0.15">
      <c r="A32" s="248"/>
      <c r="B32" s="244"/>
      <c r="C32" s="244"/>
      <c r="D32" s="244"/>
      <c r="E32" s="244"/>
      <c r="F32" s="244"/>
      <c r="G32" s="1128" t="s">
        <v>493</v>
      </c>
      <c r="H32" s="1129"/>
      <c r="I32" s="1129"/>
      <c r="J32" s="1130"/>
      <c r="K32" s="294">
        <v>34559891</v>
      </c>
      <c r="L32" s="294">
        <v>49051</v>
      </c>
      <c r="M32" s="295">
        <v>34621</v>
      </c>
      <c r="N32" s="296">
        <v>41.7</v>
      </c>
    </row>
    <row r="33" spans="1:16" ht="13.5" customHeight="1" x14ac:dyDescent="0.15">
      <c r="A33" s="248"/>
      <c r="B33" s="244"/>
      <c r="C33" s="244"/>
      <c r="D33" s="244"/>
      <c r="E33" s="244"/>
      <c r="F33" s="244"/>
      <c r="G33" s="1128" t="s">
        <v>494</v>
      </c>
      <c r="H33" s="1129"/>
      <c r="I33" s="1129"/>
      <c r="J33" s="1130"/>
      <c r="K33" s="294" t="s">
        <v>480</v>
      </c>
      <c r="L33" s="294" t="s">
        <v>480</v>
      </c>
      <c r="M33" s="295">
        <v>3627</v>
      </c>
      <c r="N33" s="296" t="s">
        <v>480</v>
      </c>
    </row>
    <row r="34" spans="1:16" ht="27" customHeight="1" x14ac:dyDescent="0.15">
      <c r="A34" s="248"/>
      <c r="B34" s="244"/>
      <c r="C34" s="244"/>
      <c r="D34" s="244"/>
      <c r="E34" s="244"/>
      <c r="F34" s="244"/>
      <c r="G34" s="1128" t="s">
        <v>495</v>
      </c>
      <c r="H34" s="1129"/>
      <c r="I34" s="1129"/>
      <c r="J34" s="1130"/>
      <c r="K34" s="294">
        <v>1063367</v>
      </c>
      <c r="L34" s="294">
        <v>1509</v>
      </c>
      <c r="M34" s="295">
        <v>19984</v>
      </c>
      <c r="N34" s="296">
        <v>-92.4</v>
      </c>
    </row>
    <row r="35" spans="1:16" ht="27" customHeight="1" x14ac:dyDescent="0.15">
      <c r="A35" s="248"/>
      <c r="B35" s="244"/>
      <c r="C35" s="244"/>
      <c r="D35" s="244"/>
      <c r="E35" s="244"/>
      <c r="F35" s="244"/>
      <c r="G35" s="1128" t="s">
        <v>496</v>
      </c>
      <c r="H35" s="1129"/>
      <c r="I35" s="1129"/>
      <c r="J35" s="1130"/>
      <c r="K35" s="294">
        <v>8637325</v>
      </c>
      <c r="L35" s="294">
        <v>12259</v>
      </c>
      <c r="M35" s="295">
        <v>13756</v>
      </c>
      <c r="N35" s="296">
        <v>-10.9</v>
      </c>
    </row>
    <row r="36" spans="1:16" ht="27" customHeight="1" x14ac:dyDescent="0.15">
      <c r="A36" s="248"/>
      <c r="B36" s="244"/>
      <c r="C36" s="244"/>
      <c r="D36" s="244"/>
      <c r="E36" s="244"/>
      <c r="F36" s="244"/>
      <c r="G36" s="1128" t="s">
        <v>497</v>
      </c>
      <c r="H36" s="1129"/>
      <c r="I36" s="1129"/>
      <c r="J36" s="1130"/>
      <c r="K36" s="294">
        <v>153078</v>
      </c>
      <c r="L36" s="294">
        <v>217</v>
      </c>
      <c r="M36" s="295">
        <v>215</v>
      </c>
      <c r="N36" s="296">
        <v>0.9</v>
      </c>
    </row>
    <row r="37" spans="1:16" ht="13.5" customHeight="1" x14ac:dyDescent="0.15">
      <c r="A37" s="248"/>
      <c r="B37" s="244"/>
      <c r="C37" s="244"/>
      <c r="D37" s="244"/>
      <c r="E37" s="244"/>
      <c r="F37" s="244"/>
      <c r="G37" s="1128" t="s">
        <v>498</v>
      </c>
      <c r="H37" s="1129"/>
      <c r="I37" s="1129"/>
      <c r="J37" s="1130"/>
      <c r="K37" s="294">
        <v>4049128</v>
      </c>
      <c r="L37" s="294">
        <v>5747</v>
      </c>
      <c r="M37" s="295">
        <v>1113</v>
      </c>
      <c r="N37" s="296">
        <v>416.4</v>
      </c>
    </row>
    <row r="38" spans="1:16" ht="27" customHeight="1" x14ac:dyDescent="0.15">
      <c r="A38" s="248"/>
      <c r="B38" s="244"/>
      <c r="C38" s="244"/>
      <c r="D38" s="244"/>
      <c r="E38" s="244"/>
      <c r="F38" s="244"/>
      <c r="G38" s="1131" t="s">
        <v>499</v>
      </c>
      <c r="H38" s="1132"/>
      <c r="I38" s="1132"/>
      <c r="J38" s="1133"/>
      <c r="K38" s="297">
        <v>92</v>
      </c>
      <c r="L38" s="297">
        <v>0</v>
      </c>
      <c r="M38" s="298">
        <v>9</v>
      </c>
      <c r="N38" s="299">
        <v>-100</v>
      </c>
      <c r="O38" s="293"/>
    </row>
    <row r="39" spans="1:16" x14ac:dyDescent="0.15">
      <c r="A39" s="248"/>
      <c r="B39" s="244"/>
      <c r="C39" s="244"/>
      <c r="D39" s="244"/>
      <c r="E39" s="244"/>
      <c r="F39" s="244"/>
      <c r="G39" s="1131" t="s">
        <v>500</v>
      </c>
      <c r="H39" s="1132"/>
      <c r="I39" s="1132"/>
      <c r="J39" s="1133"/>
      <c r="K39" s="300">
        <v>-6507013</v>
      </c>
      <c r="L39" s="300">
        <v>-9235</v>
      </c>
      <c r="M39" s="301">
        <v>-16355</v>
      </c>
      <c r="N39" s="302">
        <v>-43.5</v>
      </c>
      <c r="O39" s="293"/>
    </row>
    <row r="40" spans="1:16" ht="27" customHeight="1" x14ac:dyDescent="0.15">
      <c r="A40" s="248"/>
      <c r="B40" s="244"/>
      <c r="C40" s="244"/>
      <c r="D40" s="244"/>
      <c r="E40" s="244"/>
      <c r="F40" s="244"/>
      <c r="G40" s="1128" t="s">
        <v>501</v>
      </c>
      <c r="H40" s="1129"/>
      <c r="I40" s="1129"/>
      <c r="J40" s="1130"/>
      <c r="K40" s="300">
        <v>-26167613</v>
      </c>
      <c r="L40" s="300">
        <v>-37140</v>
      </c>
      <c r="M40" s="301">
        <v>-34950</v>
      </c>
      <c r="N40" s="302">
        <v>6.3</v>
      </c>
      <c r="O40" s="293"/>
    </row>
    <row r="41" spans="1:16" x14ac:dyDescent="0.15">
      <c r="A41" s="248"/>
      <c r="B41" s="244"/>
      <c r="C41" s="244"/>
      <c r="D41" s="244"/>
      <c r="E41" s="244"/>
      <c r="F41" s="244"/>
      <c r="G41" s="1134" t="s">
        <v>281</v>
      </c>
      <c r="H41" s="1135"/>
      <c r="I41" s="1135"/>
      <c r="J41" s="1136"/>
      <c r="K41" s="294">
        <v>15788255</v>
      </c>
      <c r="L41" s="300">
        <v>22408</v>
      </c>
      <c r="M41" s="301">
        <v>22022</v>
      </c>
      <c r="N41" s="302">
        <v>1.8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3" t="s">
        <v>470</v>
      </c>
      <c r="J49" s="1125" t="s">
        <v>505</v>
      </c>
      <c r="K49" s="1126"/>
      <c r="L49" s="1126"/>
      <c r="M49" s="1126"/>
      <c r="N49" s="1127"/>
    </row>
    <row r="50" spans="1:14" x14ac:dyDescent="0.15">
      <c r="A50" s="248"/>
      <c r="B50" s="244"/>
      <c r="C50" s="244"/>
      <c r="D50" s="244"/>
      <c r="E50" s="244"/>
      <c r="F50" s="244"/>
      <c r="G50" s="312"/>
      <c r="H50" s="313"/>
      <c r="I50" s="1124"/>
      <c r="J50" s="314" t="s">
        <v>506</v>
      </c>
      <c r="K50" s="315" t="s">
        <v>507</v>
      </c>
      <c r="L50" s="316" t="s">
        <v>508</v>
      </c>
      <c r="M50" s="317" t="s">
        <v>509</v>
      </c>
      <c r="N50" s="318" t="s">
        <v>510</v>
      </c>
    </row>
    <row r="51" spans="1:14" x14ac:dyDescent="0.15">
      <c r="A51" s="248"/>
      <c r="B51" s="244"/>
      <c r="C51" s="244"/>
      <c r="D51" s="244"/>
      <c r="E51" s="244"/>
      <c r="F51" s="244"/>
      <c r="G51" s="310" t="s">
        <v>511</v>
      </c>
      <c r="H51" s="311"/>
      <c r="I51" s="319">
        <v>29683359</v>
      </c>
      <c r="J51" s="320">
        <v>43082</v>
      </c>
      <c r="K51" s="321">
        <v>7.5</v>
      </c>
      <c r="L51" s="322">
        <v>55769</v>
      </c>
      <c r="M51" s="323">
        <v>27.5</v>
      </c>
      <c r="N51" s="324">
        <v>-20</v>
      </c>
    </row>
    <row r="52" spans="1:14" x14ac:dyDescent="0.15">
      <c r="A52" s="248"/>
      <c r="B52" s="244"/>
      <c r="C52" s="244"/>
      <c r="D52" s="244"/>
      <c r="E52" s="244"/>
      <c r="F52" s="244"/>
      <c r="G52" s="325"/>
      <c r="H52" s="326" t="s">
        <v>512</v>
      </c>
      <c r="I52" s="327">
        <v>20270339</v>
      </c>
      <c r="J52" s="328">
        <v>29420</v>
      </c>
      <c r="K52" s="329">
        <v>8.8000000000000007</v>
      </c>
      <c r="L52" s="330">
        <v>31551</v>
      </c>
      <c r="M52" s="331">
        <v>15.7</v>
      </c>
      <c r="N52" s="332">
        <v>-6.9</v>
      </c>
    </row>
    <row r="53" spans="1:14" x14ac:dyDescent="0.15">
      <c r="A53" s="248"/>
      <c r="B53" s="244"/>
      <c r="C53" s="244"/>
      <c r="D53" s="244"/>
      <c r="E53" s="244"/>
      <c r="F53" s="244"/>
      <c r="G53" s="310" t="s">
        <v>513</v>
      </c>
      <c r="H53" s="311"/>
      <c r="I53" s="319">
        <v>33777286</v>
      </c>
      <c r="J53" s="320">
        <v>48985</v>
      </c>
      <c r="K53" s="321">
        <v>13.7</v>
      </c>
      <c r="L53" s="322">
        <v>52334</v>
      </c>
      <c r="M53" s="323">
        <v>-6.2</v>
      </c>
      <c r="N53" s="324">
        <v>19.899999999999999</v>
      </c>
    </row>
    <row r="54" spans="1:14" x14ac:dyDescent="0.15">
      <c r="A54" s="248"/>
      <c r="B54" s="244"/>
      <c r="C54" s="244"/>
      <c r="D54" s="244"/>
      <c r="E54" s="244"/>
      <c r="F54" s="244"/>
      <c r="G54" s="325"/>
      <c r="H54" s="326" t="s">
        <v>512</v>
      </c>
      <c r="I54" s="327">
        <v>24607973</v>
      </c>
      <c r="J54" s="328">
        <v>35688</v>
      </c>
      <c r="K54" s="329">
        <v>21.3</v>
      </c>
      <c r="L54" s="330">
        <v>29965</v>
      </c>
      <c r="M54" s="331">
        <v>-5</v>
      </c>
      <c r="N54" s="332">
        <v>26.3</v>
      </c>
    </row>
    <row r="55" spans="1:14" x14ac:dyDescent="0.15">
      <c r="A55" s="248"/>
      <c r="B55" s="244"/>
      <c r="C55" s="244"/>
      <c r="D55" s="244"/>
      <c r="E55" s="244"/>
      <c r="F55" s="244"/>
      <c r="G55" s="310" t="s">
        <v>514</v>
      </c>
      <c r="H55" s="311"/>
      <c r="I55" s="319">
        <v>30795086</v>
      </c>
      <c r="J55" s="320">
        <v>44504</v>
      </c>
      <c r="K55" s="321">
        <v>-9.1</v>
      </c>
      <c r="L55" s="322">
        <v>48794</v>
      </c>
      <c r="M55" s="323">
        <v>-6.8</v>
      </c>
      <c r="N55" s="324">
        <v>-2.2999999999999998</v>
      </c>
    </row>
    <row r="56" spans="1:14" x14ac:dyDescent="0.15">
      <c r="A56" s="248"/>
      <c r="B56" s="244"/>
      <c r="C56" s="244"/>
      <c r="D56" s="244"/>
      <c r="E56" s="244"/>
      <c r="F56" s="244"/>
      <c r="G56" s="325"/>
      <c r="H56" s="326" t="s">
        <v>512</v>
      </c>
      <c r="I56" s="327">
        <v>18843082</v>
      </c>
      <c r="J56" s="328">
        <v>27232</v>
      </c>
      <c r="K56" s="329">
        <v>-23.7</v>
      </c>
      <c r="L56" s="330">
        <v>25698</v>
      </c>
      <c r="M56" s="331">
        <v>-14.2</v>
      </c>
      <c r="N56" s="332">
        <v>-9.5</v>
      </c>
    </row>
    <row r="57" spans="1:14" x14ac:dyDescent="0.15">
      <c r="A57" s="248"/>
      <c r="B57" s="244"/>
      <c r="C57" s="244"/>
      <c r="D57" s="244"/>
      <c r="E57" s="244"/>
      <c r="F57" s="244"/>
      <c r="G57" s="310" t="s">
        <v>515</v>
      </c>
      <c r="H57" s="311"/>
      <c r="I57" s="319">
        <v>30685987</v>
      </c>
      <c r="J57" s="320">
        <v>43717</v>
      </c>
      <c r="K57" s="321">
        <v>-1.8</v>
      </c>
      <c r="L57" s="322">
        <v>47129</v>
      </c>
      <c r="M57" s="323">
        <v>-3.4</v>
      </c>
      <c r="N57" s="324">
        <v>1.6</v>
      </c>
    </row>
    <row r="58" spans="1:14" x14ac:dyDescent="0.15">
      <c r="A58" s="248"/>
      <c r="B58" s="244"/>
      <c r="C58" s="244"/>
      <c r="D58" s="244"/>
      <c r="E58" s="244"/>
      <c r="F58" s="244"/>
      <c r="G58" s="325"/>
      <c r="H58" s="326" t="s">
        <v>512</v>
      </c>
      <c r="I58" s="327">
        <v>17164974</v>
      </c>
      <c r="J58" s="328">
        <v>24454</v>
      </c>
      <c r="K58" s="329">
        <v>-10.199999999999999</v>
      </c>
      <c r="L58" s="330">
        <v>23069</v>
      </c>
      <c r="M58" s="331">
        <v>-10.199999999999999</v>
      </c>
      <c r="N58" s="332">
        <v>0</v>
      </c>
    </row>
    <row r="59" spans="1:14" x14ac:dyDescent="0.15">
      <c r="A59" s="248"/>
      <c r="B59" s="244"/>
      <c r="C59" s="244"/>
      <c r="D59" s="244"/>
      <c r="E59" s="244"/>
      <c r="F59" s="244"/>
      <c r="G59" s="310" t="s">
        <v>516</v>
      </c>
      <c r="H59" s="311"/>
      <c r="I59" s="319">
        <v>32705913</v>
      </c>
      <c r="J59" s="320">
        <v>46420</v>
      </c>
      <c r="K59" s="321">
        <v>6.2</v>
      </c>
      <c r="L59" s="322">
        <v>50848</v>
      </c>
      <c r="M59" s="323">
        <v>7.9</v>
      </c>
      <c r="N59" s="324">
        <v>-1.7</v>
      </c>
    </row>
    <row r="60" spans="1:14" x14ac:dyDescent="0.15">
      <c r="A60" s="248"/>
      <c r="B60" s="244"/>
      <c r="C60" s="244"/>
      <c r="D60" s="244"/>
      <c r="E60" s="244"/>
      <c r="F60" s="244"/>
      <c r="G60" s="325"/>
      <c r="H60" s="326" t="s">
        <v>512</v>
      </c>
      <c r="I60" s="333">
        <v>17123171</v>
      </c>
      <c r="J60" s="328">
        <v>24303</v>
      </c>
      <c r="K60" s="329">
        <v>-0.6</v>
      </c>
      <c r="L60" s="330">
        <v>22583</v>
      </c>
      <c r="M60" s="331">
        <v>-2.1</v>
      </c>
      <c r="N60" s="332">
        <v>1.5</v>
      </c>
    </row>
    <row r="61" spans="1:14" x14ac:dyDescent="0.15">
      <c r="A61" s="248"/>
      <c r="B61" s="244"/>
      <c r="C61" s="244"/>
      <c r="D61" s="244"/>
      <c r="E61" s="244"/>
      <c r="F61" s="244"/>
      <c r="G61" s="310" t="s">
        <v>517</v>
      </c>
      <c r="H61" s="334"/>
      <c r="I61" s="335">
        <v>31529526</v>
      </c>
      <c r="J61" s="336">
        <v>45342</v>
      </c>
      <c r="K61" s="337">
        <v>3.3</v>
      </c>
      <c r="L61" s="338">
        <v>50975</v>
      </c>
      <c r="M61" s="339">
        <v>3.8</v>
      </c>
      <c r="N61" s="324">
        <v>-0.5</v>
      </c>
    </row>
    <row r="62" spans="1:14" x14ac:dyDescent="0.15">
      <c r="A62" s="248"/>
      <c r="B62" s="244"/>
      <c r="C62" s="244"/>
      <c r="D62" s="244"/>
      <c r="E62" s="244"/>
      <c r="F62" s="244"/>
      <c r="G62" s="325"/>
      <c r="H62" s="326" t="s">
        <v>512</v>
      </c>
      <c r="I62" s="327">
        <v>19601908</v>
      </c>
      <c r="J62" s="328">
        <v>28219</v>
      </c>
      <c r="K62" s="329">
        <v>-0.9</v>
      </c>
      <c r="L62" s="330">
        <v>26573</v>
      </c>
      <c r="M62" s="331">
        <v>-3.2</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4.33</v>
      </c>
      <c r="G47" s="12">
        <v>5.86</v>
      </c>
      <c r="H47" s="12">
        <v>8.92</v>
      </c>
      <c r="I47" s="12">
        <v>11.47</v>
      </c>
      <c r="J47" s="13">
        <v>11.1</v>
      </c>
    </row>
    <row r="48" spans="2:10" ht="57.75" customHeight="1" x14ac:dyDescent="0.15">
      <c r="B48" s="14"/>
      <c r="C48" s="1139" t="s">
        <v>4</v>
      </c>
      <c r="D48" s="1139"/>
      <c r="E48" s="1140"/>
      <c r="F48" s="15">
        <v>2.69</v>
      </c>
      <c r="G48" s="16">
        <v>5.6</v>
      </c>
      <c r="H48" s="16">
        <v>4.25</v>
      </c>
      <c r="I48" s="16">
        <v>2.98</v>
      </c>
      <c r="J48" s="17">
        <v>4.3600000000000003</v>
      </c>
    </row>
    <row r="49" spans="2:10" ht="57.75" customHeight="1" thickBot="1" x14ac:dyDescent="0.2">
      <c r="B49" s="18"/>
      <c r="C49" s="1141" t="s">
        <v>5</v>
      </c>
      <c r="D49" s="1141"/>
      <c r="E49" s="1142"/>
      <c r="F49" s="19" t="s">
        <v>524</v>
      </c>
      <c r="G49" s="20">
        <v>2.95</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528</v>
      </c>
      <c r="D34" s="1149"/>
      <c r="E34" s="1150"/>
      <c r="F34" s="32" t="s">
        <v>529</v>
      </c>
      <c r="G34" s="33" t="s">
        <v>530</v>
      </c>
      <c r="H34" s="33" t="s">
        <v>531</v>
      </c>
      <c r="I34" s="33" t="s">
        <v>531</v>
      </c>
      <c r="J34" s="34" t="s">
        <v>531</v>
      </c>
      <c r="K34" s="22"/>
      <c r="L34" s="22"/>
      <c r="M34" s="22"/>
      <c r="N34" s="22"/>
      <c r="O34" s="22"/>
      <c r="P34" s="22"/>
    </row>
    <row r="35" spans="1:16" ht="39" customHeight="1" x14ac:dyDescent="0.15">
      <c r="A35" s="22"/>
      <c r="B35" s="35"/>
      <c r="C35" s="1143" t="s">
        <v>532</v>
      </c>
      <c r="D35" s="1144"/>
      <c r="E35" s="1145"/>
      <c r="F35" s="36">
        <v>5.38</v>
      </c>
      <c r="G35" s="37">
        <v>6.02</v>
      </c>
      <c r="H35" s="37">
        <v>6.75</v>
      </c>
      <c r="I35" s="37">
        <v>7.06</v>
      </c>
      <c r="J35" s="38">
        <v>7.06</v>
      </c>
      <c r="K35" s="22"/>
      <c r="L35" s="22"/>
      <c r="M35" s="22"/>
      <c r="N35" s="22"/>
      <c r="O35" s="22"/>
      <c r="P35" s="22"/>
    </row>
    <row r="36" spans="1:16" ht="39" customHeight="1" x14ac:dyDescent="0.15">
      <c r="A36" s="22"/>
      <c r="B36" s="35"/>
      <c r="C36" s="1143" t="s">
        <v>533</v>
      </c>
      <c r="D36" s="1144"/>
      <c r="E36" s="1145"/>
      <c r="F36" s="36">
        <v>3.25</v>
      </c>
      <c r="G36" s="37">
        <v>6.22</v>
      </c>
      <c r="H36" s="37">
        <v>4.9000000000000004</v>
      </c>
      <c r="I36" s="37">
        <v>3.67</v>
      </c>
      <c r="J36" s="38">
        <v>5.04</v>
      </c>
      <c r="K36" s="22"/>
      <c r="L36" s="22"/>
      <c r="M36" s="22"/>
      <c r="N36" s="22"/>
      <c r="O36" s="22"/>
      <c r="P36" s="22"/>
    </row>
    <row r="37" spans="1:16" ht="39" customHeight="1" x14ac:dyDescent="0.15">
      <c r="A37" s="22"/>
      <c r="B37" s="35"/>
      <c r="C37" s="1143" t="s">
        <v>534</v>
      </c>
      <c r="D37" s="1144"/>
      <c r="E37" s="1145"/>
      <c r="F37" s="36" t="s">
        <v>480</v>
      </c>
      <c r="G37" s="37" t="s">
        <v>480</v>
      </c>
      <c r="H37" s="37" t="s">
        <v>480</v>
      </c>
      <c r="I37" s="37" t="s">
        <v>480</v>
      </c>
      <c r="J37" s="38">
        <v>4.2300000000000004</v>
      </c>
      <c r="K37" s="22"/>
      <c r="L37" s="22"/>
      <c r="M37" s="22"/>
      <c r="N37" s="22"/>
      <c r="O37" s="22"/>
      <c r="P37" s="22"/>
    </row>
    <row r="38" spans="1:16" ht="39" customHeight="1" x14ac:dyDescent="0.15">
      <c r="A38" s="22"/>
      <c r="B38" s="35"/>
      <c r="C38" s="1143" t="s">
        <v>535</v>
      </c>
      <c r="D38" s="1144"/>
      <c r="E38" s="1145"/>
      <c r="F38" s="36" t="s">
        <v>536</v>
      </c>
      <c r="G38" s="37" t="s">
        <v>537</v>
      </c>
      <c r="H38" s="37">
        <v>0.66</v>
      </c>
      <c r="I38" s="37">
        <v>1.1000000000000001</v>
      </c>
      <c r="J38" s="38">
        <v>1.43</v>
      </c>
      <c r="K38" s="22"/>
      <c r="L38" s="22"/>
      <c r="M38" s="22"/>
      <c r="N38" s="22"/>
      <c r="O38" s="22"/>
      <c r="P38" s="22"/>
    </row>
    <row r="39" spans="1:16" ht="39" customHeight="1" x14ac:dyDescent="0.15">
      <c r="A39" s="22"/>
      <c r="B39" s="35"/>
      <c r="C39" s="1143" t="s">
        <v>538</v>
      </c>
      <c r="D39" s="1144"/>
      <c r="E39" s="1145"/>
      <c r="F39" s="36">
        <v>0.79</v>
      </c>
      <c r="G39" s="37">
        <v>0.98</v>
      </c>
      <c r="H39" s="37">
        <v>1.1000000000000001</v>
      </c>
      <c r="I39" s="37">
        <v>1.2</v>
      </c>
      <c r="J39" s="38">
        <v>1.3</v>
      </c>
      <c r="K39" s="22"/>
      <c r="L39" s="22"/>
      <c r="M39" s="22"/>
      <c r="N39" s="22"/>
      <c r="O39" s="22"/>
      <c r="P39" s="22"/>
    </row>
    <row r="40" spans="1:16" ht="39" customHeight="1" x14ac:dyDescent="0.15">
      <c r="A40" s="22"/>
      <c r="B40" s="35"/>
      <c r="C40" s="1143" t="s">
        <v>539</v>
      </c>
      <c r="D40" s="1144"/>
      <c r="E40" s="1145"/>
      <c r="F40" s="36">
        <v>0.41</v>
      </c>
      <c r="G40" s="37">
        <v>0.44</v>
      </c>
      <c r="H40" s="37">
        <v>0.49</v>
      </c>
      <c r="I40" s="37">
        <v>0.43</v>
      </c>
      <c r="J40" s="38">
        <v>0.47</v>
      </c>
      <c r="K40" s="22"/>
      <c r="L40" s="22"/>
      <c r="M40" s="22"/>
      <c r="N40" s="22"/>
      <c r="O40" s="22"/>
      <c r="P40" s="22"/>
    </row>
    <row r="41" spans="1:16" ht="39" customHeight="1" x14ac:dyDescent="0.15">
      <c r="A41" s="22"/>
      <c r="B41" s="35"/>
      <c r="C41" s="1143" t="s">
        <v>540</v>
      </c>
      <c r="D41" s="1144"/>
      <c r="E41" s="1145"/>
      <c r="F41" s="36">
        <v>0.26</v>
      </c>
      <c r="G41" s="37">
        <v>0.13</v>
      </c>
      <c r="H41" s="37">
        <v>0.4</v>
      </c>
      <c r="I41" s="37">
        <v>0.45</v>
      </c>
      <c r="J41" s="38">
        <v>0.46</v>
      </c>
      <c r="K41" s="22"/>
      <c r="L41" s="22"/>
      <c r="M41" s="22"/>
      <c r="N41" s="22"/>
      <c r="O41" s="22"/>
      <c r="P41" s="22"/>
    </row>
    <row r="42" spans="1:16" ht="39" customHeight="1" x14ac:dyDescent="0.15">
      <c r="A42" s="22"/>
      <c r="B42" s="39"/>
      <c r="C42" s="1143" t="s">
        <v>541</v>
      </c>
      <c r="D42" s="1144"/>
      <c r="E42" s="1145"/>
      <c r="F42" s="36" t="s">
        <v>542</v>
      </c>
      <c r="G42" s="37" t="s">
        <v>480</v>
      </c>
      <c r="H42" s="37" t="s">
        <v>480</v>
      </c>
      <c r="I42" s="37" t="s">
        <v>480</v>
      </c>
      <c r="J42" s="38" t="s">
        <v>480</v>
      </c>
      <c r="K42" s="22"/>
      <c r="L42" s="22"/>
      <c r="M42" s="22"/>
      <c r="N42" s="22"/>
      <c r="O42" s="22"/>
      <c r="P42" s="22"/>
    </row>
    <row r="43" spans="1:16" ht="39" customHeight="1" thickBot="1" x14ac:dyDescent="0.2">
      <c r="A43" s="22"/>
      <c r="B43" s="40"/>
      <c r="C43" s="1146" t="s">
        <v>543</v>
      </c>
      <c r="D43" s="1147"/>
      <c r="E43" s="1148"/>
      <c r="F43" s="41">
        <v>2.0099999999999998</v>
      </c>
      <c r="G43" s="42">
        <v>2.31</v>
      </c>
      <c r="H43" s="42">
        <v>2.5</v>
      </c>
      <c r="I43" s="42">
        <v>2.68</v>
      </c>
      <c r="J43" s="43">
        <v>0.37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37590</v>
      </c>
      <c r="L45" s="60">
        <v>36888</v>
      </c>
      <c r="M45" s="60">
        <v>36285</v>
      </c>
      <c r="N45" s="60">
        <v>35609</v>
      </c>
      <c r="O45" s="61">
        <v>34560</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v>33</v>
      </c>
      <c r="L47" s="64">
        <v>221</v>
      </c>
      <c r="M47" s="64">
        <v>397</v>
      </c>
      <c r="N47" s="64">
        <v>730</v>
      </c>
      <c r="O47" s="65">
        <v>1063</v>
      </c>
      <c r="P47" s="48"/>
      <c r="Q47" s="48"/>
      <c r="R47" s="48"/>
      <c r="S47" s="48"/>
      <c r="T47" s="48"/>
      <c r="U47" s="48"/>
    </row>
    <row r="48" spans="1:21" ht="30.75" customHeight="1" x14ac:dyDescent="0.15">
      <c r="A48" s="48"/>
      <c r="B48" s="1161"/>
      <c r="C48" s="1162"/>
      <c r="D48" s="62"/>
      <c r="E48" s="1153" t="s">
        <v>15</v>
      </c>
      <c r="F48" s="1153"/>
      <c r="G48" s="1153"/>
      <c r="H48" s="1153"/>
      <c r="I48" s="1153"/>
      <c r="J48" s="1154"/>
      <c r="K48" s="63">
        <v>10974</v>
      </c>
      <c r="L48" s="64">
        <v>9364</v>
      </c>
      <c r="M48" s="64">
        <v>9019</v>
      </c>
      <c r="N48" s="64">
        <v>8944</v>
      </c>
      <c r="O48" s="65">
        <v>8637</v>
      </c>
      <c r="P48" s="48"/>
      <c r="Q48" s="48"/>
      <c r="R48" s="48"/>
      <c r="S48" s="48"/>
      <c r="T48" s="48"/>
      <c r="U48" s="48"/>
    </row>
    <row r="49" spans="1:21" ht="30.75" customHeight="1" x14ac:dyDescent="0.15">
      <c r="A49" s="48"/>
      <c r="B49" s="1161"/>
      <c r="C49" s="1162"/>
      <c r="D49" s="62"/>
      <c r="E49" s="1153" t="s">
        <v>16</v>
      </c>
      <c r="F49" s="1153"/>
      <c r="G49" s="1153"/>
      <c r="H49" s="1153"/>
      <c r="I49" s="1153"/>
      <c r="J49" s="1154"/>
      <c r="K49" s="63">
        <v>447</v>
      </c>
      <c r="L49" s="64">
        <v>401</v>
      </c>
      <c r="M49" s="64">
        <v>311</v>
      </c>
      <c r="N49" s="64">
        <v>161</v>
      </c>
      <c r="O49" s="65">
        <v>153</v>
      </c>
      <c r="P49" s="48"/>
      <c r="Q49" s="48"/>
      <c r="R49" s="48"/>
      <c r="S49" s="48"/>
      <c r="T49" s="48"/>
      <c r="U49" s="48"/>
    </row>
    <row r="50" spans="1:21" ht="30.75" customHeight="1" x14ac:dyDescent="0.15">
      <c r="A50" s="48"/>
      <c r="B50" s="1161"/>
      <c r="C50" s="1162"/>
      <c r="D50" s="62"/>
      <c r="E50" s="1153" t="s">
        <v>17</v>
      </c>
      <c r="F50" s="1153"/>
      <c r="G50" s="1153"/>
      <c r="H50" s="1153"/>
      <c r="I50" s="1153"/>
      <c r="J50" s="1154"/>
      <c r="K50" s="63">
        <v>4781</v>
      </c>
      <c r="L50" s="64">
        <v>4593</v>
      </c>
      <c r="M50" s="64">
        <v>4390</v>
      </c>
      <c r="N50" s="64">
        <v>4195</v>
      </c>
      <c r="O50" s="65">
        <v>4049</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31441</v>
      </c>
      <c r="L52" s="64">
        <v>31451</v>
      </c>
      <c r="M52" s="64">
        <v>31998</v>
      </c>
      <c r="N52" s="64">
        <v>32081</v>
      </c>
      <c r="O52" s="65">
        <v>32674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22386</v>
      </c>
      <c r="L53" s="69">
        <v>20016</v>
      </c>
      <c r="M53" s="69">
        <v>18404</v>
      </c>
      <c r="N53" s="69">
        <v>17558</v>
      </c>
      <c r="O53" s="70">
        <v>15788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7" t="s">
        <v>24</v>
      </c>
      <c r="C41" s="1168"/>
      <c r="D41" s="81"/>
      <c r="E41" s="1173" t="s">
        <v>25</v>
      </c>
      <c r="F41" s="1173"/>
      <c r="G41" s="1173"/>
      <c r="H41" s="1174"/>
      <c r="I41" s="82">
        <v>283415</v>
      </c>
      <c r="J41" s="83">
        <v>278481</v>
      </c>
      <c r="K41" s="83">
        <v>277835</v>
      </c>
      <c r="L41" s="83">
        <v>277699</v>
      </c>
      <c r="M41" s="84">
        <v>285103</v>
      </c>
    </row>
    <row r="42" spans="2:13" ht="27.75" customHeight="1" x14ac:dyDescent="0.15">
      <c r="B42" s="1169"/>
      <c r="C42" s="1170"/>
      <c r="D42" s="85"/>
      <c r="E42" s="1175" t="s">
        <v>26</v>
      </c>
      <c r="F42" s="1175"/>
      <c r="G42" s="1175"/>
      <c r="H42" s="1176"/>
      <c r="I42" s="86">
        <v>65288</v>
      </c>
      <c r="J42" s="87">
        <v>56557</v>
      </c>
      <c r="K42" s="87">
        <v>51066</v>
      </c>
      <c r="L42" s="87">
        <v>45709</v>
      </c>
      <c r="M42" s="88">
        <v>42203</v>
      </c>
    </row>
    <row r="43" spans="2:13" ht="27.75" customHeight="1" x14ac:dyDescent="0.15">
      <c r="B43" s="1169"/>
      <c r="C43" s="1170"/>
      <c r="D43" s="85"/>
      <c r="E43" s="1175" t="s">
        <v>27</v>
      </c>
      <c r="F43" s="1175"/>
      <c r="G43" s="1175"/>
      <c r="H43" s="1176"/>
      <c r="I43" s="86">
        <v>169170</v>
      </c>
      <c r="J43" s="87">
        <v>155203</v>
      </c>
      <c r="K43" s="87">
        <v>143190</v>
      </c>
      <c r="L43" s="87">
        <v>136704</v>
      </c>
      <c r="M43" s="88">
        <v>135192</v>
      </c>
    </row>
    <row r="44" spans="2:13" ht="27.75" customHeight="1" x14ac:dyDescent="0.15">
      <c r="B44" s="1169"/>
      <c r="C44" s="1170"/>
      <c r="D44" s="85"/>
      <c r="E44" s="1175" t="s">
        <v>28</v>
      </c>
      <c r="F44" s="1175"/>
      <c r="G44" s="1175"/>
      <c r="H44" s="1176"/>
      <c r="I44" s="86">
        <v>1583</v>
      </c>
      <c r="J44" s="87">
        <v>1257</v>
      </c>
      <c r="K44" s="87">
        <v>1005</v>
      </c>
      <c r="L44" s="87">
        <v>892</v>
      </c>
      <c r="M44" s="88">
        <v>784</v>
      </c>
    </row>
    <row r="45" spans="2:13" ht="27.75" customHeight="1" x14ac:dyDescent="0.15">
      <c r="B45" s="1169"/>
      <c r="C45" s="1170"/>
      <c r="D45" s="85"/>
      <c r="E45" s="1175" t="s">
        <v>29</v>
      </c>
      <c r="F45" s="1175"/>
      <c r="G45" s="1175"/>
      <c r="H45" s="1176"/>
      <c r="I45" s="86">
        <v>44448</v>
      </c>
      <c r="J45" s="87">
        <v>41503</v>
      </c>
      <c r="K45" s="87">
        <v>42094</v>
      </c>
      <c r="L45" s="87">
        <v>42251</v>
      </c>
      <c r="M45" s="88">
        <v>41390</v>
      </c>
    </row>
    <row r="46" spans="2:13" ht="27.75" customHeight="1" x14ac:dyDescent="0.15">
      <c r="B46" s="1169"/>
      <c r="C46" s="1170"/>
      <c r="D46" s="85"/>
      <c r="E46" s="1175" t="s">
        <v>30</v>
      </c>
      <c r="F46" s="1175"/>
      <c r="G46" s="1175"/>
      <c r="H46" s="1176"/>
      <c r="I46" s="86">
        <v>292</v>
      </c>
      <c r="J46" s="87">
        <v>183</v>
      </c>
      <c r="K46" s="87">
        <v>203</v>
      </c>
      <c r="L46" s="87">
        <v>141</v>
      </c>
      <c r="M46" s="88">
        <v>139</v>
      </c>
    </row>
    <row r="47" spans="2:13" ht="27.75" customHeight="1" x14ac:dyDescent="0.15">
      <c r="B47" s="1169"/>
      <c r="C47" s="1170"/>
      <c r="D47" s="85"/>
      <c r="E47" s="1175" t="s">
        <v>31</v>
      </c>
      <c r="F47" s="1175"/>
      <c r="G47" s="1175"/>
      <c r="H47" s="1176"/>
      <c r="I47" s="86" t="s">
        <v>480</v>
      </c>
      <c r="J47" s="87" t="s">
        <v>480</v>
      </c>
      <c r="K47" s="87" t="s">
        <v>480</v>
      </c>
      <c r="L47" s="87" t="s">
        <v>480</v>
      </c>
      <c r="M47" s="88" t="s">
        <v>480</v>
      </c>
    </row>
    <row r="48" spans="2:13" ht="27.75" customHeight="1" x14ac:dyDescent="0.15">
      <c r="B48" s="1171"/>
      <c r="C48" s="1172"/>
      <c r="D48" s="85"/>
      <c r="E48" s="1175" t="s">
        <v>32</v>
      </c>
      <c r="F48" s="1175"/>
      <c r="G48" s="1175"/>
      <c r="H48" s="1176"/>
      <c r="I48" s="86" t="s">
        <v>480</v>
      </c>
      <c r="J48" s="87" t="s">
        <v>480</v>
      </c>
      <c r="K48" s="87" t="s">
        <v>480</v>
      </c>
      <c r="L48" s="87" t="s">
        <v>480</v>
      </c>
      <c r="M48" s="88" t="s">
        <v>480</v>
      </c>
    </row>
    <row r="49" spans="2:13" ht="27.75" customHeight="1" x14ac:dyDescent="0.15">
      <c r="B49" s="1177" t="s">
        <v>33</v>
      </c>
      <c r="C49" s="1178"/>
      <c r="D49" s="89"/>
      <c r="E49" s="1175" t="s">
        <v>34</v>
      </c>
      <c r="F49" s="1175"/>
      <c r="G49" s="1175"/>
      <c r="H49" s="1176"/>
      <c r="I49" s="86">
        <v>16491</v>
      </c>
      <c r="J49" s="87">
        <v>19847</v>
      </c>
      <c r="K49" s="87">
        <v>27770</v>
      </c>
      <c r="L49" s="87">
        <v>38126</v>
      </c>
      <c r="M49" s="88">
        <v>43220</v>
      </c>
    </row>
    <row r="50" spans="2:13" ht="27.75" customHeight="1" x14ac:dyDescent="0.15">
      <c r="B50" s="1169"/>
      <c r="C50" s="1170"/>
      <c r="D50" s="85"/>
      <c r="E50" s="1175" t="s">
        <v>35</v>
      </c>
      <c r="F50" s="1175"/>
      <c r="G50" s="1175"/>
      <c r="H50" s="1176"/>
      <c r="I50" s="86">
        <v>73363</v>
      </c>
      <c r="J50" s="87">
        <v>71008</v>
      </c>
      <c r="K50" s="87">
        <v>66643</v>
      </c>
      <c r="L50" s="87">
        <v>64606</v>
      </c>
      <c r="M50" s="88">
        <v>64013</v>
      </c>
    </row>
    <row r="51" spans="2:13" ht="27.75" customHeight="1" x14ac:dyDescent="0.15">
      <c r="B51" s="1171"/>
      <c r="C51" s="1172"/>
      <c r="D51" s="85"/>
      <c r="E51" s="1175" t="s">
        <v>36</v>
      </c>
      <c r="F51" s="1175"/>
      <c r="G51" s="1175"/>
      <c r="H51" s="1176"/>
      <c r="I51" s="86">
        <v>292214</v>
      </c>
      <c r="J51" s="87">
        <v>292837</v>
      </c>
      <c r="K51" s="87">
        <v>299070</v>
      </c>
      <c r="L51" s="87">
        <v>312316</v>
      </c>
      <c r="M51" s="88">
        <v>322270</v>
      </c>
    </row>
    <row r="52" spans="2:13" ht="27.75" customHeight="1" thickBot="1" x14ac:dyDescent="0.2">
      <c r="B52" s="1179" t="s">
        <v>37</v>
      </c>
      <c r="C52" s="1180"/>
      <c r="D52" s="90"/>
      <c r="E52" s="1181" t="s">
        <v>38</v>
      </c>
      <c r="F52" s="1181"/>
      <c r="G52" s="1181"/>
      <c r="H52" s="1182"/>
      <c r="I52" s="91">
        <v>182127</v>
      </c>
      <c r="J52" s="92">
        <v>149492</v>
      </c>
      <c r="K52" s="92">
        <v>121909</v>
      </c>
      <c r="L52" s="92">
        <v>88349</v>
      </c>
      <c r="M52" s="93">
        <v>75307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43082</v>
      </c>
      <c r="E3" s="116"/>
      <c r="F3" s="117">
        <v>55769</v>
      </c>
      <c r="G3" s="118"/>
      <c r="H3" s="119"/>
    </row>
    <row r="4" spans="1:8" x14ac:dyDescent="0.15">
      <c r="A4" s="120"/>
      <c r="B4" s="121"/>
      <c r="C4" s="122"/>
      <c r="D4" s="123">
        <v>29420</v>
      </c>
      <c r="E4" s="124"/>
      <c r="F4" s="125">
        <v>31551</v>
      </c>
      <c r="G4" s="126"/>
      <c r="H4" s="127"/>
    </row>
    <row r="5" spans="1:8" x14ac:dyDescent="0.15">
      <c r="A5" s="108" t="s">
        <v>513</v>
      </c>
      <c r="B5" s="113"/>
      <c r="C5" s="114"/>
      <c r="D5" s="115">
        <v>48985</v>
      </c>
      <c r="E5" s="116"/>
      <c r="F5" s="117">
        <v>52334</v>
      </c>
      <c r="G5" s="118"/>
      <c r="H5" s="119"/>
    </row>
    <row r="6" spans="1:8" x14ac:dyDescent="0.15">
      <c r="A6" s="120"/>
      <c r="B6" s="121"/>
      <c r="C6" s="122"/>
      <c r="D6" s="123">
        <v>35688</v>
      </c>
      <c r="E6" s="124"/>
      <c r="F6" s="125">
        <v>29965</v>
      </c>
      <c r="G6" s="126"/>
      <c r="H6" s="127"/>
    </row>
    <row r="7" spans="1:8" x14ac:dyDescent="0.15">
      <c r="A7" s="108" t="s">
        <v>514</v>
      </c>
      <c r="B7" s="113"/>
      <c r="C7" s="114"/>
      <c r="D7" s="115">
        <v>44504</v>
      </c>
      <c r="E7" s="116"/>
      <c r="F7" s="117">
        <v>48794</v>
      </c>
      <c r="G7" s="118"/>
      <c r="H7" s="119"/>
    </row>
    <row r="8" spans="1:8" x14ac:dyDescent="0.15">
      <c r="A8" s="120"/>
      <c r="B8" s="121"/>
      <c r="C8" s="122"/>
      <c r="D8" s="123">
        <v>27232</v>
      </c>
      <c r="E8" s="124"/>
      <c r="F8" s="125">
        <v>25698</v>
      </c>
      <c r="G8" s="126"/>
      <c r="H8" s="127"/>
    </row>
    <row r="9" spans="1:8" x14ac:dyDescent="0.15">
      <c r="A9" s="108" t="s">
        <v>515</v>
      </c>
      <c r="B9" s="113"/>
      <c r="C9" s="114"/>
      <c r="D9" s="115">
        <v>43717</v>
      </c>
      <c r="E9" s="116"/>
      <c r="F9" s="117">
        <v>47129</v>
      </c>
      <c r="G9" s="118"/>
      <c r="H9" s="119"/>
    </row>
    <row r="10" spans="1:8" x14ac:dyDescent="0.15">
      <c r="A10" s="120"/>
      <c r="B10" s="121"/>
      <c r="C10" s="122"/>
      <c r="D10" s="123">
        <v>24454</v>
      </c>
      <c r="E10" s="124"/>
      <c r="F10" s="125">
        <v>23069</v>
      </c>
      <c r="G10" s="126"/>
      <c r="H10" s="127"/>
    </row>
    <row r="11" spans="1:8" x14ac:dyDescent="0.15">
      <c r="A11" s="108" t="s">
        <v>516</v>
      </c>
      <c r="B11" s="113"/>
      <c r="C11" s="114"/>
      <c r="D11" s="115">
        <v>46420</v>
      </c>
      <c r="E11" s="116"/>
      <c r="F11" s="117">
        <v>50848</v>
      </c>
      <c r="G11" s="118"/>
      <c r="H11" s="119"/>
    </row>
    <row r="12" spans="1:8" x14ac:dyDescent="0.15">
      <c r="A12" s="120"/>
      <c r="B12" s="121"/>
      <c r="C12" s="128"/>
      <c r="D12" s="123">
        <v>24303</v>
      </c>
      <c r="E12" s="124"/>
      <c r="F12" s="125">
        <v>22583</v>
      </c>
      <c r="G12" s="126"/>
      <c r="H12" s="127"/>
    </row>
    <row r="13" spans="1:8" x14ac:dyDescent="0.15">
      <c r="A13" s="108"/>
      <c r="B13" s="113"/>
      <c r="C13" s="129"/>
      <c r="D13" s="130">
        <v>45342</v>
      </c>
      <c r="E13" s="131"/>
      <c r="F13" s="132">
        <v>50975</v>
      </c>
      <c r="G13" s="133"/>
      <c r="H13" s="119"/>
    </row>
    <row r="14" spans="1:8" x14ac:dyDescent="0.15">
      <c r="A14" s="120"/>
      <c r="B14" s="121"/>
      <c r="C14" s="122"/>
      <c r="D14" s="123">
        <v>28219</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2.69</v>
      </c>
      <c r="C19" s="134">
        <f>ROUND(VALUE(SUBSTITUTE(実質収支比率等に係る経年分析!G$48,"▲","-")),2)</f>
        <v>5.6</v>
      </c>
      <c r="D19" s="134">
        <f>ROUND(VALUE(SUBSTITUTE(実質収支比率等に係る経年分析!H$48,"▲","-")),2)</f>
        <v>4.25</v>
      </c>
      <c r="E19" s="134">
        <f>ROUND(VALUE(SUBSTITUTE(実質収支比率等に係る経年分析!I$48,"▲","-")),2)</f>
        <v>2.98</v>
      </c>
      <c r="F19" s="134">
        <f>ROUND(VALUE(SUBSTITUTE(実質収支比率等に係る経年分析!J$48,"▲","-")),2)</f>
        <v>4.3600000000000003</v>
      </c>
    </row>
    <row r="20" spans="1:11" x14ac:dyDescent="0.15">
      <c r="A20" s="134" t="s">
        <v>43</v>
      </c>
      <c r="B20" s="134">
        <f>ROUND(VALUE(SUBSTITUTE(実質収支比率等に係る経年分析!F$47,"▲","-")),2)</f>
        <v>4.33</v>
      </c>
      <c r="C20" s="134">
        <f>ROUND(VALUE(SUBSTITUTE(実質収支比率等に係る経年分析!G$47,"▲","-")),2)</f>
        <v>5.86</v>
      </c>
      <c r="D20" s="134">
        <f>ROUND(VALUE(SUBSTITUTE(実質収支比率等に係る経年分析!H$47,"▲","-")),2)</f>
        <v>8.92</v>
      </c>
      <c r="E20" s="134">
        <f>ROUND(VALUE(SUBSTITUTE(実質収支比率等に係る経年分析!I$47,"▲","-")),2)</f>
        <v>11.47</v>
      </c>
      <c r="F20" s="134">
        <f>ROUND(VALUE(SUBSTITUTE(実質収支比率等に係る経年分析!J$47,"▲","-")),2)</f>
        <v>11.1</v>
      </c>
    </row>
    <row r="21" spans="1:11" x14ac:dyDescent="0.15">
      <c r="A21" s="134" t="s">
        <v>44</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-1.28</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-0.61</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2.0099999999999998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2.68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岡山市介護保険費特別会計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0.46</v>
      </c>
    </row>
    <row r="30" spans="1:11" x14ac:dyDescent="0.15">
      <c r="A30" s="135" t="str">
        <f>IF(連結実質赤字比率に係る赤字・黒字の構成分析!C$40="",NA(),連結実質赤字比率に係る赤字・黒字の構成分析!C$40)</f>
        <v>岡山市工業用水道事業会計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岡山市市場事業会計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v>
      </c>
    </row>
    <row r="32" spans="1:11" x14ac:dyDescent="0.15">
      <c r="A32" s="135" t="str">
        <f>IF(連結実質赤字比率に係る赤字・黒字の構成分析!C$38="",NA(),連結実質赤字比率に係る赤字・黒字の構成分析!C$38)</f>
        <v>岡山市国民健康保険費特別会計</v>
      </c>
      <c r="B32" s="135">
        <f>IF(ROUND(VALUE(SUBSTITUTE(連結実質赤字比率に係る赤字・黒字の構成分析!F$38,"▲", "-")), 2) &lt; 0, ABS(ROUND(VALUE(SUBSTITUTE(連結実質赤字比率に係る赤字・黒字の構成分析!F$38,"▲", "-")), 2)), NA())</f>
        <v>1.56</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0.71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x14ac:dyDescent="0.15">
      <c r="A33" s="135" t="str">
        <f>IF(連結実質赤字比率に係る赤字・黒字の構成分析!C$37="",NA(),連結実質赤字比率に係る赤字・黒字の構成分析!C$37)</f>
        <v>岡山市地方独立行政法人移行準備病院会計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4.2300000000000004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5.04</v>
      </c>
    </row>
    <row r="35" spans="1:16" x14ac:dyDescent="0.15">
      <c r="A35" s="135" t="str">
        <f>IF(連結実質赤字比率に係る赤字・黒字の構成分析!C$35="",NA(),連結実質赤字比率に係る赤字・黒字の構成分析!C$35)</f>
        <v>岡山市水道事業会計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7.06</v>
      </c>
    </row>
    <row r="36" spans="1:16" x14ac:dyDescent="0.15">
      <c r="A36" s="135" t="str">
        <f>IF(連結実質赤字比率に係る赤字・黒字の構成分析!C$34="",NA(),連結実質赤字比率に係る赤字・黒字の構成分析!C$34)</f>
        <v>岡山市住宅新築資金等貸付事業費特別会計</v>
      </c>
      <c r="B36" s="135">
        <f>IF(ROUND(VALUE(SUBSTITUTE(連結実質赤字比率に係る赤字・黒字の構成分析!F$34,"▲", "-")), 2) &lt; 0, ABS(ROUND(VALUE(SUBSTITUTE(連結実質赤字比率に係る赤字・黒字の構成分析!F$34,"▲", "-")), 2)), NA())</f>
        <v>0.35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31441</v>
      </c>
      <c r="E42" s="136"/>
      <c r="F42" s="136"/>
      <c r="G42" s="136">
        <f>'実質公債費比率（分子）の構造'!L$52</f>
        <v>31451</v>
      </c>
      <c r="H42" s="136"/>
      <c r="I42" s="136"/>
      <c r="J42" s="136">
        <f>'実質公債費比率（分子）の構造'!M$52</f>
        <v>31998</v>
      </c>
      <c r="K42" s="136"/>
      <c r="L42" s="136"/>
      <c r="M42" s="136">
        <f>'実質公債費比率（分子）の構造'!N$52</f>
        <v>32081</v>
      </c>
      <c r="N42" s="136"/>
      <c r="O42" s="136"/>
      <c r="P42" s="136">
        <f>'実質公債費比率（分子）の構造'!O$52</f>
        <v>32674</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4781</v>
      </c>
      <c r="C44" s="136"/>
      <c r="D44" s="136"/>
      <c r="E44" s="136">
        <f>'実質公債費比率（分子）の構造'!L$50</f>
        <v>4593</v>
      </c>
      <c r="F44" s="136"/>
      <c r="G44" s="136"/>
      <c r="H44" s="136">
        <f>'実質公債費比率（分子）の構造'!M$50</f>
        <v>4390</v>
      </c>
      <c r="I44" s="136"/>
      <c r="J44" s="136"/>
      <c r="K44" s="136">
        <f>'実質公債費比率（分子）の構造'!N$50</f>
        <v>4195</v>
      </c>
      <c r="L44" s="136"/>
      <c r="M44" s="136"/>
      <c r="N44" s="136">
        <f>'実質公債費比率（分子）の構造'!O$50</f>
        <v>4049</v>
      </c>
      <c r="O44" s="136"/>
      <c r="P44" s="136"/>
    </row>
    <row r="45" spans="1:16" x14ac:dyDescent="0.15">
      <c r="A45" s="136" t="s">
        <v>54</v>
      </c>
      <c r="B45" s="136">
        <f>'実質公債費比率（分子）の構造'!K$49</f>
        <v>447</v>
      </c>
      <c r="C45" s="136"/>
      <c r="D45" s="136"/>
      <c r="E45" s="136">
        <f>'実質公債費比率（分子）の構造'!L$49</f>
        <v>401</v>
      </c>
      <c r="F45" s="136"/>
      <c r="G45" s="136"/>
      <c r="H45" s="136">
        <f>'実質公債費比率（分子）の構造'!M$49</f>
        <v>311</v>
      </c>
      <c r="I45" s="136"/>
      <c r="J45" s="136"/>
      <c r="K45" s="136">
        <f>'実質公債費比率（分子）の構造'!N$49</f>
        <v>161</v>
      </c>
      <c r="L45" s="136"/>
      <c r="M45" s="136"/>
      <c r="N45" s="136">
        <f>'実質公債費比率（分子）の構造'!O$49</f>
        <v>153</v>
      </c>
      <c r="O45" s="136"/>
      <c r="P45" s="136"/>
    </row>
    <row r="46" spans="1:16" x14ac:dyDescent="0.15">
      <c r="A46" s="136" t="s">
        <v>55</v>
      </c>
      <c r="B46" s="136">
        <f>'実質公債費比率（分子）の構造'!K$48</f>
        <v>10974</v>
      </c>
      <c r="C46" s="136"/>
      <c r="D46" s="136"/>
      <c r="E46" s="136">
        <f>'実質公債費比率（分子）の構造'!L$48</f>
        <v>9364</v>
      </c>
      <c r="F46" s="136"/>
      <c r="G46" s="136"/>
      <c r="H46" s="136">
        <f>'実質公債費比率（分子）の構造'!M$48</f>
        <v>9019</v>
      </c>
      <c r="I46" s="136"/>
      <c r="J46" s="136"/>
      <c r="K46" s="136">
        <f>'実質公債費比率（分子）の構造'!N$48</f>
        <v>8944</v>
      </c>
      <c r="L46" s="136"/>
      <c r="M46" s="136"/>
      <c r="N46" s="136">
        <f>'実質公債費比率（分子）の構造'!O$48</f>
        <v>8637</v>
      </c>
      <c r="O46" s="136"/>
      <c r="P46" s="136"/>
    </row>
    <row r="47" spans="1:16" x14ac:dyDescent="0.15">
      <c r="A47" s="136" t="s">
        <v>56</v>
      </c>
      <c r="B47" s="136">
        <f>'実質公債費比率（分子）の構造'!K$47</f>
        <v>33</v>
      </c>
      <c r="C47" s="136"/>
      <c r="D47" s="136"/>
      <c r="E47" s="136">
        <f>'実質公債費比率（分子）の構造'!L$47</f>
        <v>221</v>
      </c>
      <c r="F47" s="136"/>
      <c r="G47" s="136"/>
      <c r="H47" s="136">
        <f>'実質公債費比率（分子）の構造'!M$47</f>
        <v>397</v>
      </c>
      <c r="I47" s="136"/>
      <c r="J47" s="136"/>
      <c r="K47" s="136">
        <f>'実質公債費比率（分子）の構造'!N$47</f>
        <v>730</v>
      </c>
      <c r="L47" s="136"/>
      <c r="M47" s="136"/>
      <c r="N47" s="136">
        <f>'実質公債費比率（分子）の構造'!O$47</f>
        <v>1063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37590</v>
      </c>
      <c r="C49" s="136"/>
      <c r="D49" s="136"/>
      <c r="E49" s="136">
        <f>'実質公債費比率（分子）の構造'!L$45</f>
        <v>36888</v>
      </c>
      <c r="F49" s="136"/>
      <c r="G49" s="136"/>
      <c r="H49" s="136">
        <f>'実質公債費比率（分子）の構造'!M$45</f>
        <v>36285</v>
      </c>
      <c r="I49" s="136"/>
      <c r="J49" s="136"/>
      <c r="K49" s="136">
        <f>'実質公債費比率（分子）の構造'!N$45</f>
        <v>35609</v>
      </c>
      <c r="L49" s="136"/>
      <c r="M49" s="136"/>
      <c r="N49" s="136">
        <f>'実質公債費比率（分子）の構造'!O$45</f>
        <v>34560</v>
      </c>
      <c r="O49" s="136"/>
      <c r="P49" s="136"/>
    </row>
    <row r="50" spans="1:16" x14ac:dyDescent="0.15">
      <c r="A50" s="136" t="s">
        <v>59</v>
      </c>
      <c r="B50" s="136" t="e">
        <f>NA()</f>
        <v>#N/A</v>
      </c>
      <c r="C50" s="136">
        <f>IF(ISNUMBER('実質公債費比率（分子）の構造'!K$53),'実質公債費比率（分子）の構造'!K$53,NA())</f>
        <v>22386</v>
      </c>
      <c r="D50" s="136" t="e">
        <f>NA()</f>
        <v>#N/A</v>
      </c>
      <c r="E50" s="136" t="e">
        <f>NA()</f>
        <v>#N/A</v>
      </c>
      <c r="F50" s="136">
        <f>IF(ISNUMBER('実質公債費比率（分子）の構造'!L$53),'実質公債費比率（分子）の構造'!L$53,NA())</f>
        <v>20016</v>
      </c>
      <c r="G50" s="136" t="e">
        <f>NA()</f>
        <v>#N/A</v>
      </c>
      <c r="H50" s="136" t="e">
        <f>NA()</f>
        <v>#N/A</v>
      </c>
      <c r="I50" s="136">
        <f>IF(ISNUMBER('実質公債費比率（分子）の構造'!M$53),'実質公債費比率（分子）の構造'!M$53,NA())</f>
        <v>18404</v>
      </c>
      <c r="J50" s="136" t="e">
        <f>NA()</f>
        <v>#N/A</v>
      </c>
      <c r="K50" s="136" t="e">
        <f>NA()</f>
        <v>#N/A</v>
      </c>
      <c r="L50" s="136">
        <f>IF(ISNUMBER('実質公債費比率（分子）の構造'!N$53),'実質公債費比率（分子）の構造'!N$53,NA())</f>
        <v>17558</v>
      </c>
      <c r="M50" s="136" t="e">
        <f>NA()</f>
        <v>#N/A</v>
      </c>
      <c r="N50" s="136" t="e">
        <f>NA()</f>
        <v>#N/A</v>
      </c>
      <c r="O50" s="136">
        <f>IF(ISNUMBER('実質公債費比率（分子）の構造'!O$53),'実質公債費比率（分子）の構造'!O$53,NA())</f>
        <v>15788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292214</v>
      </c>
      <c r="E56" s="135"/>
      <c r="F56" s="135"/>
      <c r="G56" s="135">
        <f>'将来負担比率（分子）の構造'!J$51</f>
        <v>292837</v>
      </c>
      <c r="H56" s="135"/>
      <c r="I56" s="135"/>
      <c r="J56" s="135">
        <f>'将来負担比率（分子）の構造'!K$51</f>
        <v>299070</v>
      </c>
      <c r="K56" s="135"/>
      <c r="L56" s="135"/>
      <c r="M56" s="135">
        <f>'将来負担比率（分子）の構造'!L$51</f>
        <v>312316</v>
      </c>
      <c r="N56" s="135"/>
      <c r="O56" s="135"/>
      <c r="P56" s="135">
        <f>'将来負担比率（分子）の構造'!M$51</f>
        <v>322270</v>
      </c>
    </row>
    <row r="57" spans="1:16" x14ac:dyDescent="0.15">
      <c r="A57" s="135" t="s">
        <v>35</v>
      </c>
      <c r="B57" s="135"/>
      <c r="C57" s="135"/>
      <c r="D57" s="135">
        <f>'将来負担比率（分子）の構造'!I$50</f>
        <v>73363</v>
      </c>
      <c r="E57" s="135"/>
      <c r="F57" s="135"/>
      <c r="G57" s="135">
        <f>'将来負担比率（分子）の構造'!J$50</f>
        <v>71008</v>
      </c>
      <c r="H57" s="135"/>
      <c r="I57" s="135"/>
      <c r="J57" s="135">
        <f>'将来負担比率（分子）の構造'!K$50</f>
        <v>66643</v>
      </c>
      <c r="K57" s="135"/>
      <c r="L57" s="135"/>
      <c r="M57" s="135">
        <f>'将来負担比率（分子）の構造'!L$50</f>
        <v>64606</v>
      </c>
      <c r="N57" s="135"/>
      <c r="O57" s="135"/>
      <c r="P57" s="135">
        <f>'将来負担比率（分子）の構造'!M$50</f>
        <v>64013</v>
      </c>
    </row>
    <row r="58" spans="1:16" x14ac:dyDescent="0.15">
      <c r="A58" s="135" t="s">
        <v>34</v>
      </c>
      <c r="B58" s="135"/>
      <c r="C58" s="135"/>
      <c r="D58" s="135">
        <f>'将来負担比率（分子）の構造'!I$49</f>
        <v>16491</v>
      </c>
      <c r="E58" s="135"/>
      <c r="F58" s="135"/>
      <c r="G58" s="135">
        <f>'将来負担比率（分子）の構造'!J$49</f>
        <v>19847</v>
      </c>
      <c r="H58" s="135"/>
      <c r="I58" s="135"/>
      <c r="J58" s="135">
        <f>'将来負担比率（分子）の構造'!K$49</f>
        <v>27770</v>
      </c>
      <c r="K58" s="135"/>
      <c r="L58" s="135"/>
      <c r="M58" s="135">
        <f>'将来負担比率（分子）の構造'!L$49</f>
        <v>38126</v>
      </c>
      <c r="N58" s="135"/>
      <c r="O58" s="135"/>
      <c r="P58" s="135">
        <f>'将来負担比率（分子）の構造'!M$49</f>
        <v>43220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292</v>
      </c>
      <c r="C61" s="135"/>
      <c r="D61" s="135"/>
      <c r="E61" s="135">
        <f>'将来負担比率（分子）の構造'!J$46</f>
        <v>183</v>
      </c>
      <c r="F61" s="135"/>
      <c r="G61" s="135"/>
      <c r="H61" s="135">
        <f>'将来負担比率（分子）の構造'!K$46</f>
        <v>203</v>
      </c>
      <c r="I61" s="135"/>
      <c r="J61" s="135"/>
      <c r="K61" s="135">
        <f>'将来負担比率（分子）の構造'!L$46</f>
        <v>141</v>
      </c>
      <c r="L61" s="135"/>
      <c r="M61" s="135"/>
      <c r="N61" s="135">
        <f>'将来負担比率（分子）の構造'!M$46</f>
        <v>139</v>
      </c>
      <c r="O61" s="135"/>
      <c r="P61" s="135"/>
    </row>
    <row r="62" spans="1:16" x14ac:dyDescent="0.15">
      <c r="A62" s="135" t="s">
        <v>29</v>
      </c>
      <c r="B62" s="135">
        <f>'将来負担比率（分子）の構造'!I$45</f>
        <v>44448</v>
      </c>
      <c r="C62" s="135"/>
      <c r="D62" s="135"/>
      <c r="E62" s="135">
        <f>'将来負担比率（分子）の構造'!J$45</f>
        <v>41503</v>
      </c>
      <c r="F62" s="135"/>
      <c r="G62" s="135"/>
      <c r="H62" s="135">
        <f>'将来負担比率（分子）の構造'!K$45</f>
        <v>42094</v>
      </c>
      <c r="I62" s="135"/>
      <c r="J62" s="135"/>
      <c r="K62" s="135">
        <f>'将来負担比率（分子）の構造'!L$45</f>
        <v>42251</v>
      </c>
      <c r="L62" s="135"/>
      <c r="M62" s="135"/>
      <c r="N62" s="135">
        <f>'将来負担比率（分子）の構造'!M$45</f>
        <v>41390</v>
      </c>
      <c r="O62" s="135"/>
      <c r="P62" s="135"/>
    </row>
    <row r="63" spans="1:16" x14ac:dyDescent="0.15">
      <c r="A63" s="135" t="s">
        <v>28</v>
      </c>
      <c r="B63" s="135">
        <f>'将来負担比率（分子）の構造'!I$44</f>
        <v>1583</v>
      </c>
      <c r="C63" s="135"/>
      <c r="D63" s="135"/>
      <c r="E63" s="135">
        <f>'将来負担比率（分子）の構造'!J$44</f>
        <v>1257</v>
      </c>
      <c r="F63" s="135"/>
      <c r="G63" s="135"/>
      <c r="H63" s="135">
        <f>'将来負担比率（分子）の構造'!K$44</f>
        <v>1005</v>
      </c>
      <c r="I63" s="135"/>
      <c r="J63" s="135"/>
      <c r="K63" s="135">
        <f>'将来負担比率（分子）の構造'!L$44</f>
        <v>892</v>
      </c>
      <c r="L63" s="135"/>
      <c r="M63" s="135"/>
      <c r="N63" s="135">
        <f>'将来負担比率（分子）の構造'!M$44</f>
        <v>784</v>
      </c>
      <c r="O63" s="135"/>
      <c r="P63" s="135"/>
    </row>
    <row r="64" spans="1:16" x14ac:dyDescent="0.15">
      <c r="A64" s="135" t="s">
        <v>27</v>
      </c>
      <c r="B64" s="135">
        <f>'将来負担比率（分子）の構造'!I$43</f>
        <v>169170</v>
      </c>
      <c r="C64" s="135"/>
      <c r="D64" s="135"/>
      <c r="E64" s="135">
        <f>'将来負担比率（分子）の構造'!J$43</f>
        <v>155203</v>
      </c>
      <c r="F64" s="135"/>
      <c r="G64" s="135"/>
      <c r="H64" s="135">
        <f>'将来負担比率（分子）の構造'!K$43</f>
        <v>143190</v>
      </c>
      <c r="I64" s="135"/>
      <c r="J64" s="135"/>
      <c r="K64" s="135">
        <f>'将来負担比率（分子）の構造'!L$43</f>
        <v>136704</v>
      </c>
      <c r="L64" s="135"/>
      <c r="M64" s="135"/>
      <c r="N64" s="135">
        <f>'将来負担比率（分子）の構造'!M$43</f>
        <v>135192</v>
      </c>
      <c r="O64" s="135"/>
      <c r="P64" s="135"/>
    </row>
    <row r="65" spans="1:16" x14ac:dyDescent="0.15">
      <c r="A65" s="135" t="s">
        <v>26</v>
      </c>
      <c r="B65" s="135">
        <f>'将来負担比率（分子）の構造'!I$42</f>
        <v>65288</v>
      </c>
      <c r="C65" s="135"/>
      <c r="D65" s="135"/>
      <c r="E65" s="135">
        <f>'将来負担比率（分子）の構造'!J$42</f>
        <v>56557</v>
      </c>
      <c r="F65" s="135"/>
      <c r="G65" s="135"/>
      <c r="H65" s="135">
        <f>'将来負担比率（分子）の構造'!K$42</f>
        <v>51066</v>
      </c>
      <c r="I65" s="135"/>
      <c r="J65" s="135"/>
      <c r="K65" s="135">
        <f>'将来負担比率（分子）の構造'!L$42</f>
        <v>45709</v>
      </c>
      <c r="L65" s="135"/>
      <c r="M65" s="135"/>
      <c r="N65" s="135">
        <f>'将来負担比率（分子）の構造'!M$42</f>
        <v>42203</v>
      </c>
      <c r="O65" s="135"/>
      <c r="P65" s="135"/>
    </row>
    <row r="66" spans="1:16" x14ac:dyDescent="0.15">
      <c r="A66" s="135" t="s">
        <v>25</v>
      </c>
      <c r="B66" s="135">
        <f>'将来負担比率（分子）の構造'!I$41</f>
        <v>283415</v>
      </c>
      <c r="C66" s="135"/>
      <c r="D66" s="135"/>
      <c r="E66" s="135">
        <f>'将来負担比率（分子）の構造'!J$41</f>
        <v>278481</v>
      </c>
      <c r="F66" s="135"/>
      <c r="G66" s="135"/>
      <c r="H66" s="135">
        <f>'将来負担比率（分子）の構造'!K$41</f>
        <v>277835</v>
      </c>
      <c r="I66" s="135"/>
      <c r="J66" s="135"/>
      <c r="K66" s="135">
        <f>'将来負担比率（分子）の構造'!L$41</f>
        <v>277699</v>
      </c>
      <c r="L66" s="135"/>
      <c r="M66" s="135"/>
      <c r="N66" s="135">
        <f>'将来負担比率（分子）の構造'!M$41</f>
        <v>285103</v>
      </c>
      <c r="O66" s="135"/>
      <c r="P66" s="135"/>
    </row>
    <row r="67" spans="1:16" x14ac:dyDescent="0.15">
      <c r="A67" s="135" t="s">
        <v>63</v>
      </c>
      <c r="B67" s="135" t="e">
        <f>NA()</f>
        <v>#N/A</v>
      </c>
      <c r="C67" s="135">
        <f>IF(ISNUMBER('将来負担比率（分子）の構造'!I$52), IF('将来負担比率（分子）の構造'!I$52 &lt; 0, 0, '将来負担比率（分子）の構造'!I$52), NA())</f>
        <v>182127</v>
      </c>
      <c r="D67" s="135" t="e">
        <f>NA()</f>
        <v>#N/A</v>
      </c>
      <c r="E67" s="135" t="e">
        <f>NA()</f>
        <v>#N/A</v>
      </c>
      <c r="F67" s="135">
        <f>IF(ISNUMBER('将来負担比率（分子）の構造'!J$52), IF('将来負担比率（分子）の構造'!J$52 &lt; 0, 0, '将来負担比率（分子）の構造'!J$52), NA())</f>
        <v>149492</v>
      </c>
      <c r="G67" s="135" t="e">
        <f>NA()</f>
        <v>#N/A</v>
      </c>
      <c r="H67" s="135" t="e">
        <f>NA()</f>
        <v>#N/A</v>
      </c>
      <c r="I67" s="135">
        <f>IF(ISNUMBER('将来負担比率（分子）の構造'!K$52), IF('将来負担比率（分子）の構造'!K$52 &lt; 0, 0, '将来負担比率（分子）の構造'!K$52), NA())</f>
        <v>121909</v>
      </c>
      <c r="J67" s="135" t="e">
        <f>NA()</f>
        <v>#N/A</v>
      </c>
      <c r="K67" s="135" t="e">
        <f>NA()</f>
        <v>#N/A</v>
      </c>
      <c r="L67" s="135">
        <f>IF(ISNUMBER('将来負担比率（分子）の構造'!L$52), IF('将来負担比率（分子）の構造'!L$52 &lt; 0, 0, '将来負担比率（分子）の構造'!L$52), NA())</f>
        <v>88349</v>
      </c>
      <c r="M67" s="135" t="e">
        <f>NA()</f>
        <v>#N/A</v>
      </c>
      <c r="N67" s="135" t="e">
        <f>NA()</f>
        <v>#N/A</v>
      </c>
      <c r="O67" s="135">
        <f>IF(ISNUMBER('将来負担比率（分子）の構造'!M$52), IF('将来負担比率（分子）の構造'!M$52 &lt; 0, 0, '将来負担比率（分子）の構造'!M$52), NA())</f>
        <v>75307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まんなり　りゅういち</cp:lastModifiedBy>
  <cp:lastPrinted>2015-04-15T05:10:07Z</cp:lastPrinted>
  <dcterms:created xsi:type="dcterms:W3CDTF">2015-02-17T07:25:42Z</dcterms:created>
  <dcterms:modified xsi:type="dcterms:W3CDTF">2015-05-11T07:21:46Z</dcterms:modified>
</cp:coreProperties>
</file>