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A8" i="11" l="1"/>
  <c r="AA7" i="1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C36" i="9"/>
  <c r="BW34" i="9"/>
  <c r="BW35" i="9" s="1"/>
  <c r="BW36" i="9" s="1"/>
  <c r="BW37" i="9" s="1"/>
  <c r="BW38" i="9" s="1"/>
  <c r="BW39" i="9" s="1"/>
  <c r="BW40" i="9" s="1"/>
  <c r="BW41" i="9" s="1"/>
  <c r="BW42" i="9" s="1"/>
  <c r="BW43" i="9" s="1"/>
  <c r="C34" i="9"/>
  <c r="CO34" i="9" l="1"/>
  <c r="CO35" i="9" s="1"/>
  <c r="C35"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<sst xmlns="http://schemas.openxmlformats.org/spreadsheetml/2006/main" count="1026" uniqueCount="560">
  <si>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</si>
  <si>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</si>
  <si>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</si>
  <si>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</si>
  <si>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</si>
  <si>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</si>
  <si>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</si>
  <si>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</si>
  <si>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</si>
  <si>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</si>
  <si>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</si>
  <si>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</si>
  <si>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</si>
  <si>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</si>
  <si>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</si>
  <si>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</si>
  <si>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</si>
  <si>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</si>
  <si>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</si>
  <si>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</si>
  <si>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</si>
  <si>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</si>
  <si>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</si>
  <si>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</si>
  <si>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</si>
  <si>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</si>
  <si>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</si>
  <si>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</si>
  <si>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</si>
  <si>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</si>
  <si>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</si>
  <si>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</si>
  <si>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</si>
  <si>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</si>
  <si>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</si>
  <si>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</si>
  <si>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</si>
  <si>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</si>
  <si>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</si>
  <si>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</si>
  <si>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</si>
  <si>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</si>
  <si>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</si>
  <si>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</si>
  <si>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</si>
  <si>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</si>
  <si>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</si>
  <si>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</si>
  <si>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</si>
  <si>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</si>
  <si>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</si>
  <si>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</si>
  <si>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</si>
  <si>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</si>
  <si>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</si>
  <si>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</si>
  <si>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</si>
  <si>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</si>
  <si>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</si>
  <si>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</si>
  <si>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</si>
  <si>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</si>
  <si>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</si>
  <si>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</si>
  <si>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</si>
  <si>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</si>
  <si>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</si>
  <si>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</si>
  <si>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</si>
  <si>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</si>
  <si>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</si>
  <si>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</si>
  <si>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</si>
  <si>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</si>
  <si>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</si>
  <si>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</si>
  <si>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</si>
  <si>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</si>
  <si>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</si>
  <si>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</si>
  <si>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</si>
  <si>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</si>
  <si>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</si>
  <si>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</si>
  <si>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</si>
  <si>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</si>
  <si>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</si>
  <si>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</si>
  <si>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</si>
  <si>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</si>
  <si>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</si>
  <si>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</si>
  <si>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</si>
  <si>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</si>
  <si>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</si>
  <si>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</si>
  <si>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</si>
  <si>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</si>
  <si>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</si>
  <si>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</si>
  <si>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</si>
  <si>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</si>
  <si>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</si>
  <si>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</si>
  <si>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</si>
  <si>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</si>
  <si>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</si>
  <si>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</si>
  <si>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</si>
  <si>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</si>
  <si>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</si>
  <si>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</si>
  <si>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</si>
  <si>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</si>
  <si>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</si>
  <si>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</si>
  <si>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</si>
  <si>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</si>
  <si>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</si>
  <si>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</si>
  <si>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</si>
  <si>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</si>
  <si>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</si>
  <si>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</si>
  <si>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</si>
  <si>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</si>
  <si>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</si>
  <si>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</si>
  <si>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</si>
  <si>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</si>
  <si>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</si>
  <si>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</si>
  <si>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</si>
  <si>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</si>
  <si>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</si>
  <si>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</si>
  <si>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</si>
  <si>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</si>
  <si>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</si>
  <si>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</si>
  <si>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</si>
  <si>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</si>
  <si>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</si>
  <si>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</si>
  <si>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</si>
  <si>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</si>
  <si>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</si>
  <si>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</si>
  <si>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</si>
  <si>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</si>
  <si>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</si>
  <si>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</si>
  <si>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</si>
  <si>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</si>
  <si>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</si>
  <si>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</si>
  <si>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</si>
  <si>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</si>
  <si>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</si>
  <si>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</si>
  <si>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</si>
  <si>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</si>
  <si>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</si>
  <si>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</si>
  <si>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</si>
  <si>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</si>
  <si>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</si>
  <si>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</si>
  <si>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</si>
  <si>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</si>
  <si>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</si>
  <si>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</si>
  <si>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</si>
  <si>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</si>
  <si>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</si>
  <si>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</si>
  <si>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</si>
  <si>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</si>
  <si>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</si>
  <si>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</si>
  <si>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</si>
  <si>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</si>
  <si>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</si>
  <si>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</si>
  <si>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</si>
  <si>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</si>
  <si>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</si>
  <si>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</si>
  <si>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</si>
  <si>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</si>
  <si>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</si>
  <si>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</si>
  <si>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</si>
  <si>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</si>
  <si>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</si>
  <si>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</si>
  <si>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岡山県矢掛町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</si>
  <si>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</si>
  <si>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</si>
  <si>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</si>
  <si>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</si>
  <si>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</si>
  <si>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</si>
  <si>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</si>
  <si>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</si>
  <si>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</si>
  <si>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</si>
  <si>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</si>
  <si>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</si>
  <si>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</si>
  <si>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</si>
  <si>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</si>
  <si>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</si>
  <si>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</si>
  <si>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</si>
  <si>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</si>
  <si>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</si>
  <si>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</si>
  <si>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</si>
  <si>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</si>
  <si>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</si>
  <si>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</si>
  <si>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</si>
  <si>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</si>
  <si>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</si>
  <si>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</si>
  <si>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</si>
  <si>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</si>
  <si>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</si>
  <si>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</si>
  <si>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</si>
  <si>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</si>
  <si>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</si>
  <si>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</si>
  <si>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</si>
  <si>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</si>
  <si>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</si>
  <si>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</si>
  <si>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</si>
  <si>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</si>
  <si>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</si>
  <si>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</si>
  <si>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</si>
  <si>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</si>
  <si>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</si>
  <si>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</si>
  <si>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</si>
  <si>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</si>
  <si>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</si>
  <si>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</si>
  <si>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</si>
  <si>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</si>
  <si>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</si>
  <si>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</si>
  <si>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</si>
  <si>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</si>
  <si>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</si>
  <si>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</si>
  <si>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</si>
  <si>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</si>
  <si>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</si>
  <si>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</si>
  <si>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</si>
  <si>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</si>
  <si>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</si>
  <si>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</si>
  <si>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</si>
  <si>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</si>
  <si>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</si>
  <si>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</si>
  <si>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</si>
  <si>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</si>
  <si>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</si>
  <si>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</si>
  <si>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</si>
  <si>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</si>
  <si>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</si>
  <si>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</si>
  <si>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</si>
  <si>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</si>
  <si>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</si>
  <si>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</si>
  <si>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</si>
  <si>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</si>
  <si>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</si>
  <si>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</si>
  <si>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</si>
  <si>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</si>
  <si>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</si>
  <si>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</si>
  <si>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</si>
  <si>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</si>
  <si>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</si>
  <si>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</si>
  <si>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</si>
  <si>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</si>
  <si>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</si>
  <si>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</si>
  <si>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</si>
  <si>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</si>
  <si>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</si>
  <si>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</si>
  <si>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</si>
  <si>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</si>
  <si>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</si>
  <si>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</si>
  <si>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</si>
  <si>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</si>
  <si>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</si>
  <si>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</si>
  <si>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</si>
  <si>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</si>
  <si>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</si>
  <si>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</si>
  <si>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</si>
  <si>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</si>
  <si>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</si>
  <si>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</si>
  <si>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</si>
  <si>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</si>
  <si>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</si>
  <si>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</si>
  <si>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</si>
  <si>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</si>
  <si>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</si>
  <si>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</si>
  <si>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</si>
  <si>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</si>
  <si>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</si>
  <si>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</si>
  <si>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</si>
  <si>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</si>
  <si>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</si>
  <si>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</si>
  <si>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</si>
  <si>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</si>
  <si>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</si>
  <si>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</si>
  <si>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</si>
  <si>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</si>
  <si>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</si>
  <si>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</si>
  <si>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</si>
  <si>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</si>
  <si>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</si>
  <si>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</si>
  <si>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岡山県矢掛町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</si>
  <si>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</si>
  <si>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</si>
  <si>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</si>
  <si>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</si>
  <si>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</si>
  <si>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</si>
  <si>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</si>
  <si>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</si>
  <si>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</si>
  <si>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</si>
  <si>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</si>
  <si>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</si>
  <si>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</si>
  <si>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</si>
  <si>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</si>
  <si>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</si>
  <si>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</si>
  <si>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</si>
  <si>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</si>
  <si>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</si>
  <si>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矢掛町住宅新築資金等貸付事業特別会計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</si>
  <si>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</si>
  <si>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</si>
  <si>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</si>
  <si>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</si>
  <si>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</si>
  <si>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</si>
  <si>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</si>
  <si>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</si>
  <si>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</si>
  <si>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</si>
  <si>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</si>
  <si>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</si>
  <si>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</si>
  <si>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矢掛町国民健康保険事業特別会計</t>
    <phoneticPr fontId="5"/>
  </si>
  <si>
    <t>矢掛町介護保険事業特別会計</t>
    <phoneticPr fontId="5"/>
  </si>
  <si>
    <t>矢掛町介護サービス事業特別会計</t>
    <phoneticPr fontId="5"/>
  </si>
  <si>
    <t>矢掛町後期高齢者医療事業特別会計</t>
    <phoneticPr fontId="5"/>
  </si>
  <si>
    <t>矢掛町水道事業会計</t>
    <phoneticPr fontId="5"/>
  </si>
  <si>
    <t>法適用企業</t>
    <phoneticPr fontId="5"/>
  </si>
  <si>
    <t>矢掛町病院事業会計</t>
    <phoneticPr fontId="5"/>
  </si>
  <si>
    <t>矢掛町介護老人保健施設事業会計</t>
    <phoneticPr fontId="5"/>
  </si>
  <si>
    <t>矢掛町公共下水道事業特別会計</t>
    <phoneticPr fontId="5"/>
  </si>
  <si>
    <t>法非適用企業</t>
    <phoneticPr fontId="5"/>
  </si>
  <si>
    <t>矢掛町農業集落排水事業特別会計</t>
    <phoneticPr fontId="5"/>
  </si>
  <si>
    <t>矢掛町地域開発事業特別会計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</si>
  <si>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</si>
  <si>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</si>
  <si>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</si>
  <si>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</si>
  <si>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</si>
  <si>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</si>
  <si>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</si>
  <si>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</si>
  <si>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</si>
  <si>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</si>
  <si>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</si>
  <si>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</si>
  <si>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</si>
  <si>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</si>
  <si>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</si>
  <si>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</si>
  <si>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</si>
  <si>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</si>
  <si>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</si>
  <si>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</si>
  <si>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</si>
  <si>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</si>
  <si>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</si>
  <si>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</si>
  <si>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</si>
  <si>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</si>
  <si>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</si>
  <si>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</si>
  <si>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</si>
  <si>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</si>
  <si>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</si>
  <si>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</si>
  <si>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</si>
  <si>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</si>
  <si>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</si>
  <si>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</si>
  <si>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</si>
  <si>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</si>
  <si>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</si>
  <si>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</si>
  <si>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</si>
  <si>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</si>
  <si>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</si>
  <si>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</si>
  <si>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</si>
  <si>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</si>
  <si>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</si>
  <si>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</si>
  <si>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</si>
  <si>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</si>
  <si>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</si>
  <si>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</si>
  <si>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</si>
  <si>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</si>
  <si>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</si>
  <si>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</si>
  <si>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</si>
  <si>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</si>
  <si>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</si>
  <si>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</si>
  <si>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</si>
  <si>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</si>
  <si>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</si>
  <si>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</si>
  <si>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</si>
  <si>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</si>
  <si>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</si>
  <si>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</si>
  <si>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</si>
  <si>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</si>
  <si>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</si>
  <si>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</si>
  <si>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</si>
  <si>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</si>
  <si>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</si>
  <si>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</si>
  <si>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</si>
  <si>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</si>
  <si>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</si>
  <si>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</si>
  <si>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</si>
  <si>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</si>
  <si>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</si>
  <si>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</si>
  <si>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</si>
  <si>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</si>
  <si>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</si>
  <si>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</si>
  <si>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</si>
  <si>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</si>
  <si>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</si>
  <si>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</si>
  <si>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</si>
  <si>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</si>
  <si>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</si>
  <si>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</si>
  <si>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</si>
  <si>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</si>
  <si>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</si>
  <si>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</si>
  <si>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</si>
  <si>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</si>
  <si>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</si>
  <si>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</si>
  <si>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</si>
  <si>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</si>
  <si>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</si>
  <si>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</si>
  <si>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</si>
  <si>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</si>
  <si>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</si>
  <si>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</si>
  <si>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</si>
  <si>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</si>
  <si>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</si>
  <si>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</si>
  <si>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</si>
  <si>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</si>
  <si>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</si>
  <si>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</si>
  <si>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</si>
  <si>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</si>
  <si>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</si>
  <si>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</si>
  <si>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</si>
  <si>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</si>
  <si>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</si>
  <si>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</si>
  <si>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</si>
  <si>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</si>
  <si>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</si>
  <si>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</si>
  <si>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</si>
  <si>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3.03</t>
  </si>
  <si>
    <t>▲ 1.03</t>
  </si>
  <si>
    <t>▲ 1.74</t>
  </si>
  <si>
    <t>矢掛町病院事業会計</t>
  </si>
  <si>
    <t>矢掛町水道事業会計</t>
  </si>
  <si>
    <t>一般会計</t>
  </si>
  <si>
    <t>矢掛町介護老人保健施設事業会計</t>
  </si>
  <si>
    <t>矢掛町国民健康保険事業特別会計</t>
  </si>
  <si>
    <t>矢掛町介護保険事業特別会計</t>
  </si>
  <si>
    <t>矢掛町公共下水道事業特別会計</t>
  </si>
  <si>
    <t>矢掛町住宅新築資金等貸付事業特別会計</t>
  </si>
  <si>
    <t>その他会計（赤字）</t>
  </si>
  <si>
    <t>その他会計（黒字）</t>
  </si>
  <si>
    <t>-</t>
    <phoneticPr fontId="2"/>
  </si>
  <si>
    <t>-</t>
    <phoneticPr fontId="2"/>
  </si>
  <si>
    <t>-</t>
    <phoneticPr fontId="2"/>
  </si>
  <si>
    <t>-</t>
    <phoneticPr fontId="2"/>
  </si>
  <si>
    <t>矢掛町畜産公社</t>
    <rPh sb="0" eb="3">
      <t>ヤカゲチョウ</t>
    </rPh>
    <rPh sb="3" eb="5">
      <t>チクサン</t>
    </rPh>
    <rPh sb="5" eb="7">
      <t>コウシャ</t>
    </rPh>
    <phoneticPr fontId="2"/>
  </si>
  <si>
    <t>矢掛町土地開発公社</t>
    <rPh sb="0" eb="3">
      <t>ヤカゲチョウ</t>
    </rPh>
    <rPh sb="3" eb="5">
      <t>トチ</t>
    </rPh>
    <rPh sb="5" eb="7">
      <t>カイハツ</t>
    </rPh>
    <rPh sb="7" eb="9">
      <t>コウシャ</t>
    </rPh>
    <phoneticPr fontId="2"/>
  </si>
  <si>
    <t>○</t>
    <phoneticPr fontId="2"/>
  </si>
  <si>
    <t>○</t>
    <phoneticPr fontId="2"/>
  </si>
  <si>
    <t>井笠地区農業共済事務組合農業共済事業会計</t>
  </si>
  <si>
    <t>岡山県井原地区清掃施設組合一般会計</t>
  </si>
  <si>
    <t>井原地区消防組合一般会計</t>
  </si>
  <si>
    <t>岡山県西部衛生施設組合一般会計</t>
  </si>
  <si>
    <t>岡山県笠岡市・矢掛町中学校組合一般会計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</si>
  <si>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</si>
  <si>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</si>
  <si>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</si>
  <si>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</si>
  <si>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岡山県後期高齢者医療広域連合一般会計</t>
  </si>
  <si>
    <t>岡山県後期高齢者医療広域連合後期高齢者医療特別会計</t>
  </si>
  <si>
    <t>岡山県市町村税整理組合一般会計</t>
  </si>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</sst>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70214</c:v>
                </c:pt>
                <c:pt idx="1">
                  <c:v>93243</c:v>
                </c:pt>
                <c:pt idx="2">
                  <c:v>58623</c:v>
                </c:pt>
                <c:pt idx="3">
                  <c:v>69596</c:v>
                </c:pt>
                <c:pt idx="4">
                  <c:v>106311</c:v>
                </c:pt>
              </c:numCache>
            </c:numRef>
          </c:val>
          <c:smooth val="0"/>
        </c:ser>
        <c:dLbls>
          <c:showLegendKey val="0"/>
          <c:showVal val="0"/>
          <c:showCatName val="0"/>
          <c:showSerName val="0"/>
          <c:showPercent val="0"/>
          <c:showBubbleSize val="0"/>
        </c:dLbls>
        <c:marker val="1"/>
        <c:smooth val="0"/>
        <c:axId val="120183808"/>
        <c:axId val="120743040"/>
      </c:lineChart>
      <c:catAx>
        <c:axId val="120183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743040"/>
        <c:crosses val="autoZero"/>
        <c:auto val="1"/>
        <c:lblAlgn val="ctr"/>
        <c:lblOffset val="100"/>
        <c:tickLblSkip val="1"/>
        <c:tickMarkSkip val="1"/>
        <c:noMultiLvlLbl val="0"/>
      </c:catAx>
      <c:valAx>
        <c:axId val="1207430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8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9.11</c:v>
                </c:pt>
                <c:pt idx="1">
                  <c:v>12.13</c:v>
                </c:pt>
                <c:pt idx="2">
                  <c:v>10.51</c:v>
                </c:pt>
                <c:pt idx="3">
                  <c:v>10.130000000000001</c:v>
                </c:pt>
                <c:pt idx="4">
                  <c:v>10.72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61.47</c:v>
                </c:pt>
                <c:pt idx="1">
                  <c:v>65.88</c:v>
                </c:pt>
                <c:pt idx="2">
                  <c:v>74.14</c:v>
                </c:pt>
                <c:pt idx="3">
                  <c:v>75.459999999999994</c:v>
                </c:pt>
                <c:pt idx="4">
                  <c:v>78.930000000000007</c:v>
                </c:pt>
              </c:numCache>
            </c:numRef>
          </c:val>
        </c:ser>
        <c:dLbls>
          <c:showLegendKey val="0"/>
          <c:showVal val="0"/>
          <c:showCatName val="0"/>
          <c:showSerName val="0"/>
          <c:showPercent val="0"/>
          <c:showBubbleSize val="0"/>
        </c:dLbls>
        <c:gapWidth val="250"/>
        <c:overlap val="100"/>
        <c:axId val="121224192"/>
        <c:axId val="12123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-3.03</c:v>
                </c:pt>
                <c:pt idx="1">
                  <c:v>3.61</c:v>
                </c:pt>
                <c:pt idx="2">
                  <c:v>-1.03</c:v>
                </c:pt>
                <c:pt idx="3">
                  <c:v>-1.74</c:v>
                </c:pt>
                <c:pt idx="4">
                  <c:v>2.19</c:v>
                </c:pt>
              </c:numCache>
            </c:numRef>
          </c:val>
          <c:smooth val="0"/>
        </c:ser>
        <c:dLbls>
          <c:showLegendKey val="0"/>
          <c:showVal val="0"/>
          <c:showCatName val="0"/>
          <c:showSerName val="0"/>
          <c:showPercent val="0"/>
          <c:showBubbleSize val="0"/>
        </c:dLbls>
        <c:marker val="1"/>
        <c:smooth val="0"/>
        <c:axId val="121224192"/>
        <c:axId val="121238656"/>
      </c:lineChart>
      <c:catAx>
        <c:axId val="1212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238656"/>
        <c:crosses val="autoZero"/>
        <c:auto val="1"/>
        <c:lblAlgn val="ctr"/>
        <c:lblOffset val="100"/>
        <c:tickLblSkip val="1"/>
        <c:tickMarkSkip val="1"/>
        <c:noMultiLvlLbl val="0"/>
      </c:catAx>
      <c:valAx>
        <c:axId val="12123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1.36</c:v>
                </c:pt>
                <c:pt idx="2">
                  <c:v>#N/A</c:v>
                </c:pt>
                <c:pt idx="3">
                  <c:v>0.79</c:v>
                </c:pt>
                <c:pt idx="4">
                  <c:v>#N/A</c:v>
                </c:pt>
                <c:pt idx="5">
                  <c:v>0.56999999999999995</c:v>
                </c:pt>
                <c:pt idx="6">
                  <c:v>#N/A</c:v>
                </c:pt>
                <c:pt idx="7">
                  <c:v>0.25</c:v>
                </c:pt>
                <c:pt idx="8">
                  <c:v>#N/A</c:v>
                </c:pt>
                <c:pt idx="9">
                  <c:v>0.45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矢掛町住宅新築資金等貸付事業特別会計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0.18</c:v>
                </c:pt>
                <c:pt idx="2">
                  <c:v>#N/A</c:v>
                </c:pt>
                <c:pt idx="3">
                  <c:v>0.12</c:v>
                </c:pt>
                <c:pt idx="4">
                  <c:v>#N/A</c:v>
                </c:pt>
                <c:pt idx="5">
                  <c:v>0.13</c:v>
                </c:pt>
                <c:pt idx="6">
                  <c:v>#N/A</c:v>
                </c:pt>
                <c:pt idx="7">
                  <c:v>0.21</c:v>
                </c:pt>
                <c:pt idx="8">
                  <c:v>#N/A</c:v>
                </c:pt>
                <c:pt idx="9">
                  <c:v>0.25</c:v>
                </c:pt>
              </c:numCache>
            </c:numRef>
          </c:val>
        </c:ser>
        <c:ser>
          <c:idx val="3"/>
          <c:order val="3"/>
          <c:tx>
            <c:strRef>
              <c:f>データシート!$A$30</c:f>
              <c:strCache>
                <c:ptCount val="1"/>
                <c:pt idx="0">
                  <c:v>矢掛町公共下水道事業特別会計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0.26</c:v>
                </c:pt>
                <c:pt idx="2">
                  <c:v>#N/A</c:v>
                </c:pt>
                <c:pt idx="3">
                  <c:v>0.57999999999999996</c:v>
                </c:pt>
                <c:pt idx="4">
                  <c:v>#N/A</c:v>
                </c:pt>
                <c:pt idx="5">
                  <c:v>0.91</c:v>
                </c:pt>
                <c:pt idx="6">
                  <c:v>#N/A</c:v>
                </c:pt>
                <c:pt idx="7">
                  <c:v>0.14000000000000001</c:v>
                </c:pt>
                <c:pt idx="8">
                  <c:v>#N/A</c:v>
                </c:pt>
                <c:pt idx="9">
                  <c:v>0.47</c:v>
                </c:pt>
              </c:numCache>
            </c:numRef>
          </c:val>
        </c:ser>
        <c:ser>
          <c:idx val="4"/>
          <c:order val="4"/>
          <c:tx>
            <c:strRef>
              <c:f>データシート!$A$31</c:f>
              <c:strCache>
                <c:ptCount val="1"/>
                <c:pt idx="0">
                  <c:v>矢掛町介護保険事業特別会計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1.98</c:v>
                </c:pt>
                <c:pt idx="2">
                  <c:v>#N/A</c:v>
                </c:pt>
                <c:pt idx="3">
                  <c:v>1.86</c:v>
                </c:pt>
                <c:pt idx="4">
                  <c:v>#N/A</c:v>
                </c:pt>
                <c:pt idx="5">
                  <c:v>2.02</c:v>
                </c:pt>
                <c:pt idx="6">
                  <c:v>#N/A</c:v>
                </c:pt>
                <c:pt idx="7">
                  <c:v>2.44</c:v>
                </c:pt>
                <c:pt idx="8">
                  <c:v>#N/A</c:v>
                </c:pt>
                <c:pt idx="9">
                  <c:v>2.74</c:v>
                </c:pt>
              </c:numCache>
            </c:numRef>
          </c:val>
        </c:ser>
        <c:ser>
          <c:idx val="5"/>
          <c:order val="5"/>
          <c:tx>
            <c:strRef>
              <c:f>データシート!$A$32</c:f>
              <c:strCache>
                <c:ptCount val="1"/>
                <c:pt idx="0">
                  <c:v>矢掛町国民健康保険事業特別会計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2.69</c:v>
                </c:pt>
                <c:pt idx="2">
                  <c:v>#N/A</c:v>
                </c:pt>
                <c:pt idx="3">
                  <c:v>2.42</c:v>
                </c:pt>
                <c:pt idx="4">
                  <c:v>#N/A</c:v>
                </c:pt>
                <c:pt idx="5">
                  <c:v>5.37</c:v>
                </c:pt>
                <c:pt idx="6">
                  <c:v>#N/A</c:v>
                </c:pt>
                <c:pt idx="7">
                  <c:v>3.35</c:v>
                </c:pt>
                <c:pt idx="8">
                  <c:v>#N/A</c:v>
                </c:pt>
                <c:pt idx="9">
                  <c:v>4.54</c:v>
                </c:pt>
              </c:numCache>
            </c:numRef>
          </c:val>
        </c:ser>
        <c:ser>
          <c:idx val="6"/>
          <c:order val="6"/>
          <c:tx>
            <c:strRef>
              <c:f>データシート!$A$33</c:f>
              <c:strCache>
                <c:ptCount val="1"/>
                <c:pt idx="0">
                  <c:v>矢掛町介護老人保健施設事業会計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4.32</c:v>
                </c:pt>
                <c:pt idx="2">
                  <c:v>#N/A</c:v>
                </c:pt>
                <c:pt idx="3">
                  <c:v>5.25</c:v>
                </c:pt>
                <c:pt idx="4">
                  <c:v>#N/A</c:v>
                </c:pt>
                <c:pt idx="5">
                  <c:v>5.94</c:v>
                </c:pt>
                <c:pt idx="6">
                  <c:v>#N/A</c:v>
                </c:pt>
                <c:pt idx="7">
                  <c:v>11.41</c:v>
                </c:pt>
                <c:pt idx="8">
                  <c:v>#N/A</c:v>
                </c:pt>
                <c:pt idx="9">
                  <c:v>6.23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8.92</c:v>
                </c:pt>
                <c:pt idx="2">
                  <c:v>#N/A</c:v>
                </c:pt>
                <c:pt idx="3">
                  <c:v>11.98</c:v>
                </c:pt>
                <c:pt idx="4">
                  <c:v>#N/A</c:v>
                </c:pt>
                <c:pt idx="5">
                  <c:v>10.39</c:v>
                </c:pt>
                <c:pt idx="6">
                  <c:v>#N/A</c:v>
                </c:pt>
                <c:pt idx="7">
                  <c:v>9.92</c:v>
                </c:pt>
                <c:pt idx="8">
                  <c:v>#N/A</c:v>
                </c:pt>
                <c:pt idx="9">
                  <c:v>10.46</c:v>
                </c:pt>
              </c:numCache>
            </c:numRef>
          </c:val>
        </c:ser>
        <c:ser>
          <c:idx val="8"/>
          <c:order val="8"/>
          <c:tx>
            <c:strRef>
              <c:f>データシート!$A$35</c:f>
              <c:strCache>
                <c:ptCount val="1"/>
                <c:pt idx="0">
                  <c:v>矢掛町水道事業会計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4.83</c:v>
                </c:pt>
                <c:pt idx="2">
                  <c:v>#N/A</c:v>
                </c:pt>
                <c:pt idx="3">
                  <c:v>6.01</c:v>
                </c:pt>
                <c:pt idx="4">
                  <c:v>#N/A</c:v>
                </c:pt>
                <c:pt idx="5">
                  <c:v>7.85</c:v>
                </c:pt>
                <c:pt idx="6">
                  <c:v>#N/A</c:v>
                </c:pt>
                <c:pt idx="7">
                  <c:v>11.53</c:v>
                </c:pt>
                <c:pt idx="8">
                  <c:v>#N/A</c:v>
                </c:pt>
                <c:pt idx="9">
                  <c:v>12.33</c:v>
                </c:pt>
              </c:numCache>
            </c:numRef>
          </c:val>
        </c:ser>
        <c:ser>
          <c:idx val="9"/>
          <c:order val="9"/>
          <c:tx>
            <c:strRef>
              <c:f>データシート!$A$36</c:f>
              <c:strCache>
                <c:ptCount val="1"/>
                <c:pt idx="0">
                  <c:v>矢掛町病院事業会計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16.98</c:v>
                </c:pt>
                <c:pt idx="2">
                  <c:v>#N/A</c:v>
                </c:pt>
                <c:pt idx="3">
                  <c:v>17.260000000000002</c:v>
                </c:pt>
                <c:pt idx="4">
                  <c:v>#N/A</c:v>
                </c:pt>
                <c:pt idx="5">
                  <c:v>17.23</c:v>
                </c:pt>
                <c:pt idx="6">
                  <c:v>#N/A</c:v>
                </c:pt>
                <c:pt idx="7">
                  <c:v>22.57</c:v>
                </c:pt>
                <c:pt idx="8">
                  <c:v>#N/A</c:v>
                </c:pt>
                <c:pt idx="9">
                  <c:v>19.82</c:v>
                </c:pt>
              </c:numCache>
            </c:numRef>
          </c:val>
        </c:ser>
        <c:dLbls>
          <c:showLegendKey val="0"/>
          <c:showVal val="0"/>
          <c:showCatName val="0"/>
          <c:showSerName val="0"/>
          <c:showPercent val="0"/>
          <c:showBubbleSize val="0"/>
        </c:dLbls>
        <c:gapWidth val="150"/>
        <c:overlap val="100"/>
        <c:axId val="116787072"/>
        <c:axId val="116788608"/>
      </c:barChart>
      <c:catAx>
        <c:axId val="11678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88608"/>
        <c:crosses val="autoZero"/>
        <c:auto val="1"/>
        <c:lblAlgn val="ctr"/>
        <c:lblOffset val="100"/>
        <c:tickLblSkip val="1"/>
        <c:tickMarkSkip val="1"/>
        <c:noMultiLvlLbl val="0"/>
      </c:catAx>
      <c:valAx>
        <c:axId val="11678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8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790</c:v>
                </c:pt>
                <c:pt idx="5">
                  <c:v>724</c:v>
                </c:pt>
                <c:pt idx="8">
                  <c:v>713</c:v>
                </c:pt>
                <c:pt idx="11">
                  <c:v>747</c:v>
                </c:pt>
                <c:pt idx="14">
                  <c:v>769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c:v>
                </c:pt>
                <c:pt idx="3">
                  <c:v>18</c:v>
                </c:pt>
                <c:pt idx="6">
                  <c:v>14</c:v>
                </c:pt>
                <c:pt idx="9">
                  <c:v>12</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c:v>
                </c:pt>
                <c:pt idx="3">
                  <c:v>17</c:v>
                </c:pt>
                <c:pt idx="6">
                  <c:v>17</c:v>
                </c:pt>
                <c:pt idx="9">
                  <c:v>17</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461</c:v>
                </c:pt>
                <c:pt idx="3">
                  <c:v>475</c:v>
                </c:pt>
                <c:pt idx="6">
                  <c:v>475</c:v>
                </c:pt>
                <c:pt idx="9">
                  <c:v>462</c:v>
                </c:pt>
                <c:pt idx="12">
                  <c:v>543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681</c:v>
                </c:pt>
                <c:pt idx="3">
                  <c:v>662</c:v>
                </c:pt>
                <c:pt idx="6">
                  <c:v>638</c:v>
                </c:pt>
                <c:pt idx="9">
                  <c:v>614</c:v>
                </c:pt>
                <c:pt idx="12">
                  <c:v>567</c:v>
                </c:pt>
              </c:numCache>
            </c:numRef>
          </c:val>
        </c:ser>
        <c:dLbls>
          <c:showLegendKey val="0"/>
          <c:showVal val="0"/>
          <c:showCatName val="0"/>
          <c:showSerName val="0"/>
          <c:showPercent val="0"/>
          <c:showBubbleSize val="0"/>
        </c:dLbls>
        <c:gapWidth val="100"/>
        <c:overlap val="100"/>
        <c:axId val="120280576"/>
        <c:axId val="120282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421</c:v>
                </c:pt>
                <c:pt idx="2">
                  <c:v>#N/A</c:v>
                </c:pt>
                <c:pt idx="3">
                  <c:v>#N/A</c:v>
                </c:pt>
                <c:pt idx="4">
                  <c:v>448</c:v>
                </c:pt>
                <c:pt idx="5">
                  <c:v>#N/A</c:v>
                </c:pt>
                <c:pt idx="6">
                  <c:v>#N/A</c:v>
                </c:pt>
                <c:pt idx="7">
                  <c:v>431</c:v>
                </c:pt>
                <c:pt idx="8">
                  <c:v>#N/A</c:v>
                </c:pt>
                <c:pt idx="9">
                  <c:v>#N/A</c:v>
                </c:pt>
                <c:pt idx="10">
                  <c:v>358</c:v>
                </c:pt>
                <c:pt idx="11">
                  <c:v>#N/A</c:v>
                </c:pt>
                <c:pt idx="12">
                  <c:v>#N/A</c:v>
                </c:pt>
                <c:pt idx="13">
                  <c:v>364</c:v>
                </c:pt>
                <c:pt idx="14">
                  <c:v>#N/A</c:v>
                </c:pt>
              </c:numCache>
            </c:numRef>
          </c:val>
          <c:smooth val="0"/>
        </c:ser>
        <c:dLbls>
          <c:showLegendKey val="0"/>
          <c:showVal val="0"/>
          <c:showCatName val="0"/>
          <c:showSerName val="0"/>
          <c:showPercent val="0"/>
          <c:showBubbleSize val="0"/>
        </c:dLbls>
        <c:marker val="1"/>
        <c:smooth val="0"/>
        <c:axId val="120280576"/>
        <c:axId val="120282496"/>
      </c:lineChart>
      <c:catAx>
        <c:axId val="1202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282496"/>
        <c:crosses val="autoZero"/>
        <c:auto val="1"/>
        <c:lblAlgn val="ctr"/>
        <c:lblOffset val="100"/>
        <c:tickLblSkip val="1"/>
        <c:tickMarkSkip val="1"/>
        <c:noMultiLvlLbl val="0"/>
      </c:catAx>
      <c:valAx>
        <c:axId val="12028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8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9110</c:v>
                </c:pt>
                <c:pt idx="5">
                  <c:v>9380</c:v>
                </c:pt>
                <c:pt idx="8">
                  <c:v>9544</c:v>
                </c:pt>
                <c:pt idx="11">
                  <c:v>10006</c:v>
                </c:pt>
                <c:pt idx="14">
                  <c:v>10617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661</c:v>
                </c:pt>
                <c:pt idx="5">
                  <c:v>595</c:v>
                </c:pt>
                <c:pt idx="8">
                  <c:v>537</c:v>
                </c:pt>
                <c:pt idx="11">
                  <c:v>282</c:v>
                </c:pt>
                <c:pt idx="14">
                  <c:v>156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5186</c:v>
                </c:pt>
                <c:pt idx="5">
                  <c:v>5610</c:v>
                </c:pt>
                <c:pt idx="8">
                  <c:v>6243</c:v>
                </c:pt>
                <c:pt idx="11">
                  <c:v>6553</c:v>
                </c:pt>
                <c:pt idx="14">
                  <c:v>6917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c:v>
                </c:pt>
                <c:pt idx="3">
                  <c:v>18</c:v>
                </c:pt>
                <c:pt idx="6">
                  <c:v>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1074</c:v>
                </c:pt>
                <c:pt idx="3">
                  <c:v>1186</c:v>
                </c:pt>
                <c:pt idx="6">
                  <c:v>1133</c:v>
                </c:pt>
                <c:pt idx="9">
                  <c:v>1018</c:v>
                </c:pt>
                <c:pt idx="12">
                  <c:v>957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135</c:v>
                </c:pt>
                <c:pt idx="3">
                  <c:v>119</c:v>
                </c:pt>
                <c:pt idx="6">
                  <c:v>112</c:v>
                </c:pt>
                <c:pt idx="9">
                  <c:v>95</c:v>
                </c:pt>
                <c:pt idx="12">
                  <c:v>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7928</c:v>
                </c:pt>
                <c:pt idx="3">
                  <c:v>8433</c:v>
                </c:pt>
                <c:pt idx="6">
                  <c:v>8865</c:v>
                </c:pt>
                <c:pt idx="9">
                  <c:v>9088</c:v>
                </c:pt>
                <c:pt idx="12">
                  <c:v>9480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268</c:v>
                </c:pt>
                <c:pt idx="3">
                  <c:v>254</c:v>
                </c:pt>
                <c:pt idx="6">
                  <c:v>131</c:v>
                </c:pt>
                <c:pt idx="9">
                  <c:v>204</c:v>
                </c:pt>
                <c:pt idx="12">
                  <c:v>181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5924</c:v>
                </c:pt>
                <c:pt idx="3">
                  <c:v>6190</c:v>
                </c:pt>
                <c:pt idx="6">
                  <c:v>6329</c:v>
                </c:pt>
                <c:pt idx="9">
                  <c:v>6438</c:v>
                </c:pt>
                <c:pt idx="12">
                  <c:v>6981</c:v>
                </c:pt>
              </c:numCache>
            </c:numRef>
          </c:val>
        </c:ser>
        <c:dLbls>
          <c:showLegendKey val="0"/>
          <c:showVal val="0"/>
          <c:showCatName val="0"/>
          <c:showSerName val="0"/>
          <c:showPercent val="0"/>
          <c:showBubbleSize val="0"/>
        </c:dLbls>
        <c:gapWidth val="100"/>
        <c:overlap val="100"/>
        <c:axId val="121404800"/>
        <c:axId val="12141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389</c:v>
                </c:pt>
                <c:pt idx="2">
                  <c:v>#N/A</c:v>
                </c:pt>
                <c:pt idx="3">
                  <c:v>#N/A</c:v>
                </c:pt>
                <c:pt idx="4">
                  <c:v>614</c:v>
                </c:pt>
                <c:pt idx="5">
                  <c:v>#N/A</c:v>
                </c:pt>
                <c:pt idx="6">
                  <c:v>#N/A</c:v>
                </c:pt>
                <c:pt idx="7">
                  <c:v>254</c:v>
                </c:pt>
                <c:pt idx="8">
                  <c:v>#N/A</c:v>
                </c:pt>
                <c:pt idx="9">
                  <c:v>#N/A</c:v>
                </c:pt>
                <c:pt idx="10">
                  <c:v>2</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1404800"/>
        <c:axId val="121411072"/>
      </c:lineChart>
      <c:catAx>
        <c:axId val="1214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411072"/>
        <c:crosses val="autoZero"/>
        <c:auto val="1"/>
        <c:lblAlgn val="ctr"/>
        <c:lblOffset val="100"/>
        <c:tickLblSkip val="1"/>
        <c:tickMarkSkip val="1"/>
        <c:noMultiLvlLbl val="0"/>
      </c:catAx>
      <c:valAx>
        <c:axId val="12141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0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15,139
14,948
90.62
8,289,354
7,781,145
481,169
4,490,039
6,980,621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矢掛町では，企業誘致の推進・定住施策等により税収増加を図っているところであるが，人口の減少や全国平均を上回る高齢化率（平成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35.99</a:t>
          </a:r>
          <a:r>
            <a:rPr kumimoji="1" lang="ja-JP" altLang="en-US" sz="1300">
              <a:latin typeface="ＭＳ Ｐゴシック"/>
            </a:rPr>
            <a:t>％）等により財政基盤が弱く，類似団体平均を下回っており，地方交付税に依存した財政運営となっている。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55033</xdr:rowOff>
    </xdr:to>
    <xdr:cxnSp macro="">
      <xdr:nvCxnSpPr>
        <xdr:cNvPr id="74" name="直線コネクタ 73"/>
        <xdr:cNvCxnSpPr/>
      </xdr:nvCxnSpPr>
      <xdr:spPr>
        <a:xfrm>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34925</xdr:rowOff>
    </xdr:to>
    <xdr:cxnSp macro="">
      <xdr:nvCxnSpPr>
        <xdr:cNvPr id="77" name="直線コネクタ 76"/>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166158</xdr:rowOff>
    </xdr:from>
    <xdr:to>
      <xdr:col>3</xdr:col>
      <xdr:colOff>330200</xdr:colOff>
      <xdr:row>42</xdr:row>
      <xdr:rowOff>96308</xdr:rowOff>
    </xdr:to>
    <xdr:sp macro="" textlink="">
      <xdr:nvSpPr>
        <xdr:cNvPr id="78" name="フローチャート : 判断 77"/>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79" name="テキスト ボックス 78"/>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80" name="フローチャート : 判断 79"/>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81" name="テキスト ボックス 80"/>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矢掛町では，経常一般財源等が若干増であるのに対し，経常経費充当一般財源が減少したことにより，経常収支比率は前年度より減少した。繰上償還を積極的に行ったことによる公債費の減少が主要因であるが，平成</a:t>
          </a:r>
          <a:r>
            <a:rPr kumimoji="1" lang="en-US" altLang="ja-JP" sz="1300">
              <a:latin typeface="ＭＳ Ｐゴシック"/>
            </a:rPr>
            <a:t>22</a:t>
          </a:r>
          <a:r>
            <a:rPr kumimoji="1" lang="ja-JP" altLang="en-US" sz="1300">
              <a:latin typeface="ＭＳ Ｐゴシック"/>
            </a:rPr>
            <a:t>年度の過疎地域指定に伴い，過疎対策事業債（後年度の元利償還額の</a:t>
          </a:r>
          <a:r>
            <a:rPr kumimoji="1" lang="en-US" altLang="ja-JP" sz="1300">
              <a:latin typeface="ＭＳ Ｐゴシック"/>
            </a:rPr>
            <a:t>7</a:t>
          </a:r>
          <a:r>
            <a:rPr kumimoji="1" lang="ja-JP" altLang="en-US" sz="1300">
              <a:latin typeface="ＭＳ Ｐゴシック"/>
            </a:rPr>
            <a:t>割が地方交付税で措置）の発行が認められたため，その積極的な活用による事業展開により今後は公債費の増加が見込まれる。今後も引き続き物件費・補助費など，維持補修費について抑制する努力を続け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64</xdr:row>
      <xdr:rowOff>15240</xdr:rowOff>
    </xdr:to>
    <xdr:cxnSp macro="">
      <xdr:nvCxnSpPr>
        <xdr:cNvPr id="131" name="直線コネクタ 130"/>
        <xdr:cNvCxnSpPr/>
      </xdr:nvCxnSpPr>
      <xdr:spPr>
        <a:xfrm flipV="1">
          <a:off x="4114800" y="108191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15240</xdr:rowOff>
    </xdr:to>
    <xdr:cxnSp macro="">
      <xdr:nvCxnSpPr>
        <xdr:cNvPr id="134" name="直線コネクタ 133"/>
        <xdr:cNvCxnSpPr/>
      </xdr:nvCxnSpPr>
      <xdr:spPr>
        <a:xfrm>
          <a:off x="3225800" y="1093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63</xdr:row>
      <xdr:rowOff>138430</xdr:rowOff>
    </xdr:to>
    <xdr:cxnSp macro="">
      <xdr:nvCxnSpPr>
        <xdr:cNvPr id="137" name="直線コネクタ 136"/>
        <xdr:cNvCxnSpPr/>
      </xdr:nvCxnSpPr>
      <xdr:spPr>
        <a:xfrm>
          <a:off x="2336800" y="10489354"/>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39" name="テキスト ボックス 138"/>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63</xdr:row>
      <xdr:rowOff>106256</xdr:rowOff>
    </xdr:to>
    <xdr:cxnSp macro="">
      <xdr:nvCxnSpPr>
        <xdr:cNvPr id="140" name="直線コネクタ 139"/>
        <xdr:cNvCxnSpPr/>
      </xdr:nvCxnSpPr>
      <xdr:spPr>
        <a:xfrm flipV="1">
          <a:off x="1447800" y="10489354"/>
          <a:ext cx="889000" cy="4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100754</xdr:rowOff>
    </xdr:from>
    <xdr:to>
      <xdr:col>3</xdr:col>
      <xdr:colOff>330200</xdr:colOff>
      <xdr:row>62</xdr:row>
      <xdr:rowOff>30904</xdr:rowOff>
    </xdr:to>
    <xdr:sp macro="" textlink="">
      <xdr:nvSpPr>
        <xdr:cNvPr id="141" name="フローチャート : 判断 140"/>
        <xdr:cNvSpPr/>
      </xdr:nvSpPr>
      <xdr:spPr>
        <a:xfrm>
          <a:off x="2286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15681</xdr:rowOff>
    </xdr:from>
    <xdr:ext cx="762000" cy="259045"/>
    <xdr:sp macro="" textlink="">
      <xdr:nvSpPr>
        <xdr:cNvPr id="142" name="テキスト ボックス 141"/>
        <xdr:cNvSpPr txBox="1"/>
      </xdr:nvSpPr>
      <xdr:spPr>
        <a:xfrm>
          <a:off x="1955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4" name="テキスト ボックス 143"/>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50" name="円/楕円 149"/>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110507</xdr:rowOff>
    </xdr:from>
    <xdr:ext cx="762000" cy="259045"/>
    <xdr:sp macro="" textlink="">
      <xdr:nvSpPr>
        <xdr:cNvPr id="151"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2" name="円/楕円 151"/>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3" name="テキスト ボックス 152"/>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4" name="円/楕円 153"/>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5" name="テキスト ボックス 154"/>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151554</xdr:rowOff>
    </xdr:from>
    <xdr:to>
      <xdr:col>3</xdr:col>
      <xdr:colOff>330200</xdr:colOff>
      <xdr:row>61</xdr:row>
      <xdr:rowOff>81704</xdr:rowOff>
    </xdr:to>
    <xdr:sp macro="" textlink="">
      <xdr:nvSpPr>
        <xdr:cNvPr id="156" name="円/楕円 155"/>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91881</xdr:rowOff>
    </xdr:from>
    <xdr:ext cx="762000" cy="259045"/>
    <xdr:sp macro="" textlink="">
      <xdr:nvSpPr>
        <xdr:cNvPr id="157" name="テキスト ボックス 156"/>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8" name="円/楕円 157"/>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59" name="テキスト ボックス 158"/>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行財政改革等職員の継続的な努力により人口１人あたり人件費・物件費等は前年度とほぼ同額となった。今後についても財源の伴わない増額とならないよう引き続き人件費・物件費の抑制に努める。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65368</xdr:rowOff>
    </xdr:from>
    <xdr:to>
      <xdr:col>7</xdr:col>
      <xdr:colOff>152400</xdr:colOff>
      <xdr:row>81</xdr:row>
      <xdr:rowOff>66708</xdr:rowOff>
    </xdr:to>
    <xdr:cxnSp macro="">
      <xdr:nvCxnSpPr>
        <xdr:cNvPr id="195" name="直線コネクタ 194"/>
        <xdr:cNvCxnSpPr/>
      </xdr:nvCxnSpPr>
      <xdr:spPr>
        <a:xfrm flipV="1">
          <a:off x="4114800" y="13952818"/>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65296</xdr:rowOff>
    </xdr:from>
    <xdr:ext cx="762000" cy="259045"/>
    <xdr:sp macro="" textlink="">
      <xdr:nvSpPr>
        <xdr:cNvPr id="196" name="人件費・物件費等の状況平均値テキスト"/>
        <xdr:cNvSpPr txBox="1"/>
      </xdr:nvSpPr>
      <xdr:spPr>
        <a:xfrm>
          <a:off x="5041900" y="13952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66708</xdr:rowOff>
    </xdr:from>
    <xdr:to>
      <xdr:col>6</xdr:col>
      <xdr:colOff>0</xdr:colOff>
      <xdr:row>81</xdr:row>
      <xdr:rowOff>85046</xdr:rowOff>
    </xdr:to>
    <xdr:cxnSp macro="">
      <xdr:nvCxnSpPr>
        <xdr:cNvPr id="198" name="直線コネクタ 197"/>
        <xdr:cNvCxnSpPr/>
      </xdr:nvCxnSpPr>
      <xdr:spPr>
        <a:xfrm flipV="1">
          <a:off x="3225800" y="13954158"/>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200" name="テキスト ボックス 199"/>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67397</xdr:rowOff>
    </xdr:from>
    <xdr:to>
      <xdr:col>4</xdr:col>
      <xdr:colOff>482600</xdr:colOff>
      <xdr:row>81</xdr:row>
      <xdr:rowOff>85046</xdr:rowOff>
    </xdr:to>
    <xdr:cxnSp macro="">
      <xdr:nvCxnSpPr>
        <xdr:cNvPr id="201" name="直線コネクタ 200"/>
        <xdr:cNvCxnSpPr/>
      </xdr:nvCxnSpPr>
      <xdr:spPr>
        <a:xfrm>
          <a:off x="2336800" y="13954847"/>
          <a:ext cx="8890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149768</xdr:rowOff>
    </xdr:from>
    <xdr:ext cx="762000" cy="259045"/>
    <xdr:sp macro="" textlink="">
      <xdr:nvSpPr>
        <xdr:cNvPr id="203" name="テキスト ボックス 202"/>
        <xdr:cNvSpPr txBox="1"/>
      </xdr:nvSpPr>
      <xdr:spPr>
        <a:xfrm>
          <a:off x="2844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67397</xdr:rowOff>
    </xdr:from>
    <xdr:to>
      <xdr:col>3</xdr:col>
      <xdr:colOff>279400</xdr:colOff>
      <xdr:row>81</xdr:row>
      <xdr:rowOff>81440</xdr:rowOff>
    </xdr:to>
    <xdr:cxnSp macro="">
      <xdr:nvCxnSpPr>
        <xdr:cNvPr id="204" name="直線コネクタ 203"/>
        <xdr:cNvCxnSpPr/>
      </xdr:nvCxnSpPr>
      <xdr:spPr>
        <a:xfrm flipV="1">
          <a:off x="1447800" y="13954847"/>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5" name="フローチャート : 判断 204"/>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112732</xdr:rowOff>
    </xdr:from>
    <xdr:ext cx="762000" cy="259045"/>
    <xdr:sp macro="" textlink="">
      <xdr:nvSpPr>
        <xdr:cNvPr id="206" name="テキスト ボックス 205"/>
        <xdr:cNvSpPr txBox="1"/>
      </xdr:nvSpPr>
      <xdr:spPr>
        <a:xfrm>
          <a:off x="1955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7" name="フローチャート : 判断 206"/>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123708</xdr:rowOff>
    </xdr:from>
    <xdr:ext cx="762000" cy="259045"/>
    <xdr:sp macro="" textlink="">
      <xdr:nvSpPr>
        <xdr:cNvPr id="208" name="テキスト ボックス 207"/>
        <xdr:cNvSpPr txBox="1"/>
      </xdr:nvSpPr>
      <xdr:spPr>
        <a:xfrm>
          <a:off x="1066800" y="1366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14568</xdr:rowOff>
    </xdr:from>
    <xdr:to>
      <xdr:col>7</xdr:col>
      <xdr:colOff>203200</xdr:colOff>
      <xdr:row>81</xdr:row>
      <xdr:rowOff>116168</xdr:rowOff>
    </xdr:to>
    <xdr:sp macro="" textlink="">
      <xdr:nvSpPr>
        <xdr:cNvPr id="214" name="円/楕円 213"/>
        <xdr:cNvSpPr/>
      </xdr:nvSpPr>
      <xdr:spPr>
        <a:xfrm>
          <a:off x="4902200" y="139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107295</xdr:rowOff>
    </xdr:from>
    <xdr:ext cx="762000" cy="259045"/>
    <xdr:sp macro="" textlink="">
      <xdr:nvSpPr>
        <xdr:cNvPr id="215" name="人件費・物件費等の状況該当値テキスト"/>
        <xdr:cNvSpPr txBox="1"/>
      </xdr:nvSpPr>
      <xdr:spPr>
        <a:xfrm>
          <a:off x="5041900" y="1382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15908</xdr:rowOff>
    </xdr:from>
    <xdr:to>
      <xdr:col>6</xdr:col>
      <xdr:colOff>50800</xdr:colOff>
      <xdr:row>81</xdr:row>
      <xdr:rowOff>117508</xdr:rowOff>
    </xdr:to>
    <xdr:sp macro="" textlink="">
      <xdr:nvSpPr>
        <xdr:cNvPr id="216" name="円/楕円 215"/>
        <xdr:cNvSpPr/>
      </xdr:nvSpPr>
      <xdr:spPr>
        <a:xfrm>
          <a:off x="4064000" y="139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127685</xdr:rowOff>
    </xdr:from>
    <xdr:ext cx="736600" cy="259045"/>
    <xdr:sp macro="" textlink="">
      <xdr:nvSpPr>
        <xdr:cNvPr id="217" name="テキスト ボックス 216"/>
        <xdr:cNvSpPr txBox="1"/>
      </xdr:nvSpPr>
      <xdr:spPr>
        <a:xfrm>
          <a:off x="3733800" y="1367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34246</xdr:rowOff>
    </xdr:from>
    <xdr:to>
      <xdr:col>4</xdr:col>
      <xdr:colOff>533400</xdr:colOff>
      <xdr:row>81</xdr:row>
      <xdr:rowOff>135846</xdr:rowOff>
    </xdr:to>
    <xdr:sp macro="" textlink="">
      <xdr:nvSpPr>
        <xdr:cNvPr id="218" name="円/楕円 217"/>
        <xdr:cNvSpPr/>
      </xdr:nvSpPr>
      <xdr:spPr>
        <a:xfrm>
          <a:off x="3175000" y="139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146023</xdr:rowOff>
    </xdr:from>
    <xdr:ext cx="762000" cy="259045"/>
    <xdr:sp macro="" textlink="">
      <xdr:nvSpPr>
        <xdr:cNvPr id="219" name="テキスト ボックス 218"/>
        <xdr:cNvSpPr txBox="1"/>
      </xdr:nvSpPr>
      <xdr:spPr>
        <a:xfrm>
          <a:off x="2844800" y="1369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16597</xdr:rowOff>
    </xdr:from>
    <xdr:to>
      <xdr:col>3</xdr:col>
      <xdr:colOff>330200</xdr:colOff>
      <xdr:row>81</xdr:row>
      <xdr:rowOff>118197</xdr:rowOff>
    </xdr:to>
    <xdr:sp macro="" textlink="">
      <xdr:nvSpPr>
        <xdr:cNvPr id="220" name="円/楕円 219"/>
        <xdr:cNvSpPr/>
      </xdr:nvSpPr>
      <xdr:spPr>
        <a:xfrm>
          <a:off x="2286000" y="1390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128374</xdr:rowOff>
    </xdr:from>
    <xdr:ext cx="762000" cy="259045"/>
    <xdr:sp macro="" textlink="">
      <xdr:nvSpPr>
        <xdr:cNvPr id="221" name="テキスト ボックス 220"/>
        <xdr:cNvSpPr txBox="1"/>
      </xdr:nvSpPr>
      <xdr:spPr>
        <a:xfrm>
          <a:off x="1955800" y="1367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30640</xdr:rowOff>
    </xdr:from>
    <xdr:to>
      <xdr:col>2</xdr:col>
      <xdr:colOff>127000</xdr:colOff>
      <xdr:row>81</xdr:row>
      <xdr:rowOff>132240</xdr:rowOff>
    </xdr:to>
    <xdr:sp macro="" textlink="">
      <xdr:nvSpPr>
        <xdr:cNvPr id="222" name="円/楕円 221"/>
        <xdr:cNvSpPr/>
      </xdr:nvSpPr>
      <xdr:spPr>
        <a:xfrm>
          <a:off x="1397000" y="139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117017</xdr:rowOff>
    </xdr:from>
    <xdr:ext cx="762000" cy="259045"/>
    <xdr:sp macro="" textlink="">
      <xdr:nvSpPr>
        <xdr:cNvPr id="223" name="テキスト ボックス 222"/>
        <xdr:cNvSpPr txBox="1"/>
      </xdr:nvSpPr>
      <xdr:spPr>
        <a:xfrm>
          <a:off x="1066800" y="1400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矢掛町は平成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月から給与改定を行い，給与削減に努めた。</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月にも給与改定（総合的な見直し）を行い，人事院勧告どおりにしている。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87</xdr:row>
      <xdr:rowOff>68036</xdr:rowOff>
    </xdr:to>
    <xdr:cxnSp macro="">
      <xdr:nvCxnSpPr>
        <xdr:cNvPr id="254" name="直線コネクタ 253"/>
        <xdr:cNvCxnSpPr/>
      </xdr:nvCxnSpPr>
      <xdr:spPr>
        <a:xfrm flipV="1">
          <a:off x="17018000" y="13846629"/>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7"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8" name="直線コネクタ 257"/>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90</xdr:row>
      <xdr:rowOff>13305</xdr:rowOff>
    </xdr:to>
    <xdr:cxnSp macro="">
      <xdr:nvCxnSpPr>
        <xdr:cNvPr id="259" name="直線コネクタ 258"/>
        <xdr:cNvCxnSpPr/>
      </xdr:nvCxnSpPr>
      <xdr:spPr>
        <a:xfrm flipV="1">
          <a:off x="16179800" y="14513077"/>
          <a:ext cx="8382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54022</xdr:rowOff>
    </xdr:from>
    <xdr:ext cx="762000" cy="259045"/>
    <xdr:sp macro="" textlink="">
      <xdr:nvSpPr>
        <xdr:cNvPr id="260" name="給与水準   （国との比較）平均値テキスト"/>
        <xdr:cNvSpPr txBox="1"/>
      </xdr:nvSpPr>
      <xdr:spPr>
        <a:xfrm>
          <a:off x="17106900" y="1428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1" name="フローチャート : 判断 260"/>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58359</xdr:rowOff>
    </xdr:from>
    <xdr:to>
      <xdr:col>23</xdr:col>
      <xdr:colOff>406400</xdr:colOff>
      <xdr:row>90</xdr:row>
      <xdr:rowOff>13305</xdr:rowOff>
    </xdr:to>
    <xdr:cxnSp macro="">
      <xdr:nvCxnSpPr>
        <xdr:cNvPr id="262" name="直線コネクタ 261"/>
        <xdr:cNvCxnSpPr/>
      </xdr:nvCxnSpPr>
      <xdr:spPr>
        <a:xfrm>
          <a:off x="15290800" y="153174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65012</xdr:rowOff>
    </xdr:from>
    <xdr:to>
      <xdr:col>23</xdr:col>
      <xdr:colOff>457200</xdr:colOff>
      <xdr:row>89</xdr:row>
      <xdr:rowOff>166612</xdr:rowOff>
    </xdr:to>
    <xdr:sp macro="" textlink="">
      <xdr:nvSpPr>
        <xdr:cNvPr id="263" name="フローチャート : 判断 262"/>
        <xdr:cNvSpPr/>
      </xdr:nvSpPr>
      <xdr:spPr>
        <a:xfrm>
          <a:off x="16129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5339</xdr:rowOff>
    </xdr:from>
    <xdr:ext cx="736600" cy="259045"/>
    <xdr:sp macro="" textlink="">
      <xdr:nvSpPr>
        <xdr:cNvPr id="264" name="テキスト ボックス 263"/>
        <xdr:cNvSpPr txBox="1"/>
      </xdr:nvSpPr>
      <xdr:spPr>
        <a:xfrm>
          <a:off x="15798800" y="1509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89</xdr:row>
      <xdr:rowOff>58359</xdr:rowOff>
    </xdr:to>
    <xdr:cxnSp macro="">
      <xdr:nvCxnSpPr>
        <xdr:cNvPr id="265" name="直線コネクタ 264"/>
        <xdr:cNvCxnSpPr/>
      </xdr:nvCxnSpPr>
      <xdr:spPr>
        <a:xfrm>
          <a:off x="14401800" y="14202834"/>
          <a:ext cx="889000" cy="11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6" name="フローチャート : 判断 265"/>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7" name="テキスト ボックス 26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132443</xdr:rowOff>
    </xdr:from>
    <xdr:to>
      <xdr:col>21</xdr:col>
      <xdr:colOff>0</xdr:colOff>
      <xdr:row>82</xdr:row>
      <xdr:rowOff>143934</xdr:rowOff>
    </xdr:to>
    <xdr:cxnSp macro="">
      <xdr:nvCxnSpPr>
        <xdr:cNvPr id="268" name="直線コネクタ 267"/>
        <xdr:cNvCxnSpPr/>
      </xdr:nvCxnSpPr>
      <xdr:spPr>
        <a:xfrm>
          <a:off x="13512800" y="141913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9" name="フローチャート : 判断 268"/>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70" name="テキスト ボックス 26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71" name="フローチャート : 判断 270"/>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8968</xdr:rowOff>
    </xdr:from>
    <xdr:ext cx="762000" cy="259045"/>
    <xdr:sp macro="" textlink="">
      <xdr:nvSpPr>
        <xdr:cNvPr id="272" name="テキスト ボックス 271"/>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8" name="円/楕円 277"/>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79"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133955</xdr:rowOff>
    </xdr:from>
    <xdr:to>
      <xdr:col>23</xdr:col>
      <xdr:colOff>457200</xdr:colOff>
      <xdr:row>90</xdr:row>
      <xdr:rowOff>64105</xdr:rowOff>
    </xdr:to>
    <xdr:sp macro="" textlink="">
      <xdr:nvSpPr>
        <xdr:cNvPr id="280" name="円/楕円 279"/>
        <xdr:cNvSpPr/>
      </xdr:nvSpPr>
      <xdr:spPr>
        <a:xfrm>
          <a:off x="16129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81" name="テキスト ボックス 280"/>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82" name="円/楕円 281"/>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83" name="テキスト ボックス 282"/>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93134</xdr:rowOff>
    </xdr:from>
    <xdr:to>
      <xdr:col>21</xdr:col>
      <xdr:colOff>50800</xdr:colOff>
      <xdr:row>83</xdr:row>
      <xdr:rowOff>23284</xdr:rowOff>
    </xdr:to>
    <xdr:sp macro="" textlink="">
      <xdr:nvSpPr>
        <xdr:cNvPr id="284" name="円/楕円 283"/>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85" name="テキスト ボックス 284"/>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86" name="円/楕円 285"/>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87" name="テキスト ボックス 286"/>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矢掛町は類似団体内で人口一人あたり職員数が最も少なく，類似団体平均より約１．９３人少ない現状であるが，行政サービスは様々なニーズを求められており，今後においては専門職の確保を優先し，財政運営を考慮しながら採用を進めていく。同時に，非常勤職員の活用やＯＡ機器の効率的な活用，業務の民間委託の推進を図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5" name="直線コネクタ 314"/>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6"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7" name="直線コネクタ 316"/>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8"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9" name="直線コネクタ 318"/>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88265</xdr:rowOff>
    </xdr:from>
    <xdr:to>
      <xdr:col>24</xdr:col>
      <xdr:colOff>558800</xdr:colOff>
      <xdr:row>59</xdr:row>
      <xdr:rowOff>117221</xdr:rowOff>
    </xdr:to>
    <xdr:cxnSp macro="">
      <xdr:nvCxnSpPr>
        <xdr:cNvPr id="320" name="直線コネクタ 319"/>
        <xdr:cNvCxnSpPr/>
      </xdr:nvCxnSpPr>
      <xdr:spPr>
        <a:xfrm>
          <a:off x="16179800" y="10203815"/>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21"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2" name="フローチャート : 判断 321"/>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71374</xdr:rowOff>
    </xdr:from>
    <xdr:to>
      <xdr:col>23</xdr:col>
      <xdr:colOff>406400</xdr:colOff>
      <xdr:row>59</xdr:row>
      <xdr:rowOff>88265</xdr:rowOff>
    </xdr:to>
    <xdr:cxnSp macro="">
      <xdr:nvCxnSpPr>
        <xdr:cNvPr id="323" name="直線コネクタ 322"/>
        <xdr:cNvCxnSpPr/>
      </xdr:nvCxnSpPr>
      <xdr:spPr>
        <a:xfrm>
          <a:off x="15290800" y="1018692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4" name="フローチャート : 判断 323"/>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113809</xdr:rowOff>
    </xdr:from>
    <xdr:ext cx="736600" cy="259045"/>
    <xdr:sp macro="" textlink="">
      <xdr:nvSpPr>
        <xdr:cNvPr id="325" name="テキスト ボックス 324"/>
        <xdr:cNvSpPr txBox="1"/>
      </xdr:nvSpPr>
      <xdr:spPr>
        <a:xfrm>
          <a:off x="15798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71374</xdr:rowOff>
    </xdr:from>
    <xdr:to>
      <xdr:col>22</xdr:col>
      <xdr:colOff>203200</xdr:colOff>
      <xdr:row>59</xdr:row>
      <xdr:rowOff>73787</xdr:rowOff>
    </xdr:to>
    <xdr:cxnSp macro="">
      <xdr:nvCxnSpPr>
        <xdr:cNvPr id="326" name="直線コネクタ 325"/>
        <xdr:cNvCxnSpPr/>
      </xdr:nvCxnSpPr>
      <xdr:spPr>
        <a:xfrm flipV="1">
          <a:off x="14401800" y="1018692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7" name="フローチャート : 判断 326"/>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87266</xdr:rowOff>
    </xdr:from>
    <xdr:ext cx="762000" cy="259045"/>
    <xdr:sp macro="" textlink="">
      <xdr:nvSpPr>
        <xdr:cNvPr id="328" name="テキスト ボックス 327"/>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73787</xdr:rowOff>
    </xdr:from>
    <xdr:to>
      <xdr:col>21</xdr:col>
      <xdr:colOff>0</xdr:colOff>
      <xdr:row>59</xdr:row>
      <xdr:rowOff>134112</xdr:rowOff>
    </xdr:to>
    <xdr:cxnSp macro="">
      <xdr:nvCxnSpPr>
        <xdr:cNvPr id="329" name="直線コネクタ 328"/>
        <xdr:cNvCxnSpPr/>
      </xdr:nvCxnSpPr>
      <xdr:spPr>
        <a:xfrm flipV="1">
          <a:off x="13512800" y="1018933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75692</xdr:rowOff>
    </xdr:from>
    <xdr:to>
      <xdr:col>21</xdr:col>
      <xdr:colOff>50800</xdr:colOff>
      <xdr:row>63</xdr:row>
      <xdr:rowOff>5842</xdr:rowOff>
    </xdr:to>
    <xdr:sp macro="" textlink="">
      <xdr:nvSpPr>
        <xdr:cNvPr id="330" name="フローチャート : 判断 329"/>
        <xdr:cNvSpPr/>
      </xdr:nvSpPr>
      <xdr:spPr>
        <a:xfrm>
          <a:off x="14351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162069</xdr:rowOff>
    </xdr:from>
    <xdr:ext cx="762000" cy="259045"/>
    <xdr:sp macro="" textlink="">
      <xdr:nvSpPr>
        <xdr:cNvPr id="331" name="テキスト ボックス 330"/>
        <xdr:cNvSpPr txBox="1"/>
      </xdr:nvSpPr>
      <xdr:spPr>
        <a:xfrm>
          <a:off x="14020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131318</xdr:rowOff>
    </xdr:from>
    <xdr:to>
      <xdr:col>19</xdr:col>
      <xdr:colOff>533400</xdr:colOff>
      <xdr:row>62</xdr:row>
      <xdr:rowOff>61468</xdr:rowOff>
    </xdr:to>
    <xdr:sp macro="" textlink="">
      <xdr:nvSpPr>
        <xdr:cNvPr id="332" name="フローチャート : 判断 331"/>
        <xdr:cNvSpPr/>
      </xdr:nvSpPr>
      <xdr:spPr>
        <a:xfrm>
          <a:off x="13462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46245</xdr:rowOff>
    </xdr:from>
    <xdr:ext cx="762000" cy="259045"/>
    <xdr:sp macro="" textlink="">
      <xdr:nvSpPr>
        <xdr:cNvPr id="333" name="テキスト ボックス 332"/>
        <xdr:cNvSpPr txBox="1"/>
      </xdr:nvSpPr>
      <xdr:spPr>
        <a:xfrm>
          <a:off x="13131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66421</xdr:rowOff>
    </xdr:from>
    <xdr:to>
      <xdr:col>24</xdr:col>
      <xdr:colOff>609600</xdr:colOff>
      <xdr:row>59</xdr:row>
      <xdr:rowOff>168021</xdr:rowOff>
    </xdr:to>
    <xdr:sp macro="" textlink="">
      <xdr:nvSpPr>
        <xdr:cNvPr id="339" name="円/楕円 338"/>
        <xdr:cNvSpPr/>
      </xdr:nvSpPr>
      <xdr:spPr>
        <a:xfrm>
          <a:off x="169672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159148</xdr:rowOff>
    </xdr:from>
    <xdr:ext cx="762000" cy="259045"/>
    <xdr:sp macro="" textlink="">
      <xdr:nvSpPr>
        <xdr:cNvPr id="340" name="定員管理の状況該当値テキスト"/>
        <xdr:cNvSpPr txBox="1"/>
      </xdr:nvSpPr>
      <xdr:spPr>
        <a:xfrm>
          <a:off x="17106900" y="101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37465</xdr:rowOff>
    </xdr:from>
    <xdr:to>
      <xdr:col>23</xdr:col>
      <xdr:colOff>457200</xdr:colOff>
      <xdr:row>59</xdr:row>
      <xdr:rowOff>139065</xdr:rowOff>
    </xdr:to>
    <xdr:sp macro="" textlink="">
      <xdr:nvSpPr>
        <xdr:cNvPr id="341" name="円/楕円 340"/>
        <xdr:cNvSpPr/>
      </xdr:nvSpPr>
      <xdr:spPr>
        <a:xfrm>
          <a:off x="16129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149242</xdr:rowOff>
    </xdr:from>
    <xdr:ext cx="736600" cy="259045"/>
    <xdr:sp macro="" textlink="">
      <xdr:nvSpPr>
        <xdr:cNvPr id="342" name="テキスト ボックス 341"/>
        <xdr:cNvSpPr txBox="1"/>
      </xdr:nvSpPr>
      <xdr:spPr>
        <a:xfrm>
          <a:off x="15798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20574</xdr:rowOff>
    </xdr:from>
    <xdr:to>
      <xdr:col>22</xdr:col>
      <xdr:colOff>254000</xdr:colOff>
      <xdr:row>59</xdr:row>
      <xdr:rowOff>122174</xdr:rowOff>
    </xdr:to>
    <xdr:sp macro="" textlink="">
      <xdr:nvSpPr>
        <xdr:cNvPr id="343" name="円/楕円 342"/>
        <xdr:cNvSpPr/>
      </xdr:nvSpPr>
      <xdr:spPr>
        <a:xfrm>
          <a:off x="15240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132351</xdr:rowOff>
    </xdr:from>
    <xdr:ext cx="762000" cy="259045"/>
    <xdr:sp macro="" textlink="">
      <xdr:nvSpPr>
        <xdr:cNvPr id="344" name="テキスト ボックス 343"/>
        <xdr:cNvSpPr txBox="1"/>
      </xdr:nvSpPr>
      <xdr:spPr>
        <a:xfrm>
          <a:off x="14909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22987</xdr:rowOff>
    </xdr:from>
    <xdr:to>
      <xdr:col>21</xdr:col>
      <xdr:colOff>50800</xdr:colOff>
      <xdr:row>59</xdr:row>
      <xdr:rowOff>124587</xdr:rowOff>
    </xdr:to>
    <xdr:sp macro="" textlink="">
      <xdr:nvSpPr>
        <xdr:cNvPr id="345" name="円/楕円 344"/>
        <xdr:cNvSpPr/>
      </xdr:nvSpPr>
      <xdr:spPr>
        <a:xfrm>
          <a:off x="14351000" y="101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134764</xdr:rowOff>
    </xdr:from>
    <xdr:ext cx="762000" cy="259045"/>
    <xdr:sp macro="" textlink="">
      <xdr:nvSpPr>
        <xdr:cNvPr id="346" name="テキスト ボックス 345"/>
        <xdr:cNvSpPr txBox="1"/>
      </xdr:nvSpPr>
      <xdr:spPr>
        <a:xfrm>
          <a:off x="14020800" y="99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83312</xdr:rowOff>
    </xdr:from>
    <xdr:to>
      <xdr:col>19</xdr:col>
      <xdr:colOff>533400</xdr:colOff>
      <xdr:row>60</xdr:row>
      <xdr:rowOff>13462</xdr:rowOff>
    </xdr:to>
    <xdr:sp macro="" textlink="">
      <xdr:nvSpPr>
        <xdr:cNvPr id="347" name="円/楕円 346"/>
        <xdr:cNvSpPr/>
      </xdr:nvSpPr>
      <xdr:spPr>
        <a:xfrm>
          <a:off x="13462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23639</xdr:rowOff>
    </xdr:from>
    <xdr:ext cx="762000" cy="259045"/>
    <xdr:sp macro="" textlink="">
      <xdr:nvSpPr>
        <xdr:cNvPr id="348" name="テキスト ボックス 347"/>
        <xdr:cNvSpPr txBox="1"/>
      </xdr:nvSpPr>
      <xdr:spPr>
        <a:xfrm>
          <a:off x="13131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矢掛町では元利償還金等の減少により対前年度比０．６ポイント減少し，類似団体と比較して</a:t>
          </a:r>
          <a:r>
            <a:rPr kumimoji="1" lang="en-US" altLang="ja-JP" sz="1300">
              <a:latin typeface="ＭＳ Ｐゴシック"/>
            </a:rPr>
            <a:t>0.5</a:t>
          </a:r>
          <a:r>
            <a:rPr kumimoji="1" lang="ja-JP" altLang="en-US" sz="1300">
              <a:latin typeface="ＭＳ Ｐゴシック"/>
            </a:rPr>
            <a:t>ポイント低い水準となっている。今後も計画的な公債費対策を実施し，比率のさらなる改善に努める。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37193</xdr:rowOff>
    </xdr:from>
    <xdr:to>
      <xdr:col>24</xdr:col>
      <xdr:colOff>558800</xdr:colOff>
      <xdr:row>45</xdr:row>
      <xdr:rowOff>131535</xdr:rowOff>
    </xdr:to>
    <xdr:cxnSp macro="">
      <xdr:nvCxnSpPr>
        <xdr:cNvPr id="380" name="直線コネクタ 379"/>
        <xdr:cNvCxnSpPr/>
      </xdr:nvCxnSpPr>
      <xdr:spPr>
        <a:xfrm flipV="1">
          <a:off x="17018000" y="6209393"/>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123570</xdr:rowOff>
    </xdr:from>
    <xdr:ext cx="762000" cy="259045"/>
    <xdr:sp macro="" textlink="">
      <xdr:nvSpPr>
        <xdr:cNvPr id="383" name="公債費負担の状況最大値テキスト"/>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37193</xdr:rowOff>
    </xdr:from>
    <xdr:to>
      <xdr:col>24</xdr:col>
      <xdr:colOff>647700</xdr:colOff>
      <xdr:row>36</xdr:row>
      <xdr:rowOff>37193</xdr:rowOff>
    </xdr:to>
    <xdr:cxnSp macro="">
      <xdr:nvCxnSpPr>
        <xdr:cNvPr id="384" name="直線コネクタ 383"/>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143328</xdr:rowOff>
    </xdr:from>
    <xdr:to>
      <xdr:col>24</xdr:col>
      <xdr:colOff>558800</xdr:colOff>
      <xdr:row>40</xdr:row>
      <xdr:rowOff>75293</xdr:rowOff>
    </xdr:to>
    <xdr:cxnSp macro="">
      <xdr:nvCxnSpPr>
        <xdr:cNvPr id="385" name="直線コネクタ 384"/>
        <xdr:cNvCxnSpPr/>
      </xdr:nvCxnSpPr>
      <xdr:spPr>
        <a:xfrm flipV="1">
          <a:off x="16179800" y="6829878"/>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150784</xdr:rowOff>
    </xdr:from>
    <xdr:ext cx="762000" cy="259045"/>
    <xdr:sp macro="" textlink="">
      <xdr:nvSpPr>
        <xdr:cNvPr id="386"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387" name="フローチャート : 判断 38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75293</xdr:rowOff>
    </xdr:from>
    <xdr:to>
      <xdr:col>23</xdr:col>
      <xdr:colOff>406400</xdr:colOff>
      <xdr:row>40</xdr:row>
      <xdr:rowOff>144235</xdr:rowOff>
    </xdr:to>
    <xdr:cxnSp macro="">
      <xdr:nvCxnSpPr>
        <xdr:cNvPr id="388" name="直線コネクタ 387"/>
        <xdr:cNvCxnSpPr/>
      </xdr:nvCxnSpPr>
      <xdr:spPr>
        <a:xfrm flipV="1">
          <a:off x="15290800" y="69332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162378</xdr:rowOff>
    </xdr:from>
    <xdr:to>
      <xdr:col>23</xdr:col>
      <xdr:colOff>457200</xdr:colOff>
      <xdr:row>41</xdr:row>
      <xdr:rowOff>92528</xdr:rowOff>
    </xdr:to>
    <xdr:sp macro="" textlink="">
      <xdr:nvSpPr>
        <xdr:cNvPr id="389" name="フローチャート : 判断 388"/>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77305</xdr:rowOff>
    </xdr:from>
    <xdr:ext cx="736600" cy="259045"/>
    <xdr:sp macro="" textlink="">
      <xdr:nvSpPr>
        <xdr:cNvPr id="390" name="テキスト ボックス 389"/>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144235</xdr:rowOff>
    </xdr:from>
    <xdr:to>
      <xdr:col>22</xdr:col>
      <xdr:colOff>203200</xdr:colOff>
      <xdr:row>41</xdr:row>
      <xdr:rowOff>145143</xdr:rowOff>
    </xdr:to>
    <xdr:cxnSp macro="">
      <xdr:nvCxnSpPr>
        <xdr:cNvPr id="391" name="直線コネクタ 390"/>
        <xdr:cNvCxnSpPr/>
      </xdr:nvCxnSpPr>
      <xdr:spPr>
        <a:xfrm flipV="1">
          <a:off x="14401800" y="700223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92" name="フローチャート : 判断 391"/>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93" name="テキスト ボックス 392"/>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145143</xdr:rowOff>
    </xdr:from>
    <xdr:to>
      <xdr:col>21</xdr:col>
      <xdr:colOff>0</xdr:colOff>
      <xdr:row>42</xdr:row>
      <xdr:rowOff>163285</xdr:rowOff>
    </xdr:to>
    <xdr:cxnSp macro="">
      <xdr:nvCxnSpPr>
        <xdr:cNvPr id="394" name="直線コネクタ 393"/>
        <xdr:cNvCxnSpPr/>
      </xdr:nvCxnSpPr>
      <xdr:spPr>
        <a:xfrm flipV="1">
          <a:off x="13512800" y="7174593"/>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96157</xdr:rowOff>
    </xdr:from>
    <xdr:to>
      <xdr:col>21</xdr:col>
      <xdr:colOff>50800</xdr:colOff>
      <xdr:row>44</xdr:row>
      <xdr:rowOff>26307</xdr:rowOff>
    </xdr:to>
    <xdr:sp macro="" textlink="">
      <xdr:nvSpPr>
        <xdr:cNvPr id="395" name="フローチャート : 判断 394"/>
        <xdr:cNvSpPr/>
      </xdr:nvSpPr>
      <xdr:spPr>
        <a:xfrm>
          <a:off x="14351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11084</xdr:rowOff>
    </xdr:from>
    <xdr:ext cx="762000" cy="259045"/>
    <xdr:sp macro="" textlink="">
      <xdr:nvSpPr>
        <xdr:cNvPr id="396" name="テキスト ボックス 395"/>
        <xdr:cNvSpPr txBox="1"/>
      </xdr:nvSpPr>
      <xdr:spPr>
        <a:xfrm>
          <a:off x="14020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397" name="フローチャート : 判断 396"/>
        <xdr:cNvSpPr/>
      </xdr:nvSpPr>
      <xdr:spPr>
        <a:xfrm>
          <a:off x="13462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398" name="テキスト ボックス 397"/>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404" name="円/楕円 403"/>
        <xdr:cNvSpPr/>
      </xdr:nvSpPr>
      <xdr:spPr>
        <a:xfrm>
          <a:off x="16967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109055</xdr:rowOff>
    </xdr:from>
    <xdr:ext cx="762000" cy="259045"/>
    <xdr:sp macro="" textlink="">
      <xdr:nvSpPr>
        <xdr:cNvPr id="405" name="公債費負担の状況該当値テキスト"/>
        <xdr:cNvSpPr txBox="1"/>
      </xdr:nvSpPr>
      <xdr:spPr>
        <a:xfrm>
          <a:off x="17106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24493</xdr:rowOff>
    </xdr:from>
    <xdr:to>
      <xdr:col>23</xdr:col>
      <xdr:colOff>457200</xdr:colOff>
      <xdr:row>40</xdr:row>
      <xdr:rowOff>126093</xdr:rowOff>
    </xdr:to>
    <xdr:sp macro="" textlink="">
      <xdr:nvSpPr>
        <xdr:cNvPr id="406" name="円/楕円 405"/>
        <xdr:cNvSpPr/>
      </xdr:nvSpPr>
      <xdr:spPr>
        <a:xfrm>
          <a:off x="16129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136270</xdr:rowOff>
    </xdr:from>
    <xdr:ext cx="736600" cy="259045"/>
    <xdr:sp macro="" textlink="">
      <xdr:nvSpPr>
        <xdr:cNvPr id="407" name="テキスト ボックス 406"/>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93435</xdr:rowOff>
    </xdr:from>
    <xdr:to>
      <xdr:col>22</xdr:col>
      <xdr:colOff>254000</xdr:colOff>
      <xdr:row>41</xdr:row>
      <xdr:rowOff>23585</xdr:rowOff>
    </xdr:to>
    <xdr:sp macro="" textlink="">
      <xdr:nvSpPr>
        <xdr:cNvPr id="408" name="円/楕円 407"/>
        <xdr:cNvSpPr/>
      </xdr:nvSpPr>
      <xdr:spPr>
        <a:xfrm>
          <a:off x="15240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33762</xdr:rowOff>
    </xdr:from>
    <xdr:ext cx="762000" cy="259045"/>
    <xdr:sp macro="" textlink="">
      <xdr:nvSpPr>
        <xdr:cNvPr id="409" name="テキスト ボックス 408"/>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94343</xdr:rowOff>
    </xdr:from>
    <xdr:to>
      <xdr:col>21</xdr:col>
      <xdr:colOff>50800</xdr:colOff>
      <xdr:row>42</xdr:row>
      <xdr:rowOff>24493</xdr:rowOff>
    </xdr:to>
    <xdr:sp macro="" textlink="">
      <xdr:nvSpPr>
        <xdr:cNvPr id="410" name="円/楕円 409"/>
        <xdr:cNvSpPr/>
      </xdr:nvSpPr>
      <xdr:spPr>
        <a:xfrm>
          <a:off x="14351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34670</xdr:rowOff>
    </xdr:from>
    <xdr:ext cx="762000" cy="259045"/>
    <xdr:sp macro="" textlink="">
      <xdr:nvSpPr>
        <xdr:cNvPr id="411" name="テキスト ボックス 410"/>
        <xdr:cNvSpPr txBox="1"/>
      </xdr:nvSpPr>
      <xdr:spPr>
        <a:xfrm>
          <a:off x="14020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412" name="円/楕円 411"/>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52812</xdr:rowOff>
    </xdr:from>
    <xdr:ext cx="762000" cy="259045"/>
    <xdr:sp macro="" textlink="">
      <xdr:nvSpPr>
        <xdr:cNvPr id="413" name="テキスト ボックス 412"/>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矢掛町は類似団体平均を大きく下回っており，その主な要因としては財政調整基金や減債基金等充当可能基金への積み立てにより基金が増額していることが上げられる。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の過疎地域指定に伴い，過疎対策事業債（後年度の元利償還額の７割が地方交付税で措置）の発行が認められたため，その積極的な活用による事業展開により今後は公債費の増加が見込まれるが，事業の必要性をよく分析した上で全体的な地方債の発行をコントロールし，現在高を抑制することで，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168366</xdr:rowOff>
    </xdr:to>
    <xdr:cxnSp macro="">
      <xdr:nvCxnSpPr>
        <xdr:cNvPr id="444" name="直線コネクタ 443"/>
        <xdr:cNvCxnSpPr/>
      </xdr:nvCxnSpPr>
      <xdr:spPr>
        <a:xfrm flipV="1">
          <a:off x="17018000" y="2318960"/>
          <a:ext cx="0" cy="162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140443</xdr:rowOff>
    </xdr:from>
    <xdr:ext cx="762000" cy="259045"/>
    <xdr:sp macro="" textlink="">
      <xdr:nvSpPr>
        <xdr:cNvPr id="445" name="将来負担の状況最小値テキスト"/>
        <xdr:cNvSpPr txBox="1"/>
      </xdr:nvSpPr>
      <xdr:spPr>
        <a:xfrm>
          <a:off x="17106900" y="391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168366</xdr:rowOff>
    </xdr:from>
    <xdr:to>
      <xdr:col>24</xdr:col>
      <xdr:colOff>647700</xdr:colOff>
      <xdr:row>22</xdr:row>
      <xdr:rowOff>168366</xdr:rowOff>
    </xdr:to>
    <xdr:cxnSp macro="">
      <xdr:nvCxnSpPr>
        <xdr:cNvPr id="446" name="直線コネクタ 445"/>
        <xdr:cNvCxnSpPr/>
      </xdr:nvCxnSpPr>
      <xdr:spPr>
        <a:xfrm>
          <a:off x="16929100" y="394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7"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8" name="直線コネクタ 447"/>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84364</xdr:rowOff>
    </xdr:from>
    <xdr:to>
      <xdr:col>23</xdr:col>
      <xdr:colOff>406400</xdr:colOff>
      <xdr:row>13</xdr:row>
      <xdr:rowOff>160201</xdr:rowOff>
    </xdr:to>
    <xdr:cxnSp macro="">
      <xdr:nvCxnSpPr>
        <xdr:cNvPr id="449" name="直線コネクタ 448"/>
        <xdr:cNvCxnSpPr/>
      </xdr:nvCxnSpPr>
      <xdr:spPr>
        <a:xfrm flipV="1">
          <a:off x="15290800" y="231321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319</xdr:rowOff>
    </xdr:from>
    <xdr:ext cx="762000" cy="259045"/>
    <xdr:sp macro="" textlink="">
      <xdr:nvSpPr>
        <xdr:cNvPr id="450" name="将来負担の状況平均値テキスト"/>
        <xdr:cNvSpPr txBox="1"/>
      </xdr:nvSpPr>
      <xdr:spPr>
        <a:xfrm>
          <a:off x="17106900" y="2743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28242</xdr:rowOff>
    </xdr:from>
    <xdr:to>
      <xdr:col>24</xdr:col>
      <xdr:colOff>609600</xdr:colOff>
      <xdr:row>16</xdr:row>
      <xdr:rowOff>129842</xdr:rowOff>
    </xdr:to>
    <xdr:sp macro="" textlink="">
      <xdr:nvSpPr>
        <xdr:cNvPr id="451" name="フローチャート : 判断 450"/>
        <xdr:cNvSpPr/>
      </xdr:nvSpPr>
      <xdr:spPr>
        <a:xfrm>
          <a:off x="169672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13</xdr:row>
      <xdr:rowOff>160201</xdr:rowOff>
    </xdr:from>
    <xdr:to>
      <xdr:col>22</xdr:col>
      <xdr:colOff>203200</xdr:colOff>
      <xdr:row>14</xdr:row>
      <xdr:rowOff>92166</xdr:rowOff>
    </xdr:to>
    <xdr:cxnSp macro="">
      <xdr:nvCxnSpPr>
        <xdr:cNvPr id="452" name="直線コネクタ 451"/>
        <xdr:cNvCxnSpPr/>
      </xdr:nvCxnSpPr>
      <xdr:spPr>
        <a:xfrm flipV="1">
          <a:off x="14401800" y="238905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85695</xdr:rowOff>
    </xdr:from>
    <xdr:to>
      <xdr:col>23</xdr:col>
      <xdr:colOff>457200</xdr:colOff>
      <xdr:row>17</xdr:row>
      <xdr:rowOff>15845</xdr:rowOff>
    </xdr:to>
    <xdr:sp macro="" textlink="">
      <xdr:nvSpPr>
        <xdr:cNvPr id="453" name="フローチャート : 判断 452"/>
        <xdr:cNvSpPr/>
      </xdr:nvSpPr>
      <xdr:spPr>
        <a:xfrm>
          <a:off x="16129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622</xdr:rowOff>
    </xdr:from>
    <xdr:ext cx="736600" cy="259045"/>
    <xdr:sp macro="" textlink="">
      <xdr:nvSpPr>
        <xdr:cNvPr id="454" name="テキスト ボックス 453"/>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28968</xdr:rowOff>
    </xdr:from>
    <xdr:to>
      <xdr:col>21</xdr:col>
      <xdr:colOff>0</xdr:colOff>
      <xdr:row>14</xdr:row>
      <xdr:rowOff>92166</xdr:rowOff>
    </xdr:to>
    <xdr:cxnSp macro="">
      <xdr:nvCxnSpPr>
        <xdr:cNvPr id="455" name="直線コネクタ 454"/>
        <xdr:cNvCxnSpPr/>
      </xdr:nvCxnSpPr>
      <xdr:spPr>
        <a:xfrm>
          <a:off x="13512800" y="2429268"/>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46385</xdr:rowOff>
    </xdr:from>
    <xdr:to>
      <xdr:col>22</xdr:col>
      <xdr:colOff>254000</xdr:colOff>
      <xdr:row>17</xdr:row>
      <xdr:rowOff>147985</xdr:rowOff>
    </xdr:to>
    <xdr:sp macro="" textlink="">
      <xdr:nvSpPr>
        <xdr:cNvPr id="456" name="フローチャート : 判断 455"/>
        <xdr:cNvSpPr/>
      </xdr:nvSpPr>
      <xdr:spPr>
        <a:xfrm>
          <a:off x="15240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132762</xdr:rowOff>
    </xdr:from>
    <xdr:ext cx="762000" cy="259045"/>
    <xdr:sp macro="" textlink="">
      <xdr:nvSpPr>
        <xdr:cNvPr id="457" name="テキスト ボックス 456"/>
        <xdr:cNvSpPr txBox="1"/>
      </xdr:nvSpPr>
      <xdr:spPr>
        <a:xfrm>
          <a:off x="14909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150707</xdr:rowOff>
    </xdr:from>
    <xdr:to>
      <xdr:col>21</xdr:col>
      <xdr:colOff>50800</xdr:colOff>
      <xdr:row>19</xdr:row>
      <xdr:rowOff>80857</xdr:rowOff>
    </xdr:to>
    <xdr:sp macro="" textlink="">
      <xdr:nvSpPr>
        <xdr:cNvPr id="458" name="フローチャート : 判断 457"/>
        <xdr:cNvSpPr/>
      </xdr:nvSpPr>
      <xdr:spPr>
        <a:xfrm>
          <a:off x="14351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65634</xdr:rowOff>
    </xdr:from>
    <xdr:ext cx="762000" cy="259045"/>
    <xdr:sp macro="" textlink="">
      <xdr:nvSpPr>
        <xdr:cNvPr id="459" name="テキスト ボックス 458"/>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158508</xdr:rowOff>
    </xdr:from>
    <xdr:to>
      <xdr:col>19</xdr:col>
      <xdr:colOff>533400</xdr:colOff>
      <xdr:row>20</xdr:row>
      <xdr:rowOff>88658</xdr:rowOff>
    </xdr:to>
    <xdr:sp macro="" textlink="">
      <xdr:nvSpPr>
        <xdr:cNvPr id="460" name="フローチャート : 判断 459"/>
        <xdr:cNvSpPr/>
      </xdr:nvSpPr>
      <xdr:spPr>
        <a:xfrm>
          <a:off x="13462000" y="341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73435</xdr:rowOff>
    </xdr:from>
    <xdr:ext cx="762000" cy="259045"/>
    <xdr:sp macro="" textlink="">
      <xdr:nvSpPr>
        <xdr:cNvPr id="461" name="テキスト ボックス 460"/>
        <xdr:cNvSpPr txBox="1"/>
      </xdr:nvSpPr>
      <xdr:spPr>
        <a:xfrm>
          <a:off x="13131800" y="350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33564</xdr:rowOff>
    </xdr:from>
    <xdr:to>
      <xdr:col>23</xdr:col>
      <xdr:colOff>457200</xdr:colOff>
      <xdr:row>13</xdr:row>
      <xdr:rowOff>135164</xdr:rowOff>
    </xdr:to>
    <xdr:sp macro="" textlink="">
      <xdr:nvSpPr>
        <xdr:cNvPr id="467" name="円/楕円 466"/>
        <xdr:cNvSpPr/>
      </xdr:nvSpPr>
      <xdr:spPr>
        <a:xfrm>
          <a:off x="16129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68" name="テキスト ボックス 46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109401</xdr:rowOff>
    </xdr:from>
    <xdr:to>
      <xdr:col>22</xdr:col>
      <xdr:colOff>254000</xdr:colOff>
      <xdr:row>14</xdr:row>
      <xdr:rowOff>39551</xdr:rowOff>
    </xdr:to>
    <xdr:sp macro="" textlink="">
      <xdr:nvSpPr>
        <xdr:cNvPr id="469" name="円/楕円 468"/>
        <xdr:cNvSpPr/>
      </xdr:nvSpPr>
      <xdr:spPr>
        <a:xfrm>
          <a:off x="152400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49728</xdr:rowOff>
    </xdr:from>
    <xdr:ext cx="762000" cy="259045"/>
    <xdr:sp macro="" textlink="">
      <xdr:nvSpPr>
        <xdr:cNvPr id="470" name="テキスト ボックス 469"/>
        <xdr:cNvSpPr txBox="1"/>
      </xdr:nvSpPr>
      <xdr:spPr>
        <a:xfrm>
          <a:off x="14909800" y="210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41366</xdr:rowOff>
    </xdr:from>
    <xdr:to>
      <xdr:col>21</xdr:col>
      <xdr:colOff>50800</xdr:colOff>
      <xdr:row>14</xdr:row>
      <xdr:rowOff>142966</xdr:rowOff>
    </xdr:to>
    <xdr:sp macro="" textlink="">
      <xdr:nvSpPr>
        <xdr:cNvPr id="471" name="円/楕円 470"/>
        <xdr:cNvSpPr/>
      </xdr:nvSpPr>
      <xdr:spPr>
        <a:xfrm>
          <a:off x="14351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153143</xdr:rowOff>
    </xdr:from>
    <xdr:ext cx="762000" cy="259045"/>
    <xdr:sp macro="" textlink="">
      <xdr:nvSpPr>
        <xdr:cNvPr id="472" name="テキスト ボックス 471"/>
        <xdr:cNvSpPr txBox="1"/>
      </xdr:nvSpPr>
      <xdr:spPr>
        <a:xfrm>
          <a:off x="14020800" y="22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149618</xdr:rowOff>
    </xdr:from>
    <xdr:to>
      <xdr:col>19</xdr:col>
      <xdr:colOff>533400</xdr:colOff>
      <xdr:row>14</xdr:row>
      <xdr:rowOff>79768</xdr:rowOff>
    </xdr:to>
    <xdr:sp macro="" textlink="">
      <xdr:nvSpPr>
        <xdr:cNvPr id="473" name="円/楕円 472"/>
        <xdr:cNvSpPr/>
      </xdr:nvSpPr>
      <xdr:spPr>
        <a:xfrm>
          <a:off x="134620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89945</xdr:rowOff>
    </xdr:from>
    <xdr:ext cx="762000" cy="259045"/>
    <xdr:sp macro="" textlink="">
      <xdr:nvSpPr>
        <xdr:cNvPr id="474" name="テキスト ボックス 473"/>
        <xdr:cNvSpPr txBox="1"/>
      </xdr:nvSpPr>
      <xdr:spPr>
        <a:xfrm>
          <a:off x="13131800" y="21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15,139
14,948
90.62
8,289,354
7,781,145
481,169
4,490,039
6,980,621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各種職員手当の見直し等を行うことで人件費の抑制に努め，また団塊の世代の大量退職により職員一人あたり給与費が減少した結果，類似団体内では人件費比率が最も低くなっている。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69850</xdr:rowOff>
    </xdr:from>
    <xdr:to>
      <xdr:col>7</xdr:col>
      <xdr:colOff>15875</xdr:colOff>
      <xdr:row>33</xdr:row>
      <xdr:rowOff>82550</xdr:rowOff>
    </xdr:to>
    <xdr:cxnSp macro="">
      <xdr:nvCxnSpPr>
        <xdr:cNvPr id="65" name="直線コネクタ 64"/>
        <xdr:cNvCxnSpPr/>
      </xdr:nvCxnSpPr>
      <xdr:spPr>
        <a:xfrm>
          <a:off x="3987800" y="572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6"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33</xdr:row>
      <xdr:rowOff>133350</xdr:rowOff>
    </xdr:to>
    <xdr:cxnSp macro="">
      <xdr:nvCxnSpPr>
        <xdr:cNvPr id="68" name="直線コネクタ 67"/>
        <xdr:cNvCxnSpPr/>
      </xdr:nvCxnSpPr>
      <xdr:spPr>
        <a:xfrm flipV="1">
          <a:off x="3098800" y="572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70" name="テキスト ボックス 69"/>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44450</xdr:rowOff>
    </xdr:from>
    <xdr:to>
      <xdr:col>4</xdr:col>
      <xdr:colOff>346075</xdr:colOff>
      <xdr:row>33</xdr:row>
      <xdr:rowOff>133350</xdr:rowOff>
    </xdr:to>
    <xdr:cxnSp macro="">
      <xdr:nvCxnSpPr>
        <xdr:cNvPr id="71" name="直線コネクタ 70"/>
        <xdr:cNvCxnSpPr/>
      </xdr:nvCxnSpPr>
      <xdr:spPr>
        <a:xfrm>
          <a:off x="2209800" y="5702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73" name="テキスト ボックス 72"/>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44450</xdr:rowOff>
    </xdr:from>
    <xdr:to>
      <xdr:col>3</xdr:col>
      <xdr:colOff>142875</xdr:colOff>
      <xdr:row>33</xdr:row>
      <xdr:rowOff>146050</xdr:rowOff>
    </xdr:to>
    <xdr:cxnSp macro="">
      <xdr:nvCxnSpPr>
        <xdr:cNvPr id="74" name="直線コネクタ 73"/>
        <xdr:cNvCxnSpPr/>
      </xdr:nvCxnSpPr>
      <xdr:spPr>
        <a:xfrm flipV="1">
          <a:off x="1320800" y="570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63500</xdr:rowOff>
    </xdr:from>
    <xdr:to>
      <xdr:col>3</xdr:col>
      <xdr:colOff>193675</xdr:colOff>
      <xdr:row>38</xdr:row>
      <xdr:rowOff>165100</xdr:rowOff>
    </xdr:to>
    <xdr:sp macro="" textlink="">
      <xdr:nvSpPr>
        <xdr:cNvPr id="75" name="フローチャート : 判断 74"/>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149877</xdr:rowOff>
    </xdr:from>
    <xdr:ext cx="762000" cy="259045"/>
    <xdr:sp macro="" textlink="">
      <xdr:nvSpPr>
        <xdr:cNvPr id="76" name="テキスト ボックス 75"/>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158750</xdr:rowOff>
    </xdr:from>
    <xdr:to>
      <xdr:col>1</xdr:col>
      <xdr:colOff>676275</xdr:colOff>
      <xdr:row>40</xdr:row>
      <xdr:rowOff>88900</xdr:rowOff>
    </xdr:to>
    <xdr:sp macro="" textlink="">
      <xdr:nvSpPr>
        <xdr:cNvPr id="77" name="フローチャート : 判断 76"/>
        <xdr:cNvSpPr/>
      </xdr:nvSpPr>
      <xdr:spPr>
        <a:xfrm>
          <a:off x="12700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73677</xdr:rowOff>
    </xdr:from>
    <xdr:ext cx="762000" cy="259045"/>
    <xdr:sp macro="" textlink="">
      <xdr:nvSpPr>
        <xdr:cNvPr id="78" name="テキスト ボックス 77"/>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31750</xdr:rowOff>
    </xdr:from>
    <xdr:to>
      <xdr:col>7</xdr:col>
      <xdr:colOff>66675</xdr:colOff>
      <xdr:row>33</xdr:row>
      <xdr:rowOff>133350</xdr:rowOff>
    </xdr:to>
    <xdr:sp macro="" textlink="">
      <xdr:nvSpPr>
        <xdr:cNvPr id="84" name="円/楕円 83"/>
        <xdr:cNvSpPr/>
      </xdr:nvSpPr>
      <xdr:spPr>
        <a:xfrm>
          <a:off x="47752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111777</xdr:rowOff>
    </xdr:from>
    <xdr:ext cx="762000" cy="259045"/>
    <xdr:sp macro="" textlink="">
      <xdr:nvSpPr>
        <xdr:cNvPr id="85" name="人件費該当値テキスト"/>
        <xdr:cNvSpPr txBox="1"/>
      </xdr:nvSpPr>
      <xdr:spPr>
        <a:xfrm>
          <a:off x="4914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19050</xdr:rowOff>
    </xdr:from>
    <xdr:to>
      <xdr:col>5</xdr:col>
      <xdr:colOff>600075</xdr:colOff>
      <xdr:row>33</xdr:row>
      <xdr:rowOff>120650</xdr:rowOff>
    </xdr:to>
    <xdr:sp macro="" textlink="">
      <xdr:nvSpPr>
        <xdr:cNvPr id="86" name="円/楕円 85"/>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130827</xdr:rowOff>
    </xdr:from>
    <xdr:ext cx="736600" cy="259045"/>
    <xdr:sp macro="" textlink="">
      <xdr:nvSpPr>
        <xdr:cNvPr id="87" name="テキスト ボックス 86"/>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82550</xdr:rowOff>
    </xdr:from>
    <xdr:to>
      <xdr:col>4</xdr:col>
      <xdr:colOff>396875</xdr:colOff>
      <xdr:row>34</xdr:row>
      <xdr:rowOff>12700</xdr:rowOff>
    </xdr:to>
    <xdr:sp macro="" textlink="">
      <xdr:nvSpPr>
        <xdr:cNvPr id="88" name="円/楕円 87"/>
        <xdr:cNvSpPr/>
      </xdr:nvSpPr>
      <xdr:spPr>
        <a:xfrm>
          <a:off x="3048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22877</xdr:rowOff>
    </xdr:from>
    <xdr:ext cx="762000" cy="259045"/>
    <xdr:sp macro="" textlink="">
      <xdr:nvSpPr>
        <xdr:cNvPr id="89" name="テキスト ボックス 88"/>
        <xdr:cNvSpPr txBox="1"/>
      </xdr:nvSpPr>
      <xdr:spPr>
        <a:xfrm>
          <a:off x="2717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165100</xdr:rowOff>
    </xdr:from>
    <xdr:to>
      <xdr:col>3</xdr:col>
      <xdr:colOff>193675</xdr:colOff>
      <xdr:row>33</xdr:row>
      <xdr:rowOff>95250</xdr:rowOff>
    </xdr:to>
    <xdr:sp macro="" textlink="">
      <xdr:nvSpPr>
        <xdr:cNvPr id="90" name="円/楕円 89"/>
        <xdr:cNvSpPr/>
      </xdr:nvSpPr>
      <xdr:spPr>
        <a:xfrm>
          <a:off x="2159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105427</xdr:rowOff>
    </xdr:from>
    <xdr:ext cx="762000" cy="259045"/>
    <xdr:sp macro="" textlink="">
      <xdr:nvSpPr>
        <xdr:cNvPr id="91" name="テキスト ボックス 90"/>
        <xdr:cNvSpPr txBox="1"/>
      </xdr:nvSpPr>
      <xdr:spPr>
        <a:xfrm>
          <a:off x="1828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95250</xdr:rowOff>
    </xdr:from>
    <xdr:to>
      <xdr:col>1</xdr:col>
      <xdr:colOff>676275</xdr:colOff>
      <xdr:row>34</xdr:row>
      <xdr:rowOff>25400</xdr:rowOff>
    </xdr:to>
    <xdr:sp macro="" textlink="">
      <xdr:nvSpPr>
        <xdr:cNvPr id="92" name="円/楕円 91"/>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35577</xdr:rowOff>
    </xdr:from>
    <xdr:ext cx="762000" cy="259045"/>
    <xdr:sp macro="" textlink="">
      <xdr:nvSpPr>
        <xdr:cNvPr id="93" name="テキスト ボックス 92"/>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矢掛町では，正職員数を抑制し嘱託・臨時職員を積極的に活用しているため，人件費の比率は低いが賃金の比率が高くなるため，物件費については類似団体と比較しても１．８ポイント高くなっている。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152400</xdr:rowOff>
    </xdr:from>
    <xdr:to>
      <xdr:col>24</xdr:col>
      <xdr:colOff>31750</xdr:colOff>
      <xdr:row>19</xdr:row>
      <xdr:rowOff>57150</xdr:rowOff>
    </xdr:to>
    <xdr:cxnSp macro="">
      <xdr:nvCxnSpPr>
        <xdr:cNvPr id="126" name="直線コネクタ 125"/>
        <xdr:cNvCxnSpPr/>
      </xdr:nvCxnSpPr>
      <xdr:spPr>
        <a:xfrm flipV="1">
          <a:off x="15671800" y="3238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7"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57150</xdr:rowOff>
    </xdr:from>
    <xdr:to>
      <xdr:col>22</xdr:col>
      <xdr:colOff>565150</xdr:colOff>
      <xdr:row>19</xdr:row>
      <xdr:rowOff>133350</xdr:rowOff>
    </xdr:to>
    <xdr:cxnSp macro="">
      <xdr:nvCxnSpPr>
        <xdr:cNvPr id="129" name="直線コネクタ 128"/>
        <xdr:cNvCxnSpPr/>
      </xdr:nvCxnSpPr>
      <xdr:spPr>
        <a:xfrm flipV="1">
          <a:off x="14782800" y="331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1" name="テキスト ボックス 130"/>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88900</xdr:rowOff>
    </xdr:from>
    <xdr:to>
      <xdr:col>21</xdr:col>
      <xdr:colOff>361950</xdr:colOff>
      <xdr:row>19</xdr:row>
      <xdr:rowOff>133350</xdr:rowOff>
    </xdr:to>
    <xdr:cxnSp macro="">
      <xdr:nvCxnSpPr>
        <xdr:cNvPr id="132" name="直線コネクタ 131"/>
        <xdr:cNvCxnSpPr/>
      </xdr:nvCxnSpPr>
      <xdr:spPr>
        <a:xfrm>
          <a:off x="13893800" y="3175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41927</xdr:rowOff>
    </xdr:from>
    <xdr:ext cx="762000" cy="259045"/>
    <xdr:sp macro="" textlink="">
      <xdr:nvSpPr>
        <xdr:cNvPr id="134" name="テキスト ボックス 133"/>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88900</xdr:rowOff>
    </xdr:from>
    <xdr:to>
      <xdr:col>20</xdr:col>
      <xdr:colOff>158750</xdr:colOff>
      <xdr:row>19</xdr:row>
      <xdr:rowOff>44450</xdr:rowOff>
    </xdr:to>
    <xdr:cxnSp macro="">
      <xdr:nvCxnSpPr>
        <xdr:cNvPr id="135" name="直線コネクタ 134"/>
        <xdr:cNvCxnSpPr/>
      </xdr:nvCxnSpPr>
      <xdr:spPr>
        <a:xfrm flipV="1">
          <a:off x="13004800" y="317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6" name="フローチャート : 判断 135"/>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37" name="テキスト ボックス 136"/>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38" name="フローチャート : 判断 137"/>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137177</xdr:rowOff>
    </xdr:from>
    <xdr:ext cx="762000" cy="259045"/>
    <xdr:sp macro="" textlink="">
      <xdr:nvSpPr>
        <xdr:cNvPr id="139" name="テキスト ボックス 138"/>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101600</xdr:rowOff>
    </xdr:from>
    <xdr:to>
      <xdr:col>24</xdr:col>
      <xdr:colOff>82550</xdr:colOff>
      <xdr:row>19</xdr:row>
      <xdr:rowOff>31750</xdr:rowOff>
    </xdr:to>
    <xdr:sp macro="" textlink="">
      <xdr:nvSpPr>
        <xdr:cNvPr id="145" name="円/楕円 144"/>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73677</xdr:rowOff>
    </xdr:from>
    <xdr:ext cx="762000" cy="259045"/>
    <xdr:sp macro="" textlink="">
      <xdr:nvSpPr>
        <xdr:cNvPr id="146"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6350</xdr:rowOff>
    </xdr:from>
    <xdr:to>
      <xdr:col>22</xdr:col>
      <xdr:colOff>615950</xdr:colOff>
      <xdr:row>19</xdr:row>
      <xdr:rowOff>107950</xdr:rowOff>
    </xdr:to>
    <xdr:sp macro="" textlink="">
      <xdr:nvSpPr>
        <xdr:cNvPr id="147" name="円/楕円 146"/>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92727</xdr:rowOff>
    </xdr:from>
    <xdr:ext cx="736600" cy="259045"/>
    <xdr:sp macro="" textlink="">
      <xdr:nvSpPr>
        <xdr:cNvPr id="148" name="テキスト ボックス 147"/>
        <xdr:cNvSpPr txBox="1"/>
      </xdr:nvSpPr>
      <xdr:spPr>
        <a:xfrm>
          <a:off x="15290800" y="335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82550</xdr:rowOff>
    </xdr:from>
    <xdr:to>
      <xdr:col>21</xdr:col>
      <xdr:colOff>412750</xdr:colOff>
      <xdr:row>20</xdr:row>
      <xdr:rowOff>12700</xdr:rowOff>
    </xdr:to>
    <xdr:sp macro="" textlink="">
      <xdr:nvSpPr>
        <xdr:cNvPr id="149" name="円/楕円 148"/>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168927</xdr:rowOff>
    </xdr:from>
    <xdr:ext cx="762000" cy="259045"/>
    <xdr:sp macro="" textlink="">
      <xdr:nvSpPr>
        <xdr:cNvPr id="150" name="テキスト ボックス 149"/>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38100</xdr:rowOff>
    </xdr:from>
    <xdr:to>
      <xdr:col>20</xdr:col>
      <xdr:colOff>209550</xdr:colOff>
      <xdr:row>18</xdr:row>
      <xdr:rowOff>139700</xdr:rowOff>
    </xdr:to>
    <xdr:sp macro="" textlink="">
      <xdr:nvSpPr>
        <xdr:cNvPr id="151" name="円/楕円 150"/>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124477</xdr:rowOff>
    </xdr:from>
    <xdr:ext cx="762000" cy="259045"/>
    <xdr:sp macro="" textlink="">
      <xdr:nvSpPr>
        <xdr:cNvPr id="152" name="テキスト ボックス 151"/>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165100</xdr:rowOff>
    </xdr:from>
    <xdr:to>
      <xdr:col>19</xdr:col>
      <xdr:colOff>6350</xdr:colOff>
      <xdr:row>19</xdr:row>
      <xdr:rowOff>95250</xdr:rowOff>
    </xdr:to>
    <xdr:sp macro="" textlink="">
      <xdr:nvSpPr>
        <xdr:cNvPr id="153" name="円/楕円 152"/>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80027</xdr:rowOff>
    </xdr:from>
    <xdr:ext cx="762000" cy="259045"/>
    <xdr:sp macro="" textlink="">
      <xdr:nvSpPr>
        <xdr:cNvPr id="154" name="テキスト ボックス 153"/>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Ｈ２３年度からＨ２４年度にかけては障害者福祉サービス費の増加等により昨年度と比較して決算額が大きく増加となった。本年度も０．２ポイント低くなったがほぼ同水準となった。</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69850</xdr:rowOff>
    </xdr:to>
    <xdr:cxnSp macro="">
      <xdr:nvCxnSpPr>
        <xdr:cNvPr id="187" name="直線コネクタ 186"/>
        <xdr:cNvCxnSpPr/>
      </xdr:nvCxnSpPr>
      <xdr:spPr>
        <a:xfrm flipV="1">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8"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57</xdr:row>
      <xdr:rowOff>69850</xdr:rowOff>
    </xdr:to>
    <xdr:cxnSp macro="">
      <xdr:nvCxnSpPr>
        <xdr:cNvPr id="190" name="直線コネクタ 189"/>
        <xdr:cNvCxnSpPr/>
      </xdr:nvCxnSpPr>
      <xdr:spPr>
        <a:xfrm>
          <a:off x="3098800" y="91948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192" name="テキスト ボックス 19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107950</xdr:rowOff>
    </xdr:to>
    <xdr:cxnSp macro="">
      <xdr:nvCxnSpPr>
        <xdr:cNvPr id="193" name="直線コネクタ 192"/>
        <xdr:cNvCxnSpPr/>
      </xdr:nvCxnSpPr>
      <xdr:spPr>
        <a:xfrm>
          <a:off x="2209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5" name="テキスト ボックス 19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54</xdr:row>
      <xdr:rowOff>12700</xdr:rowOff>
    </xdr:to>
    <xdr:cxnSp macro="">
      <xdr:nvCxnSpPr>
        <xdr:cNvPr id="196" name="直線コネクタ 195"/>
        <xdr:cNvCxnSpPr/>
      </xdr:nvCxnSpPr>
      <xdr:spPr>
        <a:xfrm flipV="1">
          <a:off x="1320800" y="911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0" name="テキスト ボックス 19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6" name="円/楕円 205"/>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7"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8" name="円/楕円 207"/>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9" name="テキスト ボックス 208"/>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0" name="円/楕円 209"/>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1" name="テキスト ボックス 210"/>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2" name="円/楕円 211"/>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3" name="テキスト ボックス 212"/>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類似団体平均を上回っているのは介護保険事業特別会計等公営事業会計及び公共下水道事業特別会計等の法非適用公営企業会計への繰出金が多額であることによるものである。今後も引き続き基準に則った適正な繰出金の執行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43180</xdr:rowOff>
    </xdr:from>
    <xdr:to>
      <xdr:col>24</xdr:col>
      <xdr:colOff>31750</xdr:colOff>
      <xdr:row>60</xdr:row>
      <xdr:rowOff>73660</xdr:rowOff>
    </xdr:to>
    <xdr:cxnSp macro="">
      <xdr:nvCxnSpPr>
        <xdr:cNvPr id="248" name="直線コネクタ 247"/>
        <xdr:cNvCxnSpPr/>
      </xdr:nvCxnSpPr>
      <xdr:spPr>
        <a:xfrm>
          <a:off x="15671800" y="10330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49"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xdr:rowOff>
    </xdr:from>
    <xdr:to>
      <xdr:col>22</xdr:col>
      <xdr:colOff>565150</xdr:colOff>
      <xdr:row>60</xdr:row>
      <xdr:rowOff>43180</xdr:rowOff>
    </xdr:to>
    <xdr:cxnSp macro="">
      <xdr:nvCxnSpPr>
        <xdr:cNvPr id="251" name="直線コネクタ 250"/>
        <xdr:cNvCxnSpPr/>
      </xdr:nvCxnSpPr>
      <xdr:spPr>
        <a:xfrm>
          <a:off x="14782800" y="1029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115587</xdr:rowOff>
    </xdr:from>
    <xdr:ext cx="736600" cy="259045"/>
    <xdr:sp macro="" textlink="">
      <xdr:nvSpPr>
        <xdr:cNvPr id="253" name="テキスト ボックス 252"/>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60</xdr:row>
      <xdr:rowOff>12700</xdr:rowOff>
    </xdr:to>
    <xdr:cxnSp macro="">
      <xdr:nvCxnSpPr>
        <xdr:cNvPr id="254" name="直線コネクタ 253"/>
        <xdr:cNvCxnSpPr/>
      </xdr:nvCxnSpPr>
      <xdr:spPr>
        <a:xfrm>
          <a:off x="13893800" y="10139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6" name="テキスト ボックス 255"/>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85090</xdr:rowOff>
    </xdr:to>
    <xdr:cxnSp macro="">
      <xdr:nvCxnSpPr>
        <xdr:cNvPr id="257" name="直線コネクタ 256"/>
        <xdr:cNvCxnSpPr/>
      </xdr:nvCxnSpPr>
      <xdr:spPr>
        <a:xfrm flipV="1">
          <a:off x="13004800" y="1013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0" name="フローチャート :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100347</xdr:rowOff>
    </xdr:from>
    <xdr:ext cx="762000" cy="259045"/>
    <xdr:sp macro="" textlink="">
      <xdr:nvSpPr>
        <xdr:cNvPr id="261" name="テキスト ボックス 260"/>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22860</xdr:rowOff>
    </xdr:from>
    <xdr:to>
      <xdr:col>24</xdr:col>
      <xdr:colOff>82550</xdr:colOff>
      <xdr:row>60</xdr:row>
      <xdr:rowOff>124460</xdr:rowOff>
    </xdr:to>
    <xdr:sp macro="" textlink="">
      <xdr:nvSpPr>
        <xdr:cNvPr id="267" name="円/楕円 266"/>
        <xdr:cNvSpPr/>
      </xdr:nvSpPr>
      <xdr:spPr>
        <a:xfrm>
          <a:off x="16459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102887</xdr:rowOff>
    </xdr:from>
    <xdr:ext cx="762000" cy="259045"/>
    <xdr:sp macro="" textlink="">
      <xdr:nvSpPr>
        <xdr:cNvPr id="268" name="その他該当値テキスト"/>
        <xdr:cNvSpPr txBox="1"/>
      </xdr:nvSpPr>
      <xdr:spPr>
        <a:xfrm>
          <a:off x="16598900" y="102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163830</xdr:rowOff>
    </xdr:from>
    <xdr:to>
      <xdr:col>22</xdr:col>
      <xdr:colOff>615950</xdr:colOff>
      <xdr:row>60</xdr:row>
      <xdr:rowOff>93980</xdr:rowOff>
    </xdr:to>
    <xdr:sp macro="" textlink="">
      <xdr:nvSpPr>
        <xdr:cNvPr id="269" name="円/楕円 268"/>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78757</xdr:rowOff>
    </xdr:from>
    <xdr:ext cx="736600" cy="259045"/>
    <xdr:sp macro="" textlink="">
      <xdr:nvSpPr>
        <xdr:cNvPr id="270" name="テキスト ボックス 269"/>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133350</xdr:rowOff>
    </xdr:from>
    <xdr:to>
      <xdr:col>21</xdr:col>
      <xdr:colOff>412750</xdr:colOff>
      <xdr:row>60</xdr:row>
      <xdr:rowOff>63500</xdr:rowOff>
    </xdr:to>
    <xdr:sp macro="" textlink="">
      <xdr:nvSpPr>
        <xdr:cNvPr id="271" name="円/楕円 270"/>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48277</xdr:rowOff>
    </xdr:from>
    <xdr:ext cx="762000" cy="259045"/>
    <xdr:sp macro="" textlink="">
      <xdr:nvSpPr>
        <xdr:cNvPr id="272" name="テキスト ボックス 271"/>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3" name="円/楕円 272"/>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4" name="テキスト ボックス 273"/>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34290</xdr:rowOff>
    </xdr:from>
    <xdr:to>
      <xdr:col>19</xdr:col>
      <xdr:colOff>6350</xdr:colOff>
      <xdr:row>59</xdr:row>
      <xdr:rowOff>135890</xdr:rowOff>
    </xdr:to>
    <xdr:sp macro="" textlink="">
      <xdr:nvSpPr>
        <xdr:cNvPr id="275" name="円/楕円 274"/>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120667</xdr:rowOff>
    </xdr:from>
    <xdr:ext cx="762000" cy="259045"/>
    <xdr:sp macro="" textlink="">
      <xdr:nvSpPr>
        <xdr:cNvPr id="276" name="テキスト ボックス 275"/>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０．７ポイント低くなっているものの，依然として一部事務組合に対する負担金や公営企業会計に対する繰出金が多額であることから，類似団体と比較して高い水準となっている。今後も引き続き基準に則った適正な負担金・補助金の執行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41</xdr:row>
      <xdr:rowOff>102507</xdr:rowOff>
    </xdr:to>
    <xdr:cxnSp macro="">
      <xdr:nvCxnSpPr>
        <xdr:cNvPr id="306" name="直線コネクタ 305"/>
        <xdr:cNvCxnSpPr/>
      </xdr:nvCxnSpPr>
      <xdr:spPr>
        <a:xfrm flipV="1">
          <a:off x="16510000" y="5531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74584</xdr:rowOff>
    </xdr:from>
    <xdr:ext cx="762000" cy="259045"/>
    <xdr:sp macro="" textlink="">
      <xdr:nvSpPr>
        <xdr:cNvPr id="30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102507</xdr:rowOff>
    </xdr:from>
    <xdr:to>
      <xdr:col>24</xdr:col>
      <xdr:colOff>120650</xdr:colOff>
      <xdr:row>41</xdr:row>
      <xdr:rowOff>102507</xdr:rowOff>
    </xdr:to>
    <xdr:cxnSp macro="">
      <xdr:nvCxnSpPr>
        <xdr:cNvPr id="308" name="直線コネクタ 30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09"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0" name="直線コネクタ 309"/>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38</xdr:row>
      <xdr:rowOff>50800</xdr:rowOff>
    </xdr:to>
    <xdr:cxnSp macro="">
      <xdr:nvCxnSpPr>
        <xdr:cNvPr id="311" name="直線コネクタ 310"/>
        <xdr:cNvCxnSpPr/>
      </xdr:nvCxnSpPr>
      <xdr:spPr>
        <a:xfrm flipV="1">
          <a:off x="15671800" y="648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76399</xdr:rowOff>
    </xdr:from>
    <xdr:ext cx="762000" cy="259045"/>
    <xdr:sp macro="" textlink="">
      <xdr:nvSpPr>
        <xdr:cNvPr id="312"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3" name="フローチャート : 判断 312"/>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50800</xdr:rowOff>
    </xdr:from>
    <xdr:to>
      <xdr:col>22</xdr:col>
      <xdr:colOff>565150</xdr:colOff>
      <xdr:row>38</xdr:row>
      <xdr:rowOff>72572</xdr:rowOff>
    </xdr:to>
    <xdr:cxnSp macro="">
      <xdr:nvCxnSpPr>
        <xdr:cNvPr id="314" name="直線コネクタ 313"/>
        <xdr:cNvCxnSpPr/>
      </xdr:nvCxnSpPr>
      <xdr:spPr>
        <a:xfrm flipV="1">
          <a:off x="14782800" y="6565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5" name="フローチャート : 判断 314"/>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6" name="テキスト ボックス 315"/>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7257</xdr:rowOff>
    </xdr:from>
    <xdr:to>
      <xdr:col>21</xdr:col>
      <xdr:colOff>361950</xdr:colOff>
      <xdr:row>38</xdr:row>
      <xdr:rowOff>72572</xdr:rowOff>
    </xdr:to>
    <xdr:cxnSp macro="">
      <xdr:nvCxnSpPr>
        <xdr:cNvPr id="317" name="直線コネクタ 316"/>
        <xdr:cNvCxnSpPr/>
      </xdr:nvCxnSpPr>
      <xdr:spPr>
        <a:xfrm>
          <a:off x="13893800" y="652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18" name="フローチャート : 判断 317"/>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19" name="テキスト ボックス 318"/>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7257</xdr:rowOff>
    </xdr:from>
    <xdr:to>
      <xdr:col>20</xdr:col>
      <xdr:colOff>158750</xdr:colOff>
      <xdr:row>39</xdr:row>
      <xdr:rowOff>9978</xdr:rowOff>
    </xdr:to>
    <xdr:cxnSp macro="">
      <xdr:nvCxnSpPr>
        <xdr:cNvPr id="320" name="直線コネクタ 319"/>
        <xdr:cNvCxnSpPr/>
      </xdr:nvCxnSpPr>
      <xdr:spPr>
        <a:xfrm flipV="1">
          <a:off x="13004800" y="65223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1" name="フローチャート : 判断 320"/>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2" name="テキスト ボックス 32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3" name="フローチャート : 判断 322"/>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76399</xdr:rowOff>
    </xdr:from>
    <xdr:ext cx="762000" cy="259045"/>
    <xdr:sp macro="" textlink="">
      <xdr:nvSpPr>
        <xdr:cNvPr id="324" name="テキスト ボックス 323"/>
        <xdr:cNvSpPr txBox="1"/>
      </xdr:nvSpPr>
      <xdr:spPr>
        <a:xfrm>
          <a:off x="12623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30" name="円/楕円 329"/>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67327</xdr:rowOff>
    </xdr:from>
    <xdr:ext cx="762000" cy="259045"/>
    <xdr:sp macro="" textlink="">
      <xdr:nvSpPr>
        <xdr:cNvPr id="331"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0</xdr:rowOff>
    </xdr:from>
    <xdr:to>
      <xdr:col>22</xdr:col>
      <xdr:colOff>615950</xdr:colOff>
      <xdr:row>38</xdr:row>
      <xdr:rowOff>101600</xdr:rowOff>
    </xdr:to>
    <xdr:sp macro="" textlink="">
      <xdr:nvSpPr>
        <xdr:cNvPr id="332" name="円/楕円 331"/>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86377</xdr:rowOff>
    </xdr:from>
    <xdr:ext cx="736600" cy="259045"/>
    <xdr:sp macro="" textlink="">
      <xdr:nvSpPr>
        <xdr:cNvPr id="333" name="テキスト ボックス 332"/>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21772</xdr:rowOff>
    </xdr:from>
    <xdr:to>
      <xdr:col>21</xdr:col>
      <xdr:colOff>412750</xdr:colOff>
      <xdr:row>38</xdr:row>
      <xdr:rowOff>123372</xdr:rowOff>
    </xdr:to>
    <xdr:sp macro="" textlink="">
      <xdr:nvSpPr>
        <xdr:cNvPr id="334" name="円/楕円 333"/>
        <xdr:cNvSpPr/>
      </xdr:nvSpPr>
      <xdr:spPr>
        <a:xfrm>
          <a:off x="14732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108149</xdr:rowOff>
    </xdr:from>
    <xdr:ext cx="762000" cy="259045"/>
    <xdr:sp macro="" textlink="">
      <xdr:nvSpPr>
        <xdr:cNvPr id="335" name="テキスト ボックス 334"/>
        <xdr:cNvSpPr txBox="1"/>
      </xdr:nvSpPr>
      <xdr:spPr>
        <a:xfrm>
          <a:off x="14401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127907</xdr:rowOff>
    </xdr:from>
    <xdr:to>
      <xdr:col>20</xdr:col>
      <xdr:colOff>209550</xdr:colOff>
      <xdr:row>38</xdr:row>
      <xdr:rowOff>58057</xdr:rowOff>
    </xdr:to>
    <xdr:sp macro="" textlink="">
      <xdr:nvSpPr>
        <xdr:cNvPr id="336" name="円/楕円 335"/>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42834</xdr:rowOff>
    </xdr:from>
    <xdr:ext cx="762000" cy="259045"/>
    <xdr:sp macro="" textlink="">
      <xdr:nvSpPr>
        <xdr:cNvPr id="337" name="テキスト ボックス 336"/>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130628</xdr:rowOff>
    </xdr:from>
    <xdr:to>
      <xdr:col>19</xdr:col>
      <xdr:colOff>6350</xdr:colOff>
      <xdr:row>39</xdr:row>
      <xdr:rowOff>60778</xdr:rowOff>
    </xdr:to>
    <xdr:sp macro="" textlink="">
      <xdr:nvSpPr>
        <xdr:cNvPr id="338" name="円/楕円 337"/>
        <xdr:cNvSpPr/>
      </xdr:nvSpPr>
      <xdr:spPr>
        <a:xfrm>
          <a:off x="12954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45555</xdr:rowOff>
    </xdr:from>
    <xdr:ext cx="762000" cy="259045"/>
    <xdr:sp macro="" textlink="">
      <xdr:nvSpPr>
        <xdr:cNvPr id="339" name="テキスト ボックス 338"/>
        <xdr:cNvSpPr txBox="1"/>
      </xdr:nvSpPr>
      <xdr:spPr>
        <a:xfrm>
          <a:off x="12623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矢掛町では，従来から地方交付税措置のある有利な地方債を優先的に借入，実質的な公債費の抑制を図ってきた。また公的資金補償金免除繰上償還だけでなく，利率の高い地方債については任意繰上償還を行うなど，後年度負担の軽減にも取り組んできた。その結果，公債費及び公債費に準ずる費用の比率は類似団体と比較して若干低くなってい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7" name="直線コネクタ 366"/>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8"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9" name="直線コネクタ 368"/>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130810</xdr:rowOff>
    </xdr:from>
    <xdr:to>
      <xdr:col>7</xdr:col>
      <xdr:colOff>15875</xdr:colOff>
      <xdr:row>74</xdr:row>
      <xdr:rowOff>43180</xdr:rowOff>
    </xdr:to>
    <xdr:cxnSp macro="">
      <xdr:nvCxnSpPr>
        <xdr:cNvPr id="372" name="直線コネクタ 371"/>
        <xdr:cNvCxnSpPr/>
      </xdr:nvCxnSpPr>
      <xdr:spPr>
        <a:xfrm flipV="1">
          <a:off x="3987800" y="12646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6367</xdr:rowOff>
    </xdr:from>
    <xdr:ext cx="762000" cy="259045"/>
    <xdr:sp macro="" textlink="">
      <xdr:nvSpPr>
        <xdr:cNvPr id="373" name="公債費平均値テキスト"/>
        <xdr:cNvSpPr txBox="1"/>
      </xdr:nvSpPr>
      <xdr:spPr>
        <a:xfrm>
          <a:off x="4914900" y="12865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4" name="フローチャート : 判断 373"/>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43180</xdr:rowOff>
    </xdr:from>
    <xdr:to>
      <xdr:col>5</xdr:col>
      <xdr:colOff>549275</xdr:colOff>
      <xdr:row>74</xdr:row>
      <xdr:rowOff>58420</xdr:rowOff>
    </xdr:to>
    <xdr:cxnSp macro="">
      <xdr:nvCxnSpPr>
        <xdr:cNvPr id="375" name="直線コネクタ 374"/>
        <xdr:cNvCxnSpPr/>
      </xdr:nvCxnSpPr>
      <xdr:spPr>
        <a:xfrm flipV="1">
          <a:off x="3098800" y="12730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6" name="フローチャート : 判断 375"/>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77" name="テキスト ボックス 376"/>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35560</xdr:rowOff>
    </xdr:from>
    <xdr:to>
      <xdr:col>4</xdr:col>
      <xdr:colOff>346075</xdr:colOff>
      <xdr:row>74</xdr:row>
      <xdr:rowOff>58420</xdr:rowOff>
    </xdr:to>
    <xdr:cxnSp macro="">
      <xdr:nvCxnSpPr>
        <xdr:cNvPr id="378" name="直線コネクタ 377"/>
        <xdr:cNvCxnSpPr/>
      </xdr:nvCxnSpPr>
      <xdr:spPr>
        <a:xfrm>
          <a:off x="2209800" y="12722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9" name="フローチャート : 判断 378"/>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10177</xdr:rowOff>
    </xdr:from>
    <xdr:ext cx="762000" cy="259045"/>
    <xdr:sp macro="" textlink="">
      <xdr:nvSpPr>
        <xdr:cNvPr id="380" name="テキスト ボックス 379"/>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81280</xdr:rowOff>
    </xdr:to>
    <xdr:cxnSp macro="">
      <xdr:nvCxnSpPr>
        <xdr:cNvPr id="381" name="直線コネクタ 380"/>
        <xdr:cNvCxnSpPr/>
      </xdr:nvCxnSpPr>
      <xdr:spPr>
        <a:xfrm flipV="1">
          <a:off x="1320800" y="12722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72390</xdr:rowOff>
    </xdr:from>
    <xdr:to>
      <xdr:col>3</xdr:col>
      <xdr:colOff>193675</xdr:colOff>
      <xdr:row>76</xdr:row>
      <xdr:rowOff>2539</xdr:rowOff>
    </xdr:to>
    <xdr:sp macro="" textlink="">
      <xdr:nvSpPr>
        <xdr:cNvPr id="382" name="フローチャート : 判断 381"/>
        <xdr:cNvSpPr/>
      </xdr:nvSpPr>
      <xdr:spPr>
        <a:xfrm>
          <a:off x="2159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158766</xdr:rowOff>
    </xdr:from>
    <xdr:ext cx="762000" cy="259045"/>
    <xdr:sp macro="" textlink="">
      <xdr:nvSpPr>
        <xdr:cNvPr id="383" name="テキスト ボックス 382"/>
        <xdr:cNvSpPr txBox="1"/>
      </xdr:nvSpPr>
      <xdr:spPr>
        <a:xfrm>
          <a:off x="1828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4" name="フローチャート : 判断 383"/>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25416</xdr:rowOff>
    </xdr:from>
    <xdr:ext cx="762000" cy="259045"/>
    <xdr:sp macro="" textlink="">
      <xdr:nvSpPr>
        <xdr:cNvPr id="385" name="テキスト ボックス 384"/>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80010</xdr:rowOff>
    </xdr:from>
    <xdr:to>
      <xdr:col>7</xdr:col>
      <xdr:colOff>66675</xdr:colOff>
      <xdr:row>74</xdr:row>
      <xdr:rowOff>10160</xdr:rowOff>
    </xdr:to>
    <xdr:sp macro="" textlink="">
      <xdr:nvSpPr>
        <xdr:cNvPr id="391" name="円/楕円 390"/>
        <xdr:cNvSpPr/>
      </xdr:nvSpPr>
      <xdr:spPr>
        <a:xfrm>
          <a:off x="47752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96537</xdr:rowOff>
    </xdr:from>
    <xdr:ext cx="762000" cy="259045"/>
    <xdr:sp macro="" textlink="">
      <xdr:nvSpPr>
        <xdr:cNvPr id="392" name="公債費該当値テキスト"/>
        <xdr:cNvSpPr txBox="1"/>
      </xdr:nvSpPr>
      <xdr:spPr>
        <a:xfrm>
          <a:off x="49149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163830</xdr:rowOff>
    </xdr:from>
    <xdr:to>
      <xdr:col>5</xdr:col>
      <xdr:colOff>600075</xdr:colOff>
      <xdr:row>74</xdr:row>
      <xdr:rowOff>93980</xdr:rowOff>
    </xdr:to>
    <xdr:sp macro="" textlink="">
      <xdr:nvSpPr>
        <xdr:cNvPr id="393" name="円/楕円 392"/>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104157</xdr:rowOff>
    </xdr:from>
    <xdr:ext cx="736600" cy="259045"/>
    <xdr:sp macro="" textlink="">
      <xdr:nvSpPr>
        <xdr:cNvPr id="394" name="テキスト ボックス 393"/>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xdr:rowOff>
    </xdr:from>
    <xdr:to>
      <xdr:col>4</xdr:col>
      <xdr:colOff>396875</xdr:colOff>
      <xdr:row>74</xdr:row>
      <xdr:rowOff>109220</xdr:rowOff>
    </xdr:to>
    <xdr:sp macro="" textlink="">
      <xdr:nvSpPr>
        <xdr:cNvPr id="395" name="円/楕円 394"/>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119397</xdr:rowOff>
    </xdr:from>
    <xdr:ext cx="762000" cy="259045"/>
    <xdr:sp macro="" textlink="">
      <xdr:nvSpPr>
        <xdr:cNvPr id="396" name="テキスト ボックス 395"/>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156210</xdr:rowOff>
    </xdr:from>
    <xdr:to>
      <xdr:col>3</xdr:col>
      <xdr:colOff>193675</xdr:colOff>
      <xdr:row>74</xdr:row>
      <xdr:rowOff>86360</xdr:rowOff>
    </xdr:to>
    <xdr:sp macro="" textlink="">
      <xdr:nvSpPr>
        <xdr:cNvPr id="397" name="円/楕円 396"/>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96537</xdr:rowOff>
    </xdr:from>
    <xdr:ext cx="762000" cy="259045"/>
    <xdr:sp macro="" textlink="">
      <xdr:nvSpPr>
        <xdr:cNvPr id="398" name="テキスト ボックス 397"/>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30480</xdr:rowOff>
    </xdr:from>
    <xdr:to>
      <xdr:col>1</xdr:col>
      <xdr:colOff>676275</xdr:colOff>
      <xdr:row>74</xdr:row>
      <xdr:rowOff>132080</xdr:rowOff>
    </xdr:to>
    <xdr:sp macro="" textlink="">
      <xdr:nvSpPr>
        <xdr:cNvPr id="399" name="円/楕円 398"/>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142257</xdr:rowOff>
    </xdr:from>
    <xdr:ext cx="762000" cy="259045"/>
    <xdr:sp macro="" textlink="">
      <xdr:nvSpPr>
        <xdr:cNvPr id="400" name="テキスト ボックス 399"/>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矢掛町では，経常一般財源等が対前年度が若干増であるのに対し，経常経費充当一般財源が減少したことにより経常収支比率が２．１ポイント減少した。この主要因は公債費部分であるが，公債費以外においても物件費や補助費が減少しており，１．０ポイントの減少となってい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6" name="直線コネクタ 425"/>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8" name="直線コネクタ 42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9"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30" name="直線コネクタ 429"/>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79</xdr:row>
      <xdr:rowOff>161289</xdr:rowOff>
    </xdr:to>
    <xdr:cxnSp macro="">
      <xdr:nvCxnSpPr>
        <xdr:cNvPr id="431" name="直線コネクタ 430"/>
        <xdr:cNvCxnSpPr/>
      </xdr:nvCxnSpPr>
      <xdr:spPr>
        <a:xfrm flipV="1">
          <a:off x="15671800" y="13660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60723</xdr:rowOff>
    </xdr:from>
    <xdr:ext cx="762000" cy="259045"/>
    <xdr:sp macro="" textlink="">
      <xdr:nvSpPr>
        <xdr:cNvPr id="432" name="公債費以外平均値テキスト"/>
        <xdr:cNvSpPr txBox="1"/>
      </xdr:nvSpPr>
      <xdr:spPr>
        <a:xfrm>
          <a:off x="16598900" y="1326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3" name="フローチャート : 判断 432"/>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124713</xdr:rowOff>
    </xdr:from>
    <xdr:to>
      <xdr:col>22</xdr:col>
      <xdr:colOff>565150</xdr:colOff>
      <xdr:row>79</xdr:row>
      <xdr:rowOff>161289</xdr:rowOff>
    </xdr:to>
    <xdr:cxnSp macro="">
      <xdr:nvCxnSpPr>
        <xdr:cNvPr id="434" name="直線コネクタ 433"/>
        <xdr:cNvCxnSpPr/>
      </xdr:nvCxnSpPr>
      <xdr:spPr>
        <a:xfrm>
          <a:off x="14782800" y="136692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5" name="フローチャート : 判断 43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36" name="テキスト ボックス 435"/>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79</xdr:row>
      <xdr:rowOff>124713</xdr:rowOff>
    </xdr:to>
    <xdr:cxnSp macro="">
      <xdr:nvCxnSpPr>
        <xdr:cNvPr id="437" name="直線コネクタ 436"/>
        <xdr:cNvCxnSpPr/>
      </xdr:nvCxnSpPr>
      <xdr:spPr>
        <a:xfrm>
          <a:off x="13893800" y="13426948"/>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8" name="フローチャート : 判断 437"/>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87392</xdr:rowOff>
    </xdr:from>
    <xdr:ext cx="762000" cy="259045"/>
    <xdr:sp macro="" textlink="">
      <xdr:nvSpPr>
        <xdr:cNvPr id="439" name="テキスト ボックス 438"/>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79</xdr:row>
      <xdr:rowOff>92711</xdr:rowOff>
    </xdr:to>
    <xdr:cxnSp macro="">
      <xdr:nvCxnSpPr>
        <xdr:cNvPr id="440" name="直線コネクタ 439"/>
        <xdr:cNvCxnSpPr/>
      </xdr:nvCxnSpPr>
      <xdr:spPr>
        <a:xfrm flipV="1">
          <a:off x="13004800" y="13426948"/>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41" name="フローチャート : 判断 440"/>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42" name="テキスト ボックス 441"/>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3" name="フローチャート : 判断 442"/>
        <xdr:cNvSpPr/>
      </xdr:nvSpPr>
      <xdr:spPr>
        <a:xfrm>
          <a:off x="12954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34814</xdr:rowOff>
    </xdr:from>
    <xdr:ext cx="762000" cy="259045"/>
    <xdr:sp macro="" textlink="">
      <xdr:nvSpPr>
        <xdr:cNvPr id="444" name="テキスト ボックス 443"/>
        <xdr:cNvSpPr txBox="1"/>
      </xdr:nvSpPr>
      <xdr:spPr>
        <a:xfrm>
          <a:off x="12623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64770</xdr:rowOff>
    </xdr:from>
    <xdr:to>
      <xdr:col>24</xdr:col>
      <xdr:colOff>82550</xdr:colOff>
      <xdr:row>79</xdr:row>
      <xdr:rowOff>166370</xdr:rowOff>
    </xdr:to>
    <xdr:sp macro="" textlink="">
      <xdr:nvSpPr>
        <xdr:cNvPr id="450" name="円/楕円 449"/>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36847</xdr:rowOff>
    </xdr:from>
    <xdr:ext cx="762000" cy="259045"/>
    <xdr:sp macro="" textlink="">
      <xdr:nvSpPr>
        <xdr:cNvPr id="451"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110489</xdr:rowOff>
    </xdr:from>
    <xdr:to>
      <xdr:col>22</xdr:col>
      <xdr:colOff>615950</xdr:colOff>
      <xdr:row>80</xdr:row>
      <xdr:rowOff>40639</xdr:rowOff>
    </xdr:to>
    <xdr:sp macro="" textlink="">
      <xdr:nvSpPr>
        <xdr:cNvPr id="452" name="円/楕円 451"/>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25416</xdr:rowOff>
    </xdr:from>
    <xdr:ext cx="736600" cy="259045"/>
    <xdr:sp macro="" textlink="">
      <xdr:nvSpPr>
        <xdr:cNvPr id="453" name="テキスト ボックス 452"/>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73913</xdr:rowOff>
    </xdr:from>
    <xdr:to>
      <xdr:col>21</xdr:col>
      <xdr:colOff>412750</xdr:colOff>
      <xdr:row>80</xdr:row>
      <xdr:rowOff>4063</xdr:rowOff>
    </xdr:to>
    <xdr:sp macro="" textlink="">
      <xdr:nvSpPr>
        <xdr:cNvPr id="454" name="円/楕円 453"/>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160290</xdr:rowOff>
    </xdr:from>
    <xdr:ext cx="762000" cy="259045"/>
    <xdr:sp macro="" textlink="">
      <xdr:nvSpPr>
        <xdr:cNvPr id="455" name="テキスト ボックス 454"/>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6" name="円/楕円 455"/>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57" name="テキスト ボックス 456"/>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8" name="円/楕円 457"/>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9" name="テキスト ボックス 458"/>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岡山県矢掛町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135877</xdr:rowOff>
    </xdr:from>
    <xdr:to>
      <xdr:col>4</xdr:col>
      <xdr:colOff>1117600</xdr:colOff>
      <xdr:row>17</xdr:row>
      <xdr:rowOff>149936</xdr:rowOff>
    </xdr:to>
    <xdr:cxnSp macro="">
      <xdr:nvCxnSpPr>
        <xdr:cNvPr id="50" name="直線コネクタ 49"/>
        <xdr:cNvCxnSpPr/>
      </xdr:nvCxnSpPr>
      <xdr:spPr bwMode="auto">
        <a:xfrm>
          <a:off x="5003800" y="3098152"/>
          <a:ext cx="6477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99566</xdr:rowOff>
    </xdr:from>
    <xdr:ext cx="762000" cy="259045"/>
    <xdr:sp macro="" textlink="">
      <xdr:nvSpPr>
        <xdr:cNvPr id="51" name="人口1人当たり決算額の推移平均値テキスト130"/>
        <xdr:cNvSpPr txBox="1"/>
      </xdr:nvSpPr>
      <xdr:spPr>
        <a:xfrm>
          <a:off x="5740400" y="2718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163652</xdr:rowOff>
    </xdr:from>
    <xdr:to>
      <xdr:col>4</xdr:col>
      <xdr:colOff>469900</xdr:colOff>
      <xdr:row>17</xdr:row>
      <xdr:rowOff>135877</xdr:rowOff>
    </xdr:to>
    <xdr:cxnSp macro="">
      <xdr:nvCxnSpPr>
        <xdr:cNvPr id="53" name="直線コネクタ 52"/>
        <xdr:cNvCxnSpPr/>
      </xdr:nvCxnSpPr>
      <xdr:spPr bwMode="auto">
        <a:xfrm>
          <a:off x="4305300" y="2954477"/>
          <a:ext cx="698500" cy="143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149287</xdr:rowOff>
    </xdr:from>
    <xdr:ext cx="736600" cy="259045"/>
    <xdr:sp macro="" textlink="">
      <xdr:nvSpPr>
        <xdr:cNvPr id="55" name="テキスト ボックス 54"/>
        <xdr:cNvSpPr txBox="1"/>
      </xdr:nvSpPr>
      <xdr:spPr>
        <a:xfrm>
          <a:off x="4622800" y="259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163652</xdr:rowOff>
    </xdr:from>
    <xdr:to>
      <xdr:col>3</xdr:col>
      <xdr:colOff>904875</xdr:colOff>
      <xdr:row>17</xdr:row>
      <xdr:rowOff>45352</xdr:rowOff>
    </xdr:to>
    <xdr:cxnSp macro="">
      <xdr:nvCxnSpPr>
        <xdr:cNvPr id="56" name="直線コネクタ 55"/>
        <xdr:cNvCxnSpPr/>
      </xdr:nvCxnSpPr>
      <xdr:spPr bwMode="auto">
        <a:xfrm flipV="1">
          <a:off x="3606800" y="2954477"/>
          <a:ext cx="698500" cy="53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115416</xdr:rowOff>
    </xdr:from>
    <xdr:ext cx="762000" cy="259045"/>
    <xdr:sp macro="" textlink="">
      <xdr:nvSpPr>
        <xdr:cNvPr id="58" name="テキスト ボックス 57"/>
        <xdr:cNvSpPr txBox="1"/>
      </xdr:nvSpPr>
      <xdr:spPr>
        <a:xfrm>
          <a:off x="39243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45352</xdr:rowOff>
    </xdr:from>
    <xdr:to>
      <xdr:col>3</xdr:col>
      <xdr:colOff>206375</xdr:colOff>
      <xdr:row>17</xdr:row>
      <xdr:rowOff>129286</xdr:rowOff>
    </xdr:to>
    <xdr:cxnSp macro="">
      <xdr:nvCxnSpPr>
        <xdr:cNvPr id="59" name="直線コネクタ 58"/>
        <xdr:cNvCxnSpPr/>
      </xdr:nvCxnSpPr>
      <xdr:spPr bwMode="auto">
        <a:xfrm flipV="1">
          <a:off x="2908300" y="3007627"/>
          <a:ext cx="698500" cy="8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40176</xdr:rowOff>
    </xdr:from>
    <xdr:to>
      <xdr:col>3</xdr:col>
      <xdr:colOff>257175</xdr:colOff>
      <xdr:row>16</xdr:row>
      <xdr:rowOff>141776</xdr:rowOff>
    </xdr:to>
    <xdr:sp macro="" textlink="">
      <xdr:nvSpPr>
        <xdr:cNvPr id="60" name="フローチャート : 判断 59"/>
        <xdr:cNvSpPr/>
      </xdr:nvSpPr>
      <xdr:spPr bwMode="auto">
        <a:xfrm>
          <a:off x="35560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151953</xdr:rowOff>
    </xdr:from>
    <xdr:ext cx="762000" cy="259045"/>
    <xdr:sp macro="" textlink="">
      <xdr:nvSpPr>
        <xdr:cNvPr id="61" name="テキスト ボックス 60"/>
        <xdr:cNvSpPr txBox="1"/>
      </xdr:nvSpPr>
      <xdr:spPr>
        <a:xfrm>
          <a:off x="32258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105213</xdr:rowOff>
    </xdr:from>
    <xdr:to>
      <xdr:col>2</xdr:col>
      <xdr:colOff>692150</xdr:colOff>
      <xdr:row>17</xdr:row>
      <xdr:rowOff>35363</xdr:rowOff>
    </xdr:to>
    <xdr:sp macro="" textlink="">
      <xdr:nvSpPr>
        <xdr:cNvPr id="62" name="フローチャート : 判断 61"/>
        <xdr:cNvSpPr/>
      </xdr:nvSpPr>
      <xdr:spPr bwMode="auto">
        <a:xfrm>
          <a:off x="2857500" y="289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45540</xdr:rowOff>
    </xdr:from>
    <xdr:ext cx="762000" cy="259045"/>
    <xdr:sp macro="" textlink="">
      <xdr:nvSpPr>
        <xdr:cNvPr id="63" name="テキスト ボックス 62"/>
        <xdr:cNvSpPr txBox="1"/>
      </xdr:nvSpPr>
      <xdr:spPr>
        <a:xfrm>
          <a:off x="2527300" y="26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99136</xdr:rowOff>
    </xdr:from>
    <xdr:to>
      <xdr:col>5</xdr:col>
      <xdr:colOff>34925</xdr:colOff>
      <xdr:row>18</xdr:row>
      <xdr:rowOff>29286</xdr:rowOff>
    </xdr:to>
    <xdr:sp macro="" textlink="">
      <xdr:nvSpPr>
        <xdr:cNvPr id="69" name="円/楕円 68"/>
        <xdr:cNvSpPr/>
      </xdr:nvSpPr>
      <xdr:spPr bwMode="auto">
        <a:xfrm>
          <a:off x="5600700" y="306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71213</xdr:rowOff>
    </xdr:from>
    <xdr:ext cx="762000" cy="259045"/>
    <xdr:sp macro="" textlink="">
      <xdr:nvSpPr>
        <xdr:cNvPr id="70" name="人口1人当たり決算額の推移該当値テキスト130"/>
        <xdr:cNvSpPr txBox="1"/>
      </xdr:nvSpPr>
      <xdr:spPr>
        <a:xfrm>
          <a:off x="5740400" y="30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85077</xdr:rowOff>
    </xdr:from>
    <xdr:to>
      <xdr:col>4</xdr:col>
      <xdr:colOff>520700</xdr:colOff>
      <xdr:row>18</xdr:row>
      <xdr:rowOff>15227</xdr:rowOff>
    </xdr:to>
    <xdr:sp macro="" textlink="">
      <xdr:nvSpPr>
        <xdr:cNvPr id="71" name="円/楕円 70"/>
        <xdr:cNvSpPr/>
      </xdr:nvSpPr>
      <xdr:spPr bwMode="auto">
        <a:xfrm>
          <a:off x="4953000" y="304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xdr:rowOff>
    </xdr:from>
    <xdr:ext cx="736600" cy="259045"/>
    <xdr:sp macro="" textlink="">
      <xdr:nvSpPr>
        <xdr:cNvPr id="72" name="テキスト ボックス 71"/>
        <xdr:cNvSpPr txBox="1"/>
      </xdr:nvSpPr>
      <xdr:spPr>
        <a:xfrm>
          <a:off x="4622800" y="3133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112852</xdr:rowOff>
    </xdr:from>
    <xdr:to>
      <xdr:col>3</xdr:col>
      <xdr:colOff>955675</xdr:colOff>
      <xdr:row>17</xdr:row>
      <xdr:rowOff>43002</xdr:rowOff>
    </xdr:to>
    <xdr:sp macro="" textlink="">
      <xdr:nvSpPr>
        <xdr:cNvPr id="73" name="円/楕円 72"/>
        <xdr:cNvSpPr/>
      </xdr:nvSpPr>
      <xdr:spPr bwMode="auto">
        <a:xfrm>
          <a:off x="4254500" y="2903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27779</xdr:rowOff>
    </xdr:from>
    <xdr:ext cx="762000" cy="259045"/>
    <xdr:sp macro="" textlink="">
      <xdr:nvSpPr>
        <xdr:cNvPr id="74" name="テキスト ボックス 73"/>
        <xdr:cNvSpPr txBox="1"/>
      </xdr:nvSpPr>
      <xdr:spPr>
        <a:xfrm>
          <a:off x="3924300" y="29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166002</xdr:rowOff>
    </xdr:from>
    <xdr:to>
      <xdr:col>3</xdr:col>
      <xdr:colOff>257175</xdr:colOff>
      <xdr:row>17</xdr:row>
      <xdr:rowOff>96152</xdr:rowOff>
    </xdr:to>
    <xdr:sp macro="" textlink="">
      <xdr:nvSpPr>
        <xdr:cNvPr id="75" name="円/楕円 74"/>
        <xdr:cNvSpPr/>
      </xdr:nvSpPr>
      <xdr:spPr bwMode="auto">
        <a:xfrm>
          <a:off x="3556000" y="295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80929</xdr:rowOff>
    </xdr:from>
    <xdr:ext cx="762000" cy="259045"/>
    <xdr:sp macro="" textlink="">
      <xdr:nvSpPr>
        <xdr:cNvPr id="76" name="テキスト ボックス 75"/>
        <xdr:cNvSpPr txBox="1"/>
      </xdr:nvSpPr>
      <xdr:spPr>
        <a:xfrm>
          <a:off x="3225800" y="30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88,786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78486</xdr:rowOff>
    </xdr:from>
    <xdr:to>
      <xdr:col>2</xdr:col>
      <xdr:colOff>692150</xdr:colOff>
      <xdr:row>18</xdr:row>
      <xdr:rowOff>8636</xdr:rowOff>
    </xdr:to>
    <xdr:sp macro="" textlink="">
      <xdr:nvSpPr>
        <xdr:cNvPr id="77" name="円/楕円 76"/>
        <xdr:cNvSpPr/>
      </xdr:nvSpPr>
      <xdr:spPr bwMode="auto">
        <a:xfrm>
          <a:off x="2857500" y="304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164863</xdr:rowOff>
    </xdr:from>
    <xdr:ext cx="762000" cy="259045"/>
    <xdr:sp macro="" textlink="">
      <xdr:nvSpPr>
        <xdr:cNvPr id="78" name="テキスト ボックス 77"/>
        <xdr:cNvSpPr txBox="1"/>
      </xdr:nvSpPr>
      <xdr:spPr>
        <a:xfrm>
          <a:off x="2527300" y="312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68935</xdr:rowOff>
    </xdr:from>
    <xdr:to>
      <xdr:col>4</xdr:col>
      <xdr:colOff>1117600</xdr:colOff>
      <xdr:row>36</xdr:row>
      <xdr:rowOff>89662</xdr:rowOff>
    </xdr:to>
    <xdr:cxnSp macro="">
      <xdr:nvCxnSpPr>
        <xdr:cNvPr id="113" name="直線コネクタ 112"/>
        <xdr:cNvCxnSpPr/>
      </xdr:nvCxnSpPr>
      <xdr:spPr bwMode="auto">
        <a:xfrm flipV="1">
          <a:off x="5003800" y="7022185"/>
          <a:ext cx="647700" cy="2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141762</xdr:rowOff>
    </xdr:from>
    <xdr:ext cx="762000" cy="259045"/>
    <xdr:sp macro="" textlink="">
      <xdr:nvSpPr>
        <xdr:cNvPr id="114" name="人口1人当たり決算額の推移平均値テキスト445"/>
        <xdr:cNvSpPr txBox="1"/>
      </xdr:nvSpPr>
      <xdr:spPr>
        <a:xfrm>
          <a:off x="5740400" y="6752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254673</xdr:rowOff>
    </xdr:from>
    <xdr:to>
      <xdr:col>4</xdr:col>
      <xdr:colOff>469900</xdr:colOff>
      <xdr:row>36</xdr:row>
      <xdr:rowOff>89662</xdr:rowOff>
    </xdr:to>
    <xdr:cxnSp macro="">
      <xdr:nvCxnSpPr>
        <xdr:cNvPr id="116" name="直線コネクタ 115"/>
        <xdr:cNvCxnSpPr/>
      </xdr:nvCxnSpPr>
      <xdr:spPr bwMode="auto">
        <a:xfrm>
          <a:off x="4305300" y="6865023"/>
          <a:ext cx="698500" cy="17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16870</xdr:rowOff>
    </xdr:from>
    <xdr:ext cx="736600" cy="259045"/>
    <xdr:sp macro="" textlink="">
      <xdr:nvSpPr>
        <xdr:cNvPr id="118" name="テキスト ボックス 117"/>
        <xdr:cNvSpPr txBox="1"/>
      </xdr:nvSpPr>
      <xdr:spPr>
        <a:xfrm>
          <a:off x="4622800" y="662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219735</xdr:rowOff>
    </xdr:from>
    <xdr:to>
      <xdr:col>3</xdr:col>
      <xdr:colOff>904875</xdr:colOff>
      <xdr:row>35</xdr:row>
      <xdr:rowOff>254673</xdr:rowOff>
    </xdr:to>
    <xdr:cxnSp macro="">
      <xdr:nvCxnSpPr>
        <xdr:cNvPr id="119" name="直線コネクタ 118"/>
        <xdr:cNvCxnSpPr/>
      </xdr:nvCxnSpPr>
      <xdr:spPr bwMode="auto">
        <a:xfrm>
          <a:off x="3606800" y="6830085"/>
          <a:ext cx="698500" cy="3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220628</xdr:rowOff>
    </xdr:from>
    <xdr:ext cx="762000" cy="259045"/>
    <xdr:sp macro="" textlink="">
      <xdr:nvSpPr>
        <xdr:cNvPr id="121" name="テキスト ボックス 120"/>
        <xdr:cNvSpPr txBox="1"/>
      </xdr:nvSpPr>
      <xdr:spPr>
        <a:xfrm>
          <a:off x="39243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219735</xdr:rowOff>
    </xdr:from>
    <xdr:to>
      <xdr:col>3</xdr:col>
      <xdr:colOff>206375</xdr:colOff>
      <xdr:row>35</xdr:row>
      <xdr:rowOff>297345</xdr:rowOff>
    </xdr:to>
    <xdr:cxnSp macro="">
      <xdr:nvCxnSpPr>
        <xdr:cNvPr id="122" name="直線コネクタ 121"/>
        <xdr:cNvCxnSpPr/>
      </xdr:nvCxnSpPr>
      <xdr:spPr bwMode="auto">
        <a:xfrm flipV="1">
          <a:off x="2908300" y="6830085"/>
          <a:ext cx="698500" cy="7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8992</xdr:rowOff>
    </xdr:from>
    <xdr:to>
      <xdr:col>3</xdr:col>
      <xdr:colOff>257175</xdr:colOff>
      <xdr:row>35</xdr:row>
      <xdr:rowOff>110592</xdr:rowOff>
    </xdr:to>
    <xdr:sp macro="" textlink="">
      <xdr:nvSpPr>
        <xdr:cNvPr id="123" name="フローチャート : 判断 122"/>
        <xdr:cNvSpPr/>
      </xdr:nvSpPr>
      <xdr:spPr bwMode="auto">
        <a:xfrm>
          <a:off x="35560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120769</xdr:rowOff>
    </xdr:from>
    <xdr:ext cx="762000" cy="259045"/>
    <xdr:sp macro="" textlink="">
      <xdr:nvSpPr>
        <xdr:cNvPr id="124" name="テキスト ボックス 123"/>
        <xdr:cNvSpPr txBox="1"/>
      </xdr:nvSpPr>
      <xdr:spPr>
        <a:xfrm>
          <a:off x="3225800" y="638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329412</xdr:rowOff>
    </xdr:from>
    <xdr:to>
      <xdr:col>2</xdr:col>
      <xdr:colOff>692150</xdr:colOff>
      <xdr:row>35</xdr:row>
      <xdr:rowOff>88112</xdr:rowOff>
    </xdr:to>
    <xdr:sp macro="" textlink="">
      <xdr:nvSpPr>
        <xdr:cNvPr id="125" name="フローチャート : 判断 124"/>
        <xdr:cNvSpPr/>
      </xdr:nvSpPr>
      <xdr:spPr bwMode="auto">
        <a:xfrm>
          <a:off x="2857500" y="6596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98289</xdr:rowOff>
    </xdr:from>
    <xdr:ext cx="762000" cy="259045"/>
    <xdr:sp macro="" textlink="">
      <xdr:nvSpPr>
        <xdr:cNvPr id="126" name="テキスト ボックス 125"/>
        <xdr:cNvSpPr txBox="1"/>
      </xdr:nvSpPr>
      <xdr:spPr>
        <a:xfrm>
          <a:off x="2527300" y="636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18135</xdr:rowOff>
    </xdr:from>
    <xdr:to>
      <xdr:col>5</xdr:col>
      <xdr:colOff>34925</xdr:colOff>
      <xdr:row>36</xdr:row>
      <xdr:rowOff>119735</xdr:rowOff>
    </xdr:to>
    <xdr:sp macro="" textlink="">
      <xdr:nvSpPr>
        <xdr:cNvPr id="132" name="円/楕円 131"/>
        <xdr:cNvSpPr/>
      </xdr:nvSpPr>
      <xdr:spPr bwMode="auto">
        <a:xfrm>
          <a:off x="5600700" y="697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333112</xdr:rowOff>
    </xdr:from>
    <xdr:ext cx="762000" cy="259045"/>
    <xdr:sp macro="" textlink="">
      <xdr:nvSpPr>
        <xdr:cNvPr id="133" name="人口1人当たり決算額の推移該当値テキスト445"/>
        <xdr:cNvSpPr txBox="1"/>
      </xdr:nvSpPr>
      <xdr:spPr>
        <a:xfrm>
          <a:off x="5740400" y="694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38862</xdr:rowOff>
    </xdr:from>
    <xdr:to>
      <xdr:col>4</xdr:col>
      <xdr:colOff>520700</xdr:colOff>
      <xdr:row>36</xdr:row>
      <xdr:rowOff>140462</xdr:rowOff>
    </xdr:to>
    <xdr:sp macro="" textlink="">
      <xdr:nvSpPr>
        <xdr:cNvPr id="134" name="円/楕円 133"/>
        <xdr:cNvSpPr/>
      </xdr:nvSpPr>
      <xdr:spPr bwMode="auto">
        <a:xfrm>
          <a:off x="4953000" y="699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125239</xdr:rowOff>
    </xdr:from>
    <xdr:ext cx="736600" cy="259045"/>
    <xdr:sp macro="" textlink="">
      <xdr:nvSpPr>
        <xdr:cNvPr id="135" name="テキスト ボックス 134"/>
        <xdr:cNvSpPr txBox="1"/>
      </xdr:nvSpPr>
      <xdr:spPr>
        <a:xfrm>
          <a:off x="4622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203873</xdr:rowOff>
    </xdr:from>
    <xdr:to>
      <xdr:col>3</xdr:col>
      <xdr:colOff>955675</xdr:colOff>
      <xdr:row>35</xdr:row>
      <xdr:rowOff>305473</xdr:rowOff>
    </xdr:to>
    <xdr:sp macro="" textlink="">
      <xdr:nvSpPr>
        <xdr:cNvPr id="136" name="円/楕円 135"/>
        <xdr:cNvSpPr/>
      </xdr:nvSpPr>
      <xdr:spPr bwMode="auto">
        <a:xfrm>
          <a:off x="4254500" y="681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290250</xdr:rowOff>
    </xdr:from>
    <xdr:ext cx="762000" cy="259045"/>
    <xdr:sp macro="" textlink="">
      <xdr:nvSpPr>
        <xdr:cNvPr id="137" name="テキスト ボックス 136"/>
        <xdr:cNvSpPr txBox="1"/>
      </xdr:nvSpPr>
      <xdr:spPr>
        <a:xfrm>
          <a:off x="3924300" y="690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168935</xdr:rowOff>
    </xdr:from>
    <xdr:to>
      <xdr:col>3</xdr:col>
      <xdr:colOff>257175</xdr:colOff>
      <xdr:row>35</xdr:row>
      <xdr:rowOff>270535</xdr:rowOff>
    </xdr:to>
    <xdr:sp macro="" textlink="">
      <xdr:nvSpPr>
        <xdr:cNvPr id="138" name="円/楕円 137"/>
        <xdr:cNvSpPr/>
      </xdr:nvSpPr>
      <xdr:spPr bwMode="auto">
        <a:xfrm>
          <a:off x="3556000" y="6779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255312</xdr:rowOff>
    </xdr:from>
    <xdr:ext cx="762000" cy="259045"/>
    <xdr:sp macro="" textlink="">
      <xdr:nvSpPr>
        <xdr:cNvPr id="139" name="テキスト ボックス 138"/>
        <xdr:cNvSpPr txBox="1"/>
      </xdr:nvSpPr>
      <xdr:spPr>
        <a:xfrm>
          <a:off x="3225800" y="686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246545</xdr:rowOff>
    </xdr:from>
    <xdr:to>
      <xdr:col>2</xdr:col>
      <xdr:colOff>692150</xdr:colOff>
      <xdr:row>36</xdr:row>
      <xdr:rowOff>5245</xdr:rowOff>
    </xdr:to>
    <xdr:sp macro="" textlink="">
      <xdr:nvSpPr>
        <xdr:cNvPr id="140" name="円/楕円 139"/>
        <xdr:cNvSpPr/>
      </xdr:nvSpPr>
      <xdr:spPr bwMode="auto">
        <a:xfrm>
          <a:off x="2857500" y="685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332922</xdr:rowOff>
    </xdr:from>
    <xdr:ext cx="762000" cy="259045"/>
    <xdr:sp macro="" textlink="">
      <xdr:nvSpPr>
        <xdr:cNvPr id="141" name="テキスト ボックス 140"/>
        <xdr:cNvSpPr txBox="1"/>
      </xdr:nvSpPr>
      <xdr:spPr>
        <a:xfrm>
          <a:off x="2527300" y="694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矢掛町では，地方財政法に基づき歳計剰余金の１／２を財政調整基金へ積み立てていることから基金残高が毎年増加している。これは積極的な国・県補助金の確保や過疎対策事業債など後年度交付税措置のある地方債の活用，また，人件費や物件費など歳出の抑制によるものであるが，今後は繰上償還等により地方債残高の減額を目指すことによって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矢掛町の各会計については，すべての会計で黒字経営となっている。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一般会計においては国・県等補助金対象事業の活用による事業展開を基本とし，なお必要な分を継ぎ足し単独事業として効率的な執行をしているためである。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今後も引き続き基準に則った適正な繰出金の執行に努め，各会計で黒字化を目指し健全な財政運営に努める。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定時・繰上償還等により元利償還金は年々減少しているが，過疎対策事業債を積極的に活用し事業展開することで今後は元利償還金の増加が見込まれる。また，公共下水道を平成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年度を目処に整備する中で公営企業債の元利償還金に対する繰入金も増加する見込みである。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将来負担額が増加しているものの，財政調整基金等の充当可能基金や基準財政需要額算入見込額も増加しているため，将来負担比率の分子は減少している。将来負担額が増加した要因とし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を目処に公共下水道事業債等に係る公営企業債等繰入見込額が増額になったことが挙げられる。また，過疎対策事業債の発行が認められたため，その積極的な活用による事業展開により一般会計等に係る地方債の現在高が増額に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8289354</v>
      </c>
      <c r="BO4" s="379"/>
      <c r="BP4" s="379"/>
      <c r="BQ4" s="379"/>
      <c r="BR4" s="379"/>
      <c r="BS4" s="379"/>
      <c r="BT4" s="379"/>
      <c r="BU4" s="380"/>
      <c r="BV4" s="378">
        <v>7407440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10.7</v>
      </c>
      <c r="CU4" s="554"/>
      <c r="CV4" s="554"/>
      <c r="CW4" s="554"/>
      <c r="CX4" s="554"/>
      <c r="CY4" s="554"/>
      <c r="CZ4" s="554"/>
      <c r="DA4" s="555"/>
      <c r="DB4" s="553">
        <v>10.1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7781145</v>
      </c>
      <c r="BO5" s="384"/>
      <c r="BP5" s="384"/>
      <c r="BQ5" s="384"/>
      <c r="BR5" s="384"/>
      <c r="BS5" s="384"/>
      <c r="BT5" s="384"/>
      <c r="BU5" s="385"/>
      <c r="BV5" s="383">
        <v>6901692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85.3</v>
      </c>
      <c r="CU5" s="354"/>
      <c r="CV5" s="354"/>
      <c r="CW5" s="354"/>
      <c r="CX5" s="354"/>
      <c r="CY5" s="354"/>
      <c r="CZ5" s="354"/>
      <c r="DA5" s="355"/>
      <c r="DB5" s="353">
        <v>87.4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508209</v>
      </c>
      <c r="BO6" s="384"/>
      <c r="BP6" s="384"/>
      <c r="BQ6" s="384"/>
      <c r="BR6" s="384"/>
      <c r="BS6" s="384"/>
      <c r="BT6" s="384"/>
      <c r="BU6" s="385"/>
      <c r="BV6" s="383">
        <v>505748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91.5</v>
      </c>
      <c r="CU6" s="528"/>
      <c r="CV6" s="528"/>
      <c r="CW6" s="528"/>
      <c r="CX6" s="528"/>
      <c r="CY6" s="528"/>
      <c r="CZ6" s="528"/>
      <c r="DA6" s="529"/>
      <c r="DB6" s="527">
        <v>93.6</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27040</v>
      </c>
      <c r="BO7" s="384"/>
      <c r="BP7" s="384"/>
      <c r="BQ7" s="384"/>
      <c r="BR7" s="384"/>
      <c r="BS7" s="384"/>
      <c r="BT7" s="384"/>
      <c r="BU7" s="385"/>
      <c r="BV7" s="383">
        <v>54206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4490039</v>
      </c>
      <c r="CU7" s="384"/>
      <c r="CV7" s="384"/>
      <c r="CW7" s="384"/>
      <c r="CX7" s="384"/>
      <c r="CY7" s="384"/>
      <c r="CZ7" s="384"/>
      <c r="DA7" s="385"/>
      <c r="DB7" s="383">
        <v>4458767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481169</v>
      </c>
      <c r="BO8" s="384"/>
      <c r="BP8" s="384"/>
      <c r="BQ8" s="384"/>
      <c r="BR8" s="384"/>
      <c r="BS8" s="384"/>
      <c r="BT8" s="384"/>
      <c r="BU8" s="385"/>
      <c r="BV8" s="383">
        <v>451542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0.37</v>
      </c>
      <c r="CU8" s="491"/>
      <c r="CV8" s="491"/>
      <c r="CW8" s="491"/>
      <c r="CX8" s="491"/>
      <c r="CY8" s="491"/>
      <c r="CZ8" s="491"/>
      <c r="DA8" s="492"/>
      <c r="DB8" s="490">
        <v>0.37</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15092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29627</v>
      </c>
      <c r="BO9" s="384"/>
      <c r="BP9" s="384"/>
      <c r="BQ9" s="384"/>
      <c r="BR9" s="384"/>
      <c r="BS9" s="384"/>
      <c r="BT9" s="384"/>
      <c r="BU9" s="385"/>
      <c r="BV9" s="383">
        <v>-21972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11.9</v>
      </c>
      <c r="CU9" s="354"/>
      <c r="CV9" s="354"/>
      <c r="CW9" s="354"/>
      <c r="CX9" s="354"/>
      <c r="CY9" s="354"/>
      <c r="CZ9" s="354"/>
      <c r="DA9" s="355"/>
      <c r="DB9" s="353">
        <v>13.8</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15713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80221</v>
      </c>
      <c r="BO10" s="384"/>
      <c r="BP10" s="384"/>
      <c r="BQ10" s="384"/>
      <c r="BR10" s="384"/>
      <c r="BS10" s="384"/>
      <c r="BT10" s="384"/>
      <c r="BU10" s="385"/>
      <c r="BV10" s="383">
        <v>57829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111322</v>
      </c>
      <c r="BO11" s="384"/>
      <c r="BP11" s="384"/>
      <c r="BQ11" s="384"/>
      <c r="BR11" s="384"/>
      <c r="BS11" s="384"/>
      <c r="BT11" s="384"/>
      <c r="BU11" s="385"/>
      <c r="BV11" s="383">
        <v>152923</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15139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122689</v>
      </c>
      <c r="BO12" s="384"/>
      <c r="BP12" s="384"/>
      <c r="BQ12" s="384"/>
      <c r="BR12" s="384"/>
      <c r="BS12" s="384"/>
      <c r="BT12" s="384"/>
      <c r="BU12" s="385"/>
      <c r="BV12" s="383">
        <v>266574</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14948</v>
      </c>
      <c r="S13" s="483"/>
      <c r="T13" s="483"/>
      <c r="U13" s="483"/>
      <c r="V13" s="484"/>
      <c r="W13" s="470" t="s">
        <v>124</v>
      </c>
      <c r="X13" s="396"/>
      <c r="Y13" s="396"/>
      <c r="Z13" s="396"/>
      <c r="AA13" s="396"/>
      <c r="AB13" s="397"/>
      <c r="AC13" s="359">
        <v>599</v>
      </c>
      <c r="AD13" s="360"/>
      <c r="AE13" s="360"/>
      <c r="AF13" s="360"/>
      <c r="AG13" s="361"/>
      <c r="AH13" s="359">
        <v>936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98481</v>
      </c>
      <c r="BO13" s="384"/>
      <c r="BP13" s="384"/>
      <c r="BQ13" s="384"/>
      <c r="BR13" s="384"/>
      <c r="BS13" s="384"/>
      <c r="BT13" s="384"/>
      <c r="BU13" s="385"/>
      <c r="BV13" s="383">
        <v>-77794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10.7</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15271</v>
      </c>
      <c r="S14" s="483"/>
      <c r="T14" s="483"/>
      <c r="U14" s="483"/>
      <c r="V14" s="484"/>
      <c r="W14" s="485"/>
      <c r="X14" s="399"/>
      <c r="Y14" s="399"/>
      <c r="Z14" s="399"/>
      <c r="AA14" s="399"/>
      <c r="AB14" s="400"/>
      <c r="AC14" s="475">
        <v>8.9</v>
      </c>
      <c r="AD14" s="476"/>
      <c r="AE14" s="476"/>
      <c r="AF14" s="476"/>
      <c r="AG14" s="477"/>
      <c r="AH14" s="475">
        <v>12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v>0</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15068</v>
      </c>
      <c r="S15" s="483"/>
      <c r="T15" s="483"/>
      <c r="U15" s="483"/>
      <c r="V15" s="484"/>
      <c r="W15" s="470" t="s">
        <v>131</v>
      </c>
      <c r="X15" s="396"/>
      <c r="Y15" s="396"/>
      <c r="Z15" s="396"/>
      <c r="AA15" s="396"/>
      <c r="AB15" s="397"/>
      <c r="AC15" s="359">
        <v>2393</v>
      </c>
      <c r="AD15" s="360"/>
      <c r="AE15" s="360"/>
      <c r="AF15" s="360"/>
      <c r="AG15" s="361"/>
      <c r="AH15" s="359">
        <v>2929</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1378092</v>
      </c>
      <c r="BO15" s="379"/>
      <c r="BP15" s="379"/>
      <c r="BQ15" s="379"/>
      <c r="BR15" s="379"/>
      <c r="BS15" s="379"/>
      <c r="BT15" s="379"/>
      <c r="BU15" s="380"/>
      <c r="BV15" s="378">
        <v>1372837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35.700000000000003</v>
      </c>
      <c r="AD16" s="476"/>
      <c r="AE16" s="476"/>
      <c r="AF16" s="476"/>
      <c r="AG16" s="477"/>
      <c r="AH16" s="475">
        <v>37.700000000000003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3806757</v>
      </c>
      <c r="BO16" s="384"/>
      <c r="BP16" s="384"/>
      <c r="BQ16" s="384"/>
      <c r="BR16" s="384"/>
      <c r="BS16" s="384"/>
      <c r="BT16" s="384"/>
      <c r="BU16" s="385"/>
      <c r="BV16" s="383">
        <v>3780340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3706</v>
      </c>
      <c r="AD17" s="360"/>
      <c r="AE17" s="360"/>
      <c r="AF17" s="360"/>
      <c r="AG17" s="361"/>
      <c r="AH17" s="359">
        <v>3895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1756052</v>
      </c>
      <c r="BO17" s="384"/>
      <c r="BP17" s="384"/>
      <c r="BQ17" s="384"/>
      <c r="BR17" s="384"/>
      <c r="BS17" s="384"/>
      <c r="BT17" s="384"/>
      <c r="BU17" s="385"/>
      <c r="BV17" s="383">
        <v>1750199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90.62</v>
      </c>
      <c r="M18" s="446"/>
      <c r="N18" s="446"/>
      <c r="O18" s="446"/>
      <c r="P18" s="446"/>
      <c r="Q18" s="446"/>
      <c r="R18" s="447"/>
      <c r="S18" s="447"/>
      <c r="T18" s="447"/>
      <c r="U18" s="447"/>
      <c r="V18" s="448"/>
      <c r="W18" s="462"/>
      <c r="X18" s="463"/>
      <c r="Y18" s="463"/>
      <c r="Z18" s="463"/>
      <c r="AA18" s="463"/>
      <c r="AB18" s="471"/>
      <c r="AC18" s="347">
        <v>55.3</v>
      </c>
      <c r="AD18" s="348"/>
      <c r="AE18" s="348"/>
      <c r="AF18" s="348"/>
      <c r="AG18" s="449"/>
      <c r="AH18" s="347">
        <v>50.1</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3856287</v>
      </c>
      <c r="BO18" s="384"/>
      <c r="BP18" s="384"/>
      <c r="BQ18" s="384"/>
      <c r="BR18" s="384"/>
      <c r="BS18" s="384"/>
      <c r="BT18" s="384"/>
      <c r="BU18" s="385"/>
      <c r="BV18" s="383">
        <v>3921238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167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5422514</v>
      </c>
      <c r="BO19" s="384"/>
      <c r="BP19" s="384"/>
      <c r="BQ19" s="384"/>
      <c r="BR19" s="384"/>
      <c r="BS19" s="384"/>
      <c r="BT19" s="384"/>
      <c r="BU19" s="385"/>
      <c r="BV19" s="383">
        <v>5284313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4947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6980621</v>
      </c>
      <c r="BO23" s="384"/>
      <c r="BP23" s="384"/>
      <c r="BQ23" s="384"/>
      <c r="BR23" s="384"/>
      <c r="BS23" s="384"/>
      <c r="BT23" s="384"/>
      <c r="BU23" s="385"/>
      <c r="BV23" s="383">
        <v>6438052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7900</v>
      </c>
      <c r="R24" s="360"/>
      <c r="S24" s="360"/>
      <c r="T24" s="360"/>
      <c r="U24" s="360"/>
      <c r="V24" s="361"/>
      <c r="W24" s="425"/>
      <c r="X24" s="416"/>
      <c r="Y24" s="417"/>
      <c r="Z24" s="356" t="s">
        <v>155</v>
      </c>
      <c r="AA24" s="357"/>
      <c r="AB24" s="357"/>
      <c r="AC24" s="357"/>
      <c r="AD24" s="357"/>
      <c r="AE24" s="357"/>
      <c r="AF24" s="357"/>
      <c r="AG24" s="358"/>
      <c r="AH24" s="359">
        <v>95</v>
      </c>
      <c r="AI24" s="360"/>
      <c r="AJ24" s="360"/>
      <c r="AK24" s="360"/>
      <c r="AL24" s="361"/>
      <c r="AM24" s="359">
        <v>279870</v>
      </c>
      <c r="AN24" s="360"/>
      <c r="AO24" s="360"/>
      <c r="AP24" s="360"/>
      <c r="AQ24" s="360"/>
      <c r="AR24" s="361"/>
      <c r="AS24" s="359">
        <v>2946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6584867</v>
      </c>
      <c r="BO24" s="384"/>
      <c r="BP24" s="384"/>
      <c r="BQ24" s="384"/>
      <c r="BR24" s="384"/>
      <c r="BS24" s="384"/>
      <c r="BT24" s="384"/>
      <c r="BU24" s="385"/>
      <c r="BV24" s="383">
        <v>5997300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6500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205620</v>
      </c>
      <c r="BO25" s="379"/>
      <c r="BP25" s="379"/>
      <c r="BQ25" s="379"/>
      <c r="BR25" s="379"/>
      <c r="BS25" s="379"/>
      <c r="BT25" s="379"/>
      <c r="BU25" s="380"/>
      <c r="BV25" s="378">
        <v>215500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5950</v>
      </c>
      <c r="R26" s="360"/>
      <c r="S26" s="360"/>
      <c r="T26" s="360"/>
      <c r="U26" s="360"/>
      <c r="V26" s="361"/>
      <c r="W26" s="425"/>
      <c r="X26" s="416"/>
      <c r="Y26" s="417"/>
      <c r="Z26" s="356" t="s">
        <v>161</v>
      </c>
      <c r="AA26" s="436"/>
      <c r="AB26" s="436"/>
      <c r="AC26" s="436"/>
      <c r="AD26" s="436"/>
      <c r="AE26" s="436"/>
      <c r="AF26" s="436"/>
      <c r="AG26" s="437"/>
      <c r="AH26" s="359">
        <v>2</v>
      </c>
      <c r="AI26" s="360"/>
      <c r="AJ26" s="360"/>
      <c r="AK26" s="360"/>
      <c r="AL26" s="361"/>
      <c r="AM26" s="359">
        <v>5230</v>
      </c>
      <c r="AN26" s="360"/>
      <c r="AO26" s="360"/>
      <c r="AP26" s="360"/>
      <c r="AQ26" s="360"/>
      <c r="AR26" s="361"/>
      <c r="AS26" s="359">
        <v>2615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3320</v>
      </c>
      <c r="R27" s="360"/>
      <c r="S27" s="360"/>
      <c r="T27" s="360"/>
      <c r="U27" s="360"/>
      <c r="V27" s="361"/>
      <c r="W27" s="425"/>
      <c r="X27" s="416"/>
      <c r="Y27" s="417"/>
      <c r="Z27" s="356" t="s">
        <v>164</v>
      </c>
      <c r="AA27" s="357"/>
      <c r="AB27" s="357"/>
      <c r="AC27" s="357"/>
      <c r="AD27" s="357"/>
      <c r="AE27" s="357"/>
      <c r="AF27" s="357"/>
      <c r="AG27" s="358"/>
      <c r="AH27" s="359">
        <v>6</v>
      </c>
      <c r="AI27" s="360"/>
      <c r="AJ27" s="360"/>
      <c r="AK27" s="360"/>
      <c r="AL27" s="361"/>
      <c r="AM27" s="359">
        <v>20832</v>
      </c>
      <c r="AN27" s="360"/>
      <c r="AO27" s="360"/>
      <c r="AP27" s="360"/>
      <c r="AQ27" s="360"/>
      <c r="AR27" s="361"/>
      <c r="AS27" s="359">
        <v>3472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170000</v>
      </c>
      <c r="BO27" s="387"/>
      <c r="BP27" s="387"/>
      <c r="BQ27" s="387"/>
      <c r="BR27" s="387"/>
      <c r="BS27" s="387"/>
      <c r="BT27" s="387"/>
      <c r="BU27" s="388"/>
      <c r="BV27" s="386">
        <v>170000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2700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3544143</v>
      </c>
      <c r="BO28" s="379"/>
      <c r="BP28" s="379"/>
      <c r="BQ28" s="379"/>
      <c r="BR28" s="379"/>
      <c r="BS28" s="379"/>
      <c r="BT28" s="379"/>
      <c r="BU28" s="380"/>
      <c r="BV28" s="378">
        <v>3364611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10</v>
      </c>
      <c r="M29" s="360"/>
      <c r="N29" s="360"/>
      <c r="O29" s="360"/>
      <c r="P29" s="361"/>
      <c r="Q29" s="359">
        <v>2500</v>
      </c>
      <c r="R29" s="360"/>
      <c r="S29" s="360"/>
      <c r="T29" s="360"/>
      <c r="U29" s="360"/>
      <c r="V29" s="361"/>
      <c r="W29" s="425"/>
      <c r="X29" s="416"/>
      <c r="Y29" s="417"/>
      <c r="Z29" s="356" t="s">
        <v>171</v>
      </c>
      <c r="AA29" s="357"/>
      <c r="AB29" s="357"/>
      <c r="AC29" s="357"/>
      <c r="AD29" s="357"/>
      <c r="AE29" s="357"/>
      <c r="AF29" s="357"/>
      <c r="AG29" s="358"/>
      <c r="AH29" s="359">
        <v>101</v>
      </c>
      <c r="AI29" s="360"/>
      <c r="AJ29" s="360"/>
      <c r="AK29" s="360"/>
      <c r="AL29" s="361"/>
      <c r="AM29" s="359">
        <v>300702</v>
      </c>
      <c r="AN29" s="360"/>
      <c r="AO29" s="360"/>
      <c r="AP29" s="360"/>
      <c r="AQ29" s="360"/>
      <c r="AR29" s="361"/>
      <c r="AS29" s="359">
        <v>2977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392250</v>
      </c>
      <c r="BO29" s="384"/>
      <c r="BP29" s="384"/>
      <c r="BQ29" s="384"/>
      <c r="BR29" s="384"/>
      <c r="BS29" s="384"/>
      <c r="BT29" s="384"/>
      <c r="BU29" s="385"/>
      <c r="BV29" s="383">
        <v>262868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2723258</v>
      </c>
      <c r="BO30" s="387"/>
      <c r="BP30" s="387"/>
      <c r="BQ30" s="387"/>
      <c r="BR30" s="387"/>
      <c r="BS30" s="387"/>
      <c r="BT30" s="387"/>
      <c r="BU30" s="388"/>
      <c r="BV30" s="386">
        <v>2416372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矢掛町国民健康保険事業特別会計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矢掛町水道事業会計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矢掛町公共下水道事業特別会計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井笠地区農業共済事務組合農業共済事業会計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矢掛町畜産公社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矢掛町住宅新築資金等貸付事業特別会計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矢掛町介護保険事業特別会計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矢掛町病院事業会計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矢掛町農業集落排水事業特別会計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岡山県井原地区清掃施設組合一般会計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矢掛町土地開発公社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矢掛町介護サービス事業特別会計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矢掛町介護老人保健施設事業会計</v>
      </c>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IF('各会計、関係団体の財政状況及び健全化判断比率'!B37="","",'各会計、関係団体の財政状況及び健全化判断比率'!B37)</f>
        <v>矢掛町地域開発事業特別会計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井原地区消防組合一般会計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矢掛町後期高齢者医療事業特別会計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岡山県西部衛生施設組合一般会計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岡山県笠岡市・矢掛町中学校組合一般会計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岡山県市町村総合事務組合一般会計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岡山県市町村総合事務組合貸付金特別会計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岡山県市町村総合事務組合脱退還付金特別会計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岡山県市町村総合事務組合交通災害共済特別会計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岡山県後期高齢者医療広域連合一般会計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79" t="s">
        <v>24</v>
      </c>
      <c r="C41" s="1180"/>
      <c r="D41" s="81"/>
      <c r="E41" s="1181" t="s">
        <v>25</v>
      </c>
      <c r="F41" s="1181"/>
      <c r="G41" s="1181"/>
      <c r="H41" s="1182"/>
      <c r="I41" s="82">
        <v>5924</v>
      </c>
      <c r="J41" s="83">
        <v>6190</v>
      </c>
      <c r="K41" s="83">
        <v>6329</v>
      </c>
      <c r="L41" s="83">
        <v>6438</v>
      </c>
      <c r="M41" s="84">
        <v>6981</v>
      </c>
    </row>
    <row r="42" spans="2:13" ht="27.75" customHeight="1" x14ac:dyDescent="0.15">
      <c r="B42" s="1169"/>
      <c r="C42" s="1170"/>
      <c r="D42" s="85"/>
      <c r="E42" s="1173" t="s">
        <v>26</v>
      </c>
      <c r="F42" s="1173"/>
      <c r="G42" s="1173"/>
      <c r="H42" s="1174"/>
      <c r="I42" s="86">
        <v>268</v>
      </c>
      <c r="J42" s="87">
        <v>254</v>
      </c>
      <c r="K42" s="87">
        <v>131</v>
      </c>
      <c r="L42" s="87">
        <v>204</v>
      </c>
      <c r="M42" s="88">
        <v>181</v>
      </c>
    </row>
    <row r="43" spans="2:13" ht="27.75" customHeight="1" x14ac:dyDescent="0.15">
      <c r="B43" s="1169"/>
      <c r="C43" s="1170"/>
      <c r="D43" s="85"/>
      <c r="E43" s="1173" t="s">
        <v>27</v>
      </c>
      <c r="F43" s="1173"/>
      <c r="G43" s="1173"/>
      <c r="H43" s="1174"/>
      <c r="I43" s="86">
        <v>7928</v>
      </c>
      <c r="J43" s="87">
        <v>8433</v>
      </c>
      <c r="K43" s="87">
        <v>8865</v>
      </c>
      <c r="L43" s="87">
        <v>9088</v>
      </c>
      <c r="M43" s="88">
        <v>9480</v>
      </c>
    </row>
    <row r="44" spans="2:13" ht="27.75" customHeight="1" x14ac:dyDescent="0.15">
      <c r="B44" s="1169"/>
      <c r="C44" s="1170"/>
      <c r="D44" s="85"/>
      <c r="E44" s="1173" t="s">
        <v>28</v>
      </c>
      <c r="F44" s="1173"/>
      <c r="G44" s="1173"/>
      <c r="H44" s="1174"/>
      <c r="I44" s="86">
        <v>135</v>
      </c>
      <c r="J44" s="87">
        <v>119</v>
      </c>
      <c r="K44" s="87">
        <v>112</v>
      </c>
      <c r="L44" s="87">
        <v>95</v>
      </c>
      <c r="M44" s="88">
        <v>84</v>
      </c>
    </row>
    <row r="45" spans="2:13" ht="27.75" customHeight="1" x14ac:dyDescent="0.15">
      <c r="B45" s="1169"/>
      <c r="C45" s="1170"/>
      <c r="D45" s="85"/>
      <c r="E45" s="1173" t="s">
        <v>29</v>
      </c>
      <c r="F45" s="1173"/>
      <c r="G45" s="1173"/>
      <c r="H45" s="1174"/>
      <c r="I45" s="86">
        <v>1074</v>
      </c>
      <c r="J45" s="87">
        <v>1186</v>
      </c>
      <c r="K45" s="87">
        <v>1133</v>
      </c>
      <c r="L45" s="87">
        <v>1018</v>
      </c>
      <c r="M45" s="88">
        <v>957</v>
      </c>
    </row>
    <row r="46" spans="2:13" ht="27.75" customHeight="1" x14ac:dyDescent="0.15">
      <c r="B46" s="1169"/>
      <c r="C46" s="1170"/>
      <c r="D46" s="85"/>
      <c r="E46" s="1173" t="s">
        <v>30</v>
      </c>
      <c r="F46" s="1173"/>
      <c r="G46" s="1173"/>
      <c r="H46" s="1174"/>
      <c r="I46" s="86">
        <v>18</v>
      </c>
      <c r="J46" s="87">
        <v>18</v>
      </c>
      <c r="K46" s="87">
        <v>9</v>
      </c>
      <c r="L46" s="87" t="s">
        <v>482</v>
      </c>
      <c r="M46" s="88" t="s">
        <v>482</v>
      </c>
    </row>
    <row r="47" spans="2:13" ht="27.75" customHeight="1" x14ac:dyDescent="0.15">
      <c r="B47" s="1169"/>
      <c r="C47" s="1170"/>
      <c r="D47" s="85"/>
      <c r="E47" s="1173" t="s">
        <v>31</v>
      </c>
      <c r="F47" s="1173"/>
      <c r="G47" s="1173"/>
      <c r="H47" s="1174"/>
      <c r="I47" s="86" t="s">
        <v>482</v>
      </c>
      <c r="J47" s="87" t="s">
        <v>482</v>
      </c>
      <c r="K47" s="87" t="s">
        <v>482</v>
      </c>
      <c r="L47" s="87" t="s">
        <v>482</v>
      </c>
      <c r="M47" s="88" t="s">
        <v>482</v>
      </c>
    </row>
    <row r="48" spans="2:13" ht="27.75" customHeight="1" x14ac:dyDescent="0.15">
      <c r="B48" s="1171"/>
      <c r="C48" s="1172"/>
      <c r="D48" s="85"/>
      <c r="E48" s="1173" t="s">
        <v>32</v>
      </c>
      <c r="F48" s="1173"/>
      <c r="G48" s="1173"/>
      <c r="H48" s="1174"/>
      <c r="I48" s="86" t="s">
        <v>482</v>
      </c>
      <c r="J48" s="87" t="s">
        <v>482</v>
      </c>
      <c r="K48" s="87" t="s">
        <v>482</v>
      </c>
      <c r="L48" s="87" t="s">
        <v>482</v>
      </c>
      <c r="M48" s="88" t="s">
        <v>482</v>
      </c>
    </row>
    <row r="49" spans="2:13" ht="27.75" customHeight="1" x14ac:dyDescent="0.15">
      <c r="B49" s="1167" t="s">
        <v>33</v>
      </c>
      <c r="C49" s="1168"/>
      <c r="D49" s="89"/>
      <c r="E49" s="1173" t="s">
        <v>34</v>
      </c>
      <c r="F49" s="1173"/>
      <c r="G49" s="1173"/>
      <c r="H49" s="1174"/>
      <c r="I49" s="86">
        <v>5186</v>
      </c>
      <c r="J49" s="87">
        <v>5610</v>
      </c>
      <c r="K49" s="87">
        <v>6243</v>
      </c>
      <c r="L49" s="87">
        <v>6553</v>
      </c>
      <c r="M49" s="88">
        <v>6917</v>
      </c>
    </row>
    <row r="50" spans="2:13" ht="27.75" customHeight="1" x14ac:dyDescent="0.15">
      <c r="B50" s="1169"/>
      <c r="C50" s="1170"/>
      <c r="D50" s="85"/>
      <c r="E50" s="1173" t="s">
        <v>35</v>
      </c>
      <c r="F50" s="1173"/>
      <c r="G50" s="1173"/>
      <c r="H50" s="1174"/>
      <c r="I50" s="86">
        <v>661</v>
      </c>
      <c r="J50" s="87">
        <v>595</v>
      </c>
      <c r="K50" s="87">
        <v>537</v>
      </c>
      <c r="L50" s="87">
        <v>282</v>
      </c>
      <c r="M50" s="88">
        <v>156</v>
      </c>
    </row>
    <row r="51" spans="2:13" ht="27.75" customHeight="1" x14ac:dyDescent="0.15">
      <c r="B51" s="1171"/>
      <c r="C51" s="1172"/>
      <c r="D51" s="85"/>
      <c r="E51" s="1173" t="s">
        <v>36</v>
      </c>
      <c r="F51" s="1173"/>
      <c r="G51" s="1173"/>
      <c r="H51" s="1174"/>
      <c r="I51" s="86">
        <v>9110</v>
      </c>
      <c r="J51" s="87">
        <v>9380</v>
      </c>
      <c r="K51" s="87">
        <v>9544</v>
      </c>
      <c r="L51" s="87">
        <v>10006</v>
      </c>
      <c r="M51" s="88">
        <v>10617</v>
      </c>
    </row>
    <row r="52" spans="2:13" ht="27.75" customHeight="1" thickBot="1" x14ac:dyDescent="0.2">
      <c r="B52" s="1175" t="s">
        <v>37</v>
      </c>
      <c r="C52" s="1176"/>
      <c r="D52" s="90"/>
      <c r="E52" s="1177" t="s">
        <v>38</v>
      </c>
      <c r="F52" s="1177"/>
      <c r="G52" s="1177"/>
      <c r="H52" s="1178"/>
      <c r="I52" s="91">
        <v>389</v>
      </c>
      <c r="J52" s="92">
        <v>614</v>
      </c>
      <c r="K52" s="92">
        <v>254</v>
      </c>
      <c r="L52" s="92">
        <v>2</v>
      </c>
      <c r="M52" s="93">
        <v>-8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70214</v>
      </c>
      <c r="E3" s="116"/>
      <c r="F3" s="117">
        <v>57455</v>
      </c>
      <c r="G3" s="118"/>
      <c r="H3" s="119"/>
    </row>
    <row r="4" spans="1:8" x14ac:dyDescent="0.15">
      <c r="A4" s="120"/>
      <c r="B4" s="121"/>
      <c r="C4" s="122"/>
      <c r="D4" s="123">
        <v>31199</v>
      </c>
      <c r="E4" s="124"/>
      <c r="F4" s="125">
        <v>33958</v>
      </c>
      <c r="G4" s="126"/>
      <c r="H4" s="127"/>
    </row>
    <row r="5" spans="1:8" x14ac:dyDescent="0.15">
      <c r="A5" s="108" t="s">
        <v>515</v>
      </c>
      <c r="B5" s="113"/>
      <c r="C5" s="114"/>
      <c r="D5" s="115">
        <v>93243</v>
      </c>
      <c r="E5" s="116"/>
      <c r="F5" s="117">
        <v>71812</v>
      </c>
      <c r="G5" s="118"/>
      <c r="H5" s="119"/>
    </row>
    <row r="6" spans="1:8" x14ac:dyDescent="0.15">
      <c r="A6" s="120"/>
      <c r="B6" s="121"/>
      <c r="C6" s="122"/>
      <c r="D6" s="123">
        <v>30437</v>
      </c>
      <c r="E6" s="124"/>
      <c r="F6" s="125">
        <v>35025</v>
      </c>
      <c r="G6" s="126"/>
      <c r="H6" s="127"/>
    </row>
    <row r="7" spans="1:8" x14ac:dyDescent="0.15">
      <c r="A7" s="108" t="s">
        <v>516</v>
      </c>
      <c r="B7" s="113"/>
      <c r="C7" s="114"/>
      <c r="D7" s="115">
        <v>58623</v>
      </c>
      <c r="E7" s="116"/>
      <c r="F7" s="117">
        <v>59829</v>
      </c>
      <c r="G7" s="118"/>
      <c r="H7" s="119"/>
    </row>
    <row r="8" spans="1:8" x14ac:dyDescent="0.15">
      <c r="A8" s="120"/>
      <c r="B8" s="121"/>
      <c r="C8" s="122"/>
      <c r="D8" s="123">
        <v>12963</v>
      </c>
      <c r="E8" s="124"/>
      <c r="F8" s="125">
        <v>33669</v>
      </c>
      <c r="G8" s="126"/>
      <c r="H8" s="127"/>
    </row>
    <row r="9" spans="1:8" x14ac:dyDescent="0.15">
      <c r="A9" s="108" t="s">
        <v>517</v>
      </c>
      <c r="B9" s="113"/>
      <c r="C9" s="114"/>
      <c r="D9" s="115">
        <v>69596</v>
      </c>
      <c r="E9" s="116"/>
      <c r="F9" s="117">
        <v>70582</v>
      </c>
      <c r="G9" s="118"/>
      <c r="H9" s="119"/>
    </row>
    <row r="10" spans="1:8" x14ac:dyDescent="0.15">
      <c r="A10" s="120"/>
      <c r="B10" s="121"/>
      <c r="C10" s="122"/>
      <c r="D10" s="123">
        <v>24521</v>
      </c>
      <c r="E10" s="124"/>
      <c r="F10" s="125">
        <v>36117</v>
      </c>
      <c r="G10" s="126"/>
      <c r="H10" s="127"/>
    </row>
    <row r="11" spans="1:8" x14ac:dyDescent="0.15">
      <c r="A11" s="108" t="s">
        <v>518</v>
      </c>
      <c r="B11" s="113"/>
      <c r="C11" s="114"/>
      <c r="D11" s="115">
        <v>106311</v>
      </c>
      <c r="E11" s="116"/>
      <c r="F11" s="117">
        <v>81990</v>
      </c>
      <c r="G11" s="118"/>
      <c r="H11" s="119"/>
    </row>
    <row r="12" spans="1:8" x14ac:dyDescent="0.15">
      <c r="A12" s="120"/>
      <c r="B12" s="121"/>
      <c r="C12" s="128"/>
      <c r="D12" s="123">
        <v>26471</v>
      </c>
      <c r="E12" s="124"/>
      <c r="F12" s="125">
        <v>34482</v>
      </c>
      <c r="G12" s="126"/>
      <c r="H12" s="127"/>
    </row>
    <row r="13" spans="1:8" x14ac:dyDescent="0.15">
      <c r="A13" s="108"/>
      <c r="B13" s="113"/>
      <c r="C13" s="129"/>
      <c r="D13" s="130">
        <v>79597</v>
      </c>
      <c r="E13" s="131"/>
      <c r="F13" s="132">
        <v>68334</v>
      </c>
      <c r="G13" s="133"/>
      <c r="H13" s="119"/>
    </row>
    <row r="14" spans="1:8" x14ac:dyDescent="0.15">
      <c r="A14" s="120"/>
      <c r="B14" s="121"/>
      <c r="C14" s="122"/>
      <c r="D14" s="123">
        <v>25118</v>
      </c>
      <c r="E14" s="124"/>
      <c r="F14" s="125">
        <v>34650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9.11</v>
      </c>
      <c r="C19" s="134">
        <f>ROUND(VALUE(SUBSTITUTE(実質収支比率等に係る経年分析!G$48,"▲","-")),2)</f>
        <v>12.13</v>
      </c>
      <c r="D19" s="134">
        <f>ROUND(VALUE(SUBSTITUTE(実質収支比率等に係る経年分析!H$48,"▲","-")),2)</f>
        <v>10.51</v>
      </c>
      <c r="E19" s="134">
        <f>ROUND(VALUE(SUBSTITUTE(実質収支比率等に係る経年分析!I$48,"▲","-")),2)</f>
        <v>10.130000000000001</v>
      </c>
      <c r="F19" s="134">
        <f>ROUND(VALUE(SUBSTITUTE(実質収支比率等に係る経年分析!J$48,"▲","-")),2)</f>
        <v>10.72</v>
      </c>
    </row>
    <row r="20" spans="1:11" x14ac:dyDescent="0.15">
      <c r="A20" s="134" t="s">
        <v>43</v>
      </c>
      <c r="B20" s="134">
        <f>ROUND(VALUE(SUBSTITUTE(実質収支比率等に係る経年分析!F$47,"▲","-")),2)</f>
        <v>61.47</v>
      </c>
      <c r="C20" s="134">
        <f>ROUND(VALUE(SUBSTITUTE(実質収支比率等に係る経年分析!G$47,"▲","-")),2)</f>
        <v>65.88</v>
      </c>
      <c r="D20" s="134">
        <f>ROUND(VALUE(SUBSTITUTE(実質収支比率等に係る経年分析!H$47,"▲","-")),2)</f>
        <v>74.14</v>
      </c>
      <c r="E20" s="134">
        <f>ROUND(VALUE(SUBSTITUTE(実質収支比率等に係る経年分析!I$47,"▲","-")),2)</f>
        <v>75.459999999999994</v>
      </c>
      <c r="F20" s="134">
        <f>ROUND(VALUE(SUBSTITUTE(実質収支比率等に係る経年分析!J$47,"▲","-")),2)</f>
        <v>78.930000000000007</v>
      </c>
    </row>
    <row r="21" spans="1:11" x14ac:dyDescent="0.15">
      <c r="A21" s="134" t="s">
        <v>44</v>
      </c>
      <c r="B21" s="134">
        <f>IF(ISNUMBER(VALUE(SUBSTITUTE(実質収支比率等に係る経年分析!F$49,"▲","-"))),ROUND(VALUE(SUBSTITUTE(実質収支比率等に係る経年分析!F$49,"▲","-")),2),NA())</f>
        <v>-3.03</v>
      </c>
      <c r="C21" s="134">
        <f>IF(ISNUMBER(VALUE(SUBSTITUTE(実質収支比率等に係る経年分析!G$49,"▲","-"))),ROUND(VALUE(SUBSTITUTE(実質収支比率等に係る経年分析!G$49,"▲","-")),2),NA())</f>
        <v>3.61</v>
      </c>
      <c r="D21" s="134">
        <f>IF(ISNUMBER(VALUE(SUBSTITUTE(実質収支比率等に係る経年分析!H$49,"▲","-"))),ROUND(VALUE(SUBSTITUTE(実質収支比率等に係る経年分析!H$49,"▲","-")),2),NA())</f>
        <v>-1.03</v>
      </c>
      <c r="E21" s="134">
        <f>IF(ISNUMBER(VALUE(SUBSTITUTE(実質収支比率等に係る経年分析!I$49,"▲","-"))),ROUND(VALUE(SUBSTITUTE(実質収支比率等に係る経年分析!I$49,"▲","-")),2),NA())</f>
        <v>-1.74</v>
      </c>
      <c r="F21" s="134">
        <f>IF(ISNUMBER(VALUE(SUBSTITUTE(実質収支比率等に係る経年分析!J$49,"▲","-"))),ROUND(VALUE(SUBSTITUTE(実質収支比率等に係る経年分析!J$49,"▲","-")),2),NA())</f>
        <v>2.19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0.56999999999999995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矢掛町住宅新築資金等貸付事業特別会計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0.25</v>
      </c>
    </row>
    <row r="30" spans="1:11" x14ac:dyDescent="0.15">
      <c r="A30" s="135" t="str">
        <f>IF(連結実質赤字比率に係る赤字・黒字の構成分析!C$40="",NA(),連結実質赤字比率に係る赤字・黒字の構成分析!C$40)</f>
        <v>矢掛町公共下水道事業特別会計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0.57999999999999996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0.91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0.47</v>
      </c>
    </row>
    <row r="31" spans="1:11" x14ac:dyDescent="0.15">
      <c r="A31" s="135" t="str">
        <f>IF(連結実質赤字比率に係る赤字・黒字の構成分析!C$39="",NA(),連結実質赤字比率に係る赤字・黒字の構成分析!C$39)</f>
        <v>矢掛町介護保険事業特別会計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1.86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2.74</v>
      </c>
    </row>
    <row r="32" spans="1:11" x14ac:dyDescent="0.15">
      <c r="A32" s="135" t="str">
        <f>IF(連結実質赤字比率に係る赤字・黒字の構成分析!C$38="",NA(),連結実質赤字比率に係る赤字・黒字の構成分析!C$38)</f>
        <v>矢掛町国民健康保険事業特別会計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5.37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4.54</v>
      </c>
    </row>
    <row r="33" spans="1:16" x14ac:dyDescent="0.15">
      <c r="A33" s="135" t="str">
        <f>IF(連結実質赤字比率に係る赤字・黒字の構成分析!C$37="",NA(),連結実質赤字比率に係る赤字・黒字の構成分析!C$37)</f>
        <v>矢掛町介護老人保健施設事業会計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6.23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10.46</v>
      </c>
    </row>
    <row r="35" spans="1:16" x14ac:dyDescent="0.15">
      <c r="A35" s="135" t="str">
        <f>IF(連結実質赤字比率に係る赤字・黒字の構成分析!C$35="",NA(),連結実質赤字比率に係る赤字・黒字の構成分析!C$35)</f>
        <v>矢掛町水道事業会計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12.33</v>
      </c>
    </row>
    <row r="36" spans="1:16" x14ac:dyDescent="0.15">
      <c r="A36" s="135" t="str">
        <f>IF(連結実質赤字比率に係る赤字・黒字の構成分析!C$34="",NA(),連結実質赤字比率に係る赤字・黒字の構成分析!C$34)</f>
        <v>矢掛町病院事業会計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17.260000000000002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19.82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790</v>
      </c>
      <c r="E42" s="136"/>
      <c r="F42" s="136"/>
      <c r="G42" s="136">
        <f>'実質公債費比率（分子）の構造'!L$52</f>
        <v>724</v>
      </c>
      <c r="H42" s="136"/>
      <c r="I42" s="136"/>
      <c r="J42" s="136">
        <f>'実質公債費比率（分子）の構造'!M$52</f>
        <v>713</v>
      </c>
      <c r="K42" s="136"/>
      <c r="L42" s="136"/>
      <c r="M42" s="136">
        <f>'実質公債費比率（分子）の構造'!N$52</f>
        <v>747</v>
      </c>
      <c r="N42" s="136"/>
      <c r="O42" s="136"/>
      <c r="P42" s="136">
        <f>'実質公債費比率（分子）の構造'!O$52</f>
        <v>769</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32</v>
      </c>
      <c r="C44" s="136"/>
      <c r="D44" s="136"/>
      <c r="E44" s="136">
        <f>'実質公債費比率（分子）の構造'!L$50</f>
        <v>18</v>
      </c>
      <c r="F44" s="136"/>
      <c r="G44" s="136"/>
      <c r="H44" s="136">
        <f>'実質公債費比率（分子）の構造'!M$50</f>
        <v>14</v>
      </c>
      <c r="I44" s="136"/>
      <c r="J44" s="136"/>
      <c r="K44" s="136">
        <f>'実質公債費比率（分子）の構造'!N$50</f>
        <v>12</v>
      </c>
      <c r="L44" s="136"/>
      <c r="M44" s="136"/>
      <c r="N44" s="136">
        <f>'実質公債費比率（分子）の構造'!O$50</f>
        <v>8</v>
      </c>
      <c r="O44" s="136"/>
      <c r="P44" s="136"/>
    </row>
    <row r="45" spans="1:16" x14ac:dyDescent="0.15">
      <c r="A45" s="136" t="s">
        <v>54</v>
      </c>
      <c r="B45" s="136">
        <f>'実質公債費比率（分子）の構造'!K$49</f>
        <v>37</v>
      </c>
      <c r="C45" s="136"/>
      <c r="D45" s="136"/>
      <c r="E45" s="136">
        <f>'実質公債費比率（分子）の構造'!L$49</f>
        <v>17</v>
      </c>
      <c r="F45" s="136"/>
      <c r="G45" s="136"/>
      <c r="H45" s="136">
        <f>'実質公債費比率（分子）の構造'!M$49</f>
        <v>17</v>
      </c>
      <c r="I45" s="136"/>
      <c r="J45" s="136"/>
      <c r="K45" s="136">
        <f>'実質公債費比率（分子）の構造'!N$49</f>
        <v>17</v>
      </c>
      <c r="L45" s="136"/>
      <c r="M45" s="136"/>
      <c r="N45" s="136">
        <f>'実質公債費比率（分子）の構造'!O$49</f>
        <v>15</v>
      </c>
      <c r="O45" s="136"/>
      <c r="P45" s="136"/>
    </row>
    <row r="46" spans="1:16" x14ac:dyDescent="0.15">
      <c r="A46" s="136" t="s">
        <v>55</v>
      </c>
      <c r="B46" s="136">
        <f>'実質公債費比率（分子）の構造'!K$48</f>
        <v>461</v>
      </c>
      <c r="C46" s="136"/>
      <c r="D46" s="136"/>
      <c r="E46" s="136">
        <f>'実質公債費比率（分子）の構造'!L$48</f>
        <v>475</v>
      </c>
      <c r="F46" s="136"/>
      <c r="G46" s="136"/>
      <c r="H46" s="136">
        <f>'実質公債費比率（分子）の構造'!M$48</f>
        <v>475</v>
      </c>
      <c r="I46" s="136"/>
      <c r="J46" s="136"/>
      <c r="K46" s="136">
        <f>'実質公債費比率（分子）の構造'!N$48</f>
        <v>462</v>
      </c>
      <c r="L46" s="136"/>
      <c r="M46" s="136"/>
      <c r="N46" s="136">
        <f>'実質公債費比率（分子）の構造'!O$48</f>
        <v>543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681</v>
      </c>
      <c r="C49" s="136"/>
      <c r="D49" s="136"/>
      <c r="E49" s="136">
        <f>'実質公債費比率（分子）の構造'!L$45</f>
        <v>662</v>
      </c>
      <c r="F49" s="136"/>
      <c r="G49" s="136"/>
      <c r="H49" s="136">
        <f>'実質公債費比率（分子）の構造'!M$45</f>
        <v>638</v>
      </c>
      <c r="I49" s="136"/>
      <c r="J49" s="136"/>
      <c r="K49" s="136">
        <f>'実質公債費比率（分子）の構造'!N$45</f>
        <v>614</v>
      </c>
      <c r="L49" s="136"/>
      <c r="M49" s="136"/>
      <c r="N49" s="136">
        <f>'実質公債費比率（分子）の構造'!O$45</f>
        <v>567</v>
      </c>
      <c r="O49" s="136"/>
      <c r="P49" s="136"/>
    </row>
    <row r="50" spans="1:16" x14ac:dyDescent="0.15">
      <c r="A50" s="136" t="s">
        <v>59</v>
      </c>
      <c r="B50" s="136" t="e">
        <f>NA()</f>
        <v>#N/A</v>
      </c>
      <c r="C50" s="136">
        <f>IF(ISNUMBER('実質公債費比率（分子）の構造'!K$53),'実質公債費比率（分子）の構造'!K$53,NA())</f>
        <v>421</v>
      </c>
      <c r="D50" s="136" t="e">
        <f>NA()</f>
        <v>#N/A</v>
      </c>
      <c r="E50" s="136" t="e">
        <f>NA()</f>
        <v>#N/A</v>
      </c>
      <c r="F50" s="136">
        <f>IF(ISNUMBER('実質公債費比率（分子）の構造'!L$53),'実質公債費比率（分子）の構造'!L$53,NA())</f>
        <v>448</v>
      </c>
      <c r="G50" s="136" t="e">
        <f>NA()</f>
        <v>#N/A</v>
      </c>
      <c r="H50" s="136" t="e">
        <f>NA()</f>
        <v>#N/A</v>
      </c>
      <c r="I50" s="136">
        <f>IF(ISNUMBER('実質公債費比率（分子）の構造'!M$53),'実質公債費比率（分子）の構造'!M$53,NA())</f>
        <v>431</v>
      </c>
      <c r="J50" s="136" t="e">
        <f>NA()</f>
        <v>#N/A</v>
      </c>
      <c r="K50" s="136" t="e">
        <f>NA()</f>
        <v>#N/A</v>
      </c>
      <c r="L50" s="136">
        <f>IF(ISNUMBER('実質公債費比率（分子）の構造'!N$53),'実質公債費比率（分子）の構造'!N$53,NA())</f>
        <v>358</v>
      </c>
      <c r="M50" s="136" t="e">
        <f>NA()</f>
        <v>#N/A</v>
      </c>
      <c r="N50" s="136" t="e">
        <f>NA()</f>
        <v>#N/A</v>
      </c>
      <c r="O50" s="136">
        <f>IF(ISNUMBER('実質公債費比率（分子）の構造'!O$53),'実質公債費比率（分子）の構造'!O$53,NA())</f>
        <v>364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9110</v>
      </c>
      <c r="E56" s="135"/>
      <c r="F56" s="135"/>
      <c r="G56" s="135">
        <f>'将来負担比率（分子）の構造'!J$51</f>
        <v>9380</v>
      </c>
      <c r="H56" s="135"/>
      <c r="I56" s="135"/>
      <c r="J56" s="135">
        <f>'将来負担比率（分子）の構造'!K$51</f>
        <v>9544</v>
      </c>
      <c r="K56" s="135"/>
      <c r="L56" s="135"/>
      <c r="M56" s="135">
        <f>'将来負担比率（分子）の構造'!L$51</f>
        <v>10006</v>
      </c>
      <c r="N56" s="135"/>
      <c r="O56" s="135"/>
      <c r="P56" s="135">
        <f>'将来負担比率（分子）の構造'!M$51</f>
        <v>10617</v>
      </c>
    </row>
    <row r="57" spans="1:16" x14ac:dyDescent="0.15">
      <c r="A57" s="135" t="s">
        <v>35</v>
      </c>
      <c r="B57" s="135"/>
      <c r="C57" s="135"/>
      <c r="D57" s="135">
        <f>'将来負担比率（分子）の構造'!I$50</f>
        <v>661</v>
      </c>
      <c r="E57" s="135"/>
      <c r="F57" s="135"/>
      <c r="G57" s="135">
        <f>'将来負担比率（分子）の構造'!J$50</f>
        <v>595</v>
      </c>
      <c r="H57" s="135"/>
      <c r="I57" s="135"/>
      <c r="J57" s="135">
        <f>'将来負担比率（分子）の構造'!K$50</f>
        <v>537</v>
      </c>
      <c r="K57" s="135"/>
      <c r="L57" s="135"/>
      <c r="M57" s="135">
        <f>'将来負担比率（分子）の構造'!L$50</f>
        <v>282</v>
      </c>
      <c r="N57" s="135"/>
      <c r="O57" s="135"/>
      <c r="P57" s="135">
        <f>'将来負担比率（分子）の構造'!M$50</f>
        <v>156</v>
      </c>
    </row>
    <row r="58" spans="1:16" x14ac:dyDescent="0.15">
      <c r="A58" s="135" t="s">
        <v>34</v>
      </c>
      <c r="B58" s="135"/>
      <c r="C58" s="135"/>
      <c r="D58" s="135">
        <f>'将来負担比率（分子）の構造'!I$49</f>
        <v>5186</v>
      </c>
      <c r="E58" s="135"/>
      <c r="F58" s="135"/>
      <c r="G58" s="135">
        <f>'将来負担比率（分子）の構造'!J$49</f>
        <v>5610</v>
      </c>
      <c r="H58" s="135"/>
      <c r="I58" s="135"/>
      <c r="J58" s="135">
        <f>'将来負担比率（分子）の構造'!K$49</f>
        <v>6243</v>
      </c>
      <c r="K58" s="135"/>
      <c r="L58" s="135"/>
      <c r="M58" s="135">
        <f>'将来負担比率（分子）の構造'!L$49</f>
        <v>6553</v>
      </c>
      <c r="N58" s="135"/>
      <c r="O58" s="135"/>
      <c r="P58" s="135">
        <f>'将来負担比率（分子）の構造'!M$49</f>
        <v>6917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18</v>
      </c>
      <c r="C61" s="135"/>
      <c r="D61" s="135"/>
      <c r="E61" s="135">
        <f>'将来負担比率（分子）の構造'!J$46</f>
        <v>18</v>
      </c>
      <c r="F61" s="135"/>
      <c r="G61" s="135"/>
      <c r="H61" s="135">
        <f>'将来負担比率（分子）の構造'!K$46</f>
        <v>9</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1074</v>
      </c>
      <c r="C62" s="135"/>
      <c r="D62" s="135"/>
      <c r="E62" s="135">
        <f>'将来負担比率（分子）の構造'!J$45</f>
        <v>1186</v>
      </c>
      <c r="F62" s="135"/>
      <c r="G62" s="135"/>
      <c r="H62" s="135">
        <f>'将来負担比率（分子）の構造'!K$45</f>
        <v>1133</v>
      </c>
      <c r="I62" s="135"/>
      <c r="J62" s="135"/>
      <c r="K62" s="135">
        <f>'将来負担比率（分子）の構造'!L$45</f>
        <v>1018</v>
      </c>
      <c r="L62" s="135"/>
      <c r="M62" s="135"/>
      <c r="N62" s="135">
        <f>'将来負担比率（分子）の構造'!M$45</f>
        <v>957</v>
      </c>
      <c r="O62" s="135"/>
      <c r="P62" s="135"/>
    </row>
    <row r="63" spans="1:16" x14ac:dyDescent="0.15">
      <c r="A63" s="135" t="s">
        <v>28</v>
      </c>
      <c r="B63" s="135">
        <f>'将来負担比率（分子）の構造'!I$44</f>
        <v>135</v>
      </c>
      <c r="C63" s="135"/>
      <c r="D63" s="135"/>
      <c r="E63" s="135">
        <f>'将来負担比率（分子）の構造'!J$44</f>
        <v>119</v>
      </c>
      <c r="F63" s="135"/>
      <c r="G63" s="135"/>
      <c r="H63" s="135">
        <f>'将来負担比率（分子）の構造'!K$44</f>
        <v>112</v>
      </c>
      <c r="I63" s="135"/>
      <c r="J63" s="135"/>
      <c r="K63" s="135">
        <f>'将来負担比率（分子）の構造'!L$44</f>
        <v>95</v>
      </c>
      <c r="L63" s="135"/>
      <c r="M63" s="135"/>
      <c r="N63" s="135">
        <f>'将来負担比率（分子）の構造'!M$44</f>
        <v>84</v>
      </c>
      <c r="O63" s="135"/>
      <c r="P63" s="135"/>
    </row>
    <row r="64" spans="1:16" x14ac:dyDescent="0.15">
      <c r="A64" s="135" t="s">
        <v>27</v>
      </c>
      <c r="B64" s="135">
        <f>'将来負担比率（分子）の構造'!I$43</f>
        <v>7928</v>
      </c>
      <c r="C64" s="135"/>
      <c r="D64" s="135"/>
      <c r="E64" s="135">
        <f>'将来負担比率（分子）の構造'!J$43</f>
        <v>8433</v>
      </c>
      <c r="F64" s="135"/>
      <c r="G64" s="135"/>
      <c r="H64" s="135">
        <f>'将来負担比率（分子）の構造'!K$43</f>
        <v>8865</v>
      </c>
      <c r="I64" s="135"/>
      <c r="J64" s="135"/>
      <c r="K64" s="135">
        <f>'将来負担比率（分子）の構造'!L$43</f>
        <v>9088</v>
      </c>
      <c r="L64" s="135"/>
      <c r="M64" s="135"/>
      <c r="N64" s="135">
        <f>'将来負担比率（分子）の構造'!M$43</f>
        <v>9480</v>
      </c>
      <c r="O64" s="135"/>
      <c r="P64" s="135"/>
    </row>
    <row r="65" spans="1:16" x14ac:dyDescent="0.15">
      <c r="A65" s="135" t="s">
        <v>26</v>
      </c>
      <c r="B65" s="135">
        <f>'将来負担比率（分子）の構造'!I$42</f>
        <v>268</v>
      </c>
      <c r="C65" s="135"/>
      <c r="D65" s="135"/>
      <c r="E65" s="135">
        <f>'将来負担比率（分子）の構造'!J$42</f>
        <v>254</v>
      </c>
      <c r="F65" s="135"/>
      <c r="G65" s="135"/>
      <c r="H65" s="135">
        <f>'将来負担比率（分子）の構造'!K$42</f>
        <v>131</v>
      </c>
      <c r="I65" s="135"/>
      <c r="J65" s="135"/>
      <c r="K65" s="135">
        <f>'将来負担比率（分子）の構造'!L$42</f>
        <v>204</v>
      </c>
      <c r="L65" s="135"/>
      <c r="M65" s="135"/>
      <c r="N65" s="135">
        <f>'将来負担比率（分子）の構造'!M$42</f>
        <v>181</v>
      </c>
      <c r="O65" s="135"/>
      <c r="P65" s="135"/>
    </row>
    <row r="66" spans="1:16" x14ac:dyDescent="0.15">
      <c r="A66" s="135" t="s">
        <v>25</v>
      </c>
      <c r="B66" s="135">
        <f>'将来負担比率（分子）の構造'!I$41</f>
        <v>5924</v>
      </c>
      <c r="C66" s="135"/>
      <c r="D66" s="135"/>
      <c r="E66" s="135">
        <f>'将来負担比率（分子）の構造'!J$41</f>
        <v>6190</v>
      </c>
      <c r="F66" s="135"/>
      <c r="G66" s="135"/>
      <c r="H66" s="135">
        <f>'将来負担比率（分子）の構造'!K$41</f>
        <v>6329</v>
      </c>
      <c r="I66" s="135"/>
      <c r="J66" s="135"/>
      <c r="K66" s="135">
        <f>'将来負担比率（分子）の構造'!L$41</f>
        <v>6438</v>
      </c>
      <c r="L66" s="135"/>
      <c r="M66" s="135"/>
      <c r="N66" s="135">
        <f>'将来負担比率（分子）の構造'!M$41</f>
        <v>6981</v>
      </c>
      <c r="O66" s="135"/>
      <c r="P66" s="135"/>
    </row>
    <row r="67" spans="1:16" x14ac:dyDescent="0.15">
      <c r="A67" s="135" t="s">
        <v>63</v>
      </c>
      <c r="B67" s="135" t="e">
        <f>NA()</f>
        <v>#N/A</v>
      </c>
      <c r="C67" s="135">
        <f>IF(ISNUMBER('将来負担比率（分子）の構造'!I$52), IF('将来負担比率（分子）の構造'!I$52 &lt; 0, 0, '将来負担比率（分子）の構造'!I$52), NA())</f>
        <v>389</v>
      </c>
      <c r="D67" s="135" t="e">
        <f>NA()</f>
        <v>#N/A</v>
      </c>
      <c r="E67" s="135" t="e">
        <f>NA()</f>
        <v>#N/A</v>
      </c>
      <c r="F67" s="135">
        <f>IF(ISNUMBER('将来負担比率（分子）の構造'!J$52), IF('将来負担比率（分子）の構造'!J$52 &lt; 0, 0, '将来負担比率（分子）の構造'!J$52), NA())</f>
        <v>614</v>
      </c>
      <c r="G67" s="135" t="e">
        <f>NA()</f>
        <v>#N/A</v>
      </c>
      <c r="H67" s="135" t="e">
        <f>NA()</f>
        <v>#N/A</v>
      </c>
      <c r="I67" s="135">
        <f>IF(ISNUMBER('将来負担比率（分子）の構造'!K$52), IF('将来負担比率（分子）の構造'!K$52 &lt; 0, 0, '将来負担比率（分子）の構造'!K$52), NA())</f>
        <v>254</v>
      </c>
      <c r="J67" s="135" t="e">
        <f>NA()</f>
        <v>#N/A</v>
      </c>
      <c r="K67" s="135" t="e">
        <f>NA()</f>
        <v>#N/A</v>
      </c>
      <c r="L67" s="135">
        <f>IF(ISNUMBER('将来負担比率（分子）の構造'!L$52), IF('将来負担比率（分子）の構造'!L$52 &lt; 0, 0, '将来負担比率（分子）の構造'!L$52), NA())</f>
        <v>2</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208</v>
      </c>
      <c r="C5" s="672"/>
      <c r="D5" s="672"/>
      <c r="E5" s="672"/>
      <c r="F5" s="672"/>
      <c r="G5" s="672"/>
      <c r="H5" s="672"/>
      <c r="I5" s="672"/>
      <c r="J5" s="672"/>
      <c r="K5" s="672"/>
      <c r="L5" s="672"/>
      <c r="M5" s="672"/>
      <c r="N5" s="672"/>
      <c r="O5" s="672"/>
      <c r="P5" s="672"/>
      <c r="Q5" s="673"/>
      <c r="R5" s="636">
        <v>1497558</v>
      </c>
      <c r="S5" s="637"/>
      <c r="T5" s="637"/>
      <c r="U5" s="637"/>
      <c r="V5" s="637"/>
      <c r="W5" s="637"/>
      <c r="X5" s="637"/>
      <c r="Y5" s="684"/>
      <c r="Z5" s="697">
        <v>18.100000000000001</v>
      </c>
      <c r="AA5" s="697"/>
      <c r="AB5" s="697"/>
      <c r="AC5" s="697"/>
      <c r="AD5" s="698">
        <v>1497558</v>
      </c>
      <c r="AE5" s="698"/>
      <c r="AF5" s="698"/>
      <c r="AG5" s="698"/>
      <c r="AH5" s="698"/>
      <c r="AI5" s="698"/>
      <c r="AJ5" s="698"/>
      <c r="AK5" s="698"/>
      <c r="AL5" s="685">
        <v>35.5</v>
      </c>
      <c r="AM5" s="654"/>
      <c r="AN5" s="654"/>
      <c r="AO5" s="686"/>
      <c r="AP5" s="671" t="s">
        <v>209</v>
      </c>
      <c r="AQ5" s="672"/>
      <c r="AR5" s="672"/>
      <c r="AS5" s="672"/>
      <c r="AT5" s="672"/>
      <c r="AU5" s="672"/>
      <c r="AV5" s="672"/>
      <c r="AW5" s="672"/>
      <c r="AX5" s="672"/>
      <c r="AY5" s="672"/>
      <c r="AZ5" s="672"/>
      <c r="BA5" s="672"/>
      <c r="BB5" s="672"/>
      <c r="BC5" s="672"/>
      <c r="BD5" s="672"/>
      <c r="BE5" s="672"/>
      <c r="BF5" s="673"/>
      <c r="BG5" s="586">
        <v>1497558</v>
      </c>
      <c r="BH5" s="587"/>
      <c r="BI5" s="587"/>
      <c r="BJ5" s="587"/>
      <c r="BK5" s="587"/>
      <c r="BL5" s="587"/>
      <c r="BM5" s="587"/>
      <c r="BN5" s="588"/>
      <c r="BO5" s="639">
        <v>100</v>
      </c>
      <c r="BP5" s="639"/>
      <c r="BQ5" s="639"/>
      <c r="BR5" s="639"/>
      <c r="BS5" s="640">
        <v>9705</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89209</v>
      </c>
      <c r="S6" s="587"/>
      <c r="T6" s="587"/>
      <c r="U6" s="587"/>
      <c r="V6" s="587"/>
      <c r="W6" s="587"/>
      <c r="X6" s="587"/>
      <c r="Y6" s="588"/>
      <c r="Z6" s="639">
        <v>1.1000000000000001</v>
      </c>
      <c r="AA6" s="639"/>
      <c r="AB6" s="639"/>
      <c r="AC6" s="639"/>
      <c r="AD6" s="640">
        <v>89209</v>
      </c>
      <c r="AE6" s="640"/>
      <c r="AF6" s="640"/>
      <c r="AG6" s="640"/>
      <c r="AH6" s="640"/>
      <c r="AI6" s="640"/>
      <c r="AJ6" s="640"/>
      <c r="AK6" s="640"/>
      <c r="AL6" s="609">
        <v>2.1</v>
      </c>
      <c r="AM6" s="641"/>
      <c r="AN6" s="641"/>
      <c r="AO6" s="642"/>
      <c r="AP6" s="583" t="s">
        <v>214</v>
      </c>
      <c r="AQ6" s="584"/>
      <c r="AR6" s="584"/>
      <c r="AS6" s="584"/>
      <c r="AT6" s="584"/>
      <c r="AU6" s="584"/>
      <c r="AV6" s="584"/>
      <c r="AW6" s="584"/>
      <c r="AX6" s="584"/>
      <c r="AY6" s="584"/>
      <c r="AZ6" s="584"/>
      <c r="BA6" s="584"/>
      <c r="BB6" s="584"/>
      <c r="BC6" s="584"/>
      <c r="BD6" s="584"/>
      <c r="BE6" s="584"/>
      <c r="BF6" s="585"/>
      <c r="BG6" s="586">
        <v>1497558</v>
      </c>
      <c r="BH6" s="587"/>
      <c r="BI6" s="587"/>
      <c r="BJ6" s="587"/>
      <c r="BK6" s="587"/>
      <c r="BL6" s="587"/>
      <c r="BM6" s="587"/>
      <c r="BN6" s="588"/>
      <c r="BO6" s="639">
        <v>100</v>
      </c>
      <c r="BP6" s="639"/>
      <c r="BQ6" s="639"/>
      <c r="BR6" s="639"/>
      <c r="BS6" s="640">
        <v>9705</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90905</v>
      </c>
      <c r="CS6" s="587"/>
      <c r="CT6" s="587"/>
      <c r="CU6" s="587"/>
      <c r="CV6" s="587"/>
      <c r="CW6" s="587"/>
      <c r="CX6" s="587"/>
      <c r="CY6" s="588"/>
      <c r="CZ6" s="639">
        <v>1.2</v>
      </c>
      <c r="DA6" s="639"/>
      <c r="DB6" s="639"/>
      <c r="DC6" s="639"/>
      <c r="DD6" s="592" t="s">
        <v>216</v>
      </c>
      <c r="DE6" s="587"/>
      <c r="DF6" s="587"/>
      <c r="DG6" s="587"/>
      <c r="DH6" s="587"/>
      <c r="DI6" s="587"/>
      <c r="DJ6" s="587"/>
      <c r="DK6" s="587"/>
      <c r="DL6" s="587"/>
      <c r="DM6" s="587"/>
      <c r="DN6" s="587"/>
      <c r="DO6" s="587"/>
      <c r="DP6" s="588"/>
      <c r="DQ6" s="592">
        <v>90905</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3966</v>
      </c>
      <c r="S7" s="587"/>
      <c r="T7" s="587"/>
      <c r="U7" s="587"/>
      <c r="V7" s="587"/>
      <c r="W7" s="587"/>
      <c r="X7" s="587"/>
      <c r="Y7" s="588"/>
      <c r="Z7" s="639">
        <v>0</v>
      </c>
      <c r="AA7" s="639"/>
      <c r="AB7" s="639"/>
      <c r="AC7" s="639"/>
      <c r="AD7" s="640">
        <v>3966</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613812</v>
      </c>
      <c r="BH7" s="587"/>
      <c r="BI7" s="587"/>
      <c r="BJ7" s="587"/>
      <c r="BK7" s="587"/>
      <c r="BL7" s="587"/>
      <c r="BM7" s="587"/>
      <c r="BN7" s="588"/>
      <c r="BO7" s="639">
        <v>41</v>
      </c>
      <c r="BP7" s="639"/>
      <c r="BQ7" s="639"/>
      <c r="BR7" s="639"/>
      <c r="BS7" s="640">
        <v>9705</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1075524</v>
      </c>
      <c r="CS7" s="587"/>
      <c r="CT7" s="587"/>
      <c r="CU7" s="587"/>
      <c r="CV7" s="587"/>
      <c r="CW7" s="587"/>
      <c r="CX7" s="587"/>
      <c r="CY7" s="588"/>
      <c r="CZ7" s="639">
        <v>13.8</v>
      </c>
      <c r="DA7" s="639"/>
      <c r="DB7" s="639"/>
      <c r="DC7" s="639"/>
      <c r="DD7" s="592">
        <v>96235</v>
      </c>
      <c r="DE7" s="587"/>
      <c r="DF7" s="587"/>
      <c r="DG7" s="587"/>
      <c r="DH7" s="587"/>
      <c r="DI7" s="587"/>
      <c r="DJ7" s="587"/>
      <c r="DK7" s="587"/>
      <c r="DL7" s="587"/>
      <c r="DM7" s="587"/>
      <c r="DN7" s="587"/>
      <c r="DO7" s="587"/>
      <c r="DP7" s="588"/>
      <c r="DQ7" s="592">
        <v>820354</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6993</v>
      </c>
      <c r="S8" s="587"/>
      <c r="T8" s="587"/>
      <c r="U8" s="587"/>
      <c r="V8" s="587"/>
      <c r="W8" s="587"/>
      <c r="X8" s="587"/>
      <c r="Y8" s="588"/>
      <c r="Z8" s="639">
        <v>0.1</v>
      </c>
      <c r="AA8" s="639"/>
      <c r="AB8" s="639"/>
      <c r="AC8" s="639"/>
      <c r="AD8" s="640">
        <v>6993</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21238</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1671809</v>
      </c>
      <c r="CS8" s="587"/>
      <c r="CT8" s="587"/>
      <c r="CU8" s="587"/>
      <c r="CV8" s="587"/>
      <c r="CW8" s="587"/>
      <c r="CX8" s="587"/>
      <c r="CY8" s="588"/>
      <c r="CZ8" s="639">
        <v>21.5</v>
      </c>
      <c r="DA8" s="639"/>
      <c r="DB8" s="639"/>
      <c r="DC8" s="639"/>
      <c r="DD8" s="592">
        <v>3628</v>
      </c>
      <c r="DE8" s="587"/>
      <c r="DF8" s="587"/>
      <c r="DG8" s="587"/>
      <c r="DH8" s="587"/>
      <c r="DI8" s="587"/>
      <c r="DJ8" s="587"/>
      <c r="DK8" s="587"/>
      <c r="DL8" s="587"/>
      <c r="DM8" s="587"/>
      <c r="DN8" s="587"/>
      <c r="DO8" s="587"/>
      <c r="DP8" s="588"/>
      <c r="DQ8" s="592">
        <v>973661</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9733</v>
      </c>
      <c r="S9" s="587"/>
      <c r="T9" s="587"/>
      <c r="U9" s="587"/>
      <c r="V9" s="587"/>
      <c r="W9" s="587"/>
      <c r="X9" s="587"/>
      <c r="Y9" s="588"/>
      <c r="Z9" s="639">
        <v>0.1</v>
      </c>
      <c r="AA9" s="639"/>
      <c r="AB9" s="639"/>
      <c r="AC9" s="639"/>
      <c r="AD9" s="640">
        <v>9733</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501971</v>
      </c>
      <c r="BH9" s="587"/>
      <c r="BI9" s="587"/>
      <c r="BJ9" s="587"/>
      <c r="BK9" s="587"/>
      <c r="BL9" s="587"/>
      <c r="BM9" s="587"/>
      <c r="BN9" s="588"/>
      <c r="BO9" s="639">
        <v>33.5</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655217</v>
      </c>
      <c r="CS9" s="587"/>
      <c r="CT9" s="587"/>
      <c r="CU9" s="587"/>
      <c r="CV9" s="587"/>
      <c r="CW9" s="587"/>
      <c r="CX9" s="587"/>
      <c r="CY9" s="588"/>
      <c r="CZ9" s="639">
        <v>8.4</v>
      </c>
      <c r="DA9" s="639"/>
      <c r="DB9" s="639"/>
      <c r="DC9" s="639"/>
      <c r="DD9" s="592">
        <v>6609</v>
      </c>
      <c r="DE9" s="587"/>
      <c r="DF9" s="587"/>
      <c r="DG9" s="587"/>
      <c r="DH9" s="587"/>
      <c r="DI9" s="587"/>
      <c r="DJ9" s="587"/>
      <c r="DK9" s="587"/>
      <c r="DL9" s="587"/>
      <c r="DM9" s="587"/>
      <c r="DN9" s="587"/>
      <c r="DO9" s="587"/>
      <c r="DP9" s="588"/>
      <c r="DQ9" s="592">
        <v>562951</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131794</v>
      </c>
      <c r="S10" s="587"/>
      <c r="T10" s="587"/>
      <c r="U10" s="587"/>
      <c r="V10" s="587"/>
      <c r="W10" s="587"/>
      <c r="X10" s="587"/>
      <c r="Y10" s="588"/>
      <c r="Z10" s="639">
        <v>1.6</v>
      </c>
      <c r="AA10" s="639"/>
      <c r="AB10" s="639"/>
      <c r="AC10" s="639"/>
      <c r="AD10" s="640">
        <v>131794</v>
      </c>
      <c r="AE10" s="640"/>
      <c r="AF10" s="640"/>
      <c r="AG10" s="640"/>
      <c r="AH10" s="640"/>
      <c r="AI10" s="640"/>
      <c r="AJ10" s="640"/>
      <c r="AK10" s="640"/>
      <c r="AL10" s="609">
        <v>3.1</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31158</v>
      </c>
      <c r="BH10" s="587"/>
      <c r="BI10" s="587"/>
      <c r="BJ10" s="587"/>
      <c r="BK10" s="587"/>
      <c r="BL10" s="587"/>
      <c r="BM10" s="587"/>
      <c r="BN10" s="588"/>
      <c r="BO10" s="639">
        <v>2.1</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32954</v>
      </c>
      <c r="CS10" s="587"/>
      <c r="CT10" s="587"/>
      <c r="CU10" s="587"/>
      <c r="CV10" s="587"/>
      <c r="CW10" s="587"/>
      <c r="CX10" s="587"/>
      <c r="CY10" s="588"/>
      <c r="CZ10" s="639">
        <v>0.4</v>
      </c>
      <c r="DA10" s="639"/>
      <c r="DB10" s="639"/>
      <c r="DC10" s="639"/>
      <c r="DD10" s="592" t="s">
        <v>113</v>
      </c>
      <c r="DE10" s="587"/>
      <c r="DF10" s="587"/>
      <c r="DG10" s="587"/>
      <c r="DH10" s="587"/>
      <c r="DI10" s="587"/>
      <c r="DJ10" s="587"/>
      <c r="DK10" s="587"/>
      <c r="DL10" s="587"/>
      <c r="DM10" s="587"/>
      <c r="DN10" s="587"/>
      <c r="DO10" s="587"/>
      <c r="DP10" s="588"/>
      <c r="DQ10" s="592">
        <v>142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59445</v>
      </c>
      <c r="BH11" s="587"/>
      <c r="BI11" s="587"/>
      <c r="BJ11" s="587"/>
      <c r="BK11" s="587"/>
      <c r="BL11" s="587"/>
      <c r="BM11" s="587"/>
      <c r="BN11" s="588"/>
      <c r="BO11" s="639">
        <v>4</v>
      </c>
      <c r="BP11" s="639"/>
      <c r="BQ11" s="639"/>
      <c r="BR11" s="639"/>
      <c r="BS11" s="592">
        <v>9705</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569315</v>
      </c>
      <c r="CS11" s="587"/>
      <c r="CT11" s="587"/>
      <c r="CU11" s="587"/>
      <c r="CV11" s="587"/>
      <c r="CW11" s="587"/>
      <c r="CX11" s="587"/>
      <c r="CY11" s="588"/>
      <c r="CZ11" s="639">
        <v>7.3</v>
      </c>
      <c r="DA11" s="639"/>
      <c r="DB11" s="639"/>
      <c r="DC11" s="639"/>
      <c r="DD11" s="592">
        <v>129583</v>
      </c>
      <c r="DE11" s="587"/>
      <c r="DF11" s="587"/>
      <c r="DG11" s="587"/>
      <c r="DH11" s="587"/>
      <c r="DI11" s="587"/>
      <c r="DJ11" s="587"/>
      <c r="DK11" s="587"/>
      <c r="DL11" s="587"/>
      <c r="DM11" s="587"/>
      <c r="DN11" s="587"/>
      <c r="DO11" s="587"/>
      <c r="DP11" s="588"/>
      <c r="DQ11" s="592">
        <v>370629</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746340</v>
      </c>
      <c r="BH12" s="587"/>
      <c r="BI12" s="587"/>
      <c r="BJ12" s="587"/>
      <c r="BK12" s="587"/>
      <c r="BL12" s="587"/>
      <c r="BM12" s="587"/>
      <c r="BN12" s="588"/>
      <c r="BO12" s="639">
        <v>49.8</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36576</v>
      </c>
      <c r="CS12" s="587"/>
      <c r="CT12" s="587"/>
      <c r="CU12" s="587"/>
      <c r="CV12" s="587"/>
      <c r="CW12" s="587"/>
      <c r="CX12" s="587"/>
      <c r="CY12" s="588"/>
      <c r="CZ12" s="639">
        <v>0.5</v>
      </c>
      <c r="DA12" s="639"/>
      <c r="DB12" s="639"/>
      <c r="DC12" s="639"/>
      <c r="DD12" s="592" t="s">
        <v>113</v>
      </c>
      <c r="DE12" s="587"/>
      <c r="DF12" s="587"/>
      <c r="DG12" s="587"/>
      <c r="DH12" s="587"/>
      <c r="DI12" s="587"/>
      <c r="DJ12" s="587"/>
      <c r="DK12" s="587"/>
      <c r="DL12" s="587"/>
      <c r="DM12" s="587"/>
      <c r="DN12" s="587"/>
      <c r="DO12" s="587"/>
      <c r="DP12" s="588"/>
      <c r="DQ12" s="592">
        <v>31406</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22157</v>
      </c>
      <c r="S13" s="587"/>
      <c r="T13" s="587"/>
      <c r="U13" s="587"/>
      <c r="V13" s="587"/>
      <c r="W13" s="587"/>
      <c r="X13" s="587"/>
      <c r="Y13" s="588"/>
      <c r="Z13" s="639">
        <v>0.3</v>
      </c>
      <c r="AA13" s="639"/>
      <c r="AB13" s="639"/>
      <c r="AC13" s="639"/>
      <c r="AD13" s="640">
        <v>22157</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745534</v>
      </c>
      <c r="BH13" s="587"/>
      <c r="BI13" s="587"/>
      <c r="BJ13" s="587"/>
      <c r="BK13" s="587"/>
      <c r="BL13" s="587"/>
      <c r="BM13" s="587"/>
      <c r="BN13" s="588"/>
      <c r="BO13" s="639">
        <v>49.8</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1954532</v>
      </c>
      <c r="CS13" s="587"/>
      <c r="CT13" s="587"/>
      <c r="CU13" s="587"/>
      <c r="CV13" s="587"/>
      <c r="CW13" s="587"/>
      <c r="CX13" s="587"/>
      <c r="CY13" s="588"/>
      <c r="CZ13" s="639">
        <v>25.1</v>
      </c>
      <c r="DA13" s="639"/>
      <c r="DB13" s="639"/>
      <c r="DC13" s="639"/>
      <c r="DD13" s="592">
        <v>1300472</v>
      </c>
      <c r="DE13" s="587"/>
      <c r="DF13" s="587"/>
      <c r="DG13" s="587"/>
      <c r="DH13" s="587"/>
      <c r="DI13" s="587"/>
      <c r="DJ13" s="587"/>
      <c r="DK13" s="587"/>
      <c r="DL13" s="587"/>
      <c r="DM13" s="587"/>
      <c r="DN13" s="587"/>
      <c r="DO13" s="587"/>
      <c r="DP13" s="588"/>
      <c r="DQ13" s="592">
        <v>678495</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45981</v>
      </c>
      <c r="BH14" s="587"/>
      <c r="BI14" s="587"/>
      <c r="BJ14" s="587"/>
      <c r="BK14" s="587"/>
      <c r="BL14" s="587"/>
      <c r="BM14" s="587"/>
      <c r="BN14" s="588"/>
      <c r="BO14" s="639">
        <v>3.1</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433067</v>
      </c>
      <c r="CS14" s="587"/>
      <c r="CT14" s="587"/>
      <c r="CU14" s="587"/>
      <c r="CV14" s="587"/>
      <c r="CW14" s="587"/>
      <c r="CX14" s="587"/>
      <c r="CY14" s="588"/>
      <c r="CZ14" s="639">
        <v>5.6</v>
      </c>
      <c r="DA14" s="639"/>
      <c r="DB14" s="639"/>
      <c r="DC14" s="639"/>
      <c r="DD14" s="592">
        <v>19321</v>
      </c>
      <c r="DE14" s="587"/>
      <c r="DF14" s="587"/>
      <c r="DG14" s="587"/>
      <c r="DH14" s="587"/>
      <c r="DI14" s="587"/>
      <c r="DJ14" s="587"/>
      <c r="DK14" s="587"/>
      <c r="DL14" s="587"/>
      <c r="DM14" s="587"/>
      <c r="DN14" s="587"/>
      <c r="DO14" s="587"/>
      <c r="DP14" s="588"/>
      <c r="DQ14" s="592">
        <v>269573</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5662</v>
      </c>
      <c r="S15" s="587"/>
      <c r="T15" s="587"/>
      <c r="U15" s="587"/>
      <c r="V15" s="587"/>
      <c r="W15" s="587"/>
      <c r="X15" s="587"/>
      <c r="Y15" s="588"/>
      <c r="Z15" s="639">
        <v>0.1</v>
      </c>
      <c r="AA15" s="639"/>
      <c r="AB15" s="639"/>
      <c r="AC15" s="639"/>
      <c r="AD15" s="640">
        <v>5662</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91425</v>
      </c>
      <c r="BH15" s="587"/>
      <c r="BI15" s="587"/>
      <c r="BJ15" s="587"/>
      <c r="BK15" s="587"/>
      <c r="BL15" s="587"/>
      <c r="BM15" s="587"/>
      <c r="BN15" s="588"/>
      <c r="BO15" s="639">
        <v>6.1</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578296</v>
      </c>
      <c r="CS15" s="587"/>
      <c r="CT15" s="587"/>
      <c r="CU15" s="587"/>
      <c r="CV15" s="587"/>
      <c r="CW15" s="587"/>
      <c r="CX15" s="587"/>
      <c r="CY15" s="588"/>
      <c r="CZ15" s="639">
        <v>7.4</v>
      </c>
      <c r="DA15" s="639"/>
      <c r="DB15" s="639"/>
      <c r="DC15" s="639"/>
      <c r="DD15" s="592">
        <v>53601</v>
      </c>
      <c r="DE15" s="587"/>
      <c r="DF15" s="587"/>
      <c r="DG15" s="587"/>
      <c r="DH15" s="587"/>
      <c r="DI15" s="587"/>
      <c r="DJ15" s="587"/>
      <c r="DK15" s="587"/>
      <c r="DL15" s="587"/>
      <c r="DM15" s="587"/>
      <c r="DN15" s="587"/>
      <c r="DO15" s="587"/>
      <c r="DP15" s="588"/>
      <c r="DQ15" s="592">
        <v>470945</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2681796</v>
      </c>
      <c r="S16" s="587"/>
      <c r="T16" s="587"/>
      <c r="U16" s="587"/>
      <c r="V16" s="587"/>
      <c r="W16" s="587"/>
      <c r="X16" s="587"/>
      <c r="Y16" s="588"/>
      <c r="Z16" s="639">
        <v>32.4</v>
      </c>
      <c r="AA16" s="639"/>
      <c r="AB16" s="639"/>
      <c r="AC16" s="639"/>
      <c r="AD16" s="640">
        <v>2428665</v>
      </c>
      <c r="AE16" s="640"/>
      <c r="AF16" s="640"/>
      <c r="AG16" s="640"/>
      <c r="AH16" s="640"/>
      <c r="AI16" s="640"/>
      <c r="AJ16" s="640"/>
      <c r="AK16" s="640"/>
      <c r="AL16" s="609">
        <v>57.6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4629</v>
      </c>
      <c r="CS16" s="587"/>
      <c r="CT16" s="587"/>
      <c r="CU16" s="587"/>
      <c r="CV16" s="587"/>
      <c r="CW16" s="587"/>
      <c r="CX16" s="587"/>
      <c r="CY16" s="588"/>
      <c r="CZ16" s="639">
        <v>0.1</v>
      </c>
      <c r="DA16" s="639"/>
      <c r="DB16" s="639"/>
      <c r="DC16" s="639"/>
      <c r="DD16" s="592" t="s">
        <v>113</v>
      </c>
      <c r="DE16" s="587"/>
      <c r="DF16" s="587"/>
      <c r="DG16" s="587"/>
      <c r="DH16" s="587"/>
      <c r="DI16" s="587"/>
      <c r="DJ16" s="587"/>
      <c r="DK16" s="587"/>
      <c r="DL16" s="587"/>
      <c r="DM16" s="587"/>
      <c r="DN16" s="587"/>
      <c r="DO16" s="587"/>
      <c r="DP16" s="588"/>
      <c r="DQ16" s="592">
        <v>2354</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2428665</v>
      </c>
      <c r="S17" s="587"/>
      <c r="T17" s="587"/>
      <c r="U17" s="587"/>
      <c r="V17" s="587"/>
      <c r="W17" s="587"/>
      <c r="X17" s="587"/>
      <c r="Y17" s="588"/>
      <c r="Z17" s="639">
        <v>29.3</v>
      </c>
      <c r="AA17" s="639"/>
      <c r="AB17" s="639"/>
      <c r="AC17" s="639"/>
      <c r="AD17" s="640">
        <v>2428665</v>
      </c>
      <c r="AE17" s="640"/>
      <c r="AF17" s="640"/>
      <c r="AG17" s="640"/>
      <c r="AH17" s="640"/>
      <c r="AI17" s="640"/>
      <c r="AJ17" s="640"/>
      <c r="AK17" s="640"/>
      <c r="AL17" s="609">
        <v>57.6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678321</v>
      </c>
      <c r="CS17" s="587"/>
      <c r="CT17" s="587"/>
      <c r="CU17" s="587"/>
      <c r="CV17" s="587"/>
      <c r="CW17" s="587"/>
      <c r="CX17" s="587"/>
      <c r="CY17" s="588"/>
      <c r="CZ17" s="639">
        <v>8.6999999999999993</v>
      </c>
      <c r="DA17" s="639"/>
      <c r="DB17" s="639"/>
      <c r="DC17" s="639"/>
      <c r="DD17" s="592" t="s">
        <v>113</v>
      </c>
      <c r="DE17" s="587"/>
      <c r="DF17" s="587"/>
      <c r="DG17" s="587"/>
      <c r="DH17" s="587"/>
      <c r="DI17" s="587"/>
      <c r="DJ17" s="587"/>
      <c r="DK17" s="587"/>
      <c r="DL17" s="587"/>
      <c r="DM17" s="587"/>
      <c r="DN17" s="587"/>
      <c r="DO17" s="587"/>
      <c r="DP17" s="588"/>
      <c r="DQ17" s="592">
        <v>642890</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253129</v>
      </c>
      <c r="S18" s="587"/>
      <c r="T18" s="587"/>
      <c r="U18" s="587"/>
      <c r="V18" s="587"/>
      <c r="W18" s="587"/>
      <c r="X18" s="587"/>
      <c r="Y18" s="588"/>
      <c r="Z18" s="639">
        <v>3.1</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113</v>
      </c>
      <c r="BH19" s="587"/>
      <c r="BI19" s="587"/>
      <c r="BJ19" s="587"/>
      <c r="BK19" s="587"/>
      <c r="BL19" s="587"/>
      <c r="BM19" s="587"/>
      <c r="BN19" s="588"/>
      <c r="BO19" s="639" t="s">
        <v>113</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4448868</v>
      </c>
      <c r="S20" s="587"/>
      <c r="T20" s="587"/>
      <c r="U20" s="587"/>
      <c r="V20" s="587"/>
      <c r="W20" s="587"/>
      <c r="X20" s="587"/>
      <c r="Y20" s="588"/>
      <c r="Z20" s="639">
        <v>53.7</v>
      </c>
      <c r="AA20" s="639"/>
      <c r="AB20" s="639"/>
      <c r="AC20" s="639"/>
      <c r="AD20" s="640">
        <v>4195737</v>
      </c>
      <c r="AE20" s="640"/>
      <c r="AF20" s="640"/>
      <c r="AG20" s="640"/>
      <c r="AH20" s="640"/>
      <c r="AI20" s="640"/>
      <c r="AJ20" s="640"/>
      <c r="AK20" s="640"/>
      <c r="AL20" s="609">
        <v>99.5</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113</v>
      </c>
      <c r="BH20" s="587"/>
      <c r="BI20" s="587"/>
      <c r="BJ20" s="587"/>
      <c r="BK20" s="587"/>
      <c r="BL20" s="587"/>
      <c r="BM20" s="587"/>
      <c r="BN20" s="588"/>
      <c r="BO20" s="639" t="s">
        <v>113</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7781145</v>
      </c>
      <c r="CS20" s="587"/>
      <c r="CT20" s="587"/>
      <c r="CU20" s="587"/>
      <c r="CV20" s="587"/>
      <c r="CW20" s="587"/>
      <c r="CX20" s="587"/>
      <c r="CY20" s="588"/>
      <c r="CZ20" s="639">
        <v>100</v>
      </c>
      <c r="DA20" s="639"/>
      <c r="DB20" s="639"/>
      <c r="DC20" s="639"/>
      <c r="DD20" s="592">
        <v>1609449</v>
      </c>
      <c r="DE20" s="587"/>
      <c r="DF20" s="587"/>
      <c r="DG20" s="587"/>
      <c r="DH20" s="587"/>
      <c r="DI20" s="587"/>
      <c r="DJ20" s="587"/>
      <c r="DK20" s="587"/>
      <c r="DL20" s="587"/>
      <c r="DM20" s="587"/>
      <c r="DN20" s="587"/>
      <c r="DO20" s="587"/>
      <c r="DP20" s="588"/>
      <c r="DQ20" s="592">
        <v>4914305</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2406</v>
      </c>
      <c r="S21" s="587"/>
      <c r="T21" s="587"/>
      <c r="U21" s="587"/>
      <c r="V21" s="587"/>
      <c r="W21" s="587"/>
      <c r="X21" s="587"/>
      <c r="Y21" s="588"/>
      <c r="Z21" s="639">
        <v>0</v>
      </c>
      <c r="AA21" s="639"/>
      <c r="AB21" s="639"/>
      <c r="AC21" s="639"/>
      <c r="AD21" s="640">
        <v>2406</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158973</v>
      </c>
      <c r="S22" s="587"/>
      <c r="T22" s="587"/>
      <c r="U22" s="587"/>
      <c r="V22" s="587"/>
      <c r="W22" s="587"/>
      <c r="X22" s="587"/>
      <c r="Y22" s="588"/>
      <c r="Z22" s="639">
        <v>1.9</v>
      </c>
      <c r="AA22" s="639"/>
      <c r="AB22" s="639"/>
      <c r="AC22" s="639"/>
      <c r="AD22" s="640" t="s">
        <v>113</v>
      </c>
      <c r="AE22" s="640"/>
      <c r="AF22" s="640"/>
      <c r="AG22" s="640"/>
      <c r="AH22" s="640"/>
      <c r="AI22" s="640"/>
      <c r="AJ22" s="640"/>
      <c r="AK22" s="640"/>
      <c r="AL22" s="609" t="s">
        <v>113</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147645</v>
      </c>
      <c r="S23" s="587"/>
      <c r="T23" s="587"/>
      <c r="U23" s="587"/>
      <c r="V23" s="587"/>
      <c r="W23" s="587"/>
      <c r="X23" s="587"/>
      <c r="Y23" s="588"/>
      <c r="Z23" s="639">
        <v>1.8</v>
      </c>
      <c r="AA23" s="639"/>
      <c r="AB23" s="639"/>
      <c r="AC23" s="639"/>
      <c r="AD23" s="640">
        <v>5163</v>
      </c>
      <c r="AE23" s="640"/>
      <c r="AF23" s="640"/>
      <c r="AG23" s="640"/>
      <c r="AH23" s="640"/>
      <c r="AI23" s="640"/>
      <c r="AJ23" s="640"/>
      <c r="AK23" s="640"/>
      <c r="AL23" s="609">
        <v>0.1</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8806</v>
      </c>
      <c r="S24" s="587"/>
      <c r="T24" s="587"/>
      <c r="U24" s="587"/>
      <c r="V24" s="587"/>
      <c r="W24" s="587"/>
      <c r="X24" s="587"/>
      <c r="Y24" s="588"/>
      <c r="Z24" s="639">
        <v>0.1</v>
      </c>
      <c r="AA24" s="639"/>
      <c r="AB24" s="639"/>
      <c r="AC24" s="639"/>
      <c r="AD24" s="640" t="s">
        <v>113</v>
      </c>
      <c r="AE24" s="640"/>
      <c r="AF24" s="640"/>
      <c r="AG24" s="640"/>
      <c r="AH24" s="640"/>
      <c r="AI24" s="640"/>
      <c r="AJ24" s="640"/>
      <c r="AK24" s="640"/>
      <c r="AL24" s="609" t="s">
        <v>113</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2205264</v>
      </c>
      <c r="CS24" s="637"/>
      <c r="CT24" s="637"/>
      <c r="CU24" s="637"/>
      <c r="CV24" s="637"/>
      <c r="CW24" s="637"/>
      <c r="CX24" s="637"/>
      <c r="CY24" s="684"/>
      <c r="CZ24" s="688">
        <v>28.3</v>
      </c>
      <c r="DA24" s="689"/>
      <c r="DB24" s="689"/>
      <c r="DC24" s="690"/>
      <c r="DD24" s="683">
        <v>1596711</v>
      </c>
      <c r="DE24" s="637"/>
      <c r="DF24" s="637"/>
      <c r="DG24" s="637"/>
      <c r="DH24" s="637"/>
      <c r="DI24" s="637"/>
      <c r="DJ24" s="637"/>
      <c r="DK24" s="684"/>
      <c r="DL24" s="683">
        <v>1459199</v>
      </c>
      <c r="DM24" s="637"/>
      <c r="DN24" s="637"/>
      <c r="DO24" s="637"/>
      <c r="DP24" s="637"/>
      <c r="DQ24" s="637"/>
      <c r="DR24" s="637"/>
      <c r="DS24" s="637"/>
      <c r="DT24" s="637"/>
      <c r="DU24" s="637"/>
      <c r="DV24" s="684"/>
      <c r="DW24" s="685">
        <v>32.299999999999997</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1215182</v>
      </c>
      <c r="S25" s="587"/>
      <c r="T25" s="587"/>
      <c r="U25" s="587"/>
      <c r="V25" s="587"/>
      <c r="W25" s="587"/>
      <c r="X25" s="587"/>
      <c r="Y25" s="588"/>
      <c r="Z25" s="639">
        <v>14.7</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877259</v>
      </c>
      <c r="CS25" s="605"/>
      <c r="CT25" s="605"/>
      <c r="CU25" s="605"/>
      <c r="CV25" s="605"/>
      <c r="CW25" s="605"/>
      <c r="CX25" s="605"/>
      <c r="CY25" s="606"/>
      <c r="CZ25" s="589">
        <v>11.3</v>
      </c>
      <c r="DA25" s="607"/>
      <c r="DB25" s="607"/>
      <c r="DC25" s="608"/>
      <c r="DD25" s="592">
        <v>737484</v>
      </c>
      <c r="DE25" s="605"/>
      <c r="DF25" s="605"/>
      <c r="DG25" s="605"/>
      <c r="DH25" s="605"/>
      <c r="DI25" s="605"/>
      <c r="DJ25" s="605"/>
      <c r="DK25" s="606"/>
      <c r="DL25" s="592">
        <v>711294</v>
      </c>
      <c r="DM25" s="605"/>
      <c r="DN25" s="605"/>
      <c r="DO25" s="605"/>
      <c r="DP25" s="605"/>
      <c r="DQ25" s="605"/>
      <c r="DR25" s="605"/>
      <c r="DS25" s="605"/>
      <c r="DT25" s="605"/>
      <c r="DU25" s="605"/>
      <c r="DV25" s="606"/>
      <c r="DW25" s="609">
        <v>15.7</v>
      </c>
      <c r="DX25" s="610"/>
      <c r="DY25" s="610"/>
      <c r="DZ25" s="610"/>
      <c r="EA25" s="610"/>
      <c r="EB25" s="610"/>
      <c r="EC25" s="611"/>
    </row>
    <row r="26" spans="2:133" ht="11.25" customHeight="1" x14ac:dyDescent="0.15">
      <c r="B26" s="677" t="s">
        <v>277</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507035</v>
      </c>
      <c r="CS26" s="587"/>
      <c r="CT26" s="587"/>
      <c r="CU26" s="587"/>
      <c r="CV26" s="587"/>
      <c r="CW26" s="587"/>
      <c r="CX26" s="587"/>
      <c r="CY26" s="588"/>
      <c r="CZ26" s="589">
        <v>6.5</v>
      </c>
      <c r="DA26" s="607"/>
      <c r="DB26" s="607"/>
      <c r="DC26" s="608"/>
      <c r="DD26" s="592">
        <v>393097</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429859</v>
      </c>
      <c r="S27" s="587"/>
      <c r="T27" s="587"/>
      <c r="U27" s="587"/>
      <c r="V27" s="587"/>
      <c r="W27" s="587"/>
      <c r="X27" s="587"/>
      <c r="Y27" s="588"/>
      <c r="Z27" s="639">
        <v>5.2</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1497558</v>
      </c>
      <c r="BH27" s="587"/>
      <c r="BI27" s="587"/>
      <c r="BJ27" s="587"/>
      <c r="BK27" s="587"/>
      <c r="BL27" s="587"/>
      <c r="BM27" s="587"/>
      <c r="BN27" s="588"/>
      <c r="BO27" s="639">
        <v>100</v>
      </c>
      <c r="BP27" s="639"/>
      <c r="BQ27" s="639"/>
      <c r="BR27" s="639"/>
      <c r="BS27" s="592">
        <v>9705</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649684</v>
      </c>
      <c r="CS27" s="605"/>
      <c r="CT27" s="605"/>
      <c r="CU27" s="605"/>
      <c r="CV27" s="605"/>
      <c r="CW27" s="605"/>
      <c r="CX27" s="605"/>
      <c r="CY27" s="606"/>
      <c r="CZ27" s="589">
        <v>8.3000000000000007</v>
      </c>
      <c r="DA27" s="607"/>
      <c r="DB27" s="607"/>
      <c r="DC27" s="608"/>
      <c r="DD27" s="592">
        <v>216337</v>
      </c>
      <c r="DE27" s="605"/>
      <c r="DF27" s="605"/>
      <c r="DG27" s="605"/>
      <c r="DH27" s="605"/>
      <c r="DI27" s="605"/>
      <c r="DJ27" s="605"/>
      <c r="DK27" s="606"/>
      <c r="DL27" s="592">
        <v>216337</v>
      </c>
      <c r="DM27" s="605"/>
      <c r="DN27" s="605"/>
      <c r="DO27" s="605"/>
      <c r="DP27" s="605"/>
      <c r="DQ27" s="605"/>
      <c r="DR27" s="605"/>
      <c r="DS27" s="605"/>
      <c r="DT27" s="605"/>
      <c r="DU27" s="605"/>
      <c r="DV27" s="606"/>
      <c r="DW27" s="609">
        <v>4.8</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138313</v>
      </c>
      <c r="S28" s="587"/>
      <c r="T28" s="587"/>
      <c r="U28" s="587"/>
      <c r="V28" s="587"/>
      <c r="W28" s="587"/>
      <c r="X28" s="587"/>
      <c r="Y28" s="588"/>
      <c r="Z28" s="639">
        <v>1.7</v>
      </c>
      <c r="AA28" s="639"/>
      <c r="AB28" s="639"/>
      <c r="AC28" s="639"/>
      <c r="AD28" s="640">
        <v>7019</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678321</v>
      </c>
      <c r="CS28" s="587"/>
      <c r="CT28" s="587"/>
      <c r="CU28" s="587"/>
      <c r="CV28" s="587"/>
      <c r="CW28" s="587"/>
      <c r="CX28" s="587"/>
      <c r="CY28" s="588"/>
      <c r="CZ28" s="589">
        <v>8.6999999999999993</v>
      </c>
      <c r="DA28" s="607"/>
      <c r="DB28" s="607"/>
      <c r="DC28" s="608"/>
      <c r="DD28" s="592">
        <v>642890</v>
      </c>
      <c r="DE28" s="587"/>
      <c r="DF28" s="587"/>
      <c r="DG28" s="587"/>
      <c r="DH28" s="587"/>
      <c r="DI28" s="587"/>
      <c r="DJ28" s="587"/>
      <c r="DK28" s="588"/>
      <c r="DL28" s="592">
        <v>531568</v>
      </c>
      <c r="DM28" s="587"/>
      <c r="DN28" s="587"/>
      <c r="DO28" s="587"/>
      <c r="DP28" s="587"/>
      <c r="DQ28" s="587"/>
      <c r="DR28" s="587"/>
      <c r="DS28" s="587"/>
      <c r="DT28" s="587"/>
      <c r="DU28" s="587"/>
      <c r="DV28" s="588"/>
      <c r="DW28" s="609">
        <v>11.8</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36310</v>
      </c>
      <c r="S29" s="587"/>
      <c r="T29" s="587"/>
      <c r="U29" s="587"/>
      <c r="V29" s="587"/>
      <c r="W29" s="587"/>
      <c r="X29" s="587"/>
      <c r="Y29" s="588"/>
      <c r="Z29" s="639">
        <v>0.4</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23" t="s">
        <v>289</v>
      </c>
      <c r="CG29" s="620"/>
      <c r="CH29" s="620"/>
      <c r="CI29" s="620"/>
      <c r="CJ29" s="620"/>
      <c r="CK29" s="620"/>
      <c r="CL29" s="620"/>
      <c r="CM29" s="620"/>
      <c r="CN29" s="620"/>
      <c r="CO29" s="620"/>
      <c r="CP29" s="620"/>
      <c r="CQ29" s="621"/>
      <c r="CR29" s="586">
        <v>678309</v>
      </c>
      <c r="CS29" s="605"/>
      <c r="CT29" s="605"/>
      <c r="CU29" s="605"/>
      <c r="CV29" s="605"/>
      <c r="CW29" s="605"/>
      <c r="CX29" s="605"/>
      <c r="CY29" s="606"/>
      <c r="CZ29" s="589">
        <v>8.6999999999999993</v>
      </c>
      <c r="DA29" s="607"/>
      <c r="DB29" s="607"/>
      <c r="DC29" s="608"/>
      <c r="DD29" s="592">
        <v>642878</v>
      </c>
      <c r="DE29" s="605"/>
      <c r="DF29" s="605"/>
      <c r="DG29" s="605"/>
      <c r="DH29" s="605"/>
      <c r="DI29" s="605"/>
      <c r="DJ29" s="605"/>
      <c r="DK29" s="606"/>
      <c r="DL29" s="592">
        <v>531556</v>
      </c>
      <c r="DM29" s="605"/>
      <c r="DN29" s="605"/>
      <c r="DO29" s="605"/>
      <c r="DP29" s="605"/>
      <c r="DQ29" s="605"/>
      <c r="DR29" s="605"/>
      <c r="DS29" s="605"/>
      <c r="DT29" s="605"/>
      <c r="DU29" s="605"/>
      <c r="DV29" s="606"/>
      <c r="DW29" s="609">
        <v>11.8</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207832</v>
      </c>
      <c r="S30" s="587"/>
      <c r="T30" s="587"/>
      <c r="U30" s="587"/>
      <c r="V30" s="587"/>
      <c r="W30" s="587"/>
      <c r="X30" s="587"/>
      <c r="Y30" s="588"/>
      <c r="Z30" s="639">
        <v>2.5</v>
      </c>
      <c r="AA30" s="639"/>
      <c r="AB30" s="639"/>
      <c r="AC30" s="639"/>
      <c r="AD30" s="640" t="s">
        <v>113</v>
      </c>
      <c r="AE30" s="640"/>
      <c r="AF30" s="640"/>
      <c r="AG30" s="640"/>
      <c r="AH30" s="640"/>
      <c r="AI30" s="640"/>
      <c r="AJ30" s="640"/>
      <c r="AK30" s="640"/>
      <c r="AL30" s="609" t="s">
        <v>113</v>
      </c>
      <c r="AM30" s="641"/>
      <c r="AN30" s="641"/>
      <c r="AO30" s="642"/>
      <c r="AP30" s="662" t="s">
        <v>291</v>
      </c>
      <c r="AQ30" s="663"/>
      <c r="AR30" s="663"/>
      <c r="AS30" s="663"/>
      <c r="AT30" s="668" t="s">
        <v>292</v>
      </c>
      <c r="AU30" s="182"/>
      <c r="AV30" s="182"/>
      <c r="AW30" s="182"/>
      <c r="AX30" s="671" t="s">
        <v>171</v>
      </c>
      <c r="AY30" s="672"/>
      <c r="AZ30" s="672"/>
      <c r="BA30" s="672"/>
      <c r="BB30" s="672"/>
      <c r="BC30" s="672"/>
      <c r="BD30" s="672"/>
      <c r="BE30" s="672"/>
      <c r="BF30" s="673"/>
      <c r="BG30" s="652">
        <v>98.8</v>
      </c>
      <c r="BH30" s="653"/>
      <c r="BI30" s="653"/>
      <c r="BJ30" s="653"/>
      <c r="BK30" s="653"/>
      <c r="BL30" s="653"/>
      <c r="BM30" s="654">
        <v>95.9</v>
      </c>
      <c r="BN30" s="653"/>
      <c r="BO30" s="653"/>
      <c r="BP30" s="653"/>
      <c r="BQ30" s="655"/>
      <c r="BR30" s="652">
        <v>98.9</v>
      </c>
      <c r="BS30" s="653"/>
      <c r="BT30" s="653"/>
      <c r="BU30" s="653"/>
      <c r="BV30" s="653"/>
      <c r="BW30" s="653"/>
      <c r="BX30" s="654">
        <v>95.8</v>
      </c>
      <c r="BY30" s="653"/>
      <c r="BZ30" s="653"/>
      <c r="CA30" s="653"/>
      <c r="CB30" s="655"/>
      <c r="CD30" s="658"/>
      <c r="CE30" s="659"/>
      <c r="CF30" s="623" t="s">
        <v>293</v>
      </c>
      <c r="CG30" s="620"/>
      <c r="CH30" s="620"/>
      <c r="CI30" s="620"/>
      <c r="CJ30" s="620"/>
      <c r="CK30" s="620"/>
      <c r="CL30" s="620"/>
      <c r="CM30" s="620"/>
      <c r="CN30" s="620"/>
      <c r="CO30" s="620"/>
      <c r="CP30" s="620"/>
      <c r="CQ30" s="621"/>
      <c r="CR30" s="586">
        <v>606253</v>
      </c>
      <c r="CS30" s="587"/>
      <c r="CT30" s="587"/>
      <c r="CU30" s="587"/>
      <c r="CV30" s="587"/>
      <c r="CW30" s="587"/>
      <c r="CX30" s="587"/>
      <c r="CY30" s="588"/>
      <c r="CZ30" s="589">
        <v>7.8</v>
      </c>
      <c r="DA30" s="607"/>
      <c r="DB30" s="607"/>
      <c r="DC30" s="608"/>
      <c r="DD30" s="592">
        <v>573042</v>
      </c>
      <c r="DE30" s="587"/>
      <c r="DF30" s="587"/>
      <c r="DG30" s="587"/>
      <c r="DH30" s="587"/>
      <c r="DI30" s="587"/>
      <c r="DJ30" s="587"/>
      <c r="DK30" s="588"/>
      <c r="DL30" s="592">
        <v>461741</v>
      </c>
      <c r="DM30" s="587"/>
      <c r="DN30" s="587"/>
      <c r="DO30" s="587"/>
      <c r="DP30" s="587"/>
      <c r="DQ30" s="587"/>
      <c r="DR30" s="587"/>
      <c r="DS30" s="587"/>
      <c r="DT30" s="587"/>
      <c r="DU30" s="587"/>
      <c r="DV30" s="588"/>
      <c r="DW30" s="609">
        <v>10.199999999999999</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238748</v>
      </c>
      <c r="S31" s="587"/>
      <c r="T31" s="587"/>
      <c r="U31" s="587"/>
      <c r="V31" s="587"/>
      <c r="W31" s="587"/>
      <c r="X31" s="587"/>
      <c r="Y31" s="588"/>
      <c r="Z31" s="639">
        <v>2.9</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99.1</v>
      </c>
      <c r="BH31" s="605"/>
      <c r="BI31" s="605"/>
      <c r="BJ31" s="605"/>
      <c r="BK31" s="605"/>
      <c r="BL31" s="605"/>
      <c r="BM31" s="641">
        <v>96.8</v>
      </c>
      <c r="BN31" s="651"/>
      <c r="BO31" s="651"/>
      <c r="BP31" s="651"/>
      <c r="BQ31" s="615"/>
      <c r="BR31" s="650">
        <v>99.1</v>
      </c>
      <c r="BS31" s="605"/>
      <c r="BT31" s="605"/>
      <c r="BU31" s="605"/>
      <c r="BV31" s="605"/>
      <c r="BW31" s="605"/>
      <c r="BX31" s="641">
        <v>96.5</v>
      </c>
      <c r="BY31" s="651"/>
      <c r="BZ31" s="651"/>
      <c r="CA31" s="651"/>
      <c r="CB31" s="615"/>
      <c r="CD31" s="658"/>
      <c r="CE31" s="659"/>
      <c r="CF31" s="623" t="s">
        <v>297</v>
      </c>
      <c r="CG31" s="620"/>
      <c r="CH31" s="620"/>
      <c r="CI31" s="620"/>
      <c r="CJ31" s="620"/>
      <c r="CK31" s="620"/>
      <c r="CL31" s="620"/>
      <c r="CM31" s="620"/>
      <c r="CN31" s="620"/>
      <c r="CO31" s="620"/>
      <c r="CP31" s="620"/>
      <c r="CQ31" s="621"/>
      <c r="CR31" s="586">
        <v>72056</v>
      </c>
      <c r="CS31" s="605"/>
      <c r="CT31" s="605"/>
      <c r="CU31" s="605"/>
      <c r="CV31" s="605"/>
      <c r="CW31" s="605"/>
      <c r="CX31" s="605"/>
      <c r="CY31" s="606"/>
      <c r="CZ31" s="589">
        <v>0.9</v>
      </c>
      <c r="DA31" s="607"/>
      <c r="DB31" s="607"/>
      <c r="DC31" s="608"/>
      <c r="DD31" s="592">
        <v>69836</v>
      </c>
      <c r="DE31" s="605"/>
      <c r="DF31" s="605"/>
      <c r="DG31" s="605"/>
      <c r="DH31" s="605"/>
      <c r="DI31" s="605"/>
      <c r="DJ31" s="605"/>
      <c r="DK31" s="606"/>
      <c r="DL31" s="592">
        <v>69815</v>
      </c>
      <c r="DM31" s="605"/>
      <c r="DN31" s="605"/>
      <c r="DO31" s="605"/>
      <c r="DP31" s="605"/>
      <c r="DQ31" s="605"/>
      <c r="DR31" s="605"/>
      <c r="DS31" s="605"/>
      <c r="DT31" s="605"/>
      <c r="DU31" s="605"/>
      <c r="DV31" s="606"/>
      <c r="DW31" s="609">
        <v>1.5</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107590</v>
      </c>
      <c r="S32" s="587"/>
      <c r="T32" s="587"/>
      <c r="U32" s="587"/>
      <c r="V32" s="587"/>
      <c r="W32" s="587"/>
      <c r="X32" s="587"/>
      <c r="Y32" s="588"/>
      <c r="Z32" s="639">
        <v>1.3</v>
      </c>
      <c r="AA32" s="639"/>
      <c r="AB32" s="639"/>
      <c r="AC32" s="639"/>
      <c r="AD32" s="640">
        <v>5613</v>
      </c>
      <c r="AE32" s="640"/>
      <c r="AF32" s="640"/>
      <c r="AG32" s="640"/>
      <c r="AH32" s="640"/>
      <c r="AI32" s="640"/>
      <c r="AJ32" s="640"/>
      <c r="AK32" s="640"/>
      <c r="AL32" s="609">
        <v>0.1</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98.5</v>
      </c>
      <c r="BH32" s="571"/>
      <c r="BI32" s="571"/>
      <c r="BJ32" s="571"/>
      <c r="BK32" s="571"/>
      <c r="BL32" s="571"/>
      <c r="BM32" s="634">
        <v>94.8</v>
      </c>
      <c r="BN32" s="571"/>
      <c r="BO32" s="571"/>
      <c r="BP32" s="571"/>
      <c r="BQ32" s="628"/>
      <c r="BR32" s="649">
        <v>98.6</v>
      </c>
      <c r="BS32" s="571"/>
      <c r="BT32" s="571"/>
      <c r="BU32" s="571"/>
      <c r="BV32" s="571"/>
      <c r="BW32" s="571"/>
      <c r="BX32" s="634">
        <v>94.9</v>
      </c>
      <c r="BY32" s="571"/>
      <c r="BZ32" s="571"/>
      <c r="CA32" s="571"/>
      <c r="CB32" s="628"/>
      <c r="CD32" s="660"/>
      <c r="CE32" s="661"/>
      <c r="CF32" s="623" t="s">
        <v>300</v>
      </c>
      <c r="CG32" s="620"/>
      <c r="CH32" s="620"/>
      <c r="CI32" s="620"/>
      <c r="CJ32" s="620"/>
      <c r="CK32" s="620"/>
      <c r="CL32" s="620"/>
      <c r="CM32" s="620"/>
      <c r="CN32" s="620"/>
      <c r="CO32" s="620"/>
      <c r="CP32" s="620"/>
      <c r="CQ32" s="621"/>
      <c r="CR32" s="586">
        <v>12</v>
      </c>
      <c r="CS32" s="587"/>
      <c r="CT32" s="587"/>
      <c r="CU32" s="587"/>
      <c r="CV32" s="587"/>
      <c r="CW32" s="587"/>
      <c r="CX32" s="587"/>
      <c r="CY32" s="588"/>
      <c r="CZ32" s="589">
        <v>0</v>
      </c>
      <c r="DA32" s="607"/>
      <c r="DB32" s="607"/>
      <c r="DC32" s="608"/>
      <c r="DD32" s="592">
        <v>12</v>
      </c>
      <c r="DE32" s="587"/>
      <c r="DF32" s="587"/>
      <c r="DG32" s="587"/>
      <c r="DH32" s="587"/>
      <c r="DI32" s="587"/>
      <c r="DJ32" s="587"/>
      <c r="DK32" s="588"/>
      <c r="DL32" s="592">
        <v>12</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1148822</v>
      </c>
      <c r="S33" s="587"/>
      <c r="T33" s="587"/>
      <c r="U33" s="587"/>
      <c r="V33" s="587"/>
      <c r="W33" s="587"/>
      <c r="X33" s="587"/>
      <c r="Y33" s="588"/>
      <c r="Z33" s="639">
        <v>13.9</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3961803</v>
      </c>
      <c r="CS33" s="605"/>
      <c r="CT33" s="605"/>
      <c r="CU33" s="605"/>
      <c r="CV33" s="605"/>
      <c r="CW33" s="605"/>
      <c r="CX33" s="605"/>
      <c r="CY33" s="606"/>
      <c r="CZ33" s="589">
        <v>50.9</v>
      </c>
      <c r="DA33" s="607"/>
      <c r="DB33" s="607"/>
      <c r="DC33" s="608"/>
      <c r="DD33" s="592">
        <v>3103954</v>
      </c>
      <c r="DE33" s="605"/>
      <c r="DF33" s="605"/>
      <c r="DG33" s="605"/>
      <c r="DH33" s="605"/>
      <c r="DI33" s="605"/>
      <c r="DJ33" s="605"/>
      <c r="DK33" s="606"/>
      <c r="DL33" s="592">
        <v>2397088</v>
      </c>
      <c r="DM33" s="605"/>
      <c r="DN33" s="605"/>
      <c r="DO33" s="605"/>
      <c r="DP33" s="605"/>
      <c r="DQ33" s="605"/>
      <c r="DR33" s="605"/>
      <c r="DS33" s="605"/>
      <c r="DT33" s="605"/>
      <c r="DU33" s="605"/>
      <c r="DV33" s="606"/>
      <c r="DW33" s="609">
        <v>53</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976142</v>
      </c>
      <c r="CS34" s="587"/>
      <c r="CT34" s="587"/>
      <c r="CU34" s="587"/>
      <c r="CV34" s="587"/>
      <c r="CW34" s="587"/>
      <c r="CX34" s="587"/>
      <c r="CY34" s="588"/>
      <c r="CZ34" s="589">
        <v>12.5</v>
      </c>
      <c r="DA34" s="607"/>
      <c r="DB34" s="607"/>
      <c r="DC34" s="608"/>
      <c r="DD34" s="592">
        <v>680251</v>
      </c>
      <c r="DE34" s="587"/>
      <c r="DF34" s="587"/>
      <c r="DG34" s="587"/>
      <c r="DH34" s="587"/>
      <c r="DI34" s="587"/>
      <c r="DJ34" s="587"/>
      <c r="DK34" s="588"/>
      <c r="DL34" s="592">
        <v>633723</v>
      </c>
      <c r="DM34" s="587"/>
      <c r="DN34" s="587"/>
      <c r="DO34" s="587"/>
      <c r="DP34" s="587"/>
      <c r="DQ34" s="587"/>
      <c r="DR34" s="587"/>
      <c r="DS34" s="587"/>
      <c r="DT34" s="587"/>
      <c r="DU34" s="587"/>
      <c r="DV34" s="588"/>
      <c r="DW34" s="609">
        <v>14</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305322</v>
      </c>
      <c r="S35" s="587"/>
      <c r="T35" s="587"/>
      <c r="U35" s="587"/>
      <c r="V35" s="587"/>
      <c r="W35" s="587"/>
      <c r="X35" s="587"/>
      <c r="Y35" s="588"/>
      <c r="Z35" s="639">
        <v>3.7</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1395684</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203908</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62918</v>
      </c>
      <c r="CS35" s="605"/>
      <c r="CT35" s="605"/>
      <c r="CU35" s="605"/>
      <c r="CV35" s="605"/>
      <c r="CW35" s="605"/>
      <c r="CX35" s="605"/>
      <c r="CY35" s="606"/>
      <c r="CZ35" s="589">
        <v>0.8</v>
      </c>
      <c r="DA35" s="607"/>
      <c r="DB35" s="607"/>
      <c r="DC35" s="608"/>
      <c r="DD35" s="592">
        <v>50244</v>
      </c>
      <c r="DE35" s="605"/>
      <c r="DF35" s="605"/>
      <c r="DG35" s="605"/>
      <c r="DH35" s="605"/>
      <c r="DI35" s="605"/>
      <c r="DJ35" s="605"/>
      <c r="DK35" s="606"/>
      <c r="DL35" s="592">
        <v>50244</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8289354</v>
      </c>
      <c r="S36" s="627"/>
      <c r="T36" s="627"/>
      <c r="U36" s="627"/>
      <c r="V36" s="627"/>
      <c r="W36" s="627"/>
      <c r="X36" s="627"/>
      <c r="Y36" s="630"/>
      <c r="Z36" s="631">
        <v>100</v>
      </c>
      <c r="AA36" s="631"/>
      <c r="AB36" s="631"/>
      <c r="AC36" s="631"/>
      <c r="AD36" s="632">
        <v>4215938</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448302</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180630</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1150804</v>
      </c>
      <c r="CS36" s="587"/>
      <c r="CT36" s="587"/>
      <c r="CU36" s="587"/>
      <c r="CV36" s="587"/>
      <c r="CW36" s="587"/>
      <c r="CX36" s="587"/>
      <c r="CY36" s="588"/>
      <c r="CZ36" s="589">
        <v>14.8</v>
      </c>
      <c r="DA36" s="607"/>
      <c r="DB36" s="607"/>
      <c r="DC36" s="608"/>
      <c r="DD36" s="592">
        <v>889102</v>
      </c>
      <c r="DE36" s="587"/>
      <c r="DF36" s="587"/>
      <c r="DG36" s="587"/>
      <c r="DH36" s="587"/>
      <c r="DI36" s="587"/>
      <c r="DJ36" s="587"/>
      <c r="DK36" s="588"/>
      <c r="DL36" s="592">
        <v>776837</v>
      </c>
      <c r="DM36" s="587"/>
      <c r="DN36" s="587"/>
      <c r="DO36" s="587"/>
      <c r="DP36" s="587"/>
      <c r="DQ36" s="587"/>
      <c r="DR36" s="587"/>
      <c r="DS36" s="587"/>
      <c r="DT36" s="587"/>
      <c r="DU36" s="587"/>
      <c r="DV36" s="588"/>
      <c r="DW36" s="609">
        <v>17.2</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222000</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2172</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523179</v>
      </c>
      <c r="CS37" s="605"/>
      <c r="CT37" s="605"/>
      <c r="CU37" s="605"/>
      <c r="CV37" s="605"/>
      <c r="CW37" s="605"/>
      <c r="CX37" s="605"/>
      <c r="CY37" s="606"/>
      <c r="CZ37" s="589">
        <v>6.7</v>
      </c>
      <c r="DA37" s="607"/>
      <c r="DB37" s="607"/>
      <c r="DC37" s="608"/>
      <c r="DD37" s="592">
        <v>375579</v>
      </c>
      <c r="DE37" s="605"/>
      <c r="DF37" s="605"/>
      <c r="DG37" s="605"/>
      <c r="DH37" s="605"/>
      <c r="DI37" s="605"/>
      <c r="DJ37" s="605"/>
      <c r="DK37" s="606"/>
      <c r="DL37" s="592">
        <v>320799</v>
      </c>
      <c r="DM37" s="605"/>
      <c r="DN37" s="605"/>
      <c r="DO37" s="605"/>
      <c r="DP37" s="605"/>
      <c r="DQ37" s="605"/>
      <c r="DR37" s="605"/>
      <c r="DS37" s="605"/>
      <c r="DT37" s="605"/>
      <c r="DU37" s="605"/>
      <c r="DV37" s="606"/>
      <c r="DW37" s="609">
        <v>7.1</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50515</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3703</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1092302</v>
      </c>
      <c r="CS38" s="587"/>
      <c r="CT38" s="587"/>
      <c r="CU38" s="587"/>
      <c r="CV38" s="587"/>
      <c r="CW38" s="587"/>
      <c r="CX38" s="587"/>
      <c r="CY38" s="588"/>
      <c r="CZ38" s="589">
        <v>14</v>
      </c>
      <c r="DA38" s="607"/>
      <c r="DB38" s="607"/>
      <c r="DC38" s="608"/>
      <c r="DD38" s="592">
        <v>1019592</v>
      </c>
      <c r="DE38" s="587"/>
      <c r="DF38" s="587"/>
      <c r="DG38" s="587"/>
      <c r="DH38" s="587"/>
      <c r="DI38" s="587"/>
      <c r="DJ38" s="587"/>
      <c r="DK38" s="588"/>
      <c r="DL38" s="592">
        <v>936284</v>
      </c>
      <c r="DM38" s="587"/>
      <c r="DN38" s="587"/>
      <c r="DO38" s="587"/>
      <c r="DP38" s="587"/>
      <c r="DQ38" s="587"/>
      <c r="DR38" s="587"/>
      <c r="DS38" s="587"/>
      <c r="DT38" s="587"/>
      <c r="DU38" s="587"/>
      <c r="DV38" s="588"/>
      <c r="DW38" s="609">
        <v>20.7</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v>30867</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76</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542026</v>
      </c>
      <c r="CS39" s="605"/>
      <c r="CT39" s="605"/>
      <c r="CU39" s="605"/>
      <c r="CV39" s="605"/>
      <c r="CW39" s="605"/>
      <c r="CX39" s="605"/>
      <c r="CY39" s="606"/>
      <c r="CZ39" s="589">
        <v>7</v>
      </c>
      <c r="DA39" s="607"/>
      <c r="DB39" s="607"/>
      <c r="DC39" s="608"/>
      <c r="DD39" s="592">
        <v>381381</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101394</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98</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137611</v>
      </c>
      <c r="CS40" s="587"/>
      <c r="CT40" s="587"/>
      <c r="CU40" s="587"/>
      <c r="CV40" s="587"/>
      <c r="CW40" s="587"/>
      <c r="CX40" s="587"/>
      <c r="CY40" s="588"/>
      <c r="CZ40" s="589">
        <v>1.8</v>
      </c>
      <c r="DA40" s="607"/>
      <c r="DB40" s="607"/>
      <c r="DC40" s="608"/>
      <c r="DD40" s="592">
        <v>83384</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542606</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347</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1614078</v>
      </c>
      <c r="CS42" s="587"/>
      <c r="CT42" s="587"/>
      <c r="CU42" s="587"/>
      <c r="CV42" s="587"/>
      <c r="CW42" s="587"/>
      <c r="CX42" s="587"/>
      <c r="CY42" s="588"/>
      <c r="CZ42" s="589">
        <v>20.7</v>
      </c>
      <c r="DA42" s="590"/>
      <c r="DB42" s="590"/>
      <c r="DC42" s="591"/>
      <c r="DD42" s="592">
        <v>213640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23565</v>
      </c>
      <c r="CS43" s="605"/>
      <c r="CT43" s="605"/>
      <c r="CU43" s="605"/>
      <c r="CV43" s="605"/>
      <c r="CW43" s="605"/>
      <c r="CX43" s="605"/>
      <c r="CY43" s="606"/>
      <c r="CZ43" s="589">
        <v>0.3</v>
      </c>
      <c r="DA43" s="607"/>
      <c r="DB43" s="607"/>
      <c r="DC43" s="608"/>
      <c r="DD43" s="592">
        <v>20548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1609449</v>
      </c>
      <c r="CS44" s="587"/>
      <c r="CT44" s="587"/>
      <c r="CU44" s="587"/>
      <c r="CV44" s="587"/>
      <c r="CW44" s="587"/>
      <c r="CX44" s="587"/>
      <c r="CY44" s="588"/>
      <c r="CZ44" s="589">
        <v>20.7</v>
      </c>
      <c r="DA44" s="590"/>
      <c r="DB44" s="590"/>
      <c r="DC44" s="591"/>
      <c r="DD44" s="592">
        <v>211286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1150899</v>
      </c>
      <c r="CS45" s="605"/>
      <c r="CT45" s="605"/>
      <c r="CU45" s="605"/>
      <c r="CV45" s="605"/>
      <c r="CW45" s="605"/>
      <c r="CX45" s="605"/>
      <c r="CY45" s="606"/>
      <c r="CZ45" s="589">
        <v>14.8</v>
      </c>
      <c r="DA45" s="607"/>
      <c r="DB45" s="607"/>
      <c r="DC45" s="608"/>
      <c r="DD45" s="592">
        <v>9965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400745</v>
      </c>
      <c r="CS46" s="587"/>
      <c r="CT46" s="587"/>
      <c r="CU46" s="587"/>
      <c r="CV46" s="587"/>
      <c r="CW46" s="587"/>
      <c r="CX46" s="587"/>
      <c r="CY46" s="588"/>
      <c r="CZ46" s="589">
        <v>5.2</v>
      </c>
      <c r="DA46" s="590"/>
      <c r="DB46" s="590"/>
      <c r="DC46" s="591"/>
      <c r="DD46" s="592">
        <v>154631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v>4629</v>
      </c>
      <c r="CS47" s="605"/>
      <c r="CT47" s="605"/>
      <c r="CU47" s="605"/>
      <c r="CV47" s="605"/>
      <c r="CW47" s="605"/>
      <c r="CX47" s="605"/>
      <c r="CY47" s="606"/>
      <c r="CZ47" s="589">
        <v>0.1</v>
      </c>
      <c r="DA47" s="607"/>
      <c r="DB47" s="607"/>
      <c r="DC47" s="608"/>
      <c r="DD47" s="592">
        <v>2354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7781145</v>
      </c>
      <c r="CS49" s="571"/>
      <c r="CT49" s="571"/>
      <c r="CU49" s="571"/>
      <c r="CV49" s="571"/>
      <c r="CW49" s="571"/>
      <c r="CX49" s="571"/>
      <c r="CY49" s="572"/>
      <c r="CZ49" s="573">
        <v>100</v>
      </c>
      <c r="DA49" s="574"/>
      <c r="DB49" s="574"/>
      <c r="DC49" s="575"/>
      <c r="DD49" s="576">
        <v>4914305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8274</v>
      </c>
      <c r="R7" s="1099"/>
      <c r="S7" s="1099"/>
      <c r="T7" s="1099"/>
      <c r="U7" s="1099"/>
      <c r="V7" s="1099">
        <v>7777</v>
      </c>
      <c r="W7" s="1099"/>
      <c r="X7" s="1099"/>
      <c r="Y7" s="1099"/>
      <c r="Z7" s="1099"/>
      <c r="AA7" s="1099">
        <f>Q7-V7</f>
        <v>497</v>
      </c>
      <c r="AB7" s="1099"/>
      <c r="AC7" s="1099"/>
      <c r="AD7" s="1099"/>
      <c r="AE7" s="1100"/>
      <c r="AF7" s="1101">
        <v>470</v>
      </c>
      <c r="AG7" s="1102"/>
      <c r="AH7" s="1102"/>
      <c r="AI7" s="1102"/>
      <c r="AJ7" s="1103"/>
      <c r="AK7" s="1085"/>
      <c r="AL7" s="1086"/>
      <c r="AM7" s="1086"/>
      <c r="AN7" s="1086"/>
      <c r="AO7" s="1086"/>
      <c r="AP7" s="1086">
        <v>6971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545</v>
      </c>
      <c r="BS7" s="1089" t="s">
        <v>543</v>
      </c>
      <c r="BT7" s="1090"/>
      <c r="BU7" s="1090"/>
      <c r="BV7" s="1090"/>
      <c r="BW7" s="1090"/>
      <c r="BX7" s="1090"/>
      <c r="BY7" s="1090"/>
      <c r="BZ7" s="1090"/>
      <c r="CA7" s="1090"/>
      <c r="CB7" s="1090"/>
      <c r="CC7" s="1090"/>
      <c r="CD7" s="1090"/>
      <c r="CE7" s="1090"/>
      <c r="CF7" s="1090"/>
      <c r="CG7" s="1091"/>
      <c r="CH7" s="1082">
        <v>3</v>
      </c>
      <c r="CI7" s="1083"/>
      <c r="CJ7" s="1083"/>
      <c r="CK7" s="1083"/>
      <c r="CL7" s="1084"/>
      <c r="CM7" s="1082">
        <v>17</v>
      </c>
      <c r="CN7" s="1083"/>
      <c r="CO7" s="1083"/>
      <c r="CP7" s="1083"/>
      <c r="CQ7" s="1084"/>
      <c r="CR7" s="1082" t="s">
        <v>539</v>
      </c>
      <c r="CS7" s="1083"/>
      <c r="CT7" s="1083"/>
      <c r="CU7" s="1083"/>
      <c r="CV7" s="1084"/>
      <c r="CW7" s="1082">
        <v>17</v>
      </c>
      <c r="CX7" s="1083"/>
      <c r="CY7" s="1083"/>
      <c r="CZ7" s="1083"/>
      <c r="DA7" s="1084"/>
      <c r="DB7" s="1082">
        <v>20</v>
      </c>
      <c r="DC7" s="1083"/>
      <c r="DD7" s="1083"/>
      <c r="DE7" s="1083"/>
      <c r="DF7" s="1084"/>
      <c r="DG7" s="1082" t="s">
        <v>539</v>
      </c>
      <c r="DH7" s="1083"/>
      <c r="DI7" s="1083"/>
      <c r="DJ7" s="1083"/>
      <c r="DK7" s="1084"/>
      <c r="DL7" s="1082" t="s">
        <v>542</v>
      </c>
      <c r="DM7" s="1083"/>
      <c r="DN7" s="1083"/>
      <c r="DO7" s="1083"/>
      <c r="DP7" s="1084"/>
      <c r="DQ7" s="1082" t="s">
        <v>542</v>
      </c>
      <c r="DR7" s="1083"/>
      <c r="DS7" s="1083"/>
      <c r="DT7" s="1083"/>
      <c r="DU7" s="1084"/>
      <c r="DV7" s="1109"/>
      <c r="DW7" s="1110"/>
      <c r="DX7" s="1110"/>
      <c r="DY7" s="1110"/>
      <c r="DZ7" s="1111"/>
      <c r="EA7" s="205"/>
    </row>
    <row r="8" spans="1:131" s="206" customFormat="1" ht="26.25" customHeight="1" x14ac:dyDescent="0.15">
      <c r="A8" s="212">
        <v>2</v>
      </c>
      <c r="B8" s="1025" t="s">
        <v>367</v>
      </c>
      <c r="C8" s="1026"/>
      <c r="D8" s="1026"/>
      <c r="E8" s="1026"/>
      <c r="F8" s="1026"/>
      <c r="G8" s="1026"/>
      <c r="H8" s="1026"/>
      <c r="I8" s="1026"/>
      <c r="J8" s="1026"/>
      <c r="K8" s="1026"/>
      <c r="L8" s="1026"/>
      <c r="M8" s="1026"/>
      <c r="N8" s="1026"/>
      <c r="O8" s="1026"/>
      <c r="P8" s="1027"/>
      <c r="Q8" s="1037">
        <v>15</v>
      </c>
      <c r="R8" s="1038"/>
      <c r="S8" s="1038"/>
      <c r="T8" s="1038"/>
      <c r="U8" s="1038"/>
      <c r="V8" s="1038">
        <v>4</v>
      </c>
      <c r="W8" s="1038"/>
      <c r="X8" s="1038"/>
      <c r="Y8" s="1038"/>
      <c r="Z8" s="1038"/>
      <c r="AA8" s="1038">
        <f>Q8-V8</f>
        <v>11</v>
      </c>
      <c r="AB8" s="1038"/>
      <c r="AC8" s="1038"/>
      <c r="AD8" s="1038"/>
      <c r="AE8" s="1039"/>
      <c r="AF8" s="1031">
        <v>11</v>
      </c>
      <c r="AG8" s="1032"/>
      <c r="AH8" s="1032"/>
      <c r="AI8" s="1032"/>
      <c r="AJ8" s="1033"/>
      <c r="AK8" s="1080"/>
      <c r="AL8" s="1081"/>
      <c r="AM8" s="1081"/>
      <c r="AN8" s="1081"/>
      <c r="AO8" s="1081"/>
      <c r="AP8" s="1081">
        <v>10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546</v>
      </c>
      <c r="BS8" s="1008" t="s">
        <v>544</v>
      </c>
      <c r="BT8" s="1009"/>
      <c r="BU8" s="1009"/>
      <c r="BV8" s="1009"/>
      <c r="BW8" s="1009"/>
      <c r="BX8" s="1009"/>
      <c r="BY8" s="1009"/>
      <c r="BZ8" s="1009"/>
      <c r="CA8" s="1009"/>
      <c r="CB8" s="1009"/>
      <c r="CC8" s="1009"/>
      <c r="CD8" s="1009"/>
      <c r="CE8" s="1009"/>
      <c r="CF8" s="1009"/>
      <c r="CG8" s="1010"/>
      <c r="CH8" s="983">
        <v>-7</v>
      </c>
      <c r="CI8" s="984"/>
      <c r="CJ8" s="984"/>
      <c r="CK8" s="984"/>
      <c r="CL8" s="985"/>
      <c r="CM8" s="983">
        <v>391</v>
      </c>
      <c r="CN8" s="984"/>
      <c r="CO8" s="984"/>
      <c r="CP8" s="984"/>
      <c r="CQ8" s="985"/>
      <c r="CR8" s="983">
        <v>10</v>
      </c>
      <c r="CS8" s="984"/>
      <c r="CT8" s="984"/>
      <c r="CU8" s="984"/>
      <c r="CV8" s="985"/>
      <c r="CW8" s="983" t="s">
        <v>540</v>
      </c>
      <c r="CX8" s="984"/>
      <c r="CY8" s="984"/>
      <c r="CZ8" s="984"/>
      <c r="DA8" s="985"/>
      <c r="DB8" s="983" t="s">
        <v>539</v>
      </c>
      <c r="DC8" s="984"/>
      <c r="DD8" s="984"/>
      <c r="DE8" s="984"/>
      <c r="DF8" s="985"/>
      <c r="DG8" s="983" t="s">
        <v>539</v>
      </c>
      <c r="DH8" s="984"/>
      <c r="DI8" s="984"/>
      <c r="DJ8" s="984"/>
      <c r="DK8" s="985"/>
      <c r="DL8" s="983" t="s">
        <v>542</v>
      </c>
      <c r="DM8" s="984"/>
      <c r="DN8" s="984"/>
      <c r="DO8" s="984"/>
      <c r="DP8" s="985"/>
      <c r="DQ8" s="983" t="s">
        <v>539</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481</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2018</v>
      </c>
      <c r="R28" s="1048"/>
      <c r="S28" s="1048"/>
      <c r="T28" s="1048"/>
      <c r="U28" s="1048"/>
      <c r="V28" s="1048">
        <v>1814</v>
      </c>
      <c r="W28" s="1048"/>
      <c r="X28" s="1048"/>
      <c r="Y28" s="1048"/>
      <c r="Z28" s="1048"/>
      <c r="AA28" s="1048">
        <v>204</v>
      </c>
      <c r="AB28" s="1048"/>
      <c r="AC28" s="1048"/>
      <c r="AD28" s="1048"/>
      <c r="AE28" s="1049"/>
      <c r="AF28" s="1050">
        <v>204</v>
      </c>
      <c r="AG28" s="1048"/>
      <c r="AH28" s="1048"/>
      <c r="AI28" s="1048"/>
      <c r="AJ28" s="1051"/>
      <c r="AK28" s="1052">
        <v>181</v>
      </c>
      <c r="AL28" s="1040"/>
      <c r="AM28" s="1040"/>
      <c r="AN28" s="1040"/>
      <c r="AO28" s="1040"/>
      <c r="AP28" s="1040" t="s">
        <v>540</v>
      </c>
      <c r="AQ28" s="1040"/>
      <c r="AR28" s="1040"/>
      <c r="AS28" s="1040"/>
      <c r="AT28" s="1040"/>
      <c r="AU28" s="1040" t="s">
        <v>539</v>
      </c>
      <c r="AV28" s="1040"/>
      <c r="AW28" s="1040"/>
      <c r="AX28" s="1040"/>
      <c r="AY28" s="1040"/>
      <c r="AZ28" s="1041" t="s">
        <v>539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382</v>
      </c>
      <c r="C29" s="1026"/>
      <c r="D29" s="1026"/>
      <c r="E29" s="1026"/>
      <c r="F29" s="1026"/>
      <c r="G29" s="1026"/>
      <c r="H29" s="1026"/>
      <c r="I29" s="1026"/>
      <c r="J29" s="1026"/>
      <c r="K29" s="1026"/>
      <c r="L29" s="1026"/>
      <c r="M29" s="1026"/>
      <c r="N29" s="1026"/>
      <c r="O29" s="1026"/>
      <c r="P29" s="1027"/>
      <c r="Q29" s="1037">
        <v>1894</v>
      </c>
      <c r="R29" s="1038"/>
      <c r="S29" s="1038"/>
      <c r="T29" s="1038"/>
      <c r="U29" s="1038"/>
      <c r="V29" s="1038">
        <v>1771</v>
      </c>
      <c r="W29" s="1038"/>
      <c r="X29" s="1038"/>
      <c r="Y29" s="1038"/>
      <c r="Z29" s="1038"/>
      <c r="AA29" s="1038">
        <v>123</v>
      </c>
      <c r="AB29" s="1038"/>
      <c r="AC29" s="1038"/>
      <c r="AD29" s="1038"/>
      <c r="AE29" s="1039"/>
      <c r="AF29" s="1031">
        <v>123</v>
      </c>
      <c r="AG29" s="1032"/>
      <c r="AH29" s="1032"/>
      <c r="AI29" s="1032"/>
      <c r="AJ29" s="1033"/>
      <c r="AK29" s="974">
        <v>255</v>
      </c>
      <c r="AL29" s="965"/>
      <c r="AM29" s="965"/>
      <c r="AN29" s="965"/>
      <c r="AO29" s="965"/>
      <c r="AP29" s="965" t="s">
        <v>539</v>
      </c>
      <c r="AQ29" s="965"/>
      <c r="AR29" s="965"/>
      <c r="AS29" s="965"/>
      <c r="AT29" s="965"/>
      <c r="AU29" s="965" t="s">
        <v>539</v>
      </c>
      <c r="AV29" s="965"/>
      <c r="AW29" s="965"/>
      <c r="AX29" s="965"/>
      <c r="AY29" s="965"/>
      <c r="AZ29" s="1036" t="s">
        <v>539</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383</v>
      </c>
      <c r="C30" s="1026"/>
      <c r="D30" s="1026"/>
      <c r="E30" s="1026"/>
      <c r="F30" s="1026"/>
      <c r="G30" s="1026"/>
      <c r="H30" s="1026"/>
      <c r="I30" s="1026"/>
      <c r="J30" s="1026"/>
      <c r="K30" s="1026"/>
      <c r="L30" s="1026"/>
      <c r="M30" s="1026"/>
      <c r="N30" s="1026"/>
      <c r="O30" s="1026"/>
      <c r="P30" s="1027"/>
      <c r="Q30" s="1037">
        <v>20</v>
      </c>
      <c r="R30" s="1038"/>
      <c r="S30" s="1038"/>
      <c r="T30" s="1038"/>
      <c r="U30" s="1038"/>
      <c r="V30" s="1038">
        <v>17</v>
      </c>
      <c r="W30" s="1038"/>
      <c r="X30" s="1038"/>
      <c r="Y30" s="1038"/>
      <c r="Z30" s="1038"/>
      <c r="AA30" s="1038">
        <v>3</v>
      </c>
      <c r="AB30" s="1038"/>
      <c r="AC30" s="1038"/>
      <c r="AD30" s="1038"/>
      <c r="AE30" s="1039"/>
      <c r="AF30" s="1031">
        <v>3</v>
      </c>
      <c r="AG30" s="1032"/>
      <c r="AH30" s="1032"/>
      <c r="AI30" s="1032"/>
      <c r="AJ30" s="1033"/>
      <c r="AK30" s="974">
        <v>118</v>
      </c>
      <c r="AL30" s="965"/>
      <c r="AM30" s="965"/>
      <c r="AN30" s="965"/>
      <c r="AO30" s="965"/>
      <c r="AP30" s="965" t="s">
        <v>539</v>
      </c>
      <c r="AQ30" s="965"/>
      <c r="AR30" s="965"/>
      <c r="AS30" s="965"/>
      <c r="AT30" s="965"/>
      <c r="AU30" s="965" t="s">
        <v>541</v>
      </c>
      <c r="AV30" s="965"/>
      <c r="AW30" s="965"/>
      <c r="AX30" s="965"/>
      <c r="AY30" s="965"/>
      <c r="AZ30" s="1036" t="s">
        <v>539</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384</v>
      </c>
      <c r="C31" s="1026"/>
      <c r="D31" s="1026"/>
      <c r="E31" s="1026"/>
      <c r="F31" s="1026"/>
      <c r="G31" s="1026"/>
      <c r="H31" s="1026"/>
      <c r="I31" s="1026"/>
      <c r="J31" s="1026"/>
      <c r="K31" s="1026"/>
      <c r="L31" s="1026"/>
      <c r="M31" s="1026"/>
      <c r="N31" s="1026"/>
      <c r="O31" s="1026"/>
      <c r="P31" s="1027"/>
      <c r="Q31" s="1037">
        <v>203</v>
      </c>
      <c r="R31" s="1038"/>
      <c r="S31" s="1038"/>
      <c r="T31" s="1038"/>
      <c r="U31" s="1038"/>
      <c r="V31" s="1038">
        <v>201</v>
      </c>
      <c r="W31" s="1038"/>
      <c r="X31" s="1038"/>
      <c r="Y31" s="1038"/>
      <c r="Z31" s="1038"/>
      <c r="AA31" s="1038">
        <v>2</v>
      </c>
      <c r="AB31" s="1038"/>
      <c r="AC31" s="1038"/>
      <c r="AD31" s="1038"/>
      <c r="AE31" s="1039"/>
      <c r="AF31" s="1031">
        <v>2</v>
      </c>
      <c r="AG31" s="1032"/>
      <c r="AH31" s="1032"/>
      <c r="AI31" s="1032"/>
      <c r="AJ31" s="1033"/>
      <c r="AK31" s="974">
        <v>59</v>
      </c>
      <c r="AL31" s="965"/>
      <c r="AM31" s="965"/>
      <c r="AN31" s="965"/>
      <c r="AO31" s="965"/>
      <c r="AP31" s="965" t="s">
        <v>539</v>
      </c>
      <c r="AQ31" s="965"/>
      <c r="AR31" s="965"/>
      <c r="AS31" s="965"/>
      <c r="AT31" s="965"/>
      <c r="AU31" s="965" t="s">
        <v>539</v>
      </c>
      <c r="AV31" s="965"/>
      <c r="AW31" s="965"/>
      <c r="AX31" s="965"/>
      <c r="AY31" s="965"/>
      <c r="AZ31" s="1036" t="s">
        <v>539</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385</v>
      </c>
      <c r="C32" s="1026"/>
      <c r="D32" s="1026"/>
      <c r="E32" s="1026"/>
      <c r="F32" s="1026"/>
      <c r="G32" s="1026"/>
      <c r="H32" s="1026"/>
      <c r="I32" s="1026"/>
      <c r="J32" s="1026"/>
      <c r="K32" s="1026"/>
      <c r="L32" s="1026"/>
      <c r="M32" s="1026"/>
      <c r="N32" s="1026"/>
      <c r="O32" s="1026"/>
      <c r="P32" s="1027"/>
      <c r="Q32" s="1037">
        <v>254</v>
      </c>
      <c r="R32" s="1038"/>
      <c r="S32" s="1038"/>
      <c r="T32" s="1038"/>
      <c r="U32" s="1038"/>
      <c r="V32" s="1038">
        <v>249</v>
      </c>
      <c r="W32" s="1038"/>
      <c r="X32" s="1038"/>
      <c r="Y32" s="1038"/>
      <c r="Z32" s="1038"/>
      <c r="AA32" s="1038">
        <v>5</v>
      </c>
      <c r="AB32" s="1038"/>
      <c r="AC32" s="1038"/>
      <c r="AD32" s="1038"/>
      <c r="AE32" s="1039"/>
      <c r="AF32" s="1031">
        <v>554</v>
      </c>
      <c r="AG32" s="1032"/>
      <c r="AH32" s="1032"/>
      <c r="AI32" s="1032"/>
      <c r="AJ32" s="1033"/>
      <c r="AK32" s="974">
        <v>7</v>
      </c>
      <c r="AL32" s="965"/>
      <c r="AM32" s="965"/>
      <c r="AN32" s="965"/>
      <c r="AO32" s="965"/>
      <c r="AP32" s="965">
        <v>1545</v>
      </c>
      <c r="AQ32" s="965"/>
      <c r="AR32" s="965"/>
      <c r="AS32" s="965"/>
      <c r="AT32" s="965"/>
      <c r="AU32" s="965">
        <v>467</v>
      </c>
      <c r="AV32" s="965"/>
      <c r="AW32" s="965"/>
      <c r="AX32" s="965"/>
      <c r="AY32" s="965"/>
      <c r="AZ32" s="1036" t="s">
        <v>539</v>
      </c>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387</v>
      </c>
      <c r="C33" s="1026"/>
      <c r="D33" s="1026"/>
      <c r="E33" s="1026"/>
      <c r="F33" s="1026"/>
      <c r="G33" s="1026"/>
      <c r="H33" s="1026"/>
      <c r="I33" s="1026"/>
      <c r="J33" s="1026"/>
      <c r="K33" s="1026"/>
      <c r="L33" s="1026"/>
      <c r="M33" s="1026"/>
      <c r="N33" s="1026"/>
      <c r="O33" s="1026"/>
      <c r="P33" s="1027"/>
      <c r="Q33" s="1037">
        <v>1567</v>
      </c>
      <c r="R33" s="1038"/>
      <c r="S33" s="1038"/>
      <c r="T33" s="1038"/>
      <c r="U33" s="1038"/>
      <c r="V33" s="1038">
        <v>1565</v>
      </c>
      <c r="W33" s="1038"/>
      <c r="X33" s="1038"/>
      <c r="Y33" s="1038"/>
      <c r="Z33" s="1038"/>
      <c r="AA33" s="1038">
        <v>2</v>
      </c>
      <c r="AB33" s="1038"/>
      <c r="AC33" s="1038"/>
      <c r="AD33" s="1038"/>
      <c r="AE33" s="1039"/>
      <c r="AF33" s="1031">
        <v>890</v>
      </c>
      <c r="AG33" s="1032"/>
      <c r="AH33" s="1032"/>
      <c r="AI33" s="1032"/>
      <c r="AJ33" s="1033"/>
      <c r="AK33" s="974">
        <v>170</v>
      </c>
      <c r="AL33" s="965"/>
      <c r="AM33" s="965"/>
      <c r="AN33" s="965"/>
      <c r="AO33" s="965"/>
      <c r="AP33" s="965">
        <v>1957</v>
      </c>
      <c r="AQ33" s="965"/>
      <c r="AR33" s="965"/>
      <c r="AS33" s="965"/>
      <c r="AT33" s="965"/>
      <c r="AU33" s="965">
        <v>1323</v>
      </c>
      <c r="AV33" s="965"/>
      <c r="AW33" s="965"/>
      <c r="AX33" s="965"/>
      <c r="AY33" s="965"/>
      <c r="AZ33" s="1036" t="s">
        <v>539</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388</v>
      </c>
      <c r="C34" s="1026"/>
      <c r="D34" s="1026"/>
      <c r="E34" s="1026"/>
      <c r="F34" s="1026"/>
      <c r="G34" s="1026"/>
      <c r="H34" s="1026"/>
      <c r="I34" s="1026"/>
      <c r="J34" s="1026"/>
      <c r="K34" s="1026"/>
      <c r="L34" s="1026"/>
      <c r="M34" s="1026"/>
      <c r="N34" s="1026"/>
      <c r="O34" s="1026"/>
      <c r="P34" s="1027"/>
      <c r="Q34" s="1037">
        <v>300</v>
      </c>
      <c r="R34" s="1038"/>
      <c r="S34" s="1038"/>
      <c r="T34" s="1038"/>
      <c r="U34" s="1038"/>
      <c r="V34" s="1038">
        <v>287</v>
      </c>
      <c r="W34" s="1038"/>
      <c r="X34" s="1038"/>
      <c r="Y34" s="1038"/>
      <c r="Z34" s="1038"/>
      <c r="AA34" s="1038">
        <v>13</v>
      </c>
      <c r="AB34" s="1038"/>
      <c r="AC34" s="1038"/>
      <c r="AD34" s="1038"/>
      <c r="AE34" s="1039"/>
      <c r="AF34" s="1031">
        <v>280</v>
      </c>
      <c r="AG34" s="1032"/>
      <c r="AH34" s="1032"/>
      <c r="AI34" s="1032"/>
      <c r="AJ34" s="1033"/>
      <c r="AK34" s="974">
        <v>11</v>
      </c>
      <c r="AL34" s="965"/>
      <c r="AM34" s="965"/>
      <c r="AN34" s="965"/>
      <c r="AO34" s="965"/>
      <c r="AP34" s="965">
        <v>422</v>
      </c>
      <c r="AQ34" s="965"/>
      <c r="AR34" s="965"/>
      <c r="AS34" s="965"/>
      <c r="AT34" s="965"/>
      <c r="AU34" s="965">
        <v>176</v>
      </c>
      <c r="AV34" s="965"/>
      <c r="AW34" s="965"/>
      <c r="AX34" s="965"/>
      <c r="AY34" s="965"/>
      <c r="AZ34" s="1036" t="s">
        <v>542</v>
      </c>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389</v>
      </c>
      <c r="C35" s="1026"/>
      <c r="D35" s="1026"/>
      <c r="E35" s="1026"/>
      <c r="F35" s="1026"/>
      <c r="G35" s="1026"/>
      <c r="H35" s="1026"/>
      <c r="I35" s="1026"/>
      <c r="J35" s="1026"/>
      <c r="K35" s="1026"/>
      <c r="L35" s="1026"/>
      <c r="M35" s="1026"/>
      <c r="N35" s="1026"/>
      <c r="O35" s="1026"/>
      <c r="P35" s="1027"/>
      <c r="Q35" s="1037">
        <v>1386</v>
      </c>
      <c r="R35" s="1038"/>
      <c r="S35" s="1038"/>
      <c r="T35" s="1038"/>
      <c r="U35" s="1038"/>
      <c r="V35" s="1038">
        <v>1337</v>
      </c>
      <c r="W35" s="1038"/>
      <c r="X35" s="1038"/>
      <c r="Y35" s="1038"/>
      <c r="Z35" s="1038"/>
      <c r="AA35" s="1038">
        <v>48</v>
      </c>
      <c r="AB35" s="1038"/>
      <c r="AC35" s="1038"/>
      <c r="AD35" s="1038"/>
      <c r="AE35" s="1039"/>
      <c r="AF35" s="1031">
        <v>21</v>
      </c>
      <c r="AG35" s="1032"/>
      <c r="AH35" s="1032"/>
      <c r="AI35" s="1032"/>
      <c r="AJ35" s="1033"/>
      <c r="AK35" s="974">
        <v>292</v>
      </c>
      <c r="AL35" s="965"/>
      <c r="AM35" s="965"/>
      <c r="AN35" s="965"/>
      <c r="AO35" s="965"/>
      <c r="AP35" s="965">
        <v>6396</v>
      </c>
      <c r="AQ35" s="965"/>
      <c r="AR35" s="965"/>
      <c r="AS35" s="965"/>
      <c r="AT35" s="965"/>
      <c r="AU35" s="965">
        <v>5373</v>
      </c>
      <c r="AV35" s="965"/>
      <c r="AW35" s="965"/>
      <c r="AX35" s="965"/>
      <c r="AY35" s="965"/>
      <c r="AZ35" s="1036" t="s">
        <v>539</v>
      </c>
      <c r="BA35" s="1036"/>
      <c r="BB35" s="1036"/>
      <c r="BC35" s="1036"/>
      <c r="BD35" s="1036"/>
      <c r="BE35" s="1020" t="s">
        <v>390</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t="s">
        <v>391</v>
      </c>
      <c r="C36" s="1026"/>
      <c r="D36" s="1026"/>
      <c r="E36" s="1026"/>
      <c r="F36" s="1026"/>
      <c r="G36" s="1026"/>
      <c r="H36" s="1026"/>
      <c r="I36" s="1026"/>
      <c r="J36" s="1026"/>
      <c r="K36" s="1026"/>
      <c r="L36" s="1026"/>
      <c r="M36" s="1026"/>
      <c r="N36" s="1026"/>
      <c r="O36" s="1026"/>
      <c r="P36" s="1027"/>
      <c r="Q36" s="1037">
        <v>257</v>
      </c>
      <c r="R36" s="1038"/>
      <c r="S36" s="1038"/>
      <c r="T36" s="1038"/>
      <c r="U36" s="1038"/>
      <c r="V36" s="1038">
        <v>247</v>
      </c>
      <c r="W36" s="1038"/>
      <c r="X36" s="1038"/>
      <c r="Y36" s="1038"/>
      <c r="Z36" s="1038"/>
      <c r="AA36" s="1038">
        <v>10</v>
      </c>
      <c r="AB36" s="1038"/>
      <c r="AC36" s="1038"/>
      <c r="AD36" s="1038"/>
      <c r="AE36" s="1039"/>
      <c r="AF36" s="1031">
        <v>10</v>
      </c>
      <c r="AG36" s="1032"/>
      <c r="AH36" s="1032"/>
      <c r="AI36" s="1032"/>
      <c r="AJ36" s="1033"/>
      <c r="AK36" s="974">
        <v>156</v>
      </c>
      <c r="AL36" s="965"/>
      <c r="AM36" s="965"/>
      <c r="AN36" s="965"/>
      <c r="AO36" s="965"/>
      <c r="AP36" s="965">
        <v>2423</v>
      </c>
      <c r="AQ36" s="965"/>
      <c r="AR36" s="965"/>
      <c r="AS36" s="965"/>
      <c r="AT36" s="965"/>
      <c r="AU36" s="965">
        <v>2142</v>
      </c>
      <c r="AV36" s="965"/>
      <c r="AW36" s="965"/>
      <c r="AX36" s="965"/>
      <c r="AY36" s="965"/>
      <c r="AZ36" s="1036" t="s">
        <v>542</v>
      </c>
      <c r="BA36" s="1036"/>
      <c r="BB36" s="1036"/>
      <c r="BC36" s="1036"/>
      <c r="BD36" s="1036"/>
      <c r="BE36" s="1020" t="s">
        <v>390</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t="s">
        <v>392</v>
      </c>
      <c r="C37" s="1026"/>
      <c r="D37" s="1026"/>
      <c r="E37" s="1026"/>
      <c r="F37" s="1026"/>
      <c r="G37" s="1026"/>
      <c r="H37" s="1026"/>
      <c r="I37" s="1026"/>
      <c r="J37" s="1026"/>
      <c r="K37" s="1026"/>
      <c r="L37" s="1026"/>
      <c r="M37" s="1026"/>
      <c r="N37" s="1026"/>
      <c r="O37" s="1026"/>
      <c r="P37" s="1027"/>
      <c r="Q37" s="1037">
        <v>6</v>
      </c>
      <c r="R37" s="1038"/>
      <c r="S37" s="1038"/>
      <c r="T37" s="1038"/>
      <c r="U37" s="1038"/>
      <c r="V37" s="1038">
        <v>1</v>
      </c>
      <c r="W37" s="1038"/>
      <c r="X37" s="1038"/>
      <c r="Y37" s="1038"/>
      <c r="Z37" s="1038"/>
      <c r="AA37" s="1038">
        <v>5</v>
      </c>
      <c r="AB37" s="1038"/>
      <c r="AC37" s="1038"/>
      <c r="AD37" s="1038"/>
      <c r="AE37" s="1039"/>
      <c r="AF37" s="1031">
        <v>5</v>
      </c>
      <c r="AG37" s="1032"/>
      <c r="AH37" s="1032"/>
      <c r="AI37" s="1032"/>
      <c r="AJ37" s="1033"/>
      <c r="AK37" s="974" t="s">
        <v>539</v>
      </c>
      <c r="AL37" s="965"/>
      <c r="AM37" s="965"/>
      <c r="AN37" s="965"/>
      <c r="AO37" s="965"/>
      <c r="AP37" s="965" t="s">
        <v>539</v>
      </c>
      <c r="AQ37" s="965"/>
      <c r="AR37" s="965"/>
      <c r="AS37" s="965"/>
      <c r="AT37" s="965"/>
      <c r="AU37" s="965" t="s">
        <v>540</v>
      </c>
      <c r="AV37" s="965"/>
      <c r="AW37" s="965"/>
      <c r="AX37" s="965"/>
      <c r="AY37" s="965"/>
      <c r="AZ37" s="1036" t="s">
        <v>539</v>
      </c>
      <c r="BA37" s="1036"/>
      <c r="BB37" s="1036"/>
      <c r="BC37" s="1036"/>
      <c r="BD37" s="1036"/>
      <c r="BE37" s="1020" t="s">
        <v>390</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393</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2091</v>
      </c>
      <c r="AG63" s="953"/>
      <c r="AH63" s="953"/>
      <c r="AI63" s="953"/>
      <c r="AJ63" s="1018"/>
      <c r="AK63" s="1019"/>
      <c r="AL63" s="957"/>
      <c r="AM63" s="957"/>
      <c r="AN63" s="957"/>
      <c r="AO63" s="957"/>
      <c r="AP63" s="953">
        <v>12743</v>
      </c>
      <c r="AQ63" s="953"/>
      <c r="AR63" s="953"/>
      <c r="AS63" s="953"/>
      <c r="AT63" s="953"/>
      <c r="AU63" s="953">
        <v>9481</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396</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397</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547</v>
      </c>
      <c r="C68" s="980"/>
      <c r="D68" s="980"/>
      <c r="E68" s="980"/>
      <c r="F68" s="980"/>
      <c r="G68" s="980"/>
      <c r="H68" s="980"/>
      <c r="I68" s="980"/>
      <c r="J68" s="980"/>
      <c r="K68" s="980"/>
      <c r="L68" s="980"/>
      <c r="M68" s="980"/>
      <c r="N68" s="980"/>
      <c r="O68" s="980"/>
      <c r="P68" s="981"/>
      <c r="Q68" s="982">
        <v>311</v>
      </c>
      <c r="R68" s="976"/>
      <c r="S68" s="976"/>
      <c r="T68" s="976"/>
      <c r="U68" s="976"/>
      <c r="V68" s="976">
        <v>310</v>
      </c>
      <c r="W68" s="976"/>
      <c r="X68" s="976"/>
      <c r="Y68" s="976"/>
      <c r="Z68" s="976"/>
      <c r="AA68" s="976">
        <v>1</v>
      </c>
      <c r="AB68" s="976"/>
      <c r="AC68" s="976"/>
      <c r="AD68" s="976"/>
      <c r="AE68" s="976"/>
      <c r="AF68" s="976">
        <v>1</v>
      </c>
      <c r="AG68" s="976"/>
      <c r="AH68" s="976"/>
      <c r="AI68" s="976"/>
      <c r="AJ68" s="976"/>
      <c r="AK68" s="976" t="s">
        <v>539</v>
      </c>
      <c r="AL68" s="976"/>
      <c r="AM68" s="976"/>
      <c r="AN68" s="976"/>
      <c r="AO68" s="976"/>
      <c r="AP68" s="976" t="s">
        <v>539</v>
      </c>
      <c r="AQ68" s="976"/>
      <c r="AR68" s="976"/>
      <c r="AS68" s="976"/>
      <c r="AT68" s="976"/>
      <c r="AU68" s="976" t="s">
        <v>539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548</v>
      </c>
      <c r="C69" s="969"/>
      <c r="D69" s="969"/>
      <c r="E69" s="969"/>
      <c r="F69" s="969"/>
      <c r="G69" s="969"/>
      <c r="H69" s="969"/>
      <c r="I69" s="969"/>
      <c r="J69" s="969"/>
      <c r="K69" s="969"/>
      <c r="L69" s="969"/>
      <c r="M69" s="969"/>
      <c r="N69" s="969"/>
      <c r="O69" s="969"/>
      <c r="P69" s="970"/>
      <c r="Q69" s="971">
        <v>512</v>
      </c>
      <c r="R69" s="965"/>
      <c r="S69" s="965"/>
      <c r="T69" s="965"/>
      <c r="U69" s="965"/>
      <c r="V69" s="965">
        <v>498</v>
      </c>
      <c r="W69" s="965"/>
      <c r="X69" s="965"/>
      <c r="Y69" s="965"/>
      <c r="Z69" s="965"/>
      <c r="AA69" s="965">
        <v>14</v>
      </c>
      <c r="AB69" s="965"/>
      <c r="AC69" s="965"/>
      <c r="AD69" s="965"/>
      <c r="AE69" s="965"/>
      <c r="AF69" s="965">
        <v>14</v>
      </c>
      <c r="AG69" s="965"/>
      <c r="AH69" s="965"/>
      <c r="AI69" s="965"/>
      <c r="AJ69" s="965"/>
      <c r="AK69" s="965" t="s">
        <v>539</v>
      </c>
      <c r="AL69" s="965"/>
      <c r="AM69" s="965"/>
      <c r="AN69" s="965"/>
      <c r="AO69" s="965"/>
      <c r="AP69" s="965" t="s">
        <v>539</v>
      </c>
      <c r="AQ69" s="965"/>
      <c r="AR69" s="965"/>
      <c r="AS69" s="965"/>
      <c r="AT69" s="965"/>
      <c r="AU69" s="965" t="s">
        <v>539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549</v>
      </c>
      <c r="C70" s="969"/>
      <c r="D70" s="969"/>
      <c r="E70" s="969"/>
      <c r="F70" s="969"/>
      <c r="G70" s="969"/>
      <c r="H70" s="969"/>
      <c r="I70" s="969"/>
      <c r="J70" s="969"/>
      <c r="K70" s="969"/>
      <c r="L70" s="969"/>
      <c r="M70" s="969"/>
      <c r="N70" s="969"/>
      <c r="O70" s="969"/>
      <c r="P70" s="970"/>
      <c r="Q70" s="971">
        <v>1473</v>
      </c>
      <c r="R70" s="965"/>
      <c r="S70" s="965"/>
      <c r="T70" s="965"/>
      <c r="U70" s="965"/>
      <c r="V70" s="965">
        <v>1412</v>
      </c>
      <c r="W70" s="965"/>
      <c r="X70" s="965"/>
      <c r="Y70" s="965"/>
      <c r="Z70" s="965"/>
      <c r="AA70" s="965">
        <v>61</v>
      </c>
      <c r="AB70" s="965"/>
      <c r="AC70" s="965"/>
      <c r="AD70" s="965"/>
      <c r="AE70" s="965"/>
      <c r="AF70" s="965">
        <v>61</v>
      </c>
      <c r="AG70" s="965"/>
      <c r="AH70" s="965"/>
      <c r="AI70" s="965"/>
      <c r="AJ70" s="965"/>
      <c r="AK70" s="965" t="s">
        <v>539</v>
      </c>
      <c r="AL70" s="965"/>
      <c r="AM70" s="965"/>
      <c r="AN70" s="965"/>
      <c r="AO70" s="965"/>
      <c r="AP70" s="965">
        <v>439</v>
      </c>
      <c r="AQ70" s="965"/>
      <c r="AR70" s="965"/>
      <c r="AS70" s="965"/>
      <c r="AT70" s="965"/>
      <c r="AU70" s="965">
        <v>74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550</v>
      </c>
      <c r="C71" s="969"/>
      <c r="D71" s="969"/>
      <c r="E71" s="969"/>
      <c r="F71" s="969"/>
      <c r="G71" s="969"/>
      <c r="H71" s="969"/>
      <c r="I71" s="969"/>
      <c r="J71" s="969"/>
      <c r="K71" s="969"/>
      <c r="L71" s="969"/>
      <c r="M71" s="969"/>
      <c r="N71" s="969"/>
      <c r="O71" s="969"/>
      <c r="P71" s="970"/>
      <c r="Q71" s="971">
        <v>796</v>
      </c>
      <c r="R71" s="965"/>
      <c r="S71" s="965"/>
      <c r="T71" s="965"/>
      <c r="U71" s="965"/>
      <c r="V71" s="965">
        <v>764</v>
      </c>
      <c r="W71" s="965"/>
      <c r="X71" s="965"/>
      <c r="Y71" s="965"/>
      <c r="Z71" s="965"/>
      <c r="AA71" s="965">
        <v>32</v>
      </c>
      <c r="AB71" s="965"/>
      <c r="AC71" s="965"/>
      <c r="AD71" s="965"/>
      <c r="AE71" s="965"/>
      <c r="AF71" s="965">
        <v>32</v>
      </c>
      <c r="AG71" s="965"/>
      <c r="AH71" s="965"/>
      <c r="AI71" s="965"/>
      <c r="AJ71" s="965"/>
      <c r="AK71" s="965" t="s">
        <v>539</v>
      </c>
      <c r="AL71" s="965"/>
      <c r="AM71" s="965"/>
      <c r="AN71" s="965"/>
      <c r="AO71" s="965"/>
      <c r="AP71" s="965">
        <v>96</v>
      </c>
      <c r="AQ71" s="965"/>
      <c r="AR71" s="965"/>
      <c r="AS71" s="965"/>
      <c r="AT71" s="965"/>
      <c r="AU71" s="965">
        <v>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551</v>
      </c>
      <c r="C72" s="969"/>
      <c r="D72" s="969"/>
      <c r="E72" s="969"/>
      <c r="F72" s="969"/>
      <c r="G72" s="969"/>
      <c r="H72" s="969"/>
      <c r="I72" s="969"/>
      <c r="J72" s="969"/>
      <c r="K72" s="969"/>
      <c r="L72" s="969"/>
      <c r="M72" s="969"/>
      <c r="N72" s="969"/>
      <c r="O72" s="969"/>
      <c r="P72" s="970"/>
      <c r="Q72" s="971">
        <v>38</v>
      </c>
      <c r="R72" s="965"/>
      <c r="S72" s="965"/>
      <c r="T72" s="965"/>
      <c r="U72" s="965"/>
      <c r="V72" s="965">
        <v>37</v>
      </c>
      <c r="W72" s="965"/>
      <c r="X72" s="965"/>
      <c r="Y72" s="965"/>
      <c r="Z72" s="965"/>
      <c r="AA72" s="965">
        <v>1</v>
      </c>
      <c r="AB72" s="965"/>
      <c r="AC72" s="965"/>
      <c r="AD72" s="965"/>
      <c r="AE72" s="965"/>
      <c r="AF72" s="965">
        <v>1</v>
      </c>
      <c r="AG72" s="965"/>
      <c r="AH72" s="965"/>
      <c r="AI72" s="965"/>
      <c r="AJ72" s="965"/>
      <c r="AK72" s="965" t="s">
        <v>539</v>
      </c>
      <c r="AL72" s="965"/>
      <c r="AM72" s="965"/>
      <c r="AN72" s="965"/>
      <c r="AO72" s="965"/>
      <c r="AP72" s="965" t="s">
        <v>559</v>
      </c>
      <c r="AQ72" s="965"/>
      <c r="AR72" s="965"/>
      <c r="AS72" s="965"/>
      <c r="AT72" s="965"/>
      <c r="AU72" s="965">
        <v>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552</v>
      </c>
      <c r="C73" s="969"/>
      <c r="D73" s="969"/>
      <c r="E73" s="969"/>
      <c r="F73" s="969"/>
      <c r="G73" s="969"/>
      <c r="H73" s="969"/>
      <c r="I73" s="969"/>
      <c r="J73" s="969"/>
      <c r="K73" s="969"/>
      <c r="L73" s="969"/>
      <c r="M73" s="969"/>
      <c r="N73" s="969"/>
      <c r="O73" s="969"/>
      <c r="P73" s="970"/>
      <c r="Q73" s="971">
        <v>9242</v>
      </c>
      <c r="R73" s="965"/>
      <c r="S73" s="965"/>
      <c r="T73" s="965"/>
      <c r="U73" s="965"/>
      <c r="V73" s="965">
        <v>9137</v>
      </c>
      <c r="W73" s="965"/>
      <c r="X73" s="965"/>
      <c r="Y73" s="965"/>
      <c r="Z73" s="965"/>
      <c r="AA73" s="965">
        <v>104</v>
      </c>
      <c r="AB73" s="965"/>
      <c r="AC73" s="965"/>
      <c r="AD73" s="965"/>
      <c r="AE73" s="965"/>
      <c r="AF73" s="965">
        <v>104</v>
      </c>
      <c r="AG73" s="965"/>
      <c r="AH73" s="965"/>
      <c r="AI73" s="965"/>
      <c r="AJ73" s="965"/>
      <c r="AK73" s="965">
        <v>826</v>
      </c>
      <c r="AL73" s="965"/>
      <c r="AM73" s="965"/>
      <c r="AN73" s="965"/>
      <c r="AO73" s="965"/>
      <c r="AP73" s="965" t="s">
        <v>539</v>
      </c>
      <c r="AQ73" s="965"/>
      <c r="AR73" s="965"/>
      <c r="AS73" s="965"/>
      <c r="AT73" s="965"/>
      <c r="AU73" s="965" t="s">
        <v>539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553</v>
      </c>
      <c r="C74" s="969"/>
      <c r="D74" s="969"/>
      <c r="E74" s="969"/>
      <c r="F74" s="969"/>
      <c r="G74" s="969"/>
      <c r="H74" s="969"/>
      <c r="I74" s="969"/>
      <c r="J74" s="969"/>
      <c r="K74" s="969"/>
      <c r="L74" s="969"/>
      <c r="M74" s="969"/>
      <c r="N74" s="969"/>
      <c r="O74" s="969"/>
      <c r="P74" s="970"/>
      <c r="Q74" s="971">
        <v>1466</v>
      </c>
      <c r="R74" s="965"/>
      <c r="S74" s="965"/>
      <c r="T74" s="965"/>
      <c r="U74" s="965"/>
      <c r="V74" s="965">
        <v>1310</v>
      </c>
      <c r="W74" s="965"/>
      <c r="X74" s="965"/>
      <c r="Y74" s="965"/>
      <c r="Z74" s="965"/>
      <c r="AA74" s="965">
        <v>156</v>
      </c>
      <c r="AB74" s="965"/>
      <c r="AC74" s="965"/>
      <c r="AD74" s="965"/>
      <c r="AE74" s="965"/>
      <c r="AF74" s="965">
        <v>156</v>
      </c>
      <c r="AG74" s="965"/>
      <c r="AH74" s="965"/>
      <c r="AI74" s="965"/>
      <c r="AJ74" s="965"/>
      <c r="AK74" s="965" t="s">
        <v>539</v>
      </c>
      <c r="AL74" s="965"/>
      <c r="AM74" s="965"/>
      <c r="AN74" s="965"/>
      <c r="AO74" s="965"/>
      <c r="AP74" s="965" t="s">
        <v>539</v>
      </c>
      <c r="AQ74" s="965"/>
      <c r="AR74" s="965"/>
      <c r="AS74" s="965"/>
      <c r="AT74" s="965"/>
      <c r="AU74" s="965" t="s">
        <v>539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554</v>
      </c>
      <c r="C75" s="969"/>
      <c r="D75" s="969"/>
      <c r="E75" s="969"/>
      <c r="F75" s="969"/>
      <c r="G75" s="969"/>
      <c r="H75" s="969"/>
      <c r="I75" s="969"/>
      <c r="J75" s="969"/>
      <c r="K75" s="969"/>
      <c r="L75" s="969"/>
      <c r="M75" s="969"/>
      <c r="N75" s="969"/>
      <c r="O75" s="969"/>
      <c r="P75" s="970"/>
      <c r="Q75" s="972">
        <v>56</v>
      </c>
      <c r="R75" s="973"/>
      <c r="S75" s="973"/>
      <c r="T75" s="973"/>
      <c r="U75" s="974"/>
      <c r="V75" s="975">
        <v>54</v>
      </c>
      <c r="W75" s="973"/>
      <c r="X75" s="973"/>
      <c r="Y75" s="973"/>
      <c r="Z75" s="974"/>
      <c r="AA75" s="975">
        <v>3</v>
      </c>
      <c r="AB75" s="973"/>
      <c r="AC75" s="973"/>
      <c r="AD75" s="973"/>
      <c r="AE75" s="974"/>
      <c r="AF75" s="975">
        <v>3</v>
      </c>
      <c r="AG75" s="973"/>
      <c r="AH75" s="973"/>
      <c r="AI75" s="973"/>
      <c r="AJ75" s="974"/>
      <c r="AK75" s="975">
        <v>56</v>
      </c>
      <c r="AL75" s="973"/>
      <c r="AM75" s="973"/>
      <c r="AN75" s="973"/>
      <c r="AO75" s="974"/>
      <c r="AP75" s="975" t="s">
        <v>539</v>
      </c>
      <c r="AQ75" s="973"/>
      <c r="AR75" s="973"/>
      <c r="AS75" s="973"/>
      <c r="AT75" s="974"/>
      <c r="AU75" s="975" t="s">
        <v>539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555</v>
      </c>
      <c r="C76" s="969"/>
      <c r="D76" s="969"/>
      <c r="E76" s="969"/>
      <c r="F76" s="969"/>
      <c r="G76" s="969"/>
      <c r="H76" s="969"/>
      <c r="I76" s="969"/>
      <c r="J76" s="969"/>
      <c r="K76" s="969"/>
      <c r="L76" s="969"/>
      <c r="M76" s="969"/>
      <c r="N76" s="969"/>
      <c r="O76" s="969"/>
      <c r="P76" s="970"/>
      <c r="Q76" s="972">
        <v>7</v>
      </c>
      <c r="R76" s="973"/>
      <c r="S76" s="973"/>
      <c r="T76" s="973"/>
      <c r="U76" s="974"/>
      <c r="V76" s="975">
        <v>4</v>
      </c>
      <c r="W76" s="973"/>
      <c r="X76" s="973"/>
      <c r="Y76" s="973"/>
      <c r="Z76" s="974"/>
      <c r="AA76" s="975">
        <v>3</v>
      </c>
      <c r="AB76" s="973"/>
      <c r="AC76" s="973"/>
      <c r="AD76" s="973"/>
      <c r="AE76" s="974"/>
      <c r="AF76" s="975">
        <v>3</v>
      </c>
      <c r="AG76" s="973"/>
      <c r="AH76" s="973"/>
      <c r="AI76" s="973"/>
      <c r="AJ76" s="974"/>
      <c r="AK76" s="975" t="s">
        <v>539</v>
      </c>
      <c r="AL76" s="973"/>
      <c r="AM76" s="973"/>
      <c r="AN76" s="973"/>
      <c r="AO76" s="974"/>
      <c r="AP76" s="975" t="s">
        <v>539</v>
      </c>
      <c r="AQ76" s="973"/>
      <c r="AR76" s="973"/>
      <c r="AS76" s="973"/>
      <c r="AT76" s="974"/>
      <c r="AU76" s="975" t="s">
        <v>539</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556</v>
      </c>
      <c r="C77" s="969"/>
      <c r="D77" s="969"/>
      <c r="E77" s="969"/>
      <c r="F77" s="969"/>
      <c r="G77" s="969"/>
      <c r="H77" s="969"/>
      <c r="I77" s="969"/>
      <c r="J77" s="969"/>
      <c r="K77" s="969"/>
      <c r="L77" s="969"/>
      <c r="M77" s="969"/>
      <c r="N77" s="969"/>
      <c r="O77" s="969"/>
      <c r="P77" s="970"/>
      <c r="Q77" s="972">
        <v>63</v>
      </c>
      <c r="R77" s="973"/>
      <c r="S77" s="973"/>
      <c r="T77" s="973"/>
      <c r="U77" s="974"/>
      <c r="V77" s="975">
        <v>61</v>
      </c>
      <c r="W77" s="973"/>
      <c r="X77" s="973"/>
      <c r="Y77" s="973"/>
      <c r="Z77" s="974"/>
      <c r="AA77" s="975">
        <v>1</v>
      </c>
      <c r="AB77" s="973"/>
      <c r="AC77" s="973"/>
      <c r="AD77" s="973"/>
      <c r="AE77" s="974"/>
      <c r="AF77" s="975">
        <v>1</v>
      </c>
      <c r="AG77" s="973"/>
      <c r="AH77" s="973"/>
      <c r="AI77" s="973"/>
      <c r="AJ77" s="974"/>
      <c r="AK77" s="975" t="s">
        <v>539</v>
      </c>
      <c r="AL77" s="973"/>
      <c r="AM77" s="973"/>
      <c r="AN77" s="973"/>
      <c r="AO77" s="974"/>
      <c r="AP77" s="975" t="s">
        <v>539</v>
      </c>
      <c r="AQ77" s="973"/>
      <c r="AR77" s="973"/>
      <c r="AS77" s="973"/>
      <c r="AT77" s="974"/>
      <c r="AU77" s="975" t="s">
        <v>539</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557</v>
      </c>
      <c r="C78" s="969"/>
      <c r="D78" s="969"/>
      <c r="E78" s="969"/>
      <c r="F78" s="969"/>
      <c r="G78" s="969"/>
      <c r="H78" s="969"/>
      <c r="I78" s="969"/>
      <c r="J78" s="969"/>
      <c r="K78" s="969"/>
      <c r="L78" s="969"/>
      <c r="M78" s="969"/>
      <c r="N78" s="969"/>
      <c r="O78" s="969"/>
      <c r="P78" s="970"/>
      <c r="Q78" s="971">
        <v>249017</v>
      </c>
      <c r="R78" s="965"/>
      <c r="S78" s="965"/>
      <c r="T78" s="965"/>
      <c r="U78" s="965"/>
      <c r="V78" s="965">
        <v>248915</v>
      </c>
      <c r="W78" s="965"/>
      <c r="X78" s="965"/>
      <c r="Y78" s="965"/>
      <c r="Z78" s="965"/>
      <c r="AA78" s="965">
        <v>102</v>
      </c>
      <c r="AB78" s="965"/>
      <c r="AC78" s="965"/>
      <c r="AD78" s="965"/>
      <c r="AE78" s="965"/>
      <c r="AF78" s="965">
        <v>102</v>
      </c>
      <c r="AG78" s="965"/>
      <c r="AH78" s="965"/>
      <c r="AI78" s="965"/>
      <c r="AJ78" s="965"/>
      <c r="AK78" s="965">
        <v>6150</v>
      </c>
      <c r="AL78" s="965"/>
      <c r="AM78" s="965"/>
      <c r="AN78" s="965"/>
      <c r="AO78" s="965"/>
      <c r="AP78" s="965" t="s">
        <v>539</v>
      </c>
      <c r="AQ78" s="965"/>
      <c r="AR78" s="965"/>
      <c r="AS78" s="965"/>
      <c r="AT78" s="965"/>
      <c r="AU78" s="965" t="s">
        <v>539</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558</v>
      </c>
      <c r="C79" s="969"/>
      <c r="D79" s="969"/>
      <c r="E79" s="969"/>
      <c r="F79" s="969"/>
      <c r="G79" s="969"/>
      <c r="H79" s="969"/>
      <c r="I79" s="969"/>
      <c r="J79" s="969"/>
      <c r="K79" s="969"/>
      <c r="L79" s="969"/>
      <c r="M79" s="969"/>
      <c r="N79" s="969"/>
      <c r="O79" s="969"/>
      <c r="P79" s="970"/>
      <c r="Q79" s="971">
        <v>78</v>
      </c>
      <c r="R79" s="965"/>
      <c r="S79" s="965"/>
      <c r="T79" s="965"/>
      <c r="U79" s="965"/>
      <c r="V79" s="965">
        <v>74</v>
      </c>
      <c r="W79" s="965"/>
      <c r="X79" s="965"/>
      <c r="Y79" s="965"/>
      <c r="Z79" s="965"/>
      <c r="AA79" s="965">
        <v>4</v>
      </c>
      <c r="AB79" s="965"/>
      <c r="AC79" s="965"/>
      <c r="AD79" s="965"/>
      <c r="AE79" s="965"/>
      <c r="AF79" s="965">
        <v>4</v>
      </c>
      <c r="AG79" s="965"/>
      <c r="AH79" s="965"/>
      <c r="AI79" s="965"/>
      <c r="AJ79" s="965"/>
      <c r="AK79" s="965">
        <v>5</v>
      </c>
      <c r="AL79" s="965"/>
      <c r="AM79" s="965"/>
      <c r="AN79" s="965"/>
      <c r="AO79" s="965"/>
      <c r="AP79" s="965" t="s">
        <v>539</v>
      </c>
      <c r="AQ79" s="965"/>
      <c r="AR79" s="965"/>
      <c r="AS79" s="965"/>
      <c r="AT79" s="965"/>
      <c r="AU79" s="965" t="s">
        <v>540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v>
      </c>
      <c r="CS102" s="945"/>
      <c r="CT102" s="945"/>
      <c r="CU102" s="945"/>
      <c r="CV102" s="946"/>
      <c r="CW102" s="944">
        <v>17</v>
      </c>
      <c r="CX102" s="945"/>
      <c r="CY102" s="945"/>
      <c r="CZ102" s="945"/>
      <c r="DA102" s="946"/>
      <c r="DB102" s="944">
        <v>20</v>
      </c>
      <c r="DC102" s="945"/>
      <c r="DD102" s="945"/>
      <c r="DE102" s="945"/>
      <c r="DF102" s="946"/>
      <c r="DG102" s="944" t="s">
        <v>539</v>
      </c>
      <c r="DH102" s="945"/>
      <c r="DI102" s="945"/>
      <c r="DJ102" s="945"/>
      <c r="DK102" s="946"/>
      <c r="DL102" s="944" t="s">
        <v>539</v>
      </c>
      <c r="DM102" s="945"/>
      <c r="DN102" s="945"/>
      <c r="DO102" s="945"/>
      <c r="DP102" s="946"/>
      <c r="DQ102" s="944" t="s">
        <v>540</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287</v>
      </c>
      <c r="AG109" s="886"/>
      <c r="AH109" s="886"/>
      <c r="AI109" s="886"/>
      <c r="AJ109" s="887"/>
      <c r="AK109" s="888" t="s">
        <v>286</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287</v>
      </c>
      <c r="BW109" s="886"/>
      <c r="BX109" s="886"/>
      <c r="BY109" s="886"/>
      <c r="BZ109" s="887"/>
      <c r="CA109" s="888" t="s">
        <v>286</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287</v>
      </c>
      <c r="DM109" s="886"/>
      <c r="DN109" s="886"/>
      <c r="DO109" s="886"/>
      <c r="DP109" s="887"/>
      <c r="DQ109" s="888" t="s">
        <v>286</v>
      </c>
      <c r="DR109" s="886"/>
      <c r="DS109" s="886"/>
      <c r="DT109" s="886"/>
      <c r="DU109" s="887"/>
      <c r="DV109" s="888" t="s">
        <v>408</v>
      </c>
      <c r="DW109" s="886"/>
      <c r="DX109" s="886"/>
      <c r="DY109" s="886"/>
      <c r="DZ109" s="917"/>
    </row>
    <row r="110" spans="1:131" s="197" customFormat="1" ht="26.25" customHeight="1" x14ac:dyDescent="0.15">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637897</v>
      </c>
      <c r="AB110" s="871"/>
      <c r="AC110" s="871"/>
      <c r="AD110" s="871"/>
      <c r="AE110" s="872"/>
      <c r="AF110" s="873">
        <v>613864</v>
      </c>
      <c r="AG110" s="871"/>
      <c r="AH110" s="871"/>
      <c r="AI110" s="871"/>
      <c r="AJ110" s="872"/>
      <c r="AK110" s="873">
        <v>566987</v>
      </c>
      <c r="AL110" s="871"/>
      <c r="AM110" s="871"/>
      <c r="AN110" s="871"/>
      <c r="AO110" s="872"/>
      <c r="AP110" s="874">
        <v>15.1</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6328845</v>
      </c>
      <c r="BR110" s="798"/>
      <c r="BS110" s="798"/>
      <c r="BT110" s="798"/>
      <c r="BU110" s="798"/>
      <c r="BV110" s="798">
        <v>6438052</v>
      </c>
      <c r="BW110" s="798"/>
      <c r="BX110" s="798"/>
      <c r="BY110" s="798"/>
      <c r="BZ110" s="798"/>
      <c r="CA110" s="798">
        <v>6980621</v>
      </c>
      <c r="CB110" s="798"/>
      <c r="CC110" s="798"/>
      <c r="CD110" s="798"/>
      <c r="CE110" s="798"/>
      <c r="CF110" s="859">
        <v>185.9</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130664</v>
      </c>
      <c r="BR111" s="769"/>
      <c r="BS111" s="769"/>
      <c r="BT111" s="769"/>
      <c r="BU111" s="769"/>
      <c r="BV111" s="769">
        <v>203729</v>
      </c>
      <c r="BW111" s="769"/>
      <c r="BX111" s="769"/>
      <c r="BY111" s="769"/>
      <c r="BZ111" s="769"/>
      <c r="CA111" s="769">
        <v>180988</v>
      </c>
      <c r="CB111" s="769"/>
      <c r="CC111" s="769"/>
      <c r="CD111" s="769"/>
      <c r="CE111" s="769"/>
      <c r="CF111" s="846">
        <v>4.8</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8865365</v>
      </c>
      <c r="BR112" s="769"/>
      <c r="BS112" s="769"/>
      <c r="BT112" s="769"/>
      <c r="BU112" s="769"/>
      <c r="BV112" s="769">
        <v>9087790</v>
      </c>
      <c r="BW112" s="769"/>
      <c r="BX112" s="769"/>
      <c r="BY112" s="769"/>
      <c r="BZ112" s="769"/>
      <c r="CA112" s="769">
        <v>9480426</v>
      </c>
      <c r="CB112" s="769"/>
      <c r="CC112" s="769"/>
      <c r="CD112" s="769"/>
      <c r="CE112" s="769"/>
      <c r="CF112" s="846">
        <v>252.4</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x14ac:dyDescent="0.15">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474508</v>
      </c>
      <c r="AB113" s="907"/>
      <c r="AC113" s="907"/>
      <c r="AD113" s="907"/>
      <c r="AE113" s="908"/>
      <c r="AF113" s="909">
        <v>462057</v>
      </c>
      <c r="AG113" s="907"/>
      <c r="AH113" s="907"/>
      <c r="AI113" s="907"/>
      <c r="AJ113" s="908"/>
      <c r="AK113" s="909">
        <v>542917</v>
      </c>
      <c r="AL113" s="907"/>
      <c r="AM113" s="907"/>
      <c r="AN113" s="907"/>
      <c r="AO113" s="908"/>
      <c r="AP113" s="910">
        <v>14.5</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111919</v>
      </c>
      <c r="BR113" s="769"/>
      <c r="BS113" s="769"/>
      <c r="BT113" s="769"/>
      <c r="BU113" s="769"/>
      <c r="BV113" s="769">
        <v>95443</v>
      </c>
      <c r="BW113" s="769"/>
      <c r="BX113" s="769"/>
      <c r="BY113" s="769"/>
      <c r="BZ113" s="769"/>
      <c r="CA113" s="769">
        <v>83574</v>
      </c>
      <c r="CB113" s="769"/>
      <c r="CC113" s="769"/>
      <c r="CD113" s="769"/>
      <c r="CE113" s="769"/>
      <c r="CF113" s="846">
        <v>2.2000000000000002</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x14ac:dyDescent="0.15">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16617</v>
      </c>
      <c r="AB114" s="782"/>
      <c r="AC114" s="782"/>
      <c r="AD114" s="782"/>
      <c r="AE114" s="783"/>
      <c r="AF114" s="784">
        <v>16757</v>
      </c>
      <c r="AG114" s="782"/>
      <c r="AH114" s="782"/>
      <c r="AI114" s="782"/>
      <c r="AJ114" s="783"/>
      <c r="AK114" s="784">
        <v>15444</v>
      </c>
      <c r="AL114" s="782"/>
      <c r="AM114" s="782"/>
      <c r="AN114" s="782"/>
      <c r="AO114" s="783"/>
      <c r="AP114" s="752">
        <v>0.4</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1132700</v>
      </c>
      <c r="BR114" s="769"/>
      <c r="BS114" s="769"/>
      <c r="BT114" s="769"/>
      <c r="BU114" s="769"/>
      <c r="BV114" s="769">
        <v>1017807</v>
      </c>
      <c r="BW114" s="769"/>
      <c r="BX114" s="769"/>
      <c r="BY114" s="769"/>
      <c r="BZ114" s="769"/>
      <c r="CA114" s="769">
        <v>956846</v>
      </c>
      <c r="CB114" s="769"/>
      <c r="CC114" s="769"/>
      <c r="CD114" s="769"/>
      <c r="CE114" s="769"/>
      <c r="CF114" s="846">
        <v>25.5</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13906</v>
      </c>
      <c r="AB115" s="907"/>
      <c r="AC115" s="907"/>
      <c r="AD115" s="907"/>
      <c r="AE115" s="908"/>
      <c r="AF115" s="909">
        <v>12145</v>
      </c>
      <c r="AG115" s="907"/>
      <c r="AH115" s="907"/>
      <c r="AI115" s="907"/>
      <c r="AJ115" s="908"/>
      <c r="AK115" s="909">
        <v>8104</v>
      </c>
      <c r="AL115" s="907"/>
      <c r="AM115" s="907"/>
      <c r="AN115" s="907"/>
      <c r="AO115" s="908"/>
      <c r="AP115" s="910">
        <v>0.2</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v>9000</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x14ac:dyDescent="0.15">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1142928</v>
      </c>
      <c r="AB117" s="893"/>
      <c r="AC117" s="893"/>
      <c r="AD117" s="893"/>
      <c r="AE117" s="894"/>
      <c r="AF117" s="896">
        <v>1104823</v>
      </c>
      <c r="AG117" s="893"/>
      <c r="AH117" s="893"/>
      <c r="AI117" s="893"/>
      <c r="AJ117" s="894"/>
      <c r="AK117" s="896">
        <v>1133452</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287</v>
      </c>
      <c r="AG118" s="886"/>
      <c r="AH118" s="886"/>
      <c r="AI118" s="886"/>
      <c r="AJ118" s="887"/>
      <c r="AK118" s="888" t="s">
        <v>286</v>
      </c>
      <c r="AL118" s="886"/>
      <c r="AM118" s="886"/>
      <c r="AN118" s="886"/>
      <c r="AO118" s="887"/>
      <c r="AP118" s="889" t="s">
        <v>408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436</v>
      </c>
      <c r="BP118" s="836"/>
      <c r="BQ118" s="855">
        <v>16578493</v>
      </c>
      <c r="BR118" s="856"/>
      <c r="BS118" s="856"/>
      <c r="BT118" s="856"/>
      <c r="BU118" s="856"/>
      <c r="BV118" s="856">
        <v>16842821</v>
      </c>
      <c r="BW118" s="856"/>
      <c r="BX118" s="856"/>
      <c r="BY118" s="856"/>
      <c r="BZ118" s="856"/>
      <c r="CA118" s="856">
        <v>17682455</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6243167</v>
      </c>
      <c r="BR119" s="798"/>
      <c r="BS119" s="798"/>
      <c r="BT119" s="798"/>
      <c r="BU119" s="798"/>
      <c r="BV119" s="798">
        <v>6552934</v>
      </c>
      <c r="BW119" s="798"/>
      <c r="BX119" s="798"/>
      <c r="BY119" s="798"/>
      <c r="BZ119" s="798"/>
      <c r="CA119" s="798">
        <v>6916679</v>
      </c>
      <c r="CB119" s="798"/>
      <c r="CC119" s="798"/>
      <c r="CD119" s="798"/>
      <c r="CE119" s="798"/>
      <c r="CF119" s="859">
        <v>184.2</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130664</v>
      </c>
      <c r="DH119" s="715"/>
      <c r="DI119" s="715"/>
      <c r="DJ119" s="715"/>
      <c r="DK119" s="716"/>
      <c r="DL119" s="717">
        <v>203729</v>
      </c>
      <c r="DM119" s="715"/>
      <c r="DN119" s="715"/>
      <c r="DO119" s="715"/>
      <c r="DP119" s="716"/>
      <c r="DQ119" s="717">
        <v>180988</v>
      </c>
      <c r="DR119" s="715"/>
      <c r="DS119" s="715"/>
      <c r="DT119" s="715"/>
      <c r="DU119" s="716"/>
      <c r="DV119" s="805">
        <v>4.8</v>
      </c>
      <c r="DW119" s="806"/>
      <c r="DX119" s="806"/>
      <c r="DY119" s="806"/>
      <c r="DZ119" s="807"/>
    </row>
    <row r="120" spans="1:130" s="197" customFormat="1" ht="26.25" customHeight="1" x14ac:dyDescent="0.15">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537166</v>
      </c>
      <c r="BR120" s="769"/>
      <c r="BS120" s="769"/>
      <c r="BT120" s="769"/>
      <c r="BU120" s="769"/>
      <c r="BV120" s="769">
        <v>282078</v>
      </c>
      <c r="BW120" s="769"/>
      <c r="BX120" s="769"/>
      <c r="BY120" s="769"/>
      <c r="BZ120" s="769"/>
      <c r="CA120" s="769">
        <v>156350</v>
      </c>
      <c r="CB120" s="769"/>
      <c r="CC120" s="769"/>
      <c r="CD120" s="769"/>
      <c r="CE120" s="769"/>
      <c r="CF120" s="846">
        <v>4.2</v>
      </c>
      <c r="CG120" s="847"/>
      <c r="CH120" s="847"/>
      <c r="CI120" s="847"/>
      <c r="CJ120" s="847"/>
      <c r="CK120" s="848" t="s">
        <v>442</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5146647</v>
      </c>
      <c r="DH120" s="798"/>
      <c r="DI120" s="798"/>
      <c r="DJ120" s="798"/>
      <c r="DK120" s="798"/>
      <c r="DL120" s="798">
        <v>5173313</v>
      </c>
      <c r="DM120" s="798"/>
      <c r="DN120" s="798"/>
      <c r="DO120" s="798"/>
      <c r="DP120" s="798"/>
      <c r="DQ120" s="798">
        <v>5372892</v>
      </c>
      <c r="DR120" s="798"/>
      <c r="DS120" s="798"/>
      <c r="DT120" s="798"/>
      <c r="DU120" s="798"/>
      <c r="DV120" s="799">
        <v>143.1</v>
      </c>
      <c r="DW120" s="799"/>
      <c r="DX120" s="799"/>
      <c r="DY120" s="799"/>
      <c r="DZ120" s="800"/>
    </row>
    <row r="121" spans="1:130" s="197" customFormat="1" ht="26.25" customHeight="1" x14ac:dyDescent="0.15">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9544490</v>
      </c>
      <c r="BR121" s="856"/>
      <c r="BS121" s="856"/>
      <c r="BT121" s="856"/>
      <c r="BU121" s="856"/>
      <c r="BV121" s="856">
        <v>10005868</v>
      </c>
      <c r="BW121" s="856"/>
      <c r="BX121" s="856"/>
      <c r="BY121" s="856"/>
      <c r="BZ121" s="856"/>
      <c r="CA121" s="856">
        <v>10616930</v>
      </c>
      <c r="CB121" s="856"/>
      <c r="CC121" s="856"/>
      <c r="CD121" s="856"/>
      <c r="CE121" s="856"/>
      <c r="CF121" s="857">
        <v>282.7</v>
      </c>
      <c r="CG121" s="858"/>
      <c r="CH121" s="858"/>
      <c r="CI121" s="858"/>
      <c r="CJ121" s="858"/>
      <c r="CK121" s="849"/>
      <c r="CL121" s="810"/>
      <c r="CM121" s="810"/>
      <c r="CN121" s="810"/>
      <c r="CO121" s="811"/>
      <c r="CP121" s="826" t="s">
        <v>391</v>
      </c>
      <c r="CQ121" s="827"/>
      <c r="CR121" s="827"/>
      <c r="CS121" s="827"/>
      <c r="CT121" s="827"/>
      <c r="CU121" s="827"/>
      <c r="CV121" s="827"/>
      <c r="CW121" s="827"/>
      <c r="CX121" s="827"/>
      <c r="CY121" s="827"/>
      <c r="CZ121" s="827"/>
      <c r="DA121" s="827"/>
      <c r="DB121" s="827"/>
      <c r="DC121" s="827"/>
      <c r="DD121" s="827"/>
      <c r="DE121" s="827"/>
      <c r="DF121" s="828"/>
      <c r="DG121" s="768">
        <v>2150484</v>
      </c>
      <c r="DH121" s="769"/>
      <c r="DI121" s="769"/>
      <c r="DJ121" s="769"/>
      <c r="DK121" s="769"/>
      <c r="DL121" s="769">
        <v>2153013</v>
      </c>
      <c r="DM121" s="769"/>
      <c r="DN121" s="769"/>
      <c r="DO121" s="769"/>
      <c r="DP121" s="769"/>
      <c r="DQ121" s="769">
        <v>2141917</v>
      </c>
      <c r="DR121" s="769"/>
      <c r="DS121" s="769"/>
      <c r="DT121" s="769"/>
      <c r="DU121" s="769"/>
      <c r="DV121" s="821">
        <v>57</v>
      </c>
      <c r="DW121" s="821"/>
      <c r="DX121" s="821"/>
      <c r="DY121" s="821"/>
      <c r="DZ121" s="822"/>
    </row>
    <row r="122" spans="1:130" s="197" customFormat="1" ht="26.25" customHeight="1" x14ac:dyDescent="0.15">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445</v>
      </c>
      <c r="BP122" s="836"/>
      <c r="BQ122" s="837">
        <v>16324823</v>
      </c>
      <c r="BR122" s="838"/>
      <c r="BS122" s="838"/>
      <c r="BT122" s="838"/>
      <c r="BU122" s="838"/>
      <c r="BV122" s="838">
        <v>16840880</v>
      </c>
      <c r="BW122" s="838"/>
      <c r="BX122" s="838"/>
      <c r="BY122" s="838"/>
      <c r="BZ122" s="838"/>
      <c r="CA122" s="838">
        <v>17689959</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1155311</v>
      </c>
      <c r="DH122" s="769"/>
      <c r="DI122" s="769"/>
      <c r="DJ122" s="769"/>
      <c r="DK122" s="769"/>
      <c r="DL122" s="769">
        <v>1292643</v>
      </c>
      <c r="DM122" s="769"/>
      <c r="DN122" s="769"/>
      <c r="DO122" s="769"/>
      <c r="DP122" s="769"/>
      <c r="DQ122" s="769">
        <v>1323084</v>
      </c>
      <c r="DR122" s="769"/>
      <c r="DS122" s="769"/>
      <c r="DT122" s="769"/>
      <c r="DU122" s="769"/>
      <c r="DV122" s="821">
        <v>35.200000000000003</v>
      </c>
      <c r="DW122" s="821"/>
      <c r="DX122" s="821"/>
      <c r="DY122" s="821"/>
      <c r="DZ122" s="822"/>
    </row>
    <row r="123" spans="1:130" s="197" customFormat="1" ht="26.25" customHeight="1" thickBot="1" x14ac:dyDescent="0.2">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6.6</v>
      </c>
      <c r="BR123" s="830"/>
      <c r="BS123" s="830"/>
      <c r="BT123" s="830"/>
      <c r="BU123" s="830"/>
      <c r="BV123" s="830">
        <v>0</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223441</v>
      </c>
      <c r="DH123" s="782"/>
      <c r="DI123" s="782"/>
      <c r="DJ123" s="782"/>
      <c r="DK123" s="783"/>
      <c r="DL123" s="784">
        <v>286951</v>
      </c>
      <c r="DM123" s="782"/>
      <c r="DN123" s="782"/>
      <c r="DO123" s="782"/>
      <c r="DP123" s="783"/>
      <c r="DQ123" s="784">
        <v>466695</v>
      </c>
      <c r="DR123" s="782"/>
      <c r="DS123" s="782"/>
      <c r="DT123" s="782"/>
      <c r="DU123" s="783"/>
      <c r="DV123" s="752">
        <v>12.4</v>
      </c>
      <c r="DW123" s="753"/>
      <c r="DX123" s="753"/>
      <c r="DY123" s="753"/>
      <c r="DZ123" s="754"/>
    </row>
    <row r="124" spans="1:130" s="197" customFormat="1" ht="26.25" customHeight="1" x14ac:dyDescent="0.15">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189482</v>
      </c>
      <c r="DH124" s="715"/>
      <c r="DI124" s="715"/>
      <c r="DJ124" s="715"/>
      <c r="DK124" s="716"/>
      <c r="DL124" s="717">
        <v>181870</v>
      </c>
      <c r="DM124" s="715"/>
      <c r="DN124" s="715"/>
      <c r="DO124" s="715"/>
      <c r="DP124" s="716"/>
      <c r="DQ124" s="717">
        <v>175838</v>
      </c>
      <c r="DR124" s="715"/>
      <c r="DS124" s="715"/>
      <c r="DT124" s="715"/>
      <c r="DU124" s="716"/>
      <c r="DV124" s="805">
        <v>4.7</v>
      </c>
      <c r="DW124" s="806"/>
      <c r="DX124" s="806"/>
      <c r="DY124" s="806"/>
      <c r="DZ124" s="807"/>
    </row>
    <row r="125" spans="1:130" s="197" customFormat="1" ht="26.25" customHeight="1" thickBot="1" x14ac:dyDescent="0.2">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12855</v>
      </c>
      <c r="AB126" s="782"/>
      <c r="AC126" s="782"/>
      <c r="AD126" s="782"/>
      <c r="AE126" s="783"/>
      <c r="AF126" s="784">
        <v>11352</v>
      </c>
      <c r="AG126" s="782"/>
      <c r="AH126" s="782"/>
      <c r="AI126" s="782"/>
      <c r="AJ126" s="783"/>
      <c r="AK126" s="784">
        <v>7466</v>
      </c>
      <c r="AL126" s="782"/>
      <c r="AM126" s="782"/>
      <c r="AN126" s="782"/>
      <c r="AO126" s="783"/>
      <c r="AP126" s="752">
        <v>0.2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1051</v>
      </c>
      <c r="AB127" s="782"/>
      <c r="AC127" s="782"/>
      <c r="AD127" s="782"/>
      <c r="AE127" s="783"/>
      <c r="AF127" s="784">
        <v>793</v>
      </c>
      <c r="AG127" s="782"/>
      <c r="AH127" s="782"/>
      <c r="AI127" s="782"/>
      <c r="AJ127" s="783"/>
      <c r="AK127" s="784">
        <v>638</v>
      </c>
      <c r="AL127" s="782"/>
      <c r="AM127" s="782"/>
      <c r="AN127" s="782"/>
      <c r="AO127" s="783"/>
      <c r="AP127" s="752">
        <v>0</v>
      </c>
      <c r="AQ127" s="753"/>
      <c r="AR127" s="753"/>
      <c r="AS127" s="753"/>
      <c r="AT127" s="754"/>
      <c r="AU127" s="233"/>
      <c r="AV127" s="233"/>
      <c r="AW127" s="233"/>
      <c r="AX127" s="755" t="s">
        <v>456</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v>9000</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x14ac:dyDescent="0.15">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49975</v>
      </c>
      <c r="AB128" s="722"/>
      <c r="AC128" s="722"/>
      <c r="AD128" s="722"/>
      <c r="AE128" s="723"/>
      <c r="AF128" s="724">
        <v>35607</v>
      </c>
      <c r="AG128" s="722"/>
      <c r="AH128" s="722"/>
      <c r="AI128" s="722"/>
      <c r="AJ128" s="723"/>
      <c r="AK128" s="724">
        <v>35431</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4504229</v>
      </c>
      <c r="AB129" s="782"/>
      <c r="AC129" s="782"/>
      <c r="AD129" s="782"/>
      <c r="AE129" s="783"/>
      <c r="AF129" s="784">
        <v>4458767</v>
      </c>
      <c r="AG129" s="782"/>
      <c r="AH129" s="782"/>
      <c r="AI129" s="782"/>
      <c r="AJ129" s="783"/>
      <c r="AK129" s="784">
        <v>4490039</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663125</v>
      </c>
      <c r="AB130" s="782"/>
      <c r="AC130" s="782"/>
      <c r="AD130" s="782"/>
      <c r="AE130" s="783"/>
      <c r="AF130" s="784">
        <v>710657</v>
      </c>
      <c r="AG130" s="782"/>
      <c r="AH130" s="782"/>
      <c r="AI130" s="782"/>
      <c r="AJ130" s="783"/>
      <c r="AK130" s="784">
        <v>734324</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3841104</v>
      </c>
      <c r="AB131" s="715"/>
      <c r="AC131" s="715"/>
      <c r="AD131" s="715"/>
      <c r="AE131" s="716"/>
      <c r="AF131" s="717">
        <v>3748110</v>
      </c>
      <c r="AG131" s="715"/>
      <c r="AH131" s="715"/>
      <c r="AI131" s="715"/>
      <c r="AJ131" s="716"/>
      <c r="AK131" s="717">
        <v>3755715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11.190220310000001</v>
      </c>
      <c r="AB132" s="738"/>
      <c r="AC132" s="738"/>
      <c r="AD132" s="738"/>
      <c r="AE132" s="739"/>
      <c r="AF132" s="740">
        <v>9.5663947960000009</v>
      </c>
      <c r="AG132" s="738"/>
      <c r="AH132" s="738"/>
      <c r="AI132" s="738"/>
      <c r="AJ132" s="739"/>
      <c r="AK132" s="740">
        <v>9.6838285119999998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11.1</v>
      </c>
      <c r="AB133" s="747"/>
      <c r="AC133" s="747"/>
      <c r="AD133" s="747"/>
      <c r="AE133" s="748"/>
      <c r="AF133" s="746">
        <v>10.7</v>
      </c>
      <c r="AG133" s="747"/>
      <c r="AH133" s="747"/>
      <c r="AI133" s="747"/>
      <c r="AJ133" s="748"/>
      <c r="AK133" s="746">
        <v>10.1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1"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7" t="s">
        <v>472</v>
      </c>
      <c r="L7" s="254"/>
      <c r="M7" s="255" t="s">
        <v>473</v>
      </c>
      <c r="N7" s="256"/>
    </row>
    <row r="8" spans="1:16" x14ac:dyDescent="0.15">
      <c r="A8" s="248"/>
      <c r="B8" s="244"/>
      <c r="C8" s="244"/>
      <c r="D8" s="244"/>
      <c r="E8" s="244"/>
      <c r="F8" s="244"/>
      <c r="G8" s="257"/>
      <c r="H8" s="258"/>
      <c r="I8" s="258"/>
      <c r="J8" s="259"/>
      <c r="K8" s="1118"/>
      <c r="L8" s="260" t="s">
        <v>474</v>
      </c>
      <c r="M8" s="261" t="s">
        <v>475</v>
      </c>
      <c r="N8" s="262" t="s">
        <v>476</v>
      </c>
    </row>
    <row r="9" spans="1:16" x14ac:dyDescent="0.15">
      <c r="A9" s="248"/>
      <c r="B9" s="244"/>
      <c r="C9" s="244"/>
      <c r="D9" s="244"/>
      <c r="E9" s="244"/>
      <c r="F9" s="244"/>
      <c r="G9" s="1131" t="s">
        <v>477</v>
      </c>
      <c r="H9" s="1132"/>
      <c r="I9" s="1132"/>
      <c r="J9" s="1133"/>
      <c r="K9" s="263">
        <v>877259</v>
      </c>
      <c r="L9" s="264">
        <v>57947</v>
      </c>
      <c r="M9" s="265">
        <v>75151</v>
      </c>
      <c r="N9" s="266">
        <v>-22.9</v>
      </c>
    </row>
    <row r="10" spans="1:16" x14ac:dyDescent="0.15">
      <c r="A10" s="248"/>
      <c r="B10" s="244"/>
      <c r="C10" s="244"/>
      <c r="D10" s="244"/>
      <c r="E10" s="244"/>
      <c r="F10" s="244"/>
      <c r="G10" s="1131" t="s">
        <v>478</v>
      </c>
      <c r="H10" s="1132"/>
      <c r="I10" s="1132"/>
      <c r="J10" s="1133"/>
      <c r="K10" s="267">
        <v>212435</v>
      </c>
      <c r="L10" s="268">
        <v>14032</v>
      </c>
      <c r="M10" s="269">
        <v>6942</v>
      </c>
      <c r="N10" s="270">
        <v>102.1</v>
      </c>
    </row>
    <row r="11" spans="1:16" ht="13.5" customHeight="1" x14ac:dyDescent="0.15">
      <c r="A11" s="248"/>
      <c r="B11" s="244"/>
      <c r="C11" s="244"/>
      <c r="D11" s="244"/>
      <c r="E11" s="244"/>
      <c r="F11" s="244"/>
      <c r="G11" s="1131" t="s">
        <v>479</v>
      </c>
      <c r="H11" s="1132"/>
      <c r="I11" s="1132"/>
      <c r="J11" s="1133"/>
      <c r="K11" s="267">
        <v>159794</v>
      </c>
      <c r="L11" s="268">
        <v>10555</v>
      </c>
      <c r="M11" s="269">
        <v>12381</v>
      </c>
      <c r="N11" s="270">
        <v>-14.7</v>
      </c>
    </row>
    <row r="12" spans="1:16" ht="13.5" customHeight="1" x14ac:dyDescent="0.15">
      <c r="A12" s="248"/>
      <c r="B12" s="244"/>
      <c r="C12" s="244"/>
      <c r="D12" s="244"/>
      <c r="E12" s="244"/>
      <c r="F12" s="244"/>
      <c r="G12" s="1131" t="s">
        <v>480</v>
      </c>
      <c r="H12" s="1132"/>
      <c r="I12" s="1132"/>
      <c r="J12" s="1133"/>
      <c r="K12" s="267">
        <v>23252</v>
      </c>
      <c r="L12" s="268">
        <v>1536</v>
      </c>
      <c r="M12" s="269">
        <v>1226</v>
      </c>
      <c r="N12" s="270">
        <v>25.3</v>
      </c>
    </row>
    <row r="13" spans="1:16" ht="13.5" customHeight="1" x14ac:dyDescent="0.15">
      <c r="A13" s="248"/>
      <c r="B13" s="244"/>
      <c r="C13" s="244"/>
      <c r="D13" s="244"/>
      <c r="E13" s="244"/>
      <c r="F13" s="244"/>
      <c r="G13" s="1131" t="s">
        <v>481</v>
      </c>
      <c r="H13" s="1132"/>
      <c r="I13" s="1132"/>
      <c r="J13" s="1133"/>
      <c r="K13" s="267" t="s">
        <v>482</v>
      </c>
      <c r="L13" s="268" t="s">
        <v>482</v>
      </c>
      <c r="M13" s="269" t="s">
        <v>482</v>
      </c>
      <c r="N13" s="270" t="s">
        <v>482</v>
      </c>
    </row>
    <row r="14" spans="1:16" ht="13.5" customHeight="1" x14ac:dyDescent="0.15">
      <c r="A14" s="248"/>
      <c r="B14" s="244"/>
      <c r="C14" s="244"/>
      <c r="D14" s="244"/>
      <c r="E14" s="244"/>
      <c r="F14" s="244"/>
      <c r="G14" s="1131" t="s">
        <v>483</v>
      </c>
      <c r="H14" s="1132"/>
      <c r="I14" s="1132"/>
      <c r="J14" s="1133"/>
      <c r="K14" s="267">
        <v>63535</v>
      </c>
      <c r="L14" s="268">
        <v>4197</v>
      </c>
      <c r="M14" s="269">
        <v>3698</v>
      </c>
      <c r="N14" s="270">
        <v>13.5</v>
      </c>
    </row>
    <row r="15" spans="1:16" ht="13.5" customHeight="1" x14ac:dyDescent="0.15">
      <c r="A15" s="248"/>
      <c r="B15" s="244"/>
      <c r="C15" s="244"/>
      <c r="D15" s="244"/>
      <c r="E15" s="244"/>
      <c r="F15" s="244"/>
      <c r="G15" s="1131" t="s">
        <v>484</v>
      </c>
      <c r="H15" s="1132"/>
      <c r="I15" s="1132"/>
      <c r="J15" s="1133"/>
      <c r="K15" s="267">
        <v>23565</v>
      </c>
      <c r="L15" s="268">
        <v>1557</v>
      </c>
      <c r="M15" s="269">
        <v>1685</v>
      </c>
      <c r="N15" s="270">
        <v>-7.6</v>
      </c>
    </row>
    <row r="16" spans="1:16" x14ac:dyDescent="0.15">
      <c r="A16" s="248"/>
      <c r="B16" s="244"/>
      <c r="C16" s="244"/>
      <c r="D16" s="244"/>
      <c r="E16" s="244"/>
      <c r="F16" s="244"/>
      <c r="G16" s="1134" t="s">
        <v>485</v>
      </c>
      <c r="H16" s="1135"/>
      <c r="I16" s="1135"/>
      <c r="J16" s="1136"/>
      <c r="K16" s="268">
        <v>-98823</v>
      </c>
      <c r="L16" s="268">
        <v>-6528</v>
      </c>
      <c r="M16" s="269">
        <v>-7941</v>
      </c>
      <c r="N16" s="270">
        <v>-17.8</v>
      </c>
    </row>
    <row r="17" spans="1:16" x14ac:dyDescent="0.15">
      <c r="A17" s="248"/>
      <c r="B17" s="244"/>
      <c r="C17" s="244"/>
      <c r="D17" s="244"/>
      <c r="E17" s="244"/>
      <c r="F17" s="244"/>
      <c r="G17" s="1134" t="s">
        <v>171</v>
      </c>
      <c r="H17" s="1135"/>
      <c r="I17" s="1135"/>
      <c r="J17" s="1136"/>
      <c r="K17" s="268">
        <v>1261017</v>
      </c>
      <c r="L17" s="268">
        <v>83296</v>
      </c>
      <c r="M17" s="269">
        <v>93141</v>
      </c>
      <c r="N17" s="270">
        <v>-10.6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28" t="s">
        <v>490</v>
      </c>
      <c r="H21" s="1129"/>
      <c r="I21" s="1129"/>
      <c r="J21" s="1130"/>
      <c r="K21" s="280">
        <v>6.67</v>
      </c>
      <c r="L21" s="281">
        <v>8.6</v>
      </c>
      <c r="M21" s="282">
        <v>-1.93</v>
      </c>
      <c r="N21" s="249"/>
      <c r="O21" s="283"/>
      <c r="P21" s="279"/>
    </row>
    <row r="22" spans="1:16" s="284" customFormat="1" x14ac:dyDescent="0.15">
      <c r="A22" s="279"/>
      <c r="B22" s="249"/>
      <c r="C22" s="249"/>
      <c r="D22" s="249"/>
      <c r="E22" s="249"/>
      <c r="F22" s="249"/>
      <c r="G22" s="1128" t="s">
        <v>491</v>
      </c>
      <c r="H22" s="1129"/>
      <c r="I22" s="1129"/>
      <c r="J22" s="1130"/>
      <c r="K22" s="285">
        <v>96.7</v>
      </c>
      <c r="L22" s="286">
        <v>96.5</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472</v>
      </c>
      <c r="L30" s="254"/>
      <c r="M30" s="255" t="s">
        <v>473</v>
      </c>
      <c r="N30" s="256"/>
    </row>
    <row r="31" spans="1:16" x14ac:dyDescent="0.15">
      <c r="A31" s="248"/>
      <c r="B31" s="244"/>
      <c r="C31" s="244"/>
      <c r="D31" s="244"/>
      <c r="E31" s="244"/>
      <c r="F31" s="244"/>
      <c r="G31" s="257"/>
      <c r="H31" s="258"/>
      <c r="I31" s="258"/>
      <c r="J31" s="259"/>
      <c r="K31" s="1118"/>
      <c r="L31" s="260" t="s">
        <v>474</v>
      </c>
      <c r="M31" s="261" t="s">
        <v>475</v>
      </c>
      <c r="N31" s="262" t="s">
        <v>476</v>
      </c>
    </row>
    <row r="32" spans="1:16" ht="27" customHeight="1" x14ac:dyDescent="0.15">
      <c r="A32" s="248"/>
      <c r="B32" s="244"/>
      <c r="C32" s="244"/>
      <c r="D32" s="244"/>
      <c r="E32" s="244"/>
      <c r="F32" s="244"/>
      <c r="G32" s="1119" t="s">
        <v>495</v>
      </c>
      <c r="H32" s="1120"/>
      <c r="I32" s="1120"/>
      <c r="J32" s="1121"/>
      <c r="K32" s="294">
        <v>566987</v>
      </c>
      <c r="L32" s="294">
        <v>37452</v>
      </c>
      <c r="M32" s="295">
        <v>49652</v>
      </c>
      <c r="N32" s="296">
        <v>-24.6</v>
      </c>
    </row>
    <row r="33" spans="1:16" ht="13.5" customHeight="1" x14ac:dyDescent="0.15">
      <c r="A33" s="248"/>
      <c r="B33" s="244"/>
      <c r="C33" s="244"/>
      <c r="D33" s="244"/>
      <c r="E33" s="244"/>
      <c r="F33" s="244"/>
      <c r="G33" s="1119" t="s">
        <v>496</v>
      </c>
      <c r="H33" s="1120"/>
      <c r="I33" s="1120"/>
      <c r="J33" s="1121"/>
      <c r="K33" s="294" t="s">
        <v>482</v>
      </c>
      <c r="L33" s="294" t="s">
        <v>482</v>
      </c>
      <c r="M33" s="295" t="s">
        <v>482</v>
      </c>
      <c r="N33" s="296" t="s">
        <v>482</v>
      </c>
    </row>
    <row r="34" spans="1:16" ht="27" customHeight="1" x14ac:dyDescent="0.15">
      <c r="A34" s="248"/>
      <c r="B34" s="244"/>
      <c r="C34" s="244"/>
      <c r="D34" s="244"/>
      <c r="E34" s="244"/>
      <c r="F34" s="244"/>
      <c r="G34" s="1119" t="s">
        <v>497</v>
      </c>
      <c r="H34" s="1120"/>
      <c r="I34" s="1120"/>
      <c r="J34" s="1121"/>
      <c r="K34" s="294" t="s">
        <v>482</v>
      </c>
      <c r="L34" s="294" t="s">
        <v>482</v>
      </c>
      <c r="M34" s="295" t="s">
        <v>482</v>
      </c>
      <c r="N34" s="296" t="s">
        <v>482</v>
      </c>
    </row>
    <row r="35" spans="1:16" ht="27" customHeight="1" x14ac:dyDescent="0.15">
      <c r="A35" s="248"/>
      <c r="B35" s="244"/>
      <c r="C35" s="244"/>
      <c r="D35" s="244"/>
      <c r="E35" s="244"/>
      <c r="F35" s="244"/>
      <c r="G35" s="1119" t="s">
        <v>498</v>
      </c>
      <c r="H35" s="1120"/>
      <c r="I35" s="1120"/>
      <c r="J35" s="1121"/>
      <c r="K35" s="294">
        <v>542917</v>
      </c>
      <c r="L35" s="294">
        <v>35862</v>
      </c>
      <c r="M35" s="295">
        <v>21204</v>
      </c>
      <c r="N35" s="296">
        <v>69.099999999999994</v>
      </c>
    </row>
    <row r="36" spans="1:16" ht="27" customHeight="1" x14ac:dyDescent="0.15">
      <c r="A36" s="248"/>
      <c r="B36" s="244"/>
      <c r="C36" s="244"/>
      <c r="D36" s="244"/>
      <c r="E36" s="244"/>
      <c r="F36" s="244"/>
      <c r="G36" s="1119" t="s">
        <v>499</v>
      </c>
      <c r="H36" s="1120"/>
      <c r="I36" s="1120"/>
      <c r="J36" s="1121"/>
      <c r="K36" s="294">
        <v>15444</v>
      </c>
      <c r="L36" s="294">
        <v>1020</v>
      </c>
      <c r="M36" s="295">
        <v>4748</v>
      </c>
      <c r="N36" s="296">
        <v>-78.5</v>
      </c>
    </row>
    <row r="37" spans="1:16" ht="13.5" customHeight="1" x14ac:dyDescent="0.15">
      <c r="A37" s="248"/>
      <c r="B37" s="244"/>
      <c r="C37" s="244"/>
      <c r="D37" s="244"/>
      <c r="E37" s="244"/>
      <c r="F37" s="244"/>
      <c r="G37" s="1119" t="s">
        <v>500</v>
      </c>
      <c r="H37" s="1120"/>
      <c r="I37" s="1120"/>
      <c r="J37" s="1121"/>
      <c r="K37" s="294">
        <v>8104</v>
      </c>
      <c r="L37" s="294">
        <v>535</v>
      </c>
      <c r="M37" s="295">
        <v>1840</v>
      </c>
      <c r="N37" s="296">
        <v>-70.900000000000006</v>
      </c>
    </row>
    <row r="38" spans="1:16" ht="27" customHeight="1" x14ac:dyDescent="0.15">
      <c r="A38" s="248"/>
      <c r="B38" s="244"/>
      <c r="C38" s="244"/>
      <c r="D38" s="244"/>
      <c r="E38" s="244"/>
      <c r="F38" s="244"/>
      <c r="G38" s="1122" t="s">
        <v>501</v>
      </c>
      <c r="H38" s="1123"/>
      <c r="I38" s="1123"/>
      <c r="J38" s="1124"/>
      <c r="K38" s="297" t="s">
        <v>482</v>
      </c>
      <c r="L38" s="297" t="s">
        <v>482</v>
      </c>
      <c r="M38" s="298">
        <v>8</v>
      </c>
      <c r="N38" s="299" t="s">
        <v>482</v>
      </c>
      <c r="O38" s="293"/>
    </row>
    <row r="39" spans="1:16" x14ac:dyDescent="0.15">
      <c r="A39" s="248"/>
      <c r="B39" s="244"/>
      <c r="C39" s="244"/>
      <c r="D39" s="244"/>
      <c r="E39" s="244"/>
      <c r="F39" s="244"/>
      <c r="G39" s="1122" t="s">
        <v>502</v>
      </c>
      <c r="H39" s="1123"/>
      <c r="I39" s="1123"/>
      <c r="J39" s="1124"/>
      <c r="K39" s="300">
        <v>-35431</v>
      </c>
      <c r="L39" s="300">
        <v>-2340</v>
      </c>
      <c r="M39" s="301">
        <v>-2351</v>
      </c>
      <c r="N39" s="302">
        <v>-0.5</v>
      </c>
      <c r="O39" s="293"/>
    </row>
    <row r="40" spans="1:16" ht="27" customHeight="1" x14ac:dyDescent="0.15">
      <c r="A40" s="248"/>
      <c r="B40" s="244"/>
      <c r="C40" s="244"/>
      <c r="D40" s="244"/>
      <c r="E40" s="244"/>
      <c r="F40" s="244"/>
      <c r="G40" s="1119" t="s">
        <v>503</v>
      </c>
      <c r="H40" s="1120"/>
      <c r="I40" s="1120"/>
      <c r="J40" s="1121"/>
      <c r="K40" s="300">
        <v>-734324</v>
      </c>
      <c r="L40" s="300">
        <v>-48505</v>
      </c>
      <c r="M40" s="301">
        <v>-49387</v>
      </c>
      <c r="N40" s="302">
        <v>-1.8</v>
      </c>
      <c r="O40" s="293"/>
    </row>
    <row r="41" spans="1:16" x14ac:dyDescent="0.15">
      <c r="A41" s="248"/>
      <c r="B41" s="244"/>
      <c r="C41" s="244"/>
      <c r="D41" s="244"/>
      <c r="E41" s="244"/>
      <c r="F41" s="244"/>
      <c r="G41" s="1125" t="s">
        <v>281</v>
      </c>
      <c r="H41" s="1126"/>
      <c r="I41" s="1126"/>
      <c r="J41" s="1127"/>
      <c r="K41" s="294">
        <v>363697</v>
      </c>
      <c r="L41" s="300">
        <v>24024</v>
      </c>
      <c r="M41" s="301">
        <v>25713</v>
      </c>
      <c r="N41" s="302">
        <v>-6.6</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2" t="s">
        <v>472</v>
      </c>
      <c r="J49" s="1114" t="s">
        <v>507</v>
      </c>
      <c r="K49" s="1115"/>
      <c r="L49" s="1115"/>
      <c r="M49" s="1115"/>
      <c r="N49" s="1116"/>
    </row>
    <row r="50" spans="1:14" x14ac:dyDescent="0.15">
      <c r="A50" s="248"/>
      <c r="B50" s="244"/>
      <c r="C50" s="244"/>
      <c r="D50" s="244"/>
      <c r="E50" s="244"/>
      <c r="F50" s="244"/>
      <c r="G50" s="312"/>
      <c r="H50" s="313"/>
      <c r="I50" s="1113"/>
      <c r="J50" s="314" t="s">
        <v>508</v>
      </c>
      <c r="K50" s="315" t="s">
        <v>509</v>
      </c>
      <c r="L50" s="316" t="s">
        <v>510</v>
      </c>
      <c r="M50" s="317" t="s">
        <v>511</v>
      </c>
      <c r="N50" s="318" t="s">
        <v>512</v>
      </c>
    </row>
    <row r="51" spans="1:14" x14ac:dyDescent="0.15">
      <c r="A51" s="248"/>
      <c r="B51" s="244"/>
      <c r="C51" s="244"/>
      <c r="D51" s="244"/>
      <c r="E51" s="244"/>
      <c r="F51" s="244"/>
      <c r="G51" s="310" t="s">
        <v>513</v>
      </c>
      <c r="H51" s="311"/>
      <c r="I51" s="319">
        <v>1093997</v>
      </c>
      <c r="J51" s="320">
        <v>70214</v>
      </c>
      <c r="K51" s="321">
        <v>1</v>
      </c>
      <c r="L51" s="322">
        <v>57455</v>
      </c>
      <c r="M51" s="323">
        <v>39.799999999999997</v>
      </c>
      <c r="N51" s="324">
        <v>-38.799999999999997</v>
      </c>
    </row>
    <row r="52" spans="1:14" x14ac:dyDescent="0.15">
      <c r="A52" s="248"/>
      <c r="B52" s="244"/>
      <c r="C52" s="244"/>
      <c r="D52" s="244"/>
      <c r="E52" s="244"/>
      <c r="F52" s="244"/>
      <c r="G52" s="325"/>
      <c r="H52" s="326" t="s">
        <v>514</v>
      </c>
      <c r="I52" s="327">
        <v>486105</v>
      </c>
      <c r="J52" s="328">
        <v>31199</v>
      </c>
      <c r="K52" s="329">
        <v>96</v>
      </c>
      <c r="L52" s="330">
        <v>33958</v>
      </c>
      <c r="M52" s="331">
        <v>43.6</v>
      </c>
      <c r="N52" s="332">
        <v>52.4</v>
      </c>
    </row>
    <row r="53" spans="1:14" x14ac:dyDescent="0.15">
      <c r="A53" s="248"/>
      <c r="B53" s="244"/>
      <c r="C53" s="244"/>
      <c r="D53" s="244"/>
      <c r="E53" s="244"/>
      <c r="F53" s="244"/>
      <c r="G53" s="310" t="s">
        <v>515</v>
      </c>
      <c r="H53" s="311"/>
      <c r="I53" s="319">
        <v>1437241</v>
      </c>
      <c r="J53" s="320">
        <v>93243</v>
      </c>
      <c r="K53" s="321">
        <v>32.799999999999997</v>
      </c>
      <c r="L53" s="322">
        <v>71812</v>
      </c>
      <c r="M53" s="323">
        <v>25</v>
      </c>
      <c r="N53" s="324">
        <v>7.8</v>
      </c>
    </row>
    <row r="54" spans="1:14" x14ac:dyDescent="0.15">
      <c r="A54" s="248"/>
      <c r="B54" s="244"/>
      <c r="C54" s="244"/>
      <c r="D54" s="244"/>
      <c r="E54" s="244"/>
      <c r="F54" s="244"/>
      <c r="G54" s="325"/>
      <c r="H54" s="326" t="s">
        <v>514</v>
      </c>
      <c r="I54" s="327">
        <v>469152</v>
      </c>
      <c r="J54" s="328">
        <v>30437</v>
      </c>
      <c r="K54" s="329">
        <v>-2.4</v>
      </c>
      <c r="L54" s="330">
        <v>35025</v>
      </c>
      <c r="M54" s="331">
        <v>3.1</v>
      </c>
      <c r="N54" s="332">
        <v>-5.5</v>
      </c>
    </row>
    <row r="55" spans="1:14" x14ac:dyDescent="0.15">
      <c r="A55" s="248"/>
      <c r="B55" s="244"/>
      <c r="C55" s="244"/>
      <c r="D55" s="244"/>
      <c r="E55" s="244"/>
      <c r="F55" s="244"/>
      <c r="G55" s="310" t="s">
        <v>516</v>
      </c>
      <c r="H55" s="311"/>
      <c r="I55" s="319">
        <v>895167</v>
      </c>
      <c r="J55" s="320">
        <v>58623</v>
      </c>
      <c r="K55" s="321">
        <v>-37.1</v>
      </c>
      <c r="L55" s="322">
        <v>59829</v>
      </c>
      <c r="M55" s="323">
        <v>-16.7</v>
      </c>
      <c r="N55" s="324">
        <v>-20.399999999999999</v>
      </c>
    </row>
    <row r="56" spans="1:14" x14ac:dyDescent="0.15">
      <c r="A56" s="248"/>
      <c r="B56" s="244"/>
      <c r="C56" s="244"/>
      <c r="D56" s="244"/>
      <c r="E56" s="244"/>
      <c r="F56" s="244"/>
      <c r="G56" s="325"/>
      <c r="H56" s="326" t="s">
        <v>514</v>
      </c>
      <c r="I56" s="327">
        <v>197945</v>
      </c>
      <c r="J56" s="328">
        <v>12963</v>
      </c>
      <c r="K56" s="329">
        <v>-57.4</v>
      </c>
      <c r="L56" s="330">
        <v>33669</v>
      </c>
      <c r="M56" s="331">
        <v>-3.9</v>
      </c>
      <c r="N56" s="332">
        <v>-53.5</v>
      </c>
    </row>
    <row r="57" spans="1:14" x14ac:dyDescent="0.15">
      <c r="A57" s="248"/>
      <c r="B57" s="244"/>
      <c r="C57" s="244"/>
      <c r="D57" s="244"/>
      <c r="E57" s="244"/>
      <c r="F57" s="244"/>
      <c r="G57" s="310" t="s">
        <v>517</v>
      </c>
      <c r="H57" s="311"/>
      <c r="I57" s="319">
        <v>1062805</v>
      </c>
      <c r="J57" s="320">
        <v>69596</v>
      </c>
      <c r="K57" s="321">
        <v>18.7</v>
      </c>
      <c r="L57" s="322">
        <v>70582</v>
      </c>
      <c r="M57" s="323">
        <v>18</v>
      </c>
      <c r="N57" s="324">
        <v>0.7</v>
      </c>
    </row>
    <row r="58" spans="1:14" x14ac:dyDescent="0.15">
      <c r="A58" s="248"/>
      <c r="B58" s="244"/>
      <c r="C58" s="244"/>
      <c r="D58" s="244"/>
      <c r="E58" s="244"/>
      <c r="F58" s="244"/>
      <c r="G58" s="325"/>
      <c r="H58" s="326" t="s">
        <v>514</v>
      </c>
      <c r="I58" s="327">
        <v>374455</v>
      </c>
      <c r="J58" s="328">
        <v>24521</v>
      </c>
      <c r="K58" s="329">
        <v>89.2</v>
      </c>
      <c r="L58" s="330">
        <v>36117</v>
      </c>
      <c r="M58" s="331">
        <v>7.3</v>
      </c>
      <c r="N58" s="332">
        <v>81.900000000000006</v>
      </c>
    </row>
    <row r="59" spans="1:14" x14ac:dyDescent="0.15">
      <c r="A59" s="248"/>
      <c r="B59" s="244"/>
      <c r="C59" s="244"/>
      <c r="D59" s="244"/>
      <c r="E59" s="244"/>
      <c r="F59" s="244"/>
      <c r="G59" s="310" t="s">
        <v>518</v>
      </c>
      <c r="H59" s="311"/>
      <c r="I59" s="319">
        <v>1609449</v>
      </c>
      <c r="J59" s="320">
        <v>106311</v>
      </c>
      <c r="K59" s="321">
        <v>52.8</v>
      </c>
      <c r="L59" s="322">
        <v>81990</v>
      </c>
      <c r="M59" s="323">
        <v>16.2</v>
      </c>
      <c r="N59" s="324">
        <v>36.6</v>
      </c>
    </row>
    <row r="60" spans="1:14" x14ac:dyDescent="0.15">
      <c r="A60" s="248"/>
      <c r="B60" s="244"/>
      <c r="C60" s="244"/>
      <c r="D60" s="244"/>
      <c r="E60" s="244"/>
      <c r="F60" s="244"/>
      <c r="G60" s="325"/>
      <c r="H60" s="326" t="s">
        <v>514</v>
      </c>
      <c r="I60" s="333">
        <v>400745</v>
      </c>
      <c r="J60" s="328">
        <v>26471</v>
      </c>
      <c r="K60" s="329">
        <v>8</v>
      </c>
      <c r="L60" s="330">
        <v>34482</v>
      </c>
      <c r="M60" s="331">
        <v>-4.5</v>
      </c>
      <c r="N60" s="332">
        <v>12.5</v>
      </c>
    </row>
    <row r="61" spans="1:14" x14ac:dyDescent="0.15">
      <c r="A61" s="248"/>
      <c r="B61" s="244"/>
      <c r="C61" s="244"/>
      <c r="D61" s="244"/>
      <c r="E61" s="244"/>
      <c r="F61" s="244"/>
      <c r="G61" s="310" t="s">
        <v>519</v>
      </c>
      <c r="H61" s="334"/>
      <c r="I61" s="335">
        <v>1219732</v>
      </c>
      <c r="J61" s="336">
        <v>79597</v>
      </c>
      <c r="K61" s="337">
        <v>13.6</v>
      </c>
      <c r="L61" s="338">
        <v>68334</v>
      </c>
      <c r="M61" s="339">
        <v>16.5</v>
      </c>
      <c r="N61" s="324">
        <v>-2.9</v>
      </c>
    </row>
    <row r="62" spans="1:14" x14ac:dyDescent="0.15">
      <c r="A62" s="248"/>
      <c r="B62" s="244"/>
      <c r="C62" s="244"/>
      <c r="D62" s="244"/>
      <c r="E62" s="244"/>
      <c r="F62" s="244"/>
      <c r="G62" s="325"/>
      <c r="H62" s="326" t="s">
        <v>514</v>
      </c>
      <c r="I62" s="327">
        <v>385680</v>
      </c>
      <c r="J62" s="328">
        <v>25118</v>
      </c>
      <c r="K62" s="329">
        <v>26.7</v>
      </c>
      <c r="L62" s="330">
        <v>34650</v>
      </c>
      <c r="M62" s="331">
        <v>9.1</v>
      </c>
      <c r="N62" s="332">
        <v>17.600000000000001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7" t="s">
        <v>3</v>
      </c>
      <c r="D47" s="1137"/>
      <c r="E47" s="1138"/>
      <c r="F47" s="11">
        <v>61.47</v>
      </c>
      <c r="G47" s="12">
        <v>65.88</v>
      </c>
      <c r="H47" s="12">
        <v>74.14</v>
      </c>
      <c r="I47" s="12">
        <v>75.459999999999994</v>
      </c>
      <c r="J47" s="13">
        <v>78.930000000000007</v>
      </c>
    </row>
    <row r="48" spans="2:10" ht="57.75" customHeight="1" x14ac:dyDescent="0.15">
      <c r="B48" s="14"/>
      <c r="C48" s="1139" t="s">
        <v>4</v>
      </c>
      <c r="D48" s="1139"/>
      <c r="E48" s="1140"/>
      <c r="F48" s="15">
        <v>9.11</v>
      </c>
      <c r="G48" s="16">
        <v>12.13</v>
      </c>
      <c r="H48" s="16">
        <v>10.51</v>
      </c>
      <c r="I48" s="16">
        <v>10.130000000000001</v>
      </c>
      <c r="J48" s="17">
        <v>10.72</v>
      </c>
    </row>
    <row r="49" spans="2:10" ht="57.75" customHeight="1" thickBot="1" x14ac:dyDescent="0.2">
      <c r="B49" s="18"/>
      <c r="C49" s="1141" t="s">
        <v>5</v>
      </c>
      <c r="D49" s="1141"/>
      <c r="E49" s="1142"/>
      <c r="F49" s="19" t="s">
        <v>526</v>
      </c>
      <c r="G49" s="20">
        <v>3.61</v>
      </c>
      <c r="H49" s="20" t="s">
        <v>527</v>
      </c>
      <c r="I49" s="20" t="s">
        <v>528</v>
      </c>
      <c r="J49" s="21">
        <v>2.19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49" t="s">
        <v>529</v>
      </c>
      <c r="D34" s="1149"/>
      <c r="E34" s="1150"/>
      <c r="F34" s="32">
        <v>16.98</v>
      </c>
      <c r="G34" s="33">
        <v>17.260000000000002</v>
      </c>
      <c r="H34" s="33">
        <v>17.23</v>
      </c>
      <c r="I34" s="33">
        <v>22.57</v>
      </c>
      <c r="J34" s="34">
        <v>19.82</v>
      </c>
      <c r="K34" s="22"/>
      <c r="L34" s="22"/>
      <c r="M34" s="22"/>
      <c r="N34" s="22"/>
      <c r="O34" s="22"/>
      <c r="P34" s="22"/>
    </row>
    <row r="35" spans="1:16" ht="39" customHeight="1" x14ac:dyDescent="0.15">
      <c r="A35" s="22"/>
      <c r="B35" s="35"/>
      <c r="C35" s="1143" t="s">
        <v>530</v>
      </c>
      <c r="D35" s="1144"/>
      <c r="E35" s="1145"/>
      <c r="F35" s="36">
        <v>4.83</v>
      </c>
      <c r="G35" s="37">
        <v>6.01</v>
      </c>
      <c r="H35" s="37">
        <v>7.85</v>
      </c>
      <c r="I35" s="37">
        <v>11.53</v>
      </c>
      <c r="J35" s="38">
        <v>12.33</v>
      </c>
      <c r="K35" s="22"/>
      <c r="L35" s="22"/>
      <c r="M35" s="22"/>
      <c r="N35" s="22"/>
      <c r="O35" s="22"/>
      <c r="P35" s="22"/>
    </row>
    <row r="36" spans="1:16" ht="39" customHeight="1" x14ac:dyDescent="0.15">
      <c r="A36" s="22"/>
      <c r="B36" s="35"/>
      <c r="C36" s="1143" t="s">
        <v>531</v>
      </c>
      <c r="D36" s="1144"/>
      <c r="E36" s="1145"/>
      <c r="F36" s="36">
        <v>8.92</v>
      </c>
      <c r="G36" s="37">
        <v>11.98</v>
      </c>
      <c r="H36" s="37">
        <v>10.39</v>
      </c>
      <c r="I36" s="37">
        <v>9.92</v>
      </c>
      <c r="J36" s="38">
        <v>10.46</v>
      </c>
      <c r="K36" s="22"/>
      <c r="L36" s="22"/>
      <c r="M36" s="22"/>
      <c r="N36" s="22"/>
      <c r="O36" s="22"/>
      <c r="P36" s="22"/>
    </row>
    <row r="37" spans="1:16" ht="39" customHeight="1" x14ac:dyDescent="0.15">
      <c r="A37" s="22"/>
      <c r="B37" s="35"/>
      <c r="C37" s="1143" t="s">
        <v>532</v>
      </c>
      <c r="D37" s="1144"/>
      <c r="E37" s="1145"/>
      <c r="F37" s="36">
        <v>4.32</v>
      </c>
      <c r="G37" s="37">
        <v>5.25</v>
      </c>
      <c r="H37" s="37">
        <v>5.94</v>
      </c>
      <c r="I37" s="37">
        <v>11.41</v>
      </c>
      <c r="J37" s="38">
        <v>6.23</v>
      </c>
      <c r="K37" s="22"/>
      <c r="L37" s="22"/>
      <c r="M37" s="22"/>
      <c r="N37" s="22"/>
      <c r="O37" s="22"/>
      <c r="P37" s="22"/>
    </row>
    <row r="38" spans="1:16" ht="39" customHeight="1" x14ac:dyDescent="0.15">
      <c r="A38" s="22"/>
      <c r="B38" s="35"/>
      <c r="C38" s="1143" t="s">
        <v>533</v>
      </c>
      <c r="D38" s="1144"/>
      <c r="E38" s="1145"/>
      <c r="F38" s="36">
        <v>2.69</v>
      </c>
      <c r="G38" s="37">
        <v>2.42</v>
      </c>
      <c r="H38" s="37">
        <v>5.37</v>
      </c>
      <c r="I38" s="37">
        <v>3.35</v>
      </c>
      <c r="J38" s="38">
        <v>4.54</v>
      </c>
      <c r="K38" s="22"/>
      <c r="L38" s="22"/>
      <c r="M38" s="22"/>
      <c r="N38" s="22"/>
      <c r="O38" s="22"/>
      <c r="P38" s="22"/>
    </row>
    <row r="39" spans="1:16" ht="39" customHeight="1" x14ac:dyDescent="0.15">
      <c r="A39" s="22"/>
      <c r="B39" s="35"/>
      <c r="C39" s="1143" t="s">
        <v>534</v>
      </c>
      <c r="D39" s="1144"/>
      <c r="E39" s="1145"/>
      <c r="F39" s="36">
        <v>1.98</v>
      </c>
      <c r="G39" s="37">
        <v>1.86</v>
      </c>
      <c r="H39" s="37">
        <v>2.02</v>
      </c>
      <c r="I39" s="37">
        <v>2.44</v>
      </c>
      <c r="J39" s="38">
        <v>2.74</v>
      </c>
      <c r="K39" s="22"/>
      <c r="L39" s="22"/>
      <c r="M39" s="22"/>
      <c r="N39" s="22"/>
      <c r="O39" s="22"/>
      <c r="P39" s="22"/>
    </row>
    <row r="40" spans="1:16" ht="39" customHeight="1" x14ac:dyDescent="0.15">
      <c r="A40" s="22"/>
      <c r="B40" s="35"/>
      <c r="C40" s="1143" t="s">
        <v>535</v>
      </c>
      <c r="D40" s="1144"/>
      <c r="E40" s="1145"/>
      <c r="F40" s="36">
        <v>0.26</v>
      </c>
      <c r="G40" s="37">
        <v>0.57999999999999996</v>
      </c>
      <c r="H40" s="37">
        <v>0.91</v>
      </c>
      <c r="I40" s="37">
        <v>0.14000000000000001</v>
      </c>
      <c r="J40" s="38">
        <v>0.47</v>
      </c>
      <c r="K40" s="22"/>
      <c r="L40" s="22"/>
      <c r="M40" s="22"/>
      <c r="N40" s="22"/>
      <c r="O40" s="22"/>
      <c r="P40" s="22"/>
    </row>
    <row r="41" spans="1:16" ht="39" customHeight="1" x14ac:dyDescent="0.15">
      <c r="A41" s="22"/>
      <c r="B41" s="35"/>
      <c r="C41" s="1143" t="s">
        <v>536</v>
      </c>
      <c r="D41" s="1144"/>
      <c r="E41" s="1145"/>
      <c r="F41" s="36">
        <v>0.18</v>
      </c>
      <c r="G41" s="37">
        <v>0.12</v>
      </c>
      <c r="H41" s="37">
        <v>0.13</v>
      </c>
      <c r="I41" s="37">
        <v>0.21</v>
      </c>
      <c r="J41" s="38">
        <v>0.25</v>
      </c>
      <c r="K41" s="22"/>
      <c r="L41" s="22"/>
      <c r="M41" s="22"/>
      <c r="N41" s="22"/>
      <c r="O41" s="22"/>
      <c r="P41" s="22"/>
    </row>
    <row r="42" spans="1:16" ht="39" customHeight="1" x14ac:dyDescent="0.15">
      <c r="A42" s="22"/>
      <c r="B42" s="39"/>
      <c r="C42" s="1143" t="s">
        <v>537</v>
      </c>
      <c r="D42" s="1144"/>
      <c r="E42" s="1145"/>
      <c r="F42" s="36" t="s">
        <v>482</v>
      </c>
      <c r="G42" s="37" t="s">
        <v>482</v>
      </c>
      <c r="H42" s="37" t="s">
        <v>482</v>
      </c>
      <c r="I42" s="37" t="s">
        <v>482</v>
      </c>
      <c r="J42" s="38" t="s">
        <v>482</v>
      </c>
      <c r="K42" s="22"/>
      <c r="L42" s="22"/>
      <c r="M42" s="22"/>
      <c r="N42" s="22"/>
      <c r="O42" s="22"/>
      <c r="P42" s="22"/>
    </row>
    <row r="43" spans="1:16" ht="39" customHeight="1" thickBot="1" x14ac:dyDescent="0.2">
      <c r="A43" s="22"/>
      <c r="B43" s="40"/>
      <c r="C43" s="1146" t="s">
        <v>538</v>
      </c>
      <c r="D43" s="1147"/>
      <c r="E43" s="1148"/>
      <c r="F43" s="41">
        <v>1.36</v>
      </c>
      <c r="G43" s="42">
        <v>0.79</v>
      </c>
      <c r="H43" s="42">
        <v>0.56999999999999995</v>
      </c>
      <c r="I43" s="42">
        <v>0.25</v>
      </c>
      <c r="J43" s="43">
        <v>0.45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681</v>
      </c>
      <c r="L45" s="60">
        <v>662</v>
      </c>
      <c r="M45" s="60">
        <v>638</v>
      </c>
      <c r="N45" s="60">
        <v>614</v>
      </c>
      <c r="O45" s="61">
        <v>567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x14ac:dyDescent="0.15">
      <c r="A48" s="48"/>
      <c r="B48" s="1161"/>
      <c r="C48" s="1162"/>
      <c r="D48" s="62"/>
      <c r="E48" s="1153" t="s">
        <v>15</v>
      </c>
      <c r="F48" s="1153"/>
      <c r="G48" s="1153"/>
      <c r="H48" s="1153"/>
      <c r="I48" s="1153"/>
      <c r="J48" s="1154"/>
      <c r="K48" s="63">
        <v>461</v>
      </c>
      <c r="L48" s="64">
        <v>475</v>
      </c>
      <c r="M48" s="64">
        <v>475</v>
      </c>
      <c r="N48" s="64">
        <v>462</v>
      </c>
      <c r="O48" s="65">
        <v>543</v>
      </c>
      <c r="P48" s="48"/>
      <c r="Q48" s="48"/>
      <c r="R48" s="48"/>
      <c r="S48" s="48"/>
      <c r="T48" s="48"/>
      <c r="U48" s="48"/>
    </row>
    <row r="49" spans="1:21" ht="30.75" customHeight="1" x14ac:dyDescent="0.15">
      <c r="A49" s="48"/>
      <c r="B49" s="1161"/>
      <c r="C49" s="1162"/>
      <c r="D49" s="62"/>
      <c r="E49" s="1153" t="s">
        <v>16</v>
      </c>
      <c r="F49" s="1153"/>
      <c r="G49" s="1153"/>
      <c r="H49" s="1153"/>
      <c r="I49" s="1153"/>
      <c r="J49" s="1154"/>
      <c r="K49" s="63">
        <v>37</v>
      </c>
      <c r="L49" s="64">
        <v>17</v>
      </c>
      <c r="M49" s="64">
        <v>17</v>
      </c>
      <c r="N49" s="64">
        <v>17</v>
      </c>
      <c r="O49" s="65">
        <v>15</v>
      </c>
      <c r="P49" s="48"/>
      <c r="Q49" s="48"/>
      <c r="R49" s="48"/>
      <c r="S49" s="48"/>
      <c r="T49" s="48"/>
      <c r="U49" s="48"/>
    </row>
    <row r="50" spans="1:21" ht="30.75" customHeight="1" x14ac:dyDescent="0.15">
      <c r="A50" s="48"/>
      <c r="B50" s="1161"/>
      <c r="C50" s="1162"/>
      <c r="D50" s="62"/>
      <c r="E50" s="1153" t="s">
        <v>17</v>
      </c>
      <c r="F50" s="1153"/>
      <c r="G50" s="1153"/>
      <c r="H50" s="1153"/>
      <c r="I50" s="1153"/>
      <c r="J50" s="1154"/>
      <c r="K50" s="63">
        <v>32</v>
      </c>
      <c r="L50" s="64">
        <v>18</v>
      </c>
      <c r="M50" s="64">
        <v>14</v>
      </c>
      <c r="N50" s="64">
        <v>12</v>
      </c>
      <c r="O50" s="65">
        <v>8</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482</v>
      </c>
      <c r="L51" s="64">
        <v>0</v>
      </c>
      <c r="M51" s="64" t="s">
        <v>482</v>
      </c>
      <c r="N51" s="64" t="s">
        <v>482</v>
      </c>
      <c r="O51" s="65" t="s">
        <v>482</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790</v>
      </c>
      <c r="L52" s="64">
        <v>724</v>
      </c>
      <c r="M52" s="64">
        <v>713</v>
      </c>
      <c r="N52" s="64">
        <v>747</v>
      </c>
      <c r="O52" s="65">
        <v>769</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421</v>
      </c>
      <c r="L53" s="69">
        <v>448</v>
      </c>
      <c r="M53" s="69">
        <v>431</v>
      </c>
      <c r="N53" s="69">
        <v>358</v>
      </c>
      <c r="O53" s="70">
        <v>364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t-niiya</cp:lastModifiedBy>
  <cp:lastPrinted>2015-04-24T09:12:24Z</cp:lastPrinted>
  <dcterms:created xsi:type="dcterms:W3CDTF">2015-02-17T07:27:09Z</dcterms:created>
  <dcterms:modified xsi:type="dcterms:W3CDTF">2015-04-24T09:17:34Z</dcterms:modified>
</cp:coreProperties>
</file>