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AM41" i="9"/>
  <c r="U41" i="9"/>
  <c r="C41" i="9"/>
  <c r="BW40" i="9"/>
  <c r="AM40" i="9"/>
  <c r="U40" i="9"/>
  <c r="C40" i="9"/>
  <c r="BW39" i="9"/>
  <c r="AM39" i="9"/>
  <c r="U39" i="9"/>
  <c r="C39" i="9"/>
  <c r="BW38" i="9"/>
  <c r="AM38" i="9"/>
  <c r="U38" i="9"/>
  <c r="C38" i="9"/>
  <c r="BW37" i="9"/>
  <c r="AM37" i="9"/>
  <c r="C37" i="9"/>
  <c r="BW36" i="9"/>
  <c r="C36" i="9"/>
  <c r="BW35" i="9"/>
  <c r="C35" i="9"/>
  <c r="BW34" i="9"/>
  <c r="U34" i="9"/>
  <c r="U35" i="9" s="1"/>
  <c r="C34" i="9"/>
  <c r="CO34" i="9" l="1"/>
  <c r="CO35" i="9" s="1"/>
  <c r="CO36" i="9" s="1"/>
  <c r="CO37" i="9" s="1"/>
  <c r="CO38" i="9" s="1"/>
  <c r="CO39" i="9" s="1"/>
  <c r="CO40" i="9" s="1"/>
  <c r="CO41" i="9" s="1"/>
  <c r="CO42" i="9" s="1"/>
  <c r="U36" i="9"/>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alcChain>
</file>

<file path=xl/sharedStrings.xml><?xml version="1.0" encoding="utf-8"?>
<sst xmlns="http://schemas.openxmlformats.org/spreadsheetml/2006/main" count="945" uniqueCount="557">
  <si>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</si>
  <si>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</si>
  <si>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</si>
  <si>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</si>
  <si>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</si>
  <si>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</si>
  <si>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</si>
  <si>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</si>
  <si>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</si>
  <si>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</si>
  <si>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</si>
  <si>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</si>
  <si>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</si>
  <si>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</si>
  <si>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</si>
  <si>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</si>
  <si>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</si>
  <si>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</si>
  <si>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</si>
  <si>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</si>
  <si>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</si>
  <si>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</si>
  <si>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</si>
  <si>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</si>
  <si>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</si>
  <si>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</si>
  <si>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</si>
  <si>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</si>
  <si>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</si>
  <si>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</si>
  <si>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</si>
  <si>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</si>
  <si>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</si>
  <si>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</si>
  <si>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</si>
  <si>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</si>
  <si>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</si>
  <si>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</si>
  <si>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</si>
  <si>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</si>
  <si>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</si>
  <si>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</si>
  <si>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</si>
  <si>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</si>
  <si>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</si>
  <si>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</si>
  <si>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</si>
  <si>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</si>
  <si>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</si>
  <si>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</si>
  <si>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</si>
  <si>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</si>
  <si>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</si>
  <si>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</si>
  <si>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</si>
  <si>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</si>
  <si>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</si>
  <si>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</si>
  <si>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</si>
  <si>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</si>
  <si>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</si>
  <si>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</si>
  <si>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</si>
  <si>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</si>
  <si>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</si>
  <si>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</si>
  <si>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</si>
  <si>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</si>
  <si>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</si>
  <si>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</si>
  <si>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</si>
  <si>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</si>
  <si>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</si>
  <si>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</si>
  <si>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</si>
  <si>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</si>
  <si>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</si>
  <si>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</si>
  <si>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</si>
  <si>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</si>
  <si>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</si>
  <si>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</si>
  <si>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</si>
  <si>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</si>
  <si>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</si>
  <si>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</si>
  <si>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</si>
  <si>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</si>
  <si>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</si>
  <si>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</si>
  <si>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</si>
  <si>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</si>
  <si>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</si>
  <si>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</si>
  <si>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</si>
  <si>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</si>
  <si>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</si>
  <si>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</si>
  <si>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</si>
  <si>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</si>
  <si>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</si>
  <si>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</si>
  <si>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</si>
  <si>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</si>
  <si>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</si>
  <si>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</si>
  <si>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</si>
  <si>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</si>
  <si>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</si>
  <si>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</si>
  <si>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</si>
  <si>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</si>
  <si>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</si>
  <si>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</si>
  <si>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</si>
  <si>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</si>
  <si>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</si>
  <si>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</si>
  <si>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</si>
  <si>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</si>
  <si>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</si>
  <si>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</si>
  <si>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</si>
  <si>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</si>
  <si>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</si>
  <si>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</si>
  <si>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</si>
  <si>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</si>
  <si>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</si>
  <si>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</si>
  <si>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</si>
  <si>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</si>
  <si>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</si>
  <si>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</si>
  <si>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</si>
  <si>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</si>
  <si>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</si>
  <si>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</si>
  <si>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</si>
  <si>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</si>
  <si>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</si>
  <si>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</si>
  <si>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</si>
  <si>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</si>
  <si>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</si>
  <si>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</si>
  <si>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</si>
  <si>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</si>
  <si>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</si>
  <si>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</si>
  <si>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</si>
  <si>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</si>
  <si>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</si>
  <si>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</si>
  <si>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</si>
  <si>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</si>
  <si>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</si>
  <si>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</si>
  <si>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</si>
  <si>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</si>
  <si>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</si>
  <si>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</si>
  <si>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</si>
  <si>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</si>
  <si>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</si>
  <si>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</si>
  <si>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</si>
  <si>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</si>
  <si>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</si>
  <si>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</si>
  <si>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</si>
  <si>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</si>
  <si>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</si>
  <si>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</si>
  <si>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</si>
  <si>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</si>
  <si>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</si>
  <si>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</si>
  <si>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</si>
  <si>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</si>
  <si>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</si>
  <si>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</si>
  <si>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</si>
  <si>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</si>
  <si>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</si>
  <si>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</si>
  <si>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</si>
  <si>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</si>
  <si>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</si>
  <si>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</si>
  <si>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</si>
  <si>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</si>
  <si>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</si>
  <si>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</si>
  <si>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岡山県真庭市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</si>
  <si>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</si>
  <si>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</si>
  <si>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</si>
  <si>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</si>
  <si>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</si>
  <si>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</si>
  <si>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</si>
  <si>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</si>
  <si>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</si>
  <si>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</si>
  <si>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</si>
  <si>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</si>
  <si>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</si>
  <si>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</si>
  <si>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</si>
  <si>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</si>
  <si>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</si>
  <si>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</si>
  <si>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</si>
  <si>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</si>
  <si>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</si>
  <si>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</si>
  <si>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</si>
  <si>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</si>
  <si>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</si>
  <si>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</si>
  <si>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</si>
  <si>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</si>
  <si>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</si>
  <si>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</si>
  <si>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</si>
  <si>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</si>
  <si>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</si>
  <si>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</si>
  <si>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</si>
  <si>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</si>
  <si>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</si>
  <si>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</si>
  <si>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</si>
  <si>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</si>
  <si>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</si>
  <si>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</si>
  <si>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</si>
  <si>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</si>
  <si>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</si>
  <si>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</si>
  <si>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</si>
  <si>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</si>
  <si>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</si>
  <si>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</si>
  <si>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</si>
  <si>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</si>
  <si>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</si>
  <si>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</si>
  <si>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</si>
  <si>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</si>
  <si>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</si>
  <si>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</si>
  <si>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</si>
  <si>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</si>
  <si>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</si>
  <si>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</si>
  <si>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</si>
  <si>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</si>
  <si>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</si>
  <si>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</si>
  <si>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</si>
  <si>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</si>
  <si>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</si>
  <si>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</si>
  <si>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</si>
  <si>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</si>
  <si>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</si>
  <si>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</si>
  <si>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</si>
  <si>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</si>
  <si>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</si>
  <si>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</si>
  <si>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</si>
  <si>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</si>
  <si>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</si>
  <si>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</si>
  <si>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</si>
  <si>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</si>
  <si>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</si>
  <si>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</si>
  <si>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</si>
  <si>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</si>
  <si>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</si>
  <si>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</si>
  <si>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</si>
  <si>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</si>
  <si>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</si>
  <si>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</si>
  <si>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</si>
  <si>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</si>
  <si>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</si>
  <si>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</si>
  <si>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</si>
  <si>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</si>
  <si>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</si>
  <si>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</si>
  <si>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</si>
  <si>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</si>
  <si>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</si>
  <si>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</si>
  <si>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</si>
  <si>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</si>
  <si>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</si>
  <si>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</si>
  <si>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</si>
  <si>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</si>
  <si>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</si>
  <si>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</si>
  <si>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</si>
  <si>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</si>
  <si>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</si>
  <si>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</si>
  <si>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</si>
  <si>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</si>
  <si>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</si>
  <si>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</si>
  <si>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</si>
  <si>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</si>
  <si>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</si>
  <si>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</si>
  <si>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</si>
  <si>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</si>
  <si>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</si>
  <si>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</si>
  <si>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</si>
  <si>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</si>
  <si>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</si>
  <si>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</si>
  <si>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</si>
  <si>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</si>
  <si>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</si>
  <si>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</si>
  <si>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</si>
  <si>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</si>
  <si>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</si>
  <si>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</si>
  <si>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</si>
  <si>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</si>
  <si>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</si>
  <si>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</si>
  <si>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</si>
  <si>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</si>
  <si>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岡山県真庭市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</si>
  <si>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</si>
  <si>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</si>
  <si>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</si>
  <si>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</si>
  <si>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</si>
  <si>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</si>
  <si>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</si>
  <si>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</si>
  <si>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</si>
  <si>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</si>
  <si>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</si>
  <si>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</si>
  <si>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</si>
  <si>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</si>
  <si>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</si>
  <si>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</si>
  <si>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</si>
  <si>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</si>
  <si>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</si>
  <si>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</si>
  <si>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</si>
  <si>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</si>
  <si>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</si>
  <si>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</si>
  <si>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</si>
  <si>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</si>
  <si>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</si>
  <si>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</si>
  <si>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</si>
  <si>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</si>
  <si>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</si>
  <si>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</si>
  <si>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</si>
  <si>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</si>
  <si>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真庭市介護保険特別会計</t>
    <phoneticPr fontId="5"/>
  </si>
  <si>
    <t>真庭市後期高齢者医療特別会計</t>
    <phoneticPr fontId="5"/>
  </si>
  <si>
    <t>真庭市介護保険特別会計（介護サービス事業勘定）</t>
    <phoneticPr fontId="5"/>
  </si>
  <si>
    <t>真庭市水道事業会計</t>
    <phoneticPr fontId="5"/>
  </si>
  <si>
    <t>法適用企業</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</si>
  <si>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</si>
  <si>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</si>
  <si>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</si>
  <si>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</si>
  <si>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真庭市公共下水道事業特別会計</t>
    <phoneticPr fontId="5"/>
  </si>
  <si>
    <t>真庭市農業集落排水事業特別会計</t>
    <phoneticPr fontId="5"/>
  </si>
  <si>
    <t>真庭市浄化槽事業特別会計</t>
    <phoneticPr fontId="5"/>
  </si>
  <si>
    <t>真庭市津黒高原観光事業特別会計</t>
    <phoneticPr fontId="5"/>
  </si>
  <si>
    <t>真庭市クリエイト菅谷事業特別会計</t>
    <phoneticPr fontId="5"/>
  </si>
  <si>
    <t>真庭市温泉事業特別会計</t>
    <phoneticPr fontId="5"/>
  </si>
  <si>
    <t>真庭市分譲宅地事業特別会計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</si>
  <si>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</si>
  <si>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</si>
  <si>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</si>
  <si>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</si>
  <si>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</si>
  <si>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</si>
  <si>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</si>
  <si>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</si>
  <si>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</si>
  <si>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</si>
  <si>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</si>
  <si>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</si>
  <si>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</si>
  <si>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</si>
  <si>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</si>
  <si>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</si>
  <si>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</si>
  <si>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</si>
  <si>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</si>
  <si>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</si>
  <si>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</si>
  <si>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</si>
  <si>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</si>
  <si>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</si>
  <si>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</si>
  <si>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</si>
  <si>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</si>
  <si>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</si>
  <si>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</si>
  <si>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</si>
  <si>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</si>
  <si>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</si>
  <si>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</si>
  <si>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</si>
  <si>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</si>
  <si>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</si>
  <si>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</si>
  <si>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</si>
  <si>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</si>
  <si>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</si>
  <si>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</si>
  <si>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</si>
  <si>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</si>
  <si>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</si>
  <si>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</si>
  <si>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</si>
  <si>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</si>
  <si>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</si>
  <si>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</si>
  <si>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</si>
  <si>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</si>
  <si>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</si>
  <si>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</si>
  <si>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</si>
  <si>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</si>
  <si>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</si>
  <si>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</si>
  <si>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</si>
  <si>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</si>
  <si>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</si>
  <si>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</si>
  <si>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</si>
  <si>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</si>
  <si>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</si>
  <si>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</si>
  <si>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</si>
  <si>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</si>
  <si>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</si>
  <si>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</si>
  <si>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</si>
  <si>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</si>
  <si>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</si>
  <si>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</si>
  <si>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</si>
  <si>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</si>
  <si>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</si>
  <si>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</si>
  <si>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</si>
  <si>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</si>
  <si>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</si>
  <si>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</si>
  <si>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</si>
  <si>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</si>
  <si>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</si>
  <si>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</si>
  <si>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</si>
  <si>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</si>
  <si>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</si>
  <si>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</si>
  <si>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</si>
  <si>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</si>
  <si>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</si>
  <si>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</si>
  <si>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</si>
  <si>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</si>
  <si>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</si>
  <si>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</si>
  <si>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</si>
  <si>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</si>
  <si>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</si>
  <si>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</si>
  <si>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</si>
  <si>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</si>
  <si>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</si>
  <si>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</si>
  <si>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</si>
  <si>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</si>
  <si>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</si>
  <si>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</si>
  <si>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</si>
  <si>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</si>
  <si>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</si>
  <si>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</si>
  <si>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</si>
  <si>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</si>
  <si>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</si>
  <si>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</si>
  <si>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</si>
  <si>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</si>
  <si>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</si>
  <si>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</si>
  <si>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</si>
  <si>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</si>
  <si>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</si>
  <si>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</si>
  <si>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</si>
  <si>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</si>
  <si>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</si>
  <si>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</si>
  <si>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</si>
  <si>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</si>
  <si>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</si>
  <si>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</si>
  <si>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0.93</t>
  </si>
  <si>
    <t>▲ 0.30</t>
  </si>
  <si>
    <t>真庭市水道事業会計</t>
  </si>
  <si>
    <t>真庭市国民健康保険湯原温泉病院事業会計</t>
  </si>
  <si>
    <t>一般会計</t>
  </si>
  <si>
    <t>真庭市国民健康保険特別会計</t>
  </si>
  <si>
    <t>真庭市農業共済事業特別会計</t>
  </si>
  <si>
    <t>真庭市介護保険特別会計</t>
  </si>
  <si>
    <t>真庭市分譲宅地事業特別会計</t>
  </si>
  <si>
    <t>真庭市温泉事業特別会計</t>
  </si>
  <si>
    <t>その他会計（赤字）</t>
  </si>
  <si>
    <t>その他会計（黒字）</t>
  </si>
  <si>
    <t>おちあい振興公社</t>
    <rPh sb="4" eb="6">
      <t>シンコウ</t>
    </rPh>
    <rPh sb="6" eb="8">
      <t>コウシャ</t>
    </rPh>
    <phoneticPr fontId="2"/>
  </si>
  <si>
    <t>真庭市畜産公社</t>
    <rPh sb="0" eb="2">
      <t>マニワ</t>
    </rPh>
    <rPh sb="2" eb="3">
      <t>シ</t>
    </rPh>
    <rPh sb="3" eb="5">
      <t>チクサン</t>
    </rPh>
    <rPh sb="5" eb="7">
      <t>コウシャ</t>
    </rPh>
    <phoneticPr fontId="2"/>
  </si>
  <si>
    <t>醍醐の里</t>
    <rPh sb="0" eb="2">
      <t>ダイゴ</t>
    </rPh>
    <rPh sb="3" eb="4">
      <t>サト</t>
    </rPh>
    <phoneticPr fontId="2"/>
  </si>
  <si>
    <t>真庭エスパス文化振興財団</t>
    <rPh sb="0" eb="2">
      <t>マニワ</t>
    </rPh>
    <rPh sb="6" eb="8">
      <t>ブンカ</t>
    </rPh>
    <rPh sb="8" eb="10">
      <t>シンコウ</t>
    </rPh>
    <rPh sb="10" eb="12">
      <t>ザイダン</t>
    </rPh>
    <phoneticPr fontId="2"/>
  </si>
  <si>
    <t>アストピア蒜山</t>
    <rPh sb="5" eb="7">
      <t>ヒルゼン</t>
    </rPh>
    <phoneticPr fontId="2"/>
  </si>
  <si>
    <t>蒜山農業公社</t>
    <rPh sb="0" eb="2">
      <t>ヒルゼン</t>
    </rPh>
    <rPh sb="2" eb="4">
      <t>ノウギョウ</t>
    </rPh>
    <rPh sb="4" eb="6">
      <t>コウシャ</t>
    </rPh>
    <phoneticPr fontId="2"/>
  </si>
  <si>
    <t>ひるぜんワイン</t>
    <phoneticPr fontId="2"/>
  </si>
  <si>
    <t>グリーンピア蒜山</t>
    <rPh sb="6" eb="8">
      <t>ヒルゼン</t>
    </rPh>
    <phoneticPr fontId="2"/>
  </si>
  <si>
    <t>真庭ノウキョウ連合青果市場</t>
    <rPh sb="0" eb="2">
      <t>マニワ</t>
    </rPh>
    <rPh sb="7" eb="9">
      <t>レンゴウ</t>
    </rPh>
    <rPh sb="9" eb="11">
      <t>セイカ</t>
    </rPh>
    <rPh sb="11" eb="13">
      <t>イチバ</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</si>
  <si>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</si>
  <si>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</si>
  <si>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</si>
  <si>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</si>
  <si>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</si>
  <si>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</si>
  <si>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</si>
  <si>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</si>
  <si>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岡山県中部環境施設組合</t>
    <rPh sb="0" eb="3">
      <t>オカヤマケン</t>
    </rPh>
    <rPh sb="3" eb="5">
      <t>チュウブ</t>
    </rPh>
    <rPh sb="5" eb="7">
      <t>カンキョウ</t>
    </rPh>
    <rPh sb="7" eb="9">
      <t>シセツ</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</si>
</sst>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115144</c:v>
                </c:pt>
                <c:pt idx="1">
                  <c:v>96927</c:v>
                </c:pt>
                <c:pt idx="2">
                  <c:v>69650</c:v>
                </c:pt>
                <c:pt idx="3">
                  <c:v>74399</c:v>
                </c:pt>
                <c:pt idx="4">
                  <c:v>101015</c:v>
                </c:pt>
              </c:numCache>
            </c:numRef>
          </c:val>
          <c:smooth val="0"/>
        </c:ser>
        <c:dLbls>
          <c:showLegendKey val="0"/>
          <c:showVal val="0"/>
          <c:showCatName val="0"/>
          <c:showSerName val="0"/>
          <c:showPercent val="0"/>
          <c:showBubbleSize val="0"/>
        </c:dLbls>
        <c:marker val="1"/>
        <c:smooth val="0"/>
        <c:axId val="122111104"/>
        <c:axId val="122113024"/>
      </c:lineChart>
      <c:catAx>
        <c:axId val="122111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13024"/>
        <c:crosses val="autoZero"/>
        <c:auto val="1"/>
        <c:lblAlgn val="ctr"/>
        <c:lblOffset val="100"/>
        <c:tickLblSkip val="1"/>
        <c:tickMarkSkip val="1"/>
        <c:noMultiLvlLbl val="0"/>
      </c:catAx>
      <c:valAx>
        <c:axId val="1221130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1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6.32</c:v>
                </c:pt>
                <c:pt idx="1">
                  <c:v>6.12</c:v>
                </c:pt>
                <c:pt idx="2">
                  <c:v>6.88</c:v>
                </c:pt>
                <c:pt idx="3">
                  <c:v>5.58</c:v>
                </c:pt>
                <c:pt idx="4">
                  <c:v>5.18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34.840000000000003</c:v>
                </c:pt>
                <c:pt idx="1">
                  <c:v>40.880000000000003</c:v>
                </c:pt>
                <c:pt idx="2">
                  <c:v>47.7</c:v>
                </c:pt>
                <c:pt idx="3">
                  <c:v>51.54</c:v>
                </c:pt>
                <c:pt idx="4">
                  <c:v>54.02</c:v>
                </c:pt>
              </c:numCache>
            </c:numRef>
          </c:val>
        </c:ser>
        <c:dLbls>
          <c:showLegendKey val="0"/>
          <c:showVal val="0"/>
          <c:showCatName val="0"/>
          <c:showSerName val="0"/>
          <c:showPercent val="0"/>
          <c:showBubbleSize val="0"/>
        </c:dLbls>
        <c:gapWidth val="250"/>
        <c:overlap val="100"/>
        <c:axId val="122454784"/>
        <c:axId val="12245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6.7</c:v>
                </c:pt>
                <c:pt idx="1">
                  <c:v>4.55</c:v>
                </c:pt>
                <c:pt idx="2">
                  <c:v>4.03</c:v>
                </c:pt>
                <c:pt idx="3">
                  <c:v>-0.93</c:v>
                </c:pt>
                <c:pt idx="4">
                  <c:v>-0.3</c:v>
                </c:pt>
              </c:numCache>
            </c:numRef>
          </c:val>
          <c:smooth val="0"/>
        </c:ser>
        <c:dLbls>
          <c:showLegendKey val="0"/>
          <c:showVal val="0"/>
          <c:showCatName val="0"/>
          <c:showSerName val="0"/>
          <c:showPercent val="0"/>
          <c:showBubbleSize val="0"/>
        </c:dLbls>
        <c:marker val="1"/>
        <c:smooth val="0"/>
        <c:axId val="122454784"/>
        <c:axId val="122456704"/>
      </c:lineChart>
      <c:catAx>
        <c:axId val="1224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56704"/>
        <c:crosses val="autoZero"/>
        <c:auto val="1"/>
        <c:lblAlgn val="ctr"/>
        <c:lblOffset val="100"/>
        <c:tickLblSkip val="1"/>
        <c:tickMarkSkip val="1"/>
        <c:noMultiLvlLbl val="0"/>
      </c:catAx>
      <c:valAx>
        <c:axId val="12245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0.51</c:v>
                </c:pt>
                <c:pt idx="2">
                  <c:v>#N/A</c:v>
                </c:pt>
                <c:pt idx="3">
                  <c:v>0.09</c:v>
                </c:pt>
                <c:pt idx="4">
                  <c:v>#N/A</c:v>
                </c:pt>
                <c:pt idx="5">
                  <c:v>0.09</c:v>
                </c:pt>
                <c:pt idx="6">
                  <c:v>#N/A</c:v>
                </c:pt>
                <c:pt idx="7">
                  <c:v>0.1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0.04</c:v>
                </c:pt>
                <c:pt idx="4">
                  <c:v>#N/A</c:v>
                </c:pt>
                <c:pt idx="5">
                  <c:v>0.05</c:v>
                </c:pt>
                <c:pt idx="6">
                  <c:v>#N/A</c:v>
                </c:pt>
                <c:pt idx="7">
                  <c:v>0.04</c:v>
                </c:pt>
                <c:pt idx="8">
                  <c:v>#N/A</c:v>
                </c:pt>
                <c:pt idx="9">
                  <c:v>0.05</c:v>
                </c:pt>
              </c:numCache>
            </c:numRef>
          </c:val>
        </c:ser>
        <c:ser>
          <c:idx val="3"/>
          <c:order val="3"/>
          <c:tx>
            <c:strRef>
              <c:f>データシート!$A$30</c:f>
              <c:strCache>
                <c:ptCount val="1"/>
                <c:pt idx="0">
                  <c:v>真庭市分譲宅地事業特別会計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0.57999999999999996</c:v>
                </c:pt>
                <c:pt idx="4">
                  <c:v>#N/A</c:v>
                </c:pt>
                <c:pt idx="5">
                  <c:v>0.38</c:v>
                </c:pt>
                <c:pt idx="6">
                  <c:v>#N/A</c:v>
                </c:pt>
                <c:pt idx="7">
                  <c:v>0.28000000000000003</c:v>
                </c:pt>
                <c:pt idx="8">
                  <c:v>#N/A</c:v>
                </c:pt>
                <c:pt idx="9">
                  <c:v>0.23</c:v>
                </c:pt>
              </c:numCache>
            </c:numRef>
          </c:val>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0.56000000000000005</c:v>
                </c:pt>
                <c:pt idx="4">
                  <c:v>#N/A</c:v>
                </c:pt>
                <c:pt idx="5">
                  <c:v>0.53</c:v>
                </c:pt>
                <c:pt idx="6">
                  <c:v>#N/A</c:v>
                </c:pt>
                <c:pt idx="7">
                  <c:v>0.84</c:v>
                </c:pt>
                <c:pt idx="8">
                  <c:v>#N/A</c:v>
                </c:pt>
                <c:pt idx="9">
                  <c:v>0.89</c:v>
                </c:pt>
              </c:numCache>
            </c:numRef>
          </c:val>
        </c:ser>
        <c:ser>
          <c:idx val="5"/>
          <c:order val="5"/>
          <c:tx>
            <c:strRef>
              <c:f>データシート!$A$32</c:f>
              <c:strCache>
                <c:ptCount val="1"/>
                <c:pt idx="0">
                  <c:v>真庭市農業共済事業特別会計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1.52</c:v>
                </c:pt>
                <c:pt idx="2">
                  <c:v>#N/A</c:v>
                </c:pt>
                <c:pt idx="3">
                  <c:v>1.46</c:v>
                </c:pt>
                <c:pt idx="4">
                  <c:v>#N/A</c:v>
                </c:pt>
                <c:pt idx="5">
                  <c:v>1.47</c:v>
                </c:pt>
                <c:pt idx="6">
                  <c:v>#N/A</c:v>
                </c:pt>
                <c:pt idx="7">
                  <c:v>1.46</c:v>
                </c:pt>
                <c:pt idx="8">
                  <c:v>#N/A</c:v>
                </c:pt>
                <c:pt idx="9">
                  <c:v>1.45</c:v>
                </c:pt>
              </c:numCache>
            </c:numRef>
          </c:val>
        </c:ser>
        <c:ser>
          <c:idx val="6"/>
          <c:order val="6"/>
          <c:tx>
            <c:strRef>
              <c:f>データシート!$A$33</c:f>
              <c:strCache>
                <c:ptCount val="1"/>
                <c:pt idx="0">
                  <c:v>真庭市国民健康保険特別会計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1.68</c:v>
                </c:pt>
                <c:pt idx="2">
                  <c:v>#N/A</c:v>
                </c:pt>
                <c:pt idx="3">
                  <c:v>1.21</c:v>
                </c:pt>
                <c:pt idx="4">
                  <c:v>#N/A</c:v>
                </c:pt>
                <c:pt idx="5">
                  <c:v>1.31</c:v>
                </c:pt>
                <c:pt idx="6">
                  <c:v>#N/A</c:v>
                </c:pt>
                <c:pt idx="7">
                  <c:v>1.73</c:v>
                </c:pt>
                <c:pt idx="8">
                  <c:v>#N/A</c:v>
                </c:pt>
                <c:pt idx="9">
                  <c:v>2.15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6.32</c:v>
                </c:pt>
                <c:pt idx="2">
                  <c:v>#N/A</c:v>
                </c:pt>
                <c:pt idx="3">
                  <c:v>6.12</c:v>
                </c:pt>
                <c:pt idx="4">
                  <c:v>#N/A</c:v>
                </c:pt>
                <c:pt idx="5">
                  <c:v>6.88</c:v>
                </c:pt>
                <c:pt idx="6">
                  <c:v>#N/A</c:v>
                </c:pt>
                <c:pt idx="7">
                  <c:v>5.58</c:v>
                </c:pt>
                <c:pt idx="8">
                  <c:v>#N/A</c:v>
                </c:pt>
                <c:pt idx="9">
                  <c:v>5.18</c:v>
                </c:pt>
              </c:numCache>
            </c:numRef>
          </c:val>
        </c:ser>
        <c:ser>
          <c:idx val="8"/>
          <c:order val="8"/>
          <c:tx>
            <c:strRef>
              <c:f>データシート!$A$35</c:f>
              <c:strCache>
                <c:ptCount val="1"/>
                <c:pt idx="0">
                  <c:v>真庭市国民健康保険湯原温泉病院事業会計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3.97</c:v>
                </c:pt>
                <c:pt idx="2">
                  <c:v>#N/A</c:v>
                </c:pt>
                <c:pt idx="3">
                  <c:v>4.16</c:v>
                </c:pt>
                <c:pt idx="4">
                  <c:v>#N/A</c:v>
                </c:pt>
                <c:pt idx="5">
                  <c:v>4.59</c:v>
                </c:pt>
                <c:pt idx="6">
                  <c:v>#N/A</c:v>
                </c:pt>
                <c:pt idx="7">
                  <c:v>4.95</c:v>
                </c:pt>
                <c:pt idx="8">
                  <c:v>#N/A</c:v>
                </c:pt>
                <c:pt idx="9">
                  <c:v>5.3</c:v>
                </c:pt>
              </c:numCache>
            </c:numRef>
          </c:val>
        </c:ser>
        <c:ser>
          <c:idx val="9"/>
          <c:order val="9"/>
          <c:tx>
            <c:strRef>
              <c:f>データシート!$A$36</c:f>
              <c:strCache>
                <c:ptCount val="1"/>
                <c:pt idx="0">
                  <c:v>真庭市水道事業会計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7.57</c:v>
                </c:pt>
                <c:pt idx="2">
                  <c:v>#N/A</c:v>
                </c:pt>
                <c:pt idx="3">
                  <c:v>7.85</c:v>
                </c:pt>
                <c:pt idx="4">
                  <c:v>#N/A</c:v>
                </c:pt>
                <c:pt idx="5">
                  <c:v>8.19</c:v>
                </c:pt>
                <c:pt idx="6">
                  <c:v>#N/A</c:v>
                </c:pt>
                <c:pt idx="7">
                  <c:v>8.49</c:v>
                </c:pt>
                <c:pt idx="8">
                  <c:v>#N/A</c:v>
                </c:pt>
                <c:pt idx="9">
                  <c:v>8.34</c:v>
                </c:pt>
              </c:numCache>
            </c:numRef>
          </c:val>
        </c:ser>
        <c:dLbls>
          <c:showLegendKey val="0"/>
          <c:showVal val="0"/>
          <c:showCatName val="0"/>
          <c:showSerName val="0"/>
          <c:showPercent val="0"/>
          <c:showBubbleSize val="0"/>
        </c:dLbls>
        <c:gapWidth val="150"/>
        <c:overlap val="100"/>
        <c:axId val="122547200"/>
        <c:axId val="122635008"/>
      </c:barChart>
      <c:catAx>
        <c:axId val="1225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35008"/>
        <c:crosses val="autoZero"/>
        <c:auto val="1"/>
        <c:lblAlgn val="ctr"/>
        <c:lblOffset val="100"/>
        <c:tickLblSkip val="1"/>
        <c:tickMarkSkip val="1"/>
        <c:noMultiLvlLbl val="0"/>
      </c:catAx>
      <c:valAx>
        <c:axId val="12263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3785</c:v>
                </c:pt>
                <c:pt idx="5">
                  <c:v>3828</c:v>
                </c:pt>
                <c:pt idx="8">
                  <c:v>3948</c:v>
                </c:pt>
                <c:pt idx="11">
                  <c:v>4046</c:v>
                </c:pt>
                <c:pt idx="14">
                  <c:v>4129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96</c:v>
                </c:pt>
                <c:pt idx="3">
                  <c:v>79</c:v>
                </c:pt>
                <c:pt idx="6">
                  <c:v>68</c:v>
                </c:pt>
                <c:pt idx="9">
                  <c:v>46</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c:v>
                </c:pt>
                <c:pt idx="3">
                  <c:v>52</c:v>
                </c:pt>
                <c:pt idx="6">
                  <c:v>65</c:v>
                </c:pt>
                <c:pt idx="9">
                  <c:v>65</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1543</c:v>
                </c:pt>
                <c:pt idx="3">
                  <c:v>1550</c:v>
                </c:pt>
                <c:pt idx="6">
                  <c:v>1635</c:v>
                </c:pt>
                <c:pt idx="9">
                  <c:v>1651</c:v>
                </c:pt>
                <c:pt idx="12">
                  <c:v>1561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4570</c:v>
                </c:pt>
                <c:pt idx="3">
                  <c:v>4480</c:v>
                </c:pt>
                <c:pt idx="6">
                  <c:v>4477</c:v>
                </c:pt>
                <c:pt idx="9">
                  <c:v>4425</c:v>
                </c:pt>
                <c:pt idx="12">
                  <c:v>4326</c:v>
                </c:pt>
              </c:numCache>
            </c:numRef>
          </c:val>
        </c:ser>
        <c:dLbls>
          <c:showLegendKey val="0"/>
          <c:showVal val="0"/>
          <c:showCatName val="0"/>
          <c:showSerName val="0"/>
          <c:showPercent val="0"/>
          <c:showBubbleSize val="0"/>
        </c:dLbls>
        <c:gapWidth val="100"/>
        <c:overlap val="100"/>
        <c:axId val="121268480"/>
        <c:axId val="12128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2465</c:v>
                </c:pt>
                <c:pt idx="2">
                  <c:v>#N/A</c:v>
                </c:pt>
                <c:pt idx="3">
                  <c:v>#N/A</c:v>
                </c:pt>
                <c:pt idx="4">
                  <c:v>2333</c:v>
                </c:pt>
                <c:pt idx="5">
                  <c:v>#N/A</c:v>
                </c:pt>
                <c:pt idx="6">
                  <c:v>#N/A</c:v>
                </c:pt>
                <c:pt idx="7">
                  <c:v>2297</c:v>
                </c:pt>
                <c:pt idx="8">
                  <c:v>#N/A</c:v>
                </c:pt>
                <c:pt idx="9">
                  <c:v>#N/A</c:v>
                </c:pt>
                <c:pt idx="10">
                  <c:v>2141</c:v>
                </c:pt>
                <c:pt idx="11">
                  <c:v>#N/A</c:v>
                </c:pt>
                <c:pt idx="12">
                  <c:v>#N/A</c:v>
                </c:pt>
                <c:pt idx="13">
                  <c:v>1848</c:v>
                </c:pt>
                <c:pt idx="14">
                  <c:v>#N/A</c:v>
                </c:pt>
              </c:numCache>
            </c:numRef>
          </c:val>
          <c:smooth val="0"/>
        </c:ser>
        <c:dLbls>
          <c:showLegendKey val="0"/>
          <c:showVal val="0"/>
          <c:showCatName val="0"/>
          <c:showSerName val="0"/>
          <c:showPercent val="0"/>
          <c:showBubbleSize val="0"/>
        </c:dLbls>
        <c:marker val="1"/>
        <c:smooth val="0"/>
        <c:axId val="121268480"/>
        <c:axId val="121287040"/>
      </c:lineChart>
      <c:catAx>
        <c:axId val="1212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87040"/>
        <c:crosses val="autoZero"/>
        <c:auto val="1"/>
        <c:lblAlgn val="ctr"/>
        <c:lblOffset val="100"/>
        <c:tickLblSkip val="1"/>
        <c:tickMarkSkip val="1"/>
        <c:noMultiLvlLbl val="0"/>
      </c:catAx>
      <c:valAx>
        <c:axId val="1212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38087</c:v>
                </c:pt>
                <c:pt idx="5">
                  <c:v>38663</c:v>
                </c:pt>
                <c:pt idx="8">
                  <c:v>36993</c:v>
                </c:pt>
                <c:pt idx="11">
                  <c:v>35587</c:v>
                </c:pt>
                <c:pt idx="14">
                  <c:v>35877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984</c:v>
                </c:pt>
                <c:pt idx="5">
                  <c:v>894</c:v>
                </c:pt>
                <c:pt idx="8">
                  <c:v>793</c:v>
                </c:pt>
                <c:pt idx="11">
                  <c:v>644</c:v>
                </c:pt>
                <c:pt idx="14">
                  <c:v>604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10639</c:v>
                </c:pt>
                <c:pt idx="5">
                  <c:v>13036</c:v>
                </c:pt>
                <c:pt idx="8">
                  <c:v>14738</c:v>
                </c:pt>
                <c:pt idx="11">
                  <c:v>16005</c:v>
                </c:pt>
                <c:pt idx="14">
                  <c:v>18225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6</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6906</c:v>
                </c:pt>
                <c:pt idx="3">
                  <c:v>6670</c:v>
                </c:pt>
                <c:pt idx="6">
                  <c:v>7252</c:v>
                </c:pt>
                <c:pt idx="9">
                  <c:v>6875</c:v>
                </c:pt>
                <c:pt idx="12">
                  <c:v>6100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569</c:v>
                </c:pt>
                <c:pt idx="3">
                  <c:v>521</c:v>
                </c:pt>
                <c:pt idx="6">
                  <c:v>467</c:v>
                </c:pt>
                <c:pt idx="9">
                  <c:v>392</c:v>
                </c:pt>
                <c:pt idx="12">
                  <c:v>316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21893</c:v>
                </c:pt>
                <c:pt idx="3">
                  <c:v>21450</c:v>
                </c:pt>
                <c:pt idx="6">
                  <c:v>21092</c:v>
                </c:pt>
                <c:pt idx="9">
                  <c:v>20833</c:v>
                </c:pt>
                <c:pt idx="12">
                  <c:v>20078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425</c:v>
                </c:pt>
                <c:pt idx="3">
                  <c:v>336</c:v>
                </c:pt>
                <c:pt idx="6">
                  <c:v>203</c:v>
                </c:pt>
                <c:pt idx="9">
                  <c:v>139</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37353</c:v>
                </c:pt>
                <c:pt idx="3">
                  <c:v>37126</c:v>
                </c:pt>
                <c:pt idx="6">
                  <c:v>35727</c:v>
                </c:pt>
                <c:pt idx="9">
                  <c:v>34457</c:v>
                </c:pt>
                <c:pt idx="12">
                  <c:v>33895</c:v>
                </c:pt>
              </c:numCache>
            </c:numRef>
          </c:val>
        </c:ser>
        <c:dLbls>
          <c:showLegendKey val="0"/>
          <c:showVal val="0"/>
          <c:showCatName val="0"/>
          <c:showSerName val="0"/>
          <c:showPercent val="0"/>
          <c:showBubbleSize val="0"/>
        </c:dLbls>
        <c:gapWidth val="100"/>
        <c:overlap val="100"/>
        <c:axId val="121498240"/>
        <c:axId val="12150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17437</c:v>
                </c:pt>
                <c:pt idx="2">
                  <c:v>#N/A</c:v>
                </c:pt>
                <c:pt idx="3">
                  <c:v>#N/A</c:v>
                </c:pt>
                <c:pt idx="4">
                  <c:v>13510</c:v>
                </c:pt>
                <c:pt idx="5">
                  <c:v>#N/A</c:v>
                </c:pt>
                <c:pt idx="6">
                  <c:v>#N/A</c:v>
                </c:pt>
                <c:pt idx="7">
                  <c:v>12216</c:v>
                </c:pt>
                <c:pt idx="8">
                  <c:v>#N/A</c:v>
                </c:pt>
                <c:pt idx="9">
                  <c:v>#N/A</c:v>
                </c:pt>
                <c:pt idx="10">
                  <c:v>10466</c:v>
                </c:pt>
                <c:pt idx="11">
                  <c:v>#N/A</c:v>
                </c:pt>
                <c:pt idx="12">
                  <c:v>#N/A</c:v>
                </c:pt>
                <c:pt idx="13">
                  <c:v>5788</c:v>
                </c:pt>
                <c:pt idx="14">
                  <c:v>#N/A</c:v>
                </c:pt>
              </c:numCache>
            </c:numRef>
          </c:val>
          <c:smooth val="0"/>
        </c:ser>
        <c:dLbls>
          <c:showLegendKey val="0"/>
          <c:showVal val="0"/>
          <c:showCatName val="0"/>
          <c:showSerName val="0"/>
          <c:showPercent val="0"/>
          <c:showBubbleSize val="0"/>
        </c:dLbls>
        <c:marker val="1"/>
        <c:smooth val="0"/>
        <c:axId val="121498240"/>
        <c:axId val="121500416"/>
      </c:lineChart>
      <c:catAx>
        <c:axId val="1214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00416"/>
        <c:crosses val="autoZero"/>
        <c:auto val="1"/>
        <c:lblAlgn val="ctr"/>
        <c:lblOffset val="100"/>
        <c:tickLblSkip val="1"/>
        <c:tickMarkSkip val="1"/>
        <c:noMultiLvlLbl val="0"/>
      </c:catAx>
      <c:valAx>
        <c:axId val="12150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49,222
49,031
828.43
32,167,929
30,729,911
1,115,303
21,514,878
33,894,743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年度と比較すると増減なしの</a:t>
          </a:r>
          <a:r>
            <a:rPr kumimoji="1" lang="en-US" altLang="ja-JP" sz="1300">
              <a:latin typeface="ＭＳ Ｐゴシック"/>
            </a:rPr>
            <a:t>0.31</a:t>
          </a:r>
          <a:r>
            <a:rPr kumimoji="1" lang="ja-JP" altLang="en-US" sz="1300">
              <a:latin typeface="ＭＳ Ｐゴシック"/>
            </a:rPr>
            <a:t>で、類似団体平均</a:t>
          </a:r>
          <a:r>
            <a:rPr kumimoji="1" lang="en-US" altLang="ja-JP" sz="1300">
              <a:latin typeface="ＭＳ Ｐゴシック"/>
            </a:rPr>
            <a:t>0.41</a:t>
          </a:r>
          <a:r>
            <a:rPr kumimoji="1" lang="ja-JP" altLang="en-US" sz="1300">
              <a:latin typeface="ＭＳ Ｐゴシック"/>
            </a:rPr>
            <a:t>を大きく下回っている状況である。今後も真庭市総合計画等に基づく施策・事業を効率的かつ計画的に推進し、活力あるまちづくりを展開しつつ、行政の効率化に努めることにより、財政の健全化を図る。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155575</xdr:rowOff>
    </xdr:to>
    <xdr:cxnSp macro="">
      <xdr:nvCxnSpPr>
        <xdr:cNvPr id="77" name="直線コネクタ 76"/>
        <xdr:cNvCxnSpPr/>
      </xdr:nvCxnSpPr>
      <xdr:spPr>
        <a:xfrm>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1.9</a:t>
          </a:r>
          <a:r>
            <a:rPr kumimoji="1" lang="ja-JP" altLang="en-US" sz="1300">
              <a:latin typeface="ＭＳ Ｐゴシック"/>
            </a:rPr>
            <a:t>ポイント改善している。主な要因は、地方税の増、普通交付税の増により経常一般財源が増となったことによる。また、人件費は国の要請等を踏まえた給与減額措置の取り組み等により、経常経費充当一般財源が減となったことによる。</a:t>
          </a:r>
          <a:endParaRPr kumimoji="1" lang="en-US" altLang="ja-JP" sz="1300">
            <a:latin typeface="ＭＳ Ｐゴシック"/>
          </a:endParaRPr>
        </a:p>
        <a:p>
          <a:r>
            <a:rPr kumimoji="1" lang="ja-JP" altLang="en-US" sz="1300">
              <a:latin typeface="ＭＳ Ｐゴシック"/>
            </a:rPr>
            <a:t>　今後も定員適正化計画による職員数の削減や普通建設事業の抑制に伴う公債費の減少に努めるとともに、事務事業評価を実施するなどして事業の見直しを行い、効率的な行財政運営を図る。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70213</xdr:rowOff>
    </xdr:from>
    <xdr:to>
      <xdr:col>7</xdr:col>
      <xdr:colOff>152400</xdr:colOff>
      <xdr:row>60</xdr:row>
      <xdr:rowOff>135709</xdr:rowOff>
    </xdr:to>
    <xdr:cxnSp macro="">
      <xdr:nvCxnSpPr>
        <xdr:cNvPr id="133" name="直線コネクタ 132"/>
        <xdr:cNvCxnSpPr/>
      </xdr:nvCxnSpPr>
      <xdr:spPr>
        <a:xfrm flipV="1">
          <a:off x="4114800" y="1035721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60</xdr:row>
      <xdr:rowOff>159838</xdr:rowOff>
    </xdr:to>
    <xdr:cxnSp macro="">
      <xdr:nvCxnSpPr>
        <xdr:cNvPr id="136" name="直線コネクタ 135"/>
        <xdr:cNvCxnSpPr/>
      </xdr:nvCxnSpPr>
      <xdr:spPr>
        <a:xfrm flipV="1">
          <a:off x="3225800" y="104227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32294</xdr:rowOff>
    </xdr:from>
    <xdr:to>
      <xdr:col>4</xdr:col>
      <xdr:colOff>482600</xdr:colOff>
      <xdr:row>60</xdr:row>
      <xdr:rowOff>159838</xdr:rowOff>
    </xdr:to>
    <xdr:cxnSp macro="">
      <xdr:nvCxnSpPr>
        <xdr:cNvPr id="139" name="直線コネクタ 138"/>
        <xdr:cNvCxnSpPr/>
      </xdr:nvCxnSpPr>
      <xdr:spPr>
        <a:xfrm>
          <a:off x="2336800" y="10319294"/>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32294</xdr:rowOff>
    </xdr:from>
    <xdr:to>
      <xdr:col>3</xdr:col>
      <xdr:colOff>279400</xdr:colOff>
      <xdr:row>60</xdr:row>
      <xdr:rowOff>115026</xdr:rowOff>
    </xdr:to>
    <xdr:cxnSp macro="">
      <xdr:nvCxnSpPr>
        <xdr:cNvPr id="142" name="直線コネクタ 141"/>
        <xdr:cNvCxnSpPr/>
      </xdr:nvCxnSpPr>
      <xdr:spPr>
        <a:xfrm flipV="1">
          <a:off x="1447800" y="103192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88356</xdr:rowOff>
    </xdr:from>
    <xdr:to>
      <xdr:col>3</xdr:col>
      <xdr:colOff>330200</xdr:colOff>
      <xdr:row>61</xdr:row>
      <xdr:rowOff>18506</xdr:rowOff>
    </xdr:to>
    <xdr:sp macro="" textlink="">
      <xdr:nvSpPr>
        <xdr:cNvPr id="143" name="フローチャート : 判断 142"/>
        <xdr:cNvSpPr/>
      </xdr:nvSpPr>
      <xdr:spPr>
        <a:xfrm>
          <a:off x="2286000" y="103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3283</xdr:rowOff>
    </xdr:from>
    <xdr:ext cx="762000" cy="259045"/>
    <xdr:sp macro="" textlink="">
      <xdr:nvSpPr>
        <xdr:cNvPr id="144" name="テキスト ボックス 143"/>
        <xdr:cNvSpPr txBox="1"/>
      </xdr:nvSpPr>
      <xdr:spPr>
        <a:xfrm>
          <a:off x="1955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47897</xdr:rowOff>
    </xdr:from>
    <xdr:to>
      <xdr:col>2</xdr:col>
      <xdr:colOff>127000</xdr:colOff>
      <xdr:row>61</xdr:row>
      <xdr:rowOff>149497</xdr:rowOff>
    </xdr:to>
    <xdr:sp macro="" textlink="">
      <xdr:nvSpPr>
        <xdr:cNvPr id="145" name="フローチャート : 判断 144"/>
        <xdr:cNvSpPr/>
      </xdr:nvSpPr>
      <xdr:spPr>
        <a:xfrm>
          <a:off x="1397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134274</xdr:rowOff>
    </xdr:from>
    <xdr:ext cx="762000" cy="259045"/>
    <xdr:sp macro="" textlink="">
      <xdr:nvSpPr>
        <xdr:cNvPr id="146" name="テキスト ボックス 145"/>
        <xdr:cNvSpPr txBox="1"/>
      </xdr:nvSpPr>
      <xdr:spPr>
        <a:xfrm>
          <a:off x="1066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19413</xdr:rowOff>
    </xdr:from>
    <xdr:to>
      <xdr:col>7</xdr:col>
      <xdr:colOff>203200</xdr:colOff>
      <xdr:row>60</xdr:row>
      <xdr:rowOff>121013</xdr:rowOff>
    </xdr:to>
    <xdr:sp macro="" textlink="">
      <xdr:nvSpPr>
        <xdr:cNvPr id="152" name="円/楕円 151"/>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35940</xdr:rowOff>
    </xdr:from>
    <xdr:ext cx="762000" cy="259045"/>
    <xdr:sp macro="" textlink="">
      <xdr:nvSpPr>
        <xdr:cNvPr id="153" name="財政構造の弾力性該当値テキスト"/>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84909</xdr:rowOff>
    </xdr:from>
    <xdr:to>
      <xdr:col>6</xdr:col>
      <xdr:colOff>50800</xdr:colOff>
      <xdr:row>61</xdr:row>
      <xdr:rowOff>15059</xdr:rowOff>
    </xdr:to>
    <xdr:sp macro="" textlink="">
      <xdr:nvSpPr>
        <xdr:cNvPr id="154" name="円/楕円 153"/>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25236</xdr:rowOff>
    </xdr:from>
    <xdr:ext cx="736600" cy="259045"/>
    <xdr:sp macro="" textlink="">
      <xdr:nvSpPr>
        <xdr:cNvPr id="155" name="テキスト ボックス 154"/>
        <xdr:cNvSpPr txBox="1"/>
      </xdr:nvSpPr>
      <xdr:spPr>
        <a:xfrm>
          <a:off x="3733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109038</xdr:rowOff>
    </xdr:from>
    <xdr:to>
      <xdr:col>4</xdr:col>
      <xdr:colOff>533400</xdr:colOff>
      <xdr:row>61</xdr:row>
      <xdr:rowOff>39188</xdr:rowOff>
    </xdr:to>
    <xdr:sp macro="" textlink="">
      <xdr:nvSpPr>
        <xdr:cNvPr id="156" name="円/楕円 155"/>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49365</xdr:rowOff>
    </xdr:from>
    <xdr:ext cx="762000" cy="259045"/>
    <xdr:sp macro="" textlink="">
      <xdr:nvSpPr>
        <xdr:cNvPr id="157" name="テキスト ボックス 156"/>
        <xdr:cNvSpPr txBox="1"/>
      </xdr:nvSpPr>
      <xdr:spPr>
        <a:xfrm>
          <a:off x="2844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152944</xdr:rowOff>
    </xdr:from>
    <xdr:to>
      <xdr:col>3</xdr:col>
      <xdr:colOff>330200</xdr:colOff>
      <xdr:row>60</xdr:row>
      <xdr:rowOff>83094</xdr:rowOff>
    </xdr:to>
    <xdr:sp macro="" textlink="">
      <xdr:nvSpPr>
        <xdr:cNvPr id="158" name="円/楕円 157"/>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93271</xdr:rowOff>
    </xdr:from>
    <xdr:ext cx="762000" cy="259045"/>
    <xdr:sp macro="" textlink="">
      <xdr:nvSpPr>
        <xdr:cNvPr id="159" name="テキスト ボックス 158"/>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64226</xdr:rowOff>
    </xdr:from>
    <xdr:to>
      <xdr:col>2</xdr:col>
      <xdr:colOff>127000</xdr:colOff>
      <xdr:row>60</xdr:row>
      <xdr:rowOff>165826</xdr:rowOff>
    </xdr:to>
    <xdr:sp macro="" textlink="">
      <xdr:nvSpPr>
        <xdr:cNvPr id="160" name="円/楕円 159"/>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4553</xdr:rowOff>
    </xdr:from>
    <xdr:ext cx="762000" cy="259045"/>
    <xdr:sp macro="" textlink="">
      <xdr:nvSpPr>
        <xdr:cNvPr id="161" name="テキスト ボックス 160"/>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[190,952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類似団体平均と比較して約</a:t>
          </a:r>
          <a:r>
            <a:rPr kumimoji="1" lang="en-US" altLang="ja-JP" sz="1300">
              <a:latin typeface="ＭＳ Ｐゴシック"/>
            </a:rPr>
            <a:t>43</a:t>
          </a:r>
          <a:r>
            <a:rPr kumimoji="1" lang="ja-JP" altLang="en-US" sz="1300">
              <a:latin typeface="ＭＳ Ｐゴシック"/>
            </a:rPr>
            <a:t>千円上回っている要因の一つは人件費である。これは</a:t>
          </a:r>
          <a:r>
            <a:rPr kumimoji="1" lang="en-US" altLang="ja-JP" sz="1300">
              <a:latin typeface="ＭＳ Ｐゴシック"/>
            </a:rPr>
            <a:t>9</a:t>
          </a:r>
          <a:r>
            <a:rPr kumimoji="1" lang="ja-JP" altLang="en-US" sz="1300">
              <a:latin typeface="ＭＳ Ｐゴシック"/>
            </a:rPr>
            <a:t>町村による合併により、面積が広大で集落が点在しており、職員数が類似団体に比べ多いためである。また、公共施設も多く、その維持管理経費も要因となっている。今後、公共施設の見直しや事業の外部委託、指定管理者制度の導入などで経費節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66805</xdr:rowOff>
    </xdr:from>
    <xdr:to>
      <xdr:col>7</xdr:col>
      <xdr:colOff>152400</xdr:colOff>
      <xdr:row>81</xdr:row>
      <xdr:rowOff>66847</xdr:rowOff>
    </xdr:to>
    <xdr:cxnSp macro="">
      <xdr:nvCxnSpPr>
        <xdr:cNvPr id="195" name="直線コネクタ 194"/>
        <xdr:cNvCxnSpPr/>
      </xdr:nvCxnSpPr>
      <xdr:spPr>
        <a:xfrm flipV="1">
          <a:off x="4114800" y="13954255"/>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66847</xdr:rowOff>
    </xdr:from>
    <xdr:to>
      <xdr:col>6</xdr:col>
      <xdr:colOff>0</xdr:colOff>
      <xdr:row>81</xdr:row>
      <xdr:rowOff>72028</xdr:rowOff>
    </xdr:to>
    <xdr:cxnSp macro="">
      <xdr:nvCxnSpPr>
        <xdr:cNvPr id="198" name="直線コネクタ 197"/>
        <xdr:cNvCxnSpPr/>
      </xdr:nvCxnSpPr>
      <xdr:spPr>
        <a:xfrm flipV="1">
          <a:off x="3225800" y="13954297"/>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62023</xdr:rowOff>
    </xdr:from>
    <xdr:to>
      <xdr:col>4</xdr:col>
      <xdr:colOff>482600</xdr:colOff>
      <xdr:row>81</xdr:row>
      <xdr:rowOff>72028</xdr:rowOff>
    </xdr:to>
    <xdr:cxnSp macro="">
      <xdr:nvCxnSpPr>
        <xdr:cNvPr id="201" name="直線コネクタ 200"/>
        <xdr:cNvCxnSpPr/>
      </xdr:nvCxnSpPr>
      <xdr:spPr>
        <a:xfrm>
          <a:off x="2336800" y="13949473"/>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60373</xdr:rowOff>
    </xdr:from>
    <xdr:to>
      <xdr:col>3</xdr:col>
      <xdr:colOff>279400</xdr:colOff>
      <xdr:row>81</xdr:row>
      <xdr:rowOff>62023</xdr:rowOff>
    </xdr:to>
    <xdr:cxnSp macro="">
      <xdr:nvCxnSpPr>
        <xdr:cNvPr id="204" name="直線コネクタ 203"/>
        <xdr:cNvCxnSpPr/>
      </xdr:nvCxnSpPr>
      <xdr:spPr>
        <a:xfrm>
          <a:off x="1447800" y="13947823"/>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137294</xdr:rowOff>
    </xdr:from>
    <xdr:to>
      <xdr:col>3</xdr:col>
      <xdr:colOff>330200</xdr:colOff>
      <xdr:row>81</xdr:row>
      <xdr:rowOff>67444</xdr:rowOff>
    </xdr:to>
    <xdr:sp macro="" textlink="">
      <xdr:nvSpPr>
        <xdr:cNvPr id="205" name="フローチャート : 判断 204"/>
        <xdr:cNvSpPr/>
      </xdr:nvSpPr>
      <xdr:spPr>
        <a:xfrm>
          <a:off x="2286000" y="13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77621</xdr:rowOff>
    </xdr:from>
    <xdr:ext cx="762000" cy="259045"/>
    <xdr:sp macro="" textlink="">
      <xdr:nvSpPr>
        <xdr:cNvPr id="206" name="テキスト ボックス 205"/>
        <xdr:cNvSpPr txBox="1"/>
      </xdr:nvSpPr>
      <xdr:spPr>
        <a:xfrm>
          <a:off x="1955800" y="136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137978</xdr:rowOff>
    </xdr:from>
    <xdr:to>
      <xdr:col>2</xdr:col>
      <xdr:colOff>127000</xdr:colOff>
      <xdr:row>81</xdr:row>
      <xdr:rowOff>68128</xdr:rowOff>
    </xdr:to>
    <xdr:sp macro="" textlink="">
      <xdr:nvSpPr>
        <xdr:cNvPr id="207" name="フローチャート : 判断 206"/>
        <xdr:cNvSpPr/>
      </xdr:nvSpPr>
      <xdr:spPr>
        <a:xfrm>
          <a:off x="1397000" y="1385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78305</xdr:rowOff>
    </xdr:from>
    <xdr:ext cx="762000" cy="259045"/>
    <xdr:sp macro="" textlink="">
      <xdr:nvSpPr>
        <xdr:cNvPr id="208" name="テキスト ボックス 207"/>
        <xdr:cNvSpPr txBox="1"/>
      </xdr:nvSpPr>
      <xdr:spPr>
        <a:xfrm>
          <a:off x="1066800" y="1362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16005</xdr:rowOff>
    </xdr:from>
    <xdr:to>
      <xdr:col>7</xdr:col>
      <xdr:colOff>203200</xdr:colOff>
      <xdr:row>81</xdr:row>
      <xdr:rowOff>117605</xdr:rowOff>
    </xdr:to>
    <xdr:sp macro="" textlink="">
      <xdr:nvSpPr>
        <xdr:cNvPr id="214" name="円/楕円 213"/>
        <xdr:cNvSpPr/>
      </xdr:nvSpPr>
      <xdr:spPr>
        <a:xfrm>
          <a:off x="4902200" y="139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64282</xdr:rowOff>
    </xdr:from>
    <xdr:ext cx="762000" cy="259045"/>
    <xdr:sp macro="" textlink="">
      <xdr:nvSpPr>
        <xdr:cNvPr id="215" name="人件費・物件費等の状況該当値テキスト"/>
        <xdr:cNvSpPr txBox="1"/>
      </xdr:nvSpPr>
      <xdr:spPr>
        <a:xfrm>
          <a:off x="5041900" y="1395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190,952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16047</xdr:rowOff>
    </xdr:from>
    <xdr:to>
      <xdr:col>6</xdr:col>
      <xdr:colOff>50800</xdr:colOff>
      <xdr:row>81</xdr:row>
      <xdr:rowOff>117647</xdr:rowOff>
    </xdr:to>
    <xdr:sp macro="" textlink="">
      <xdr:nvSpPr>
        <xdr:cNvPr id="216" name="円/楕円 215"/>
        <xdr:cNvSpPr/>
      </xdr:nvSpPr>
      <xdr:spPr>
        <a:xfrm>
          <a:off x="4064000" y="139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102424</xdr:rowOff>
    </xdr:from>
    <xdr:ext cx="736600" cy="259045"/>
    <xdr:sp macro="" textlink="">
      <xdr:nvSpPr>
        <xdr:cNvPr id="217" name="テキスト ボックス 216"/>
        <xdr:cNvSpPr txBox="1"/>
      </xdr:nvSpPr>
      <xdr:spPr>
        <a:xfrm>
          <a:off x="3733800" y="139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21228</xdr:rowOff>
    </xdr:from>
    <xdr:to>
      <xdr:col>4</xdr:col>
      <xdr:colOff>533400</xdr:colOff>
      <xdr:row>81</xdr:row>
      <xdr:rowOff>122828</xdr:rowOff>
    </xdr:to>
    <xdr:sp macro="" textlink="">
      <xdr:nvSpPr>
        <xdr:cNvPr id="218" name="円/楕円 217"/>
        <xdr:cNvSpPr/>
      </xdr:nvSpPr>
      <xdr:spPr>
        <a:xfrm>
          <a:off x="3175000" y="13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107605</xdr:rowOff>
    </xdr:from>
    <xdr:ext cx="762000" cy="259045"/>
    <xdr:sp macro="" textlink="">
      <xdr:nvSpPr>
        <xdr:cNvPr id="219" name="テキスト ボックス 218"/>
        <xdr:cNvSpPr txBox="1"/>
      </xdr:nvSpPr>
      <xdr:spPr>
        <a:xfrm>
          <a:off x="2844800" y="139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11223</xdr:rowOff>
    </xdr:from>
    <xdr:to>
      <xdr:col>3</xdr:col>
      <xdr:colOff>330200</xdr:colOff>
      <xdr:row>81</xdr:row>
      <xdr:rowOff>112823</xdr:rowOff>
    </xdr:to>
    <xdr:sp macro="" textlink="">
      <xdr:nvSpPr>
        <xdr:cNvPr id="220" name="円/楕円 219"/>
        <xdr:cNvSpPr/>
      </xdr:nvSpPr>
      <xdr:spPr>
        <a:xfrm>
          <a:off x="2286000" y="138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97600</xdr:rowOff>
    </xdr:from>
    <xdr:ext cx="762000" cy="259045"/>
    <xdr:sp macro="" textlink="">
      <xdr:nvSpPr>
        <xdr:cNvPr id="221" name="テキスト ボックス 220"/>
        <xdr:cNvSpPr txBox="1"/>
      </xdr:nvSpPr>
      <xdr:spPr>
        <a:xfrm>
          <a:off x="1955800" y="139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9573</xdr:rowOff>
    </xdr:from>
    <xdr:to>
      <xdr:col>2</xdr:col>
      <xdr:colOff>127000</xdr:colOff>
      <xdr:row>81</xdr:row>
      <xdr:rowOff>111173</xdr:rowOff>
    </xdr:to>
    <xdr:sp macro="" textlink="">
      <xdr:nvSpPr>
        <xdr:cNvPr id="222" name="円/楕円 221"/>
        <xdr:cNvSpPr/>
      </xdr:nvSpPr>
      <xdr:spPr>
        <a:xfrm>
          <a:off x="1397000" y="13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95950</xdr:rowOff>
    </xdr:from>
    <xdr:ext cx="762000" cy="259045"/>
    <xdr:sp macro="" textlink="">
      <xdr:nvSpPr>
        <xdr:cNvPr id="223" name="テキスト ボックス 222"/>
        <xdr:cNvSpPr txBox="1"/>
      </xdr:nvSpPr>
      <xdr:spPr>
        <a:xfrm>
          <a:off x="1066800" y="13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1.4</a:t>
          </a:r>
          <a:r>
            <a:rPr kumimoji="1" lang="ja-JP" altLang="en-US" sz="1300">
              <a:latin typeface="ＭＳ Ｐゴシック"/>
            </a:rPr>
            <a:t>ポイント上回っている。今後、真庭市定員適正化計画に基づき職員数の削減を図るとともに、給与の適正化に努める。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88</xdr:row>
      <xdr:rowOff>140759</xdr:rowOff>
    </xdr:to>
    <xdr:cxnSp macro="">
      <xdr:nvCxnSpPr>
        <xdr:cNvPr id="257" name="直線コネクタ 256"/>
        <xdr:cNvCxnSpPr/>
      </xdr:nvCxnSpPr>
      <xdr:spPr>
        <a:xfrm flipV="1">
          <a:off x="16179800" y="14934777"/>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88</xdr:row>
      <xdr:rowOff>140759</xdr:rowOff>
    </xdr:to>
    <xdr:cxnSp macro="">
      <xdr:nvCxnSpPr>
        <xdr:cNvPr id="260" name="直線コネクタ 259"/>
        <xdr:cNvCxnSpPr/>
      </xdr:nvCxnSpPr>
      <xdr:spPr>
        <a:xfrm>
          <a:off x="15290800" y="1521629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145838</xdr:rowOff>
    </xdr:from>
    <xdr:to>
      <xdr:col>22</xdr:col>
      <xdr:colOff>203200</xdr:colOff>
      <xdr:row>88</xdr:row>
      <xdr:rowOff>128693</xdr:rowOff>
    </xdr:to>
    <xdr:cxnSp macro="">
      <xdr:nvCxnSpPr>
        <xdr:cNvPr id="263" name="直線コネクタ 262"/>
        <xdr:cNvCxnSpPr/>
      </xdr:nvCxnSpPr>
      <xdr:spPr>
        <a:xfrm>
          <a:off x="14401800" y="148905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145838</xdr:rowOff>
    </xdr:from>
    <xdr:to>
      <xdr:col>21</xdr:col>
      <xdr:colOff>0</xdr:colOff>
      <xdr:row>86</xdr:row>
      <xdr:rowOff>149861</xdr:rowOff>
    </xdr:to>
    <xdr:cxnSp macro="">
      <xdr:nvCxnSpPr>
        <xdr:cNvPr id="266" name="直線コネクタ 265"/>
        <xdr:cNvCxnSpPr/>
      </xdr:nvCxnSpPr>
      <xdr:spPr>
        <a:xfrm flipV="1">
          <a:off x="13512800" y="1489053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7" name="フローチャート : 判断 266"/>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8" name="テキスト ボックス 267"/>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69" name="フローチャート :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6" name="円/楕円 275"/>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7"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89959</xdr:rowOff>
    </xdr:from>
    <xdr:to>
      <xdr:col>23</xdr:col>
      <xdr:colOff>457200</xdr:colOff>
      <xdr:row>89</xdr:row>
      <xdr:rowOff>20109</xdr:rowOff>
    </xdr:to>
    <xdr:sp macro="" textlink="">
      <xdr:nvSpPr>
        <xdr:cNvPr id="278" name="円/楕円 277"/>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4886</xdr:rowOff>
    </xdr:from>
    <xdr:ext cx="736600" cy="259045"/>
    <xdr:sp macro="" textlink="">
      <xdr:nvSpPr>
        <xdr:cNvPr id="279" name="テキスト ボックス 278"/>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80" name="円/楕円 279"/>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81" name="テキスト ボックス 280"/>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95038</xdr:rowOff>
    </xdr:from>
    <xdr:to>
      <xdr:col>21</xdr:col>
      <xdr:colOff>50800</xdr:colOff>
      <xdr:row>87</xdr:row>
      <xdr:rowOff>25188</xdr:rowOff>
    </xdr:to>
    <xdr:sp macro="" textlink="">
      <xdr:nvSpPr>
        <xdr:cNvPr id="282" name="円/楕円 281"/>
        <xdr:cNvSpPr/>
      </xdr:nvSpPr>
      <xdr:spPr>
        <a:xfrm>
          <a:off x="14351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9965</xdr:rowOff>
    </xdr:from>
    <xdr:ext cx="762000" cy="259045"/>
    <xdr:sp macro="" textlink="">
      <xdr:nvSpPr>
        <xdr:cNvPr id="283" name="テキスト ボックス 282"/>
        <xdr:cNvSpPr txBox="1"/>
      </xdr:nvSpPr>
      <xdr:spPr>
        <a:xfrm>
          <a:off x="14020800" y="1492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84" name="円/楕円 283"/>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13988</xdr:rowOff>
    </xdr:from>
    <xdr:ext cx="762000" cy="259045"/>
    <xdr:sp macro="" textlink="">
      <xdr:nvSpPr>
        <xdr:cNvPr id="285" name="テキスト ボックス 284"/>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a:t>
          </a:r>
          <a:r>
            <a:rPr kumimoji="1" lang="ja-JP" altLang="en-US" sz="1300">
              <a:latin typeface="ＭＳ Ｐゴシック"/>
            </a:rPr>
            <a:t>町村による合併により面積が広大で集落が点在しているという地形的要因により類似団体平均と比較して</a:t>
          </a:r>
          <a:r>
            <a:rPr kumimoji="1" lang="en-US" altLang="ja-JP" sz="1300">
              <a:latin typeface="ＭＳ Ｐゴシック"/>
            </a:rPr>
            <a:t>4.54</a:t>
          </a:r>
          <a:r>
            <a:rPr kumimoji="1" lang="ja-JP" altLang="en-US" sz="1300">
              <a:latin typeface="ＭＳ Ｐゴシック"/>
            </a:rPr>
            <a:t>人上回っている。今後、真庭市定員適正化計画に基づき、今後の退職者の見込み及び財政状況に配慮しながら職員の新規採用者数の抑制などにより職員数の削減を図る。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41426</xdr:rowOff>
    </xdr:from>
    <xdr:to>
      <xdr:col>24</xdr:col>
      <xdr:colOff>558800</xdr:colOff>
      <xdr:row>65</xdr:row>
      <xdr:rowOff>48320</xdr:rowOff>
    </xdr:to>
    <xdr:cxnSp macro="">
      <xdr:nvCxnSpPr>
        <xdr:cNvPr id="322" name="直線コネクタ 321"/>
        <xdr:cNvCxnSpPr/>
      </xdr:nvCxnSpPr>
      <xdr:spPr>
        <a:xfrm flipV="1">
          <a:off x="16179800" y="111856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34532</xdr:rowOff>
    </xdr:from>
    <xdr:to>
      <xdr:col>23</xdr:col>
      <xdr:colOff>406400</xdr:colOff>
      <xdr:row>65</xdr:row>
      <xdr:rowOff>48320</xdr:rowOff>
    </xdr:to>
    <xdr:cxnSp macro="">
      <xdr:nvCxnSpPr>
        <xdr:cNvPr id="325" name="直線コネクタ 324"/>
        <xdr:cNvCxnSpPr/>
      </xdr:nvCxnSpPr>
      <xdr:spPr>
        <a:xfrm>
          <a:off x="15290800" y="111787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31085</xdr:rowOff>
    </xdr:from>
    <xdr:to>
      <xdr:col>22</xdr:col>
      <xdr:colOff>203200</xdr:colOff>
      <xdr:row>65</xdr:row>
      <xdr:rowOff>34532</xdr:rowOff>
    </xdr:to>
    <xdr:cxnSp macro="">
      <xdr:nvCxnSpPr>
        <xdr:cNvPr id="328" name="直線コネクタ 327"/>
        <xdr:cNvCxnSpPr/>
      </xdr:nvCxnSpPr>
      <xdr:spPr>
        <a:xfrm>
          <a:off x="14401800" y="11175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31085</xdr:rowOff>
    </xdr:from>
    <xdr:to>
      <xdr:col>21</xdr:col>
      <xdr:colOff>0</xdr:colOff>
      <xdr:row>65</xdr:row>
      <xdr:rowOff>54066</xdr:rowOff>
    </xdr:to>
    <xdr:cxnSp macro="">
      <xdr:nvCxnSpPr>
        <xdr:cNvPr id="331" name="直線コネクタ 330"/>
        <xdr:cNvCxnSpPr/>
      </xdr:nvCxnSpPr>
      <xdr:spPr>
        <a:xfrm flipV="1">
          <a:off x="13512800" y="1117533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33" name="テキスト ボックス 33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162076</xdr:rowOff>
    </xdr:from>
    <xdr:to>
      <xdr:col>24</xdr:col>
      <xdr:colOff>609600</xdr:colOff>
      <xdr:row>65</xdr:row>
      <xdr:rowOff>92226</xdr:rowOff>
    </xdr:to>
    <xdr:sp macro="" textlink="">
      <xdr:nvSpPr>
        <xdr:cNvPr id="341" name="円/楕円 340"/>
        <xdr:cNvSpPr/>
      </xdr:nvSpPr>
      <xdr:spPr>
        <a:xfrm>
          <a:off x="16967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134153</xdr:rowOff>
    </xdr:from>
    <xdr:ext cx="762000" cy="259045"/>
    <xdr:sp macro="" textlink="">
      <xdr:nvSpPr>
        <xdr:cNvPr id="342" name="定員管理の状況該当値テキスト"/>
        <xdr:cNvSpPr txBox="1"/>
      </xdr:nvSpPr>
      <xdr:spPr>
        <a:xfrm>
          <a:off x="17106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168970</xdr:rowOff>
    </xdr:from>
    <xdr:to>
      <xdr:col>23</xdr:col>
      <xdr:colOff>457200</xdr:colOff>
      <xdr:row>65</xdr:row>
      <xdr:rowOff>99120</xdr:rowOff>
    </xdr:to>
    <xdr:sp macro="" textlink="">
      <xdr:nvSpPr>
        <xdr:cNvPr id="343" name="円/楕円 342"/>
        <xdr:cNvSpPr/>
      </xdr:nvSpPr>
      <xdr:spPr>
        <a:xfrm>
          <a:off x="161290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83897</xdr:rowOff>
    </xdr:from>
    <xdr:ext cx="736600" cy="259045"/>
    <xdr:sp macro="" textlink="">
      <xdr:nvSpPr>
        <xdr:cNvPr id="344" name="テキスト ボックス 343"/>
        <xdr:cNvSpPr txBox="1"/>
      </xdr:nvSpPr>
      <xdr:spPr>
        <a:xfrm>
          <a:off x="15798800" y="1122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155182</xdr:rowOff>
    </xdr:from>
    <xdr:to>
      <xdr:col>22</xdr:col>
      <xdr:colOff>254000</xdr:colOff>
      <xdr:row>65</xdr:row>
      <xdr:rowOff>85332</xdr:rowOff>
    </xdr:to>
    <xdr:sp macro="" textlink="">
      <xdr:nvSpPr>
        <xdr:cNvPr id="345" name="円/楕円 344"/>
        <xdr:cNvSpPr/>
      </xdr:nvSpPr>
      <xdr:spPr>
        <a:xfrm>
          <a:off x="15240000" y="11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70109</xdr:rowOff>
    </xdr:from>
    <xdr:ext cx="762000" cy="259045"/>
    <xdr:sp macro="" textlink="">
      <xdr:nvSpPr>
        <xdr:cNvPr id="346" name="テキスト ボックス 345"/>
        <xdr:cNvSpPr txBox="1"/>
      </xdr:nvSpPr>
      <xdr:spPr>
        <a:xfrm>
          <a:off x="14909800" y="1121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151735</xdr:rowOff>
    </xdr:from>
    <xdr:to>
      <xdr:col>21</xdr:col>
      <xdr:colOff>50800</xdr:colOff>
      <xdr:row>65</xdr:row>
      <xdr:rowOff>81885</xdr:rowOff>
    </xdr:to>
    <xdr:sp macro="" textlink="">
      <xdr:nvSpPr>
        <xdr:cNvPr id="347" name="円/楕円 346"/>
        <xdr:cNvSpPr/>
      </xdr:nvSpPr>
      <xdr:spPr>
        <a:xfrm>
          <a:off x="14351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66662</xdr:rowOff>
    </xdr:from>
    <xdr:ext cx="762000" cy="259045"/>
    <xdr:sp macro="" textlink="">
      <xdr:nvSpPr>
        <xdr:cNvPr id="348" name="テキスト ボックス 347"/>
        <xdr:cNvSpPr txBox="1"/>
      </xdr:nvSpPr>
      <xdr:spPr>
        <a:xfrm>
          <a:off x="14020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3266</xdr:rowOff>
    </xdr:from>
    <xdr:to>
      <xdr:col>19</xdr:col>
      <xdr:colOff>533400</xdr:colOff>
      <xdr:row>65</xdr:row>
      <xdr:rowOff>104866</xdr:rowOff>
    </xdr:to>
    <xdr:sp macro="" textlink="">
      <xdr:nvSpPr>
        <xdr:cNvPr id="349" name="円/楕円 348"/>
        <xdr:cNvSpPr/>
      </xdr:nvSpPr>
      <xdr:spPr>
        <a:xfrm>
          <a:off x="13462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89643</xdr:rowOff>
    </xdr:from>
    <xdr:ext cx="762000" cy="259045"/>
    <xdr:sp macro="" textlink="">
      <xdr:nvSpPr>
        <xdr:cNvPr id="350" name="テキスト ボックス 349"/>
        <xdr:cNvSpPr txBox="1"/>
      </xdr:nvSpPr>
      <xdr:spPr>
        <a:xfrm>
          <a:off x="13131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ポイント改善され、類似団体平均と比較して</a:t>
          </a:r>
          <a:r>
            <a:rPr kumimoji="1" lang="en-US" altLang="ja-JP" sz="1300">
              <a:latin typeface="ＭＳ Ｐゴシック"/>
            </a:rPr>
            <a:t>0.1</a:t>
          </a:r>
          <a:r>
            <a:rPr kumimoji="1" lang="ja-JP" altLang="en-US" sz="1300">
              <a:latin typeface="ＭＳ Ｐゴシック"/>
            </a:rPr>
            <a:t>ポイント良好な状態となっている。主な要因は、過去に借り入れた地方債の償還が終了したことによる。今後も真庭市総合計画に基づき計画的に事業を進め、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18324</xdr:rowOff>
    </xdr:from>
    <xdr:to>
      <xdr:col>24</xdr:col>
      <xdr:colOff>558800</xdr:colOff>
      <xdr:row>38</xdr:row>
      <xdr:rowOff>49349</xdr:rowOff>
    </xdr:to>
    <xdr:cxnSp macro="">
      <xdr:nvCxnSpPr>
        <xdr:cNvPr id="386" name="直線コネクタ 385"/>
        <xdr:cNvCxnSpPr/>
      </xdr:nvCxnSpPr>
      <xdr:spPr>
        <a:xfrm flipV="1">
          <a:off x="16179800" y="65334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49349</xdr:rowOff>
    </xdr:from>
    <xdr:to>
      <xdr:col>23</xdr:col>
      <xdr:colOff>406400</xdr:colOff>
      <xdr:row>38</xdr:row>
      <xdr:rowOff>73478</xdr:rowOff>
    </xdr:to>
    <xdr:cxnSp macro="">
      <xdr:nvCxnSpPr>
        <xdr:cNvPr id="389" name="直線コネクタ 388"/>
        <xdr:cNvCxnSpPr/>
      </xdr:nvCxnSpPr>
      <xdr:spPr>
        <a:xfrm flipV="1">
          <a:off x="15290800" y="656444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73478</xdr:rowOff>
    </xdr:from>
    <xdr:to>
      <xdr:col>22</xdr:col>
      <xdr:colOff>203200</xdr:colOff>
      <xdr:row>38</xdr:row>
      <xdr:rowOff>107950</xdr:rowOff>
    </xdr:to>
    <xdr:cxnSp macro="">
      <xdr:nvCxnSpPr>
        <xdr:cNvPr id="392" name="直線コネクタ 391"/>
        <xdr:cNvCxnSpPr/>
      </xdr:nvCxnSpPr>
      <xdr:spPr>
        <a:xfrm flipV="1">
          <a:off x="14401800" y="65885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152763</xdr:rowOff>
    </xdr:to>
    <xdr:cxnSp macro="">
      <xdr:nvCxnSpPr>
        <xdr:cNvPr id="395" name="直線コネクタ 394"/>
        <xdr:cNvCxnSpPr/>
      </xdr:nvCxnSpPr>
      <xdr:spPr>
        <a:xfrm flipV="1">
          <a:off x="13512800" y="662305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26126</xdr:rowOff>
    </xdr:from>
    <xdr:to>
      <xdr:col>21</xdr:col>
      <xdr:colOff>50800</xdr:colOff>
      <xdr:row>38</xdr:row>
      <xdr:rowOff>127726</xdr:rowOff>
    </xdr:to>
    <xdr:sp macro="" textlink="">
      <xdr:nvSpPr>
        <xdr:cNvPr id="396" name="フローチャート : 判断 395"/>
        <xdr:cNvSpPr/>
      </xdr:nvSpPr>
      <xdr:spPr>
        <a:xfrm>
          <a:off x="14351000" y="654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137903</xdr:rowOff>
    </xdr:from>
    <xdr:ext cx="762000" cy="259045"/>
    <xdr:sp macro="" textlink="">
      <xdr:nvSpPr>
        <xdr:cNvPr id="397" name="テキスト ボックス 396"/>
        <xdr:cNvSpPr txBox="1"/>
      </xdr:nvSpPr>
      <xdr:spPr>
        <a:xfrm>
          <a:off x="14020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98" name="フローチャート : 判断 397"/>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99" name="テキスト ボックス 398"/>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138974</xdr:rowOff>
    </xdr:from>
    <xdr:to>
      <xdr:col>24</xdr:col>
      <xdr:colOff>609600</xdr:colOff>
      <xdr:row>38</xdr:row>
      <xdr:rowOff>69124</xdr:rowOff>
    </xdr:to>
    <xdr:sp macro="" textlink="">
      <xdr:nvSpPr>
        <xdr:cNvPr id="405" name="円/楕円 404"/>
        <xdr:cNvSpPr/>
      </xdr:nvSpPr>
      <xdr:spPr>
        <a:xfrm>
          <a:off x="16967200" y="64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155501</xdr:rowOff>
    </xdr:from>
    <xdr:ext cx="762000" cy="259045"/>
    <xdr:sp macro="" textlink="">
      <xdr:nvSpPr>
        <xdr:cNvPr id="406" name="公債費負担の状況該当値テキスト"/>
        <xdr:cNvSpPr txBox="1"/>
      </xdr:nvSpPr>
      <xdr:spPr>
        <a:xfrm>
          <a:off x="17106900" y="63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169999</xdr:rowOff>
    </xdr:from>
    <xdr:to>
      <xdr:col>23</xdr:col>
      <xdr:colOff>457200</xdr:colOff>
      <xdr:row>38</xdr:row>
      <xdr:rowOff>100149</xdr:rowOff>
    </xdr:to>
    <xdr:sp macro="" textlink="">
      <xdr:nvSpPr>
        <xdr:cNvPr id="407" name="円/楕円 406"/>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408" name="テキスト ボックス 407"/>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22678</xdr:rowOff>
    </xdr:from>
    <xdr:to>
      <xdr:col>22</xdr:col>
      <xdr:colOff>254000</xdr:colOff>
      <xdr:row>38</xdr:row>
      <xdr:rowOff>124278</xdr:rowOff>
    </xdr:to>
    <xdr:sp macro="" textlink="">
      <xdr:nvSpPr>
        <xdr:cNvPr id="409" name="円/楕円 408"/>
        <xdr:cNvSpPr/>
      </xdr:nvSpPr>
      <xdr:spPr>
        <a:xfrm>
          <a:off x="15240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134455</xdr:rowOff>
    </xdr:from>
    <xdr:ext cx="762000" cy="259045"/>
    <xdr:sp macro="" textlink="">
      <xdr:nvSpPr>
        <xdr:cNvPr id="410" name="テキスト ボックス 409"/>
        <xdr:cNvSpPr txBox="1"/>
      </xdr:nvSpPr>
      <xdr:spPr>
        <a:xfrm>
          <a:off x="14909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11" name="円/楕円 410"/>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143527</xdr:rowOff>
    </xdr:from>
    <xdr:ext cx="762000" cy="259045"/>
    <xdr:sp macro="" textlink="">
      <xdr:nvSpPr>
        <xdr:cNvPr id="412" name="テキスト ボックス 411"/>
        <xdr:cNvSpPr txBox="1"/>
      </xdr:nvSpPr>
      <xdr:spPr>
        <a:xfrm>
          <a:off x="14020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101963</xdr:rowOff>
    </xdr:from>
    <xdr:to>
      <xdr:col>19</xdr:col>
      <xdr:colOff>533400</xdr:colOff>
      <xdr:row>39</xdr:row>
      <xdr:rowOff>32113</xdr:rowOff>
    </xdr:to>
    <xdr:sp macro="" textlink="">
      <xdr:nvSpPr>
        <xdr:cNvPr id="413" name="円/楕円 412"/>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16890</xdr:rowOff>
    </xdr:from>
    <xdr:ext cx="762000" cy="259045"/>
    <xdr:sp macro="" textlink="">
      <xdr:nvSpPr>
        <xdr:cNvPr id="414" name="テキスト ボックス 413"/>
        <xdr:cNvSpPr txBox="1"/>
      </xdr:nvSpPr>
      <xdr:spPr>
        <a:xfrm>
          <a:off x="131318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年と比較して</a:t>
          </a:r>
          <a:r>
            <a:rPr kumimoji="1" lang="en-US" altLang="ja-JP" sz="1300">
              <a:latin typeface="ＭＳ Ｐゴシック"/>
            </a:rPr>
            <a:t>27.0</a:t>
          </a:r>
          <a:r>
            <a:rPr kumimoji="1" lang="ja-JP" altLang="en-US" sz="1300">
              <a:latin typeface="ＭＳ Ｐゴシック"/>
            </a:rPr>
            <a:t>ポイント改善し、類似団体と比較しても</a:t>
          </a:r>
          <a:r>
            <a:rPr kumimoji="1" lang="en-US" altLang="ja-JP" sz="1300">
              <a:latin typeface="ＭＳ Ｐゴシック"/>
            </a:rPr>
            <a:t>32.2</a:t>
          </a:r>
          <a:r>
            <a:rPr kumimoji="1" lang="ja-JP" altLang="en-US" sz="1300">
              <a:latin typeface="ＭＳ Ｐゴシック"/>
            </a:rPr>
            <a:t>ポイント良好な状態となっている。主な要因は、剰余金を財源とした財政調整基金及び公共施設整備等基金への積立により充当可能基金が増加したためである。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36925</xdr:rowOff>
    </xdr:from>
    <xdr:to>
      <xdr:col>24</xdr:col>
      <xdr:colOff>558800</xdr:colOff>
      <xdr:row>14</xdr:row>
      <xdr:rowOff>91218</xdr:rowOff>
    </xdr:to>
    <xdr:cxnSp macro="">
      <xdr:nvCxnSpPr>
        <xdr:cNvPr id="448" name="直線コネクタ 447"/>
        <xdr:cNvCxnSpPr/>
      </xdr:nvCxnSpPr>
      <xdr:spPr>
        <a:xfrm flipV="1">
          <a:off x="16179800" y="24372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91218</xdr:rowOff>
    </xdr:from>
    <xdr:to>
      <xdr:col>23</xdr:col>
      <xdr:colOff>406400</xdr:colOff>
      <xdr:row>14</xdr:row>
      <xdr:rowOff>110522</xdr:rowOff>
    </xdr:to>
    <xdr:cxnSp macro="">
      <xdr:nvCxnSpPr>
        <xdr:cNvPr id="451" name="直線コネクタ 450"/>
        <xdr:cNvCxnSpPr/>
      </xdr:nvCxnSpPr>
      <xdr:spPr>
        <a:xfrm flipV="1">
          <a:off x="15290800" y="2491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110522</xdr:rowOff>
    </xdr:from>
    <xdr:to>
      <xdr:col>22</xdr:col>
      <xdr:colOff>203200</xdr:colOff>
      <xdr:row>14</xdr:row>
      <xdr:rowOff>122386</xdr:rowOff>
    </xdr:to>
    <xdr:cxnSp macro="">
      <xdr:nvCxnSpPr>
        <xdr:cNvPr id="454" name="直線コネクタ 453"/>
        <xdr:cNvCxnSpPr/>
      </xdr:nvCxnSpPr>
      <xdr:spPr>
        <a:xfrm flipV="1">
          <a:off x="14401800" y="251082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122386</xdr:rowOff>
    </xdr:from>
    <xdr:to>
      <xdr:col>21</xdr:col>
      <xdr:colOff>0</xdr:colOff>
      <xdr:row>15</xdr:row>
      <xdr:rowOff>4826</xdr:rowOff>
    </xdr:to>
    <xdr:cxnSp macro="">
      <xdr:nvCxnSpPr>
        <xdr:cNvPr id="457" name="直線コネクタ 456"/>
        <xdr:cNvCxnSpPr/>
      </xdr:nvCxnSpPr>
      <xdr:spPr>
        <a:xfrm flipV="1">
          <a:off x="13512800" y="252268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105569</xdr:rowOff>
    </xdr:from>
    <xdr:to>
      <xdr:col>21</xdr:col>
      <xdr:colOff>50800</xdr:colOff>
      <xdr:row>15</xdr:row>
      <xdr:rowOff>35719</xdr:rowOff>
    </xdr:to>
    <xdr:sp macro="" textlink="">
      <xdr:nvSpPr>
        <xdr:cNvPr id="458" name="フローチャート : 判断 457"/>
        <xdr:cNvSpPr/>
      </xdr:nvSpPr>
      <xdr:spPr>
        <a:xfrm>
          <a:off x="14351000" y="25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20496</xdr:rowOff>
    </xdr:from>
    <xdr:ext cx="762000" cy="259045"/>
    <xdr:sp macro="" textlink="">
      <xdr:nvSpPr>
        <xdr:cNvPr id="459" name="テキスト ボックス 458"/>
        <xdr:cNvSpPr txBox="1"/>
      </xdr:nvSpPr>
      <xdr:spPr>
        <a:xfrm>
          <a:off x="14020800" y="25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145383</xdr:rowOff>
    </xdr:from>
    <xdr:to>
      <xdr:col>19</xdr:col>
      <xdr:colOff>533400</xdr:colOff>
      <xdr:row>15</xdr:row>
      <xdr:rowOff>75533</xdr:rowOff>
    </xdr:to>
    <xdr:sp macro="" textlink="">
      <xdr:nvSpPr>
        <xdr:cNvPr id="460" name="フローチャート : 判断 459"/>
        <xdr:cNvSpPr/>
      </xdr:nvSpPr>
      <xdr:spPr>
        <a:xfrm>
          <a:off x="13462000" y="25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60310</xdr:rowOff>
    </xdr:from>
    <xdr:ext cx="762000" cy="259045"/>
    <xdr:sp macro="" textlink="">
      <xdr:nvSpPr>
        <xdr:cNvPr id="461" name="テキスト ボックス 460"/>
        <xdr:cNvSpPr txBox="1"/>
      </xdr:nvSpPr>
      <xdr:spPr>
        <a:xfrm>
          <a:off x="13131800" y="26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157575</xdr:rowOff>
    </xdr:from>
    <xdr:to>
      <xdr:col>24</xdr:col>
      <xdr:colOff>609600</xdr:colOff>
      <xdr:row>14</xdr:row>
      <xdr:rowOff>87725</xdr:rowOff>
    </xdr:to>
    <xdr:sp macro="" textlink="">
      <xdr:nvSpPr>
        <xdr:cNvPr id="467" name="円/楕円 466"/>
        <xdr:cNvSpPr/>
      </xdr:nvSpPr>
      <xdr:spPr>
        <a:xfrm>
          <a:off x="16967200" y="2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78852</xdr:rowOff>
    </xdr:from>
    <xdr:ext cx="762000" cy="259045"/>
    <xdr:sp macro="" textlink="">
      <xdr:nvSpPr>
        <xdr:cNvPr id="468" name="将来負担の状況該当値テキスト"/>
        <xdr:cNvSpPr txBox="1"/>
      </xdr:nvSpPr>
      <xdr:spPr>
        <a:xfrm>
          <a:off x="17106900" y="23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40418</xdr:rowOff>
    </xdr:from>
    <xdr:to>
      <xdr:col>23</xdr:col>
      <xdr:colOff>457200</xdr:colOff>
      <xdr:row>14</xdr:row>
      <xdr:rowOff>142018</xdr:rowOff>
    </xdr:to>
    <xdr:sp macro="" textlink="">
      <xdr:nvSpPr>
        <xdr:cNvPr id="469" name="円/楕円 468"/>
        <xdr:cNvSpPr/>
      </xdr:nvSpPr>
      <xdr:spPr>
        <a:xfrm>
          <a:off x="16129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152195</xdr:rowOff>
    </xdr:from>
    <xdr:ext cx="736600" cy="259045"/>
    <xdr:sp macro="" textlink="">
      <xdr:nvSpPr>
        <xdr:cNvPr id="470" name="テキスト ボックス 469"/>
        <xdr:cNvSpPr txBox="1"/>
      </xdr:nvSpPr>
      <xdr:spPr>
        <a:xfrm>
          <a:off x="15798800" y="2209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59722</xdr:rowOff>
    </xdr:from>
    <xdr:to>
      <xdr:col>22</xdr:col>
      <xdr:colOff>254000</xdr:colOff>
      <xdr:row>14</xdr:row>
      <xdr:rowOff>161322</xdr:rowOff>
    </xdr:to>
    <xdr:sp macro="" textlink="">
      <xdr:nvSpPr>
        <xdr:cNvPr id="471" name="円/楕円 470"/>
        <xdr:cNvSpPr/>
      </xdr:nvSpPr>
      <xdr:spPr>
        <a:xfrm>
          <a:off x="15240000" y="24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49</xdr:rowOff>
    </xdr:from>
    <xdr:ext cx="762000" cy="259045"/>
    <xdr:sp macro="" textlink="">
      <xdr:nvSpPr>
        <xdr:cNvPr id="472" name="テキスト ボックス 471"/>
        <xdr:cNvSpPr txBox="1"/>
      </xdr:nvSpPr>
      <xdr:spPr>
        <a:xfrm>
          <a:off x="14909800" y="222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73" name="円/楕円 472"/>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74" name="テキスト ボックス 473"/>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125476</xdr:rowOff>
    </xdr:from>
    <xdr:to>
      <xdr:col>19</xdr:col>
      <xdr:colOff>533400</xdr:colOff>
      <xdr:row>15</xdr:row>
      <xdr:rowOff>55626</xdr:rowOff>
    </xdr:to>
    <xdr:sp macro="" textlink="">
      <xdr:nvSpPr>
        <xdr:cNvPr id="475" name="円/楕円 474"/>
        <xdr:cNvSpPr/>
      </xdr:nvSpPr>
      <xdr:spPr>
        <a:xfrm>
          <a:off x="13462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65803</xdr:rowOff>
    </xdr:from>
    <xdr:ext cx="762000" cy="259045"/>
    <xdr:sp macro="" textlink="">
      <xdr:nvSpPr>
        <xdr:cNvPr id="476" name="テキスト ボックス 475"/>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49,222
49,031
828.43
32,167,929
30,729,911
1,115,303
21,514,878
33,894,743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0.8</a:t>
          </a:r>
          <a:r>
            <a:rPr kumimoji="1" lang="ja-JP" altLang="en-US" sz="1300">
              <a:latin typeface="ＭＳ Ｐゴシック"/>
            </a:rPr>
            <a:t>ポイント改善した。減少の主な要因は国の要請等を踏まえた給与減額措置に取り組んだためである。しかし、類似団体平均と比較すると</a:t>
          </a:r>
          <a:r>
            <a:rPr kumimoji="1" lang="en-US" altLang="ja-JP" sz="1300">
              <a:latin typeface="ＭＳ Ｐゴシック"/>
            </a:rPr>
            <a:t>1.2</a:t>
          </a:r>
          <a:r>
            <a:rPr kumimoji="1" lang="ja-JP" altLang="en-US" sz="1300">
              <a:latin typeface="ＭＳ Ｐゴシック"/>
            </a:rPr>
            <a:t>ポイント上回っており、今後も、真庭市定員適正化計画に基づいた人件費の抑制に努める。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97282</xdr:rowOff>
    </xdr:to>
    <xdr:cxnSp macro="">
      <xdr:nvCxnSpPr>
        <xdr:cNvPr id="63" name="直線コネクタ 62"/>
        <xdr:cNvCxnSpPr/>
      </xdr:nvCxnSpPr>
      <xdr:spPr>
        <a:xfrm flipV="1">
          <a:off x="3987800" y="6404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115570</xdr:rowOff>
    </xdr:to>
    <xdr:cxnSp macro="">
      <xdr:nvCxnSpPr>
        <xdr:cNvPr id="66" name="直線コネクタ 65"/>
        <xdr:cNvCxnSpPr/>
      </xdr:nvCxnSpPr>
      <xdr:spPr>
        <a:xfrm flipV="1">
          <a:off x="3098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115570</xdr:rowOff>
    </xdr:to>
    <xdr:cxnSp macro="">
      <xdr:nvCxnSpPr>
        <xdr:cNvPr id="69" name="直線コネクタ 68"/>
        <xdr:cNvCxnSpPr/>
      </xdr:nvCxnSpPr>
      <xdr:spPr>
        <a:xfrm>
          <a:off x="2209800" y="6335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106426</xdr:rowOff>
    </xdr:to>
    <xdr:cxnSp macro="">
      <xdr:nvCxnSpPr>
        <xdr:cNvPr id="72" name="直線コネクタ 71"/>
        <xdr:cNvCxnSpPr/>
      </xdr:nvCxnSpPr>
      <xdr:spPr>
        <a:xfrm flipV="1">
          <a:off x="1320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112776</xdr:rowOff>
    </xdr:from>
    <xdr:to>
      <xdr:col>3</xdr:col>
      <xdr:colOff>193675</xdr:colOff>
      <xdr:row>37</xdr:row>
      <xdr:rowOff>42926</xdr:rowOff>
    </xdr:to>
    <xdr:sp macro="" textlink="">
      <xdr:nvSpPr>
        <xdr:cNvPr id="73" name="フローチャート : 判断 72"/>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74" name="テキスト ボックス 73"/>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75" name="フローチャート : 判断 74"/>
        <xdr:cNvSpPr/>
      </xdr:nvSpPr>
      <xdr:spPr>
        <a:xfrm>
          <a:off x="1270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135399</xdr:rowOff>
    </xdr:from>
    <xdr:ext cx="762000" cy="259045"/>
    <xdr:sp macro="" textlink="">
      <xdr:nvSpPr>
        <xdr:cNvPr id="76" name="テキスト ボックス 75"/>
        <xdr:cNvSpPr txBox="1"/>
      </xdr:nvSpPr>
      <xdr:spPr>
        <a:xfrm>
          <a:off x="939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2" name="円/楕円 81"/>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3"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4" name="円/楕円 83"/>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5" name="テキスト ボックス 84"/>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6" name="円/楕円 85"/>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7" name="テキスト ボックス 86"/>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8" name="円/楕円 87"/>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27703</xdr:rowOff>
    </xdr:from>
    <xdr:ext cx="762000" cy="259045"/>
    <xdr:sp macro="" textlink="">
      <xdr:nvSpPr>
        <xdr:cNvPr id="89" name="テキスト ボックス 88"/>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0" name="円/楕円 89"/>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1" name="テキスト ボックス 90"/>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ポイント増加している。市町村合併の効果や行財政改革の効果も現れてきているが、今後も増加傾向にならないよう抑制に努める。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97064</xdr:rowOff>
    </xdr:to>
    <xdr:cxnSp macro="">
      <xdr:nvCxnSpPr>
        <xdr:cNvPr id="126" name="直線コネクタ 125"/>
        <xdr:cNvCxnSpPr/>
      </xdr:nvCxnSpPr>
      <xdr:spPr>
        <a:xfrm>
          <a:off x="15671800" y="2657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129721</xdr:rowOff>
    </xdr:to>
    <xdr:cxnSp macro="">
      <xdr:nvCxnSpPr>
        <xdr:cNvPr id="129" name="直線コネクタ 128"/>
        <xdr:cNvCxnSpPr/>
      </xdr:nvCxnSpPr>
      <xdr:spPr>
        <a:xfrm flipV="1">
          <a:off x="14782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67129</xdr:rowOff>
    </xdr:to>
    <xdr:cxnSp macro="">
      <xdr:nvCxnSpPr>
        <xdr:cNvPr id="132" name="直線コネクタ 131"/>
        <xdr:cNvCxnSpPr/>
      </xdr:nvCxnSpPr>
      <xdr:spPr>
        <a:xfrm flipV="1">
          <a:off x="13893800" y="2701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16</xdr:row>
      <xdr:rowOff>67129</xdr:rowOff>
    </xdr:to>
    <xdr:cxnSp macro="">
      <xdr:nvCxnSpPr>
        <xdr:cNvPr id="135" name="直線コネクタ 134"/>
        <xdr:cNvCxnSpPr/>
      </xdr:nvCxnSpPr>
      <xdr:spPr>
        <a:xfrm>
          <a:off x="13004800" y="26035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6" name="フローチャート : 判断 135"/>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37" name="テキスト ボックス 136"/>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38" name="フローチャート : 判断 137"/>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39" name="テキスト ボックス 138"/>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5" name="円/楕円 144"/>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6"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7" name="円/楕円 146"/>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48" name="テキスト ボックス 147"/>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49" name="円/楕円 148"/>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0" name="テキスト ボックス 149"/>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1" name="円/楕円 150"/>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52" name="テキスト ボックス 151"/>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3" name="円/楕円 152"/>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4" name="テキスト ボックス 153"/>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扶助費に係る経常収支比率は、類似団体平均を下回っており、平成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減少した。主な要因は生活保護費及び児童扶養手当の減額などによるものである。今後、高齢者人口の増加に伴い、扶助費の増加が見込まれるため、単独事業の見直しや、資格審査等の適正化を行い、扶助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7" name="直線コネクタ 186"/>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88900</xdr:rowOff>
    </xdr:to>
    <xdr:cxnSp macro="">
      <xdr:nvCxnSpPr>
        <xdr:cNvPr id="190" name="直線コネクタ 189"/>
        <xdr:cNvCxnSpPr/>
      </xdr:nvCxnSpPr>
      <xdr:spPr>
        <a:xfrm>
          <a:off x="3098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101600</xdr:rowOff>
    </xdr:to>
    <xdr:cxnSp macro="">
      <xdr:nvCxnSpPr>
        <xdr:cNvPr id="193" name="直線コネクタ 192"/>
        <xdr:cNvCxnSpPr/>
      </xdr:nvCxnSpPr>
      <xdr:spPr>
        <a:xfrm flipV="1">
          <a:off x="2209800" y="9296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6" name="直線コネクタ 195"/>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7" name="フローチャート : 判断 196"/>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199" name="フローチャート :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0" name="テキスト ボックス 19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6" name="円/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8" name="円/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0" name="円/楕円 209"/>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1" name="テキスト ボックス 210"/>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2" name="円/楕円 211"/>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3" name="テキスト ボックス 212"/>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4" name="円/楕円 213"/>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5" name="テキスト ボックス 214"/>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ポイント増加し、類似団体平均も</a:t>
          </a:r>
          <a:r>
            <a:rPr kumimoji="1" lang="en-US" altLang="ja-JP" sz="1300">
              <a:latin typeface="ＭＳ Ｐゴシック"/>
            </a:rPr>
            <a:t>1.1</a:t>
          </a:r>
          <a:r>
            <a:rPr kumimoji="1" lang="ja-JP" altLang="en-US" sz="1300">
              <a:latin typeface="ＭＳ Ｐゴシック"/>
            </a:rPr>
            <a:t>ポイント上回っている。主な要因は繰出金であり、これまでに整備してきた下水道、農業集落排水施設等の維持管理経費として、公営企業会計への繰出金が必要となっているためである。今後、公営企業会計については、経費を節減するとともに、料金の値上げによる健全化等、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115570</xdr:rowOff>
    </xdr:to>
    <xdr:cxnSp macro="">
      <xdr:nvCxnSpPr>
        <xdr:cNvPr id="248" name="直線コネクタ 247"/>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92710</xdr:rowOff>
    </xdr:to>
    <xdr:cxnSp macro="">
      <xdr:nvCxnSpPr>
        <xdr:cNvPr id="251" name="直線コネクタ 250"/>
        <xdr:cNvCxnSpPr/>
      </xdr:nvCxnSpPr>
      <xdr:spPr>
        <a:xfrm>
          <a:off x="14782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69850</xdr:rowOff>
    </xdr:to>
    <xdr:cxnSp macro="">
      <xdr:nvCxnSpPr>
        <xdr:cNvPr id="254" name="直線コネクタ 253"/>
        <xdr:cNvCxnSpPr/>
      </xdr:nvCxnSpPr>
      <xdr:spPr>
        <a:xfrm>
          <a:off x="13893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57" name="直線コネクタ 256"/>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8" name="フローチャート : 判断 257"/>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9" name="テキスト ボックス 25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0" name="フローチャート : 判断 259"/>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1" name="テキスト ボックス 260"/>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7" name="円/楕円 266"/>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8"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9" name="円/楕円 268"/>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0" name="テキスト ボックス 269"/>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1" name="円/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3" name="円/楕円 272"/>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4" name="テキスト ボックス 27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5" name="円/楕円 274"/>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6" name="テキスト ボックス 275"/>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ポイント改善し、類似団体平均よりも</a:t>
          </a:r>
          <a:r>
            <a:rPr kumimoji="1" lang="en-US" altLang="ja-JP" sz="1300">
              <a:latin typeface="ＭＳ Ｐゴシック"/>
            </a:rPr>
            <a:t>3.8</a:t>
          </a:r>
          <a:r>
            <a:rPr kumimoji="1" lang="ja-JP" altLang="en-US" sz="1300">
              <a:latin typeface="ＭＳ Ｐゴシック"/>
            </a:rPr>
            <a:t>ポイント下回った。行財政改革による補助金及び負担金の見直しの成果が表れており、今後も増加傾向にならないように補助金の廃止も含めた見直しに努める。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74422</xdr:rowOff>
    </xdr:to>
    <xdr:cxnSp macro="">
      <xdr:nvCxnSpPr>
        <xdr:cNvPr id="306" name="直線コネクタ 305"/>
        <xdr:cNvCxnSpPr/>
      </xdr:nvCxnSpPr>
      <xdr:spPr>
        <a:xfrm flipV="1">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83566</xdr:rowOff>
    </xdr:to>
    <xdr:cxnSp macro="">
      <xdr:nvCxnSpPr>
        <xdr:cNvPr id="309" name="直線コネクタ 308"/>
        <xdr:cNvCxnSpPr/>
      </xdr:nvCxnSpPr>
      <xdr:spPr>
        <a:xfrm flipV="1">
          <a:off x="14782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83566</xdr:rowOff>
    </xdr:to>
    <xdr:cxnSp macro="">
      <xdr:nvCxnSpPr>
        <xdr:cNvPr id="312" name="直線コネクタ 311"/>
        <xdr:cNvCxnSpPr/>
      </xdr:nvCxnSpPr>
      <xdr:spPr>
        <a:xfrm>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97282</xdr:rowOff>
    </xdr:to>
    <xdr:cxnSp macro="">
      <xdr:nvCxnSpPr>
        <xdr:cNvPr id="315" name="直線コネクタ 314"/>
        <xdr:cNvCxnSpPr/>
      </xdr:nvCxnSpPr>
      <xdr:spPr>
        <a:xfrm flipV="1">
          <a:off x="13004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6" name="フローチャート :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8" name="フローチャート : 判断 317"/>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9" name="テキスト ボックス 31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5" name="円/楕円 32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7" name="円/楕円 326"/>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8" name="テキスト ボックス 327"/>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9" name="円/楕円 328"/>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0" name="テキスト ボックス 329"/>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31" name="円/楕円 330"/>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2" name="テキスト ボックス 331"/>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3" name="円/楕円 33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4" name="テキスト ボックス 33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ポイント改善し、類似団体平均も</a:t>
          </a:r>
          <a:r>
            <a:rPr kumimoji="1" lang="en-US" altLang="ja-JP" sz="1300">
              <a:latin typeface="ＭＳ Ｐゴシック"/>
            </a:rPr>
            <a:t>0.3</a:t>
          </a:r>
          <a:r>
            <a:rPr kumimoji="1" lang="ja-JP" altLang="en-US" sz="1300">
              <a:latin typeface="ＭＳ Ｐゴシック"/>
            </a:rPr>
            <a:t>ポイント下回った。公債費のピークは過ぎ、近年は減少傾向にあるが、依然として公債費の負担は厳しい状況である。今後も地方債の発行を抑えるとともに、発行する地方債も交付税算入率の高い有利な地方債を選択する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22225</xdr:rowOff>
    </xdr:from>
    <xdr:to>
      <xdr:col>7</xdr:col>
      <xdr:colOff>15875</xdr:colOff>
      <xdr:row>75</xdr:row>
      <xdr:rowOff>33655</xdr:rowOff>
    </xdr:to>
    <xdr:cxnSp macro="">
      <xdr:nvCxnSpPr>
        <xdr:cNvPr id="366" name="直線コネクタ 365"/>
        <xdr:cNvCxnSpPr/>
      </xdr:nvCxnSpPr>
      <xdr:spPr>
        <a:xfrm flipV="1">
          <a:off x="3987800" y="12880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33655</xdr:rowOff>
    </xdr:from>
    <xdr:to>
      <xdr:col>5</xdr:col>
      <xdr:colOff>549275</xdr:colOff>
      <xdr:row>75</xdr:row>
      <xdr:rowOff>41275</xdr:rowOff>
    </xdr:to>
    <xdr:cxnSp macro="">
      <xdr:nvCxnSpPr>
        <xdr:cNvPr id="369" name="直線コネクタ 368"/>
        <xdr:cNvCxnSpPr/>
      </xdr:nvCxnSpPr>
      <xdr:spPr>
        <a:xfrm flipV="1">
          <a:off x="3098800" y="12892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33655</xdr:rowOff>
    </xdr:from>
    <xdr:to>
      <xdr:col>4</xdr:col>
      <xdr:colOff>346075</xdr:colOff>
      <xdr:row>75</xdr:row>
      <xdr:rowOff>41275</xdr:rowOff>
    </xdr:to>
    <xdr:cxnSp macro="">
      <xdr:nvCxnSpPr>
        <xdr:cNvPr id="372" name="直線コネクタ 371"/>
        <xdr:cNvCxnSpPr/>
      </xdr:nvCxnSpPr>
      <xdr:spPr>
        <a:xfrm>
          <a:off x="2209800" y="12892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60325</xdr:rowOff>
    </xdr:to>
    <xdr:cxnSp macro="">
      <xdr:nvCxnSpPr>
        <xdr:cNvPr id="375" name="直線コネクタ 374"/>
        <xdr:cNvCxnSpPr/>
      </xdr:nvCxnSpPr>
      <xdr:spPr>
        <a:xfrm flipV="1">
          <a:off x="1320800" y="12892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123825</xdr:rowOff>
    </xdr:from>
    <xdr:to>
      <xdr:col>3</xdr:col>
      <xdr:colOff>193675</xdr:colOff>
      <xdr:row>75</xdr:row>
      <xdr:rowOff>53975</xdr:rowOff>
    </xdr:to>
    <xdr:sp macro="" textlink="">
      <xdr:nvSpPr>
        <xdr:cNvPr id="376" name="フローチャート : 判断 375"/>
        <xdr:cNvSpPr/>
      </xdr:nvSpPr>
      <xdr:spPr>
        <a:xfrm>
          <a:off x="2159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77" name="テキスト ボックス 37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148590</xdr:rowOff>
    </xdr:from>
    <xdr:to>
      <xdr:col>1</xdr:col>
      <xdr:colOff>676275</xdr:colOff>
      <xdr:row>75</xdr:row>
      <xdr:rowOff>78740</xdr:rowOff>
    </xdr:to>
    <xdr:sp macro="" textlink="">
      <xdr:nvSpPr>
        <xdr:cNvPr id="378" name="フローチャート : 判断 377"/>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88917</xdr:rowOff>
    </xdr:from>
    <xdr:ext cx="762000" cy="259045"/>
    <xdr:sp macro="" textlink="">
      <xdr:nvSpPr>
        <xdr:cNvPr id="379" name="テキスト ボックス 378"/>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85" name="円/楕円 384"/>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159402</xdr:rowOff>
    </xdr:from>
    <xdr:ext cx="762000" cy="259045"/>
    <xdr:sp macro="" textlink="">
      <xdr:nvSpPr>
        <xdr:cNvPr id="386" name="公債費該当値テキスト"/>
        <xdr:cNvSpPr txBox="1"/>
      </xdr:nvSpPr>
      <xdr:spPr>
        <a:xfrm>
          <a:off x="49149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87" name="円/楕円 386"/>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94632</xdr:rowOff>
    </xdr:from>
    <xdr:ext cx="736600" cy="259045"/>
    <xdr:sp macro="" textlink="">
      <xdr:nvSpPr>
        <xdr:cNvPr id="388" name="テキスト ボックス 387"/>
        <xdr:cNvSpPr txBox="1"/>
      </xdr:nvSpPr>
      <xdr:spPr>
        <a:xfrm>
          <a:off x="3606800" y="1261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161925</xdr:rowOff>
    </xdr:from>
    <xdr:to>
      <xdr:col>4</xdr:col>
      <xdr:colOff>396875</xdr:colOff>
      <xdr:row>75</xdr:row>
      <xdr:rowOff>92075</xdr:rowOff>
    </xdr:to>
    <xdr:sp macro="" textlink="">
      <xdr:nvSpPr>
        <xdr:cNvPr id="389" name="円/楕円 388"/>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90" name="テキスト ボックス 389"/>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154305</xdr:rowOff>
    </xdr:from>
    <xdr:to>
      <xdr:col>3</xdr:col>
      <xdr:colOff>193675</xdr:colOff>
      <xdr:row>75</xdr:row>
      <xdr:rowOff>84455</xdr:rowOff>
    </xdr:to>
    <xdr:sp macro="" textlink="">
      <xdr:nvSpPr>
        <xdr:cNvPr id="391" name="円/楕円 390"/>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69232</xdr:rowOff>
    </xdr:from>
    <xdr:ext cx="762000" cy="259045"/>
    <xdr:sp macro="" textlink="">
      <xdr:nvSpPr>
        <xdr:cNvPr id="392" name="テキスト ボックス 391"/>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xdr:rowOff>
    </xdr:from>
    <xdr:to>
      <xdr:col>1</xdr:col>
      <xdr:colOff>676275</xdr:colOff>
      <xdr:row>75</xdr:row>
      <xdr:rowOff>111125</xdr:rowOff>
    </xdr:to>
    <xdr:sp macro="" textlink="">
      <xdr:nvSpPr>
        <xdr:cNvPr id="393" name="円/楕円 392"/>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95902</xdr:rowOff>
    </xdr:from>
    <xdr:ext cx="762000" cy="259045"/>
    <xdr:sp macro="" textlink="">
      <xdr:nvSpPr>
        <xdr:cNvPr id="394" name="テキスト ボックス 393"/>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1.3</a:t>
          </a:r>
          <a:r>
            <a:rPr kumimoji="1" lang="ja-JP" altLang="en-US" sz="1300">
              <a:latin typeface="ＭＳ Ｐゴシック"/>
            </a:rPr>
            <a:t>ポイント改善し、類似団体平均も</a:t>
          </a:r>
          <a:r>
            <a:rPr kumimoji="1" lang="en-US" altLang="ja-JP" sz="1300">
              <a:latin typeface="ＭＳ Ｐゴシック"/>
            </a:rPr>
            <a:t>6.1</a:t>
          </a:r>
          <a:r>
            <a:rPr kumimoji="1" lang="ja-JP" altLang="en-US" sz="1300">
              <a:latin typeface="ＭＳ Ｐゴシック"/>
            </a:rPr>
            <a:t>ポイント下回った。本庁舎建設など合併に伴う特例事業の大半が終了したが、小中学校耐震化計画に基づく小中学校の耐震化・新改築工事等の普通建設事業が継続されるため、増加傾向とならないように他の普通建設事業費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16511</xdr:rowOff>
    </xdr:to>
    <xdr:cxnSp macro="">
      <xdr:nvCxnSpPr>
        <xdr:cNvPr id="427" name="直線コネクタ 426"/>
        <xdr:cNvCxnSpPr/>
      </xdr:nvCxnSpPr>
      <xdr:spPr>
        <a:xfrm flipV="1">
          <a:off x="15671800" y="12997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16511</xdr:rowOff>
    </xdr:from>
    <xdr:to>
      <xdr:col>22</xdr:col>
      <xdr:colOff>565150</xdr:colOff>
      <xdr:row>76</xdr:row>
      <xdr:rowOff>27939</xdr:rowOff>
    </xdr:to>
    <xdr:cxnSp macro="">
      <xdr:nvCxnSpPr>
        <xdr:cNvPr id="430" name="直線コネクタ 429"/>
        <xdr:cNvCxnSpPr/>
      </xdr:nvCxnSpPr>
      <xdr:spPr>
        <a:xfrm flipV="1">
          <a:off x="14782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76</xdr:row>
      <xdr:rowOff>27939</xdr:rowOff>
    </xdr:to>
    <xdr:cxnSp macro="">
      <xdr:nvCxnSpPr>
        <xdr:cNvPr id="433" name="直線コネクタ 432"/>
        <xdr:cNvCxnSpPr/>
      </xdr:nvCxnSpPr>
      <xdr:spPr>
        <a:xfrm>
          <a:off x="13893800" y="1293241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111760</xdr:rowOff>
    </xdr:to>
    <xdr:cxnSp macro="">
      <xdr:nvCxnSpPr>
        <xdr:cNvPr id="436" name="直線コネクタ 435"/>
        <xdr:cNvCxnSpPr/>
      </xdr:nvCxnSpPr>
      <xdr:spPr>
        <a:xfrm flipV="1">
          <a:off x="13004800" y="12932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7" name="フローチャート : 判断 43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8" name="テキスト ボックス 43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9" name="フローチャート : 判断 438"/>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40" name="テキスト ボックス 439"/>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6" name="円/楕円 44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7"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48" name="円/楕円 447"/>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49" name="テキスト ボックス 448"/>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50" name="円/楕円 449"/>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51" name="テキスト ボックス 450"/>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52" name="円/楕円 451"/>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3" name="テキスト ボックス 452"/>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4" name="円/楕円 453"/>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5" name="テキスト ボックス 454"/>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岡山県真庭市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6515</xdr:rowOff>
    </xdr:from>
    <xdr:to>
      <xdr:col>4</xdr:col>
      <xdr:colOff>1117600</xdr:colOff>
      <xdr:row>16</xdr:row>
      <xdr:rowOff>34544</xdr:rowOff>
    </xdr:to>
    <xdr:cxnSp macro="">
      <xdr:nvCxnSpPr>
        <xdr:cNvPr id="50" name="直線コネクタ 49"/>
        <xdr:cNvCxnSpPr/>
      </xdr:nvCxnSpPr>
      <xdr:spPr bwMode="auto">
        <a:xfrm>
          <a:off x="5003800" y="2797340"/>
          <a:ext cx="647700" cy="2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125489</xdr:rowOff>
    </xdr:from>
    <xdr:to>
      <xdr:col>4</xdr:col>
      <xdr:colOff>469900</xdr:colOff>
      <xdr:row>16</xdr:row>
      <xdr:rowOff>6515</xdr:rowOff>
    </xdr:to>
    <xdr:cxnSp macro="">
      <xdr:nvCxnSpPr>
        <xdr:cNvPr id="53" name="直線コネクタ 52"/>
        <xdr:cNvCxnSpPr/>
      </xdr:nvCxnSpPr>
      <xdr:spPr bwMode="auto">
        <a:xfrm>
          <a:off x="4305300" y="2744864"/>
          <a:ext cx="698500" cy="5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125489</xdr:rowOff>
    </xdr:from>
    <xdr:to>
      <xdr:col>3</xdr:col>
      <xdr:colOff>904875</xdr:colOff>
      <xdr:row>16</xdr:row>
      <xdr:rowOff>65951</xdr:rowOff>
    </xdr:to>
    <xdr:cxnSp macro="">
      <xdr:nvCxnSpPr>
        <xdr:cNvPr id="56" name="直線コネクタ 55"/>
        <xdr:cNvCxnSpPr/>
      </xdr:nvCxnSpPr>
      <xdr:spPr bwMode="auto">
        <a:xfrm flipV="1">
          <a:off x="3606800" y="2744864"/>
          <a:ext cx="698500" cy="1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39700</xdr:rowOff>
    </xdr:from>
    <xdr:to>
      <xdr:col>3</xdr:col>
      <xdr:colOff>206375</xdr:colOff>
      <xdr:row>16</xdr:row>
      <xdr:rowOff>65951</xdr:rowOff>
    </xdr:to>
    <xdr:cxnSp macro="">
      <xdr:nvCxnSpPr>
        <xdr:cNvPr id="59" name="直線コネクタ 58"/>
        <xdr:cNvCxnSpPr/>
      </xdr:nvCxnSpPr>
      <xdr:spPr bwMode="auto">
        <a:xfrm>
          <a:off x="2908300" y="2830525"/>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32753</xdr:rowOff>
    </xdr:from>
    <xdr:to>
      <xdr:col>3</xdr:col>
      <xdr:colOff>257175</xdr:colOff>
      <xdr:row>18</xdr:row>
      <xdr:rowOff>134353</xdr:rowOff>
    </xdr:to>
    <xdr:sp macro="" textlink="">
      <xdr:nvSpPr>
        <xdr:cNvPr id="60" name="フローチャート : 判断 59"/>
        <xdr:cNvSpPr/>
      </xdr:nvSpPr>
      <xdr:spPr bwMode="auto">
        <a:xfrm>
          <a:off x="3556000" y="3166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119130</xdr:rowOff>
    </xdr:from>
    <xdr:ext cx="762000" cy="259045"/>
    <xdr:sp macro="" textlink="">
      <xdr:nvSpPr>
        <xdr:cNvPr id="61" name="テキスト ボックス 60"/>
        <xdr:cNvSpPr txBox="1"/>
      </xdr:nvSpPr>
      <xdr:spPr>
        <a:xfrm>
          <a:off x="3225800" y="325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28169</xdr:rowOff>
    </xdr:from>
    <xdr:to>
      <xdr:col>2</xdr:col>
      <xdr:colOff>692150</xdr:colOff>
      <xdr:row>18</xdr:row>
      <xdr:rowOff>129769</xdr:rowOff>
    </xdr:to>
    <xdr:sp macro="" textlink="">
      <xdr:nvSpPr>
        <xdr:cNvPr id="62" name="フローチャート : 判断 61"/>
        <xdr:cNvSpPr/>
      </xdr:nvSpPr>
      <xdr:spPr bwMode="auto">
        <a:xfrm>
          <a:off x="2857500" y="3161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114545</xdr:rowOff>
    </xdr:from>
    <xdr:ext cx="762000" cy="259045"/>
    <xdr:sp macro="" textlink="">
      <xdr:nvSpPr>
        <xdr:cNvPr id="63" name="テキスト ボックス 62"/>
        <xdr:cNvSpPr txBox="1"/>
      </xdr:nvSpPr>
      <xdr:spPr>
        <a:xfrm>
          <a:off x="2527300" y="324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155194</xdr:rowOff>
    </xdr:from>
    <xdr:to>
      <xdr:col>5</xdr:col>
      <xdr:colOff>34925</xdr:colOff>
      <xdr:row>16</xdr:row>
      <xdr:rowOff>85344</xdr:rowOff>
    </xdr:to>
    <xdr:sp macro="" textlink="">
      <xdr:nvSpPr>
        <xdr:cNvPr id="69" name="円/楕円 68"/>
        <xdr:cNvSpPr/>
      </xdr:nvSpPr>
      <xdr:spPr bwMode="auto">
        <a:xfrm>
          <a:off x="5600700" y="27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271</xdr:rowOff>
    </xdr:from>
    <xdr:ext cx="762000" cy="259045"/>
    <xdr:sp macro="" textlink="">
      <xdr:nvSpPr>
        <xdr:cNvPr id="70" name="人口1人当たり決算額の推移該当値テキスト130"/>
        <xdr:cNvSpPr txBox="1"/>
      </xdr:nvSpPr>
      <xdr:spPr>
        <a:xfrm>
          <a:off x="5740400" y="26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127165</xdr:rowOff>
    </xdr:from>
    <xdr:to>
      <xdr:col>4</xdr:col>
      <xdr:colOff>520700</xdr:colOff>
      <xdr:row>16</xdr:row>
      <xdr:rowOff>57315</xdr:rowOff>
    </xdr:to>
    <xdr:sp macro="" textlink="">
      <xdr:nvSpPr>
        <xdr:cNvPr id="71" name="円/楕円 70"/>
        <xdr:cNvSpPr/>
      </xdr:nvSpPr>
      <xdr:spPr bwMode="auto">
        <a:xfrm>
          <a:off x="4953000" y="27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67492</xdr:rowOff>
    </xdr:from>
    <xdr:ext cx="736600" cy="259045"/>
    <xdr:sp macro="" textlink="">
      <xdr:nvSpPr>
        <xdr:cNvPr id="72" name="テキスト ボックス 71"/>
        <xdr:cNvSpPr txBox="1"/>
      </xdr:nvSpPr>
      <xdr:spPr>
        <a:xfrm>
          <a:off x="4622800" y="251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74689</xdr:rowOff>
    </xdr:from>
    <xdr:to>
      <xdr:col>3</xdr:col>
      <xdr:colOff>955675</xdr:colOff>
      <xdr:row>16</xdr:row>
      <xdr:rowOff>4839</xdr:rowOff>
    </xdr:to>
    <xdr:sp macro="" textlink="">
      <xdr:nvSpPr>
        <xdr:cNvPr id="73" name="円/楕円 72"/>
        <xdr:cNvSpPr/>
      </xdr:nvSpPr>
      <xdr:spPr bwMode="auto">
        <a:xfrm>
          <a:off x="4254500" y="269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15016</xdr:rowOff>
    </xdr:from>
    <xdr:ext cx="762000" cy="259045"/>
    <xdr:sp macro="" textlink="">
      <xdr:nvSpPr>
        <xdr:cNvPr id="74" name="テキスト ボックス 73"/>
        <xdr:cNvSpPr txBox="1"/>
      </xdr:nvSpPr>
      <xdr:spPr>
        <a:xfrm>
          <a:off x="3924300" y="24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15151</xdr:rowOff>
    </xdr:from>
    <xdr:to>
      <xdr:col>3</xdr:col>
      <xdr:colOff>257175</xdr:colOff>
      <xdr:row>16</xdr:row>
      <xdr:rowOff>116751</xdr:rowOff>
    </xdr:to>
    <xdr:sp macro="" textlink="">
      <xdr:nvSpPr>
        <xdr:cNvPr id="75" name="円/楕円 74"/>
        <xdr:cNvSpPr/>
      </xdr:nvSpPr>
      <xdr:spPr bwMode="auto">
        <a:xfrm>
          <a:off x="3556000" y="280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126928</xdr:rowOff>
    </xdr:from>
    <xdr:ext cx="762000" cy="259045"/>
    <xdr:sp macro="" textlink="">
      <xdr:nvSpPr>
        <xdr:cNvPr id="76" name="テキスト ボックス 75"/>
        <xdr:cNvSpPr txBox="1"/>
      </xdr:nvSpPr>
      <xdr:spPr>
        <a:xfrm>
          <a:off x="3225800" y="257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160350</xdr:rowOff>
    </xdr:from>
    <xdr:to>
      <xdr:col>2</xdr:col>
      <xdr:colOff>692150</xdr:colOff>
      <xdr:row>16</xdr:row>
      <xdr:rowOff>90500</xdr:rowOff>
    </xdr:to>
    <xdr:sp macro="" textlink="">
      <xdr:nvSpPr>
        <xdr:cNvPr id="77" name="円/楕円 76"/>
        <xdr:cNvSpPr/>
      </xdr:nvSpPr>
      <xdr:spPr bwMode="auto">
        <a:xfrm>
          <a:off x="2857500" y="277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100677</xdr:rowOff>
    </xdr:from>
    <xdr:ext cx="762000" cy="259045"/>
    <xdr:sp macro="" textlink="">
      <xdr:nvSpPr>
        <xdr:cNvPr id="78" name="テキスト ボックス 77"/>
        <xdr:cNvSpPr txBox="1"/>
      </xdr:nvSpPr>
      <xdr:spPr>
        <a:xfrm>
          <a:off x="2527300" y="25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267303</xdr:rowOff>
    </xdr:from>
    <xdr:to>
      <xdr:col>4</xdr:col>
      <xdr:colOff>1117600</xdr:colOff>
      <xdr:row>37</xdr:row>
      <xdr:rowOff>288651</xdr:rowOff>
    </xdr:to>
    <xdr:cxnSp macro="">
      <xdr:nvCxnSpPr>
        <xdr:cNvPr id="112" name="直線コネクタ 111"/>
        <xdr:cNvCxnSpPr/>
      </xdr:nvCxnSpPr>
      <xdr:spPr bwMode="auto">
        <a:xfrm>
          <a:off x="5003800" y="7392003"/>
          <a:ext cx="647700" cy="2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273427</xdr:rowOff>
    </xdr:from>
    <xdr:ext cx="762000" cy="259045"/>
    <xdr:sp macro="" textlink="">
      <xdr:nvSpPr>
        <xdr:cNvPr id="113" name="人口1人当たり決算額の推移平均値テキスト445"/>
        <xdr:cNvSpPr txBox="1"/>
      </xdr:nvSpPr>
      <xdr:spPr>
        <a:xfrm>
          <a:off x="5740400" y="739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256708</xdr:rowOff>
    </xdr:from>
    <xdr:to>
      <xdr:col>4</xdr:col>
      <xdr:colOff>469900</xdr:colOff>
      <xdr:row>37</xdr:row>
      <xdr:rowOff>267303</xdr:rowOff>
    </xdr:to>
    <xdr:cxnSp macro="">
      <xdr:nvCxnSpPr>
        <xdr:cNvPr id="115" name="直線コネクタ 114"/>
        <xdr:cNvCxnSpPr/>
      </xdr:nvCxnSpPr>
      <xdr:spPr bwMode="auto">
        <a:xfrm>
          <a:off x="4305300" y="7381408"/>
          <a:ext cx="698500" cy="1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256228</xdr:rowOff>
    </xdr:from>
    <xdr:to>
      <xdr:col>3</xdr:col>
      <xdr:colOff>904875</xdr:colOff>
      <xdr:row>37</xdr:row>
      <xdr:rowOff>256708</xdr:rowOff>
    </xdr:to>
    <xdr:cxnSp macro="">
      <xdr:nvCxnSpPr>
        <xdr:cNvPr id="118" name="直線コネクタ 117"/>
        <xdr:cNvCxnSpPr/>
      </xdr:nvCxnSpPr>
      <xdr:spPr bwMode="auto">
        <a:xfrm>
          <a:off x="3606800" y="7380928"/>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248203</xdr:rowOff>
    </xdr:from>
    <xdr:to>
      <xdr:col>3</xdr:col>
      <xdr:colOff>206375</xdr:colOff>
      <xdr:row>37</xdr:row>
      <xdr:rowOff>256228</xdr:rowOff>
    </xdr:to>
    <xdr:cxnSp macro="">
      <xdr:nvCxnSpPr>
        <xdr:cNvPr id="121" name="直線コネクタ 120"/>
        <xdr:cNvCxnSpPr/>
      </xdr:nvCxnSpPr>
      <xdr:spPr bwMode="auto">
        <a:xfrm>
          <a:off x="2908300" y="7372903"/>
          <a:ext cx="698500" cy="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264639</xdr:rowOff>
    </xdr:from>
    <xdr:to>
      <xdr:col>3</xdr:col>
      <xdr:colOff>257175</xdr:colOff>
      <xdr:row>38</xdr:row>
      <xdr:rowOff>23339</xdr:rowOff>
    </xdr:to>
    <xdr:sp macro="" textlink="">
      <xdr:nvSpPr>
        <xdr:cNvPr id="122" name="フローチャート : 判断 121"/>
        <xdr:cNvSpPr/>
      </xdr:nvSpPr>
      <xdr:spPr bwMode="auto">
        <a:xfrm>
          <a:off x="3556000" y="738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8116</xdr:rowOff>
    </xdr:from>
    <xdr:ext cx="762000" cy="259045"/>
    <xdr:sp macro="" textlink="">
      <xdr:nvSpPr>
        <xdr:cNvPr id="123" name="テキスト ボックス 122"/>
        <xdr:cNvSpPr txBox="1"/>
      </xdr:nvSpPr>
      <xdr:spPr>
        <a:xfrm>
          <a:off x="3225800" y="74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260482</xdr:rowOff>
    </xdr:from>
    <xdr:to>
      <xdr:col>2</xdr:col>
      <xdr:colOff>692150</xdr:colOff>
      <xdr:row>38</xdr:row>
      <xdr:rowOff>19182</xdr:rowOff>
    </xdr:to>
    <xdr:sp macro="" textlink="">
      <xdr:nvSpPr>
        <xdr:cNvPr id="124" name="フローチャート : 判断 123"/>
        <xdr:cNvSpPr/>
      </xdr:nvSpPr>
      <xdr:spPr bwMode="auto">
        <a:xfrm>
          <a:off x="2857500" y="7385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3959</xdr:rowOff>
    </xdr:from>
    <xdr:ext cx="762000" cy="259045"/>
    <xdr:sp macro="" textlink="">
      <xdr:nvSpPr>
        <xdr:cNvPr id="125" name="テキスト ボックス 124"/>
        <xdr:cNvSpPr txBox="1"/>
      </xdr:nvSpPr>
      <xdr:spPr>
        <a:xfrm>
          <a:off x="2527300" y="74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237851</xdr:rowOff>
    </xdr:from>
    <xdr:to>
      <xdr:col>5</xdr:col>
      <xdr:colOff>34925</xdr:colOff>
      <xdr:row>37</xdr:row>
      <xdr:rowOff>339451</xdr:rowOff>
    </xdr:to>
    <xdr:sp macro="" textlink="">
      <xdr:nvSpPr>
        <xdr:cNvPr id="131" name="円/楕円 130"/>
        <xdr:cNvSpPr/>
      </xdr:nvSpPr>
      <xdr:spPr bwMode="auto">
        <a:xfrm>
          <a:off x="5600700" y="736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82928</xdr:rowOff>
    </xdr:from>
    <xdr:ext cx="762000" cy="259045"/>
    <xdr:sp macro="" textlink="">
      <xdr:nvSpPr>
        <xdr:cNvPr id="132" name="人口1人当たり決算額の推移該当値テキスト445"/>
        <xdr:cNvSpPr txBox="1"/>
      </xdr:nvSpPr>
      <xdr:spPr>
        <a:xfrm>
          <a:off x="5740400" y="72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216503</xdr:rowOff>
    </xdr:from>
    <xdr:to>
      <xdr:col>4</xdr:col>
      <xdr:colOff>520700</xdr:colOff>
      <xdr:row>37</xdr:row>
      <xdr:rowOff>318103</xdr:rowOff>
    </xdr:to>
    <xdr:sp macro="" textlink="">
      <xdr:nvSpPr>
        <xdr:cNvPr id="133" name="円/楕円 132"/>
        <xdr:cNvSpPr/>
      </xdr:nvSpPr>
      <xdr:spPr bwMode="auto">
        <a:xfrm>
          <a:off x="4953000" y="73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156830</xdr:rowOff>
    </xdr:from>
    <xdr:ext cx="736600" cy="259045"/>
    <xdr:sp macro="" textlink="">
      <xdr:nvSpPr>
        <xdr:cNvPr id="134" name="テキスト ボックス 133"/>
        <xdr:cNvSpPr txBox="1"/>
      </xdr:nvSpPr>
      <xdr:spPr>
        <a:xfrm>
          <a:off x="4622800" y="711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205908</xdr:rowOff>
    </xdr:from>
    <xdr:to>
      <xdr:col>3</xdr:col>
      <xdr:colOff>955675</xdr:colOff>
      <xdr:row>37</xdr:row>
      <xdr:rowOff>307508</xdr:rowOff>
    </xdr:to>
    <xdr:sp macro="" textlink="">
      <xdr:nvSpPr>
        <xdr:cNvPr id="135" name="円/楕円 134"/>
        <xdr:cNvSpPr/>
      </xdr:nvSpPr>
      <xdr:spPr bwMode="auto">
        <a:xfrm>
          <a:off x="4254500" y="733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146235</xdr:rowOff>
    </xdr:from>
    <xdr:ext cx="762000" cy="259045"/>
    <xdr:sp macro="" textlink="">
      <xdr:nvSpPr>
        <xdr:cNvPr id="136" name="テキスト ボックス 135"/>
        <xdr:cNvSpPr txBox="1"/>
      </xdr:nvSpPr>
      <xdr:spPr>
        <a:xfrm>
          <a:off x="3924300" y="709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205428</xdr:rowOff>
    </xdr:from>
    <xdr:to>
      <xdr:col>3</xdr:col>
      <xdr:colOff>257175</xdr:colOff>
      <xdr:row>37</xdr:row>
      <xdr:rowOff>307028</xdr:rowOff>
    </xdr:to>
    <xdr:sp macro="" textlink="">
      <xdr:nvSpPr>
        <xdr:cNvPr id="137" name="円/楕円 136"/>
        <xdr:cNvSpPr/>
      </xdr:nvSpPr>
      <xdr:spPr bwMode="auto">
        <a:xfrm>
          <a:off x="35560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145755</xdr:rowOff>
    </xdr:from>
    <xdr:ext cx="762000" cy="259045"/>
    <xdr:sp macro="" textlink="">
      <xdr:nvSpPr>
        <xdr:cNvPr id="138" name="テキスト ボックス 137"/>
        <xdr:cNvSpPr txBox="1"/>
      </xdr:nvSpPr>
      <xdr:spPr>
        <a:xfrm>
          <a:off x="32258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197403</xdr:rowOff>
    </xdr:from>
    <xdr:to>
      <xdr:col>2</xdr:col>
      <xdr:colOff>692150</xdr:colOff>
      <xdr:row>37</xdr:row>
      <xdr:rowOff>299003</xdr:rowOff>
    </xdr:to>
    <xdr:sp macro="" textlink="">
      <xdr:nvSpPr>
        <xdr:cNvPr id="139" name="円/楕円 138"/>
        <xdr:cNvSpPr/>
      </xdr:nvSpPr>
      <xdr:spPr bwMode="auto">
        <a:xfrm>
          <a:off x="2857500" y="732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137730</xdr:rowOff>
    </xdr:from>
    <xdr:ext cx="762000" cy="259045"/>
    <xdr:sp macro="" textlink="">
      <xdr:nvSpPr>
        <xdr:cNvPr id="140" name="テキスト ボックス 139"/>
        <xdr:cNvSpPr txBox="1"/>
      </xdr:nvSpPr>
      <xdr:spPr>
        <a:xfrm>
          <a:off x="2527300" y="709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年度末財政調整基金残高は、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百万円であり、平成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百万円増加している。これにより標準財政規模に対する割合も</a:t>
          </a:r>
          <a:r>
            <a:rPr kumimoji="1" lang="en-US" altLang="ja-JP" sz="1400">
              <a:latin typeface="ＭＳ ゴシック" pitchFamily="49" charset="-128"/>
              <a:ea typeface="ＭＳ ゴシック" pitchFamily="49" charset="-128"/>
            </a:rPr>
            <a:t>54.02</a:t>
          </a:r>
          <a:r>
            <a:rPr kumimoji="1" lang="ja-JP" altLang="en-US" sz="1400">
              <a:latin typeface="ＭＳ ゴシック" pitchFamily="49" charset="-128"/>
              <a:ea typeface="ＭＳ ゴシック" pitchFamily="49" charset="-128"/>
            </a:rPr>
            <a:t>ポイントで</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ポイント上昇している。また、平成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年度実質収支額は、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百万円で、標準財政規模に対する実質収支額の割合は、</a:t>
          </a:r>
          <a:r>
            <a:rPr kumimoji="1" lang="en-US" altLang="ja-JP" sz="1400">
              <a:latin typeface="ＭＳ ゴシック" pitchFamily="49" charset="-128"/>
              <a:ea typeface="ＭＳ ゴシック" pitchFamily="49" charset="-128"/>
            </a:rPr>
            <a:t>5.18</a:t>
          </a:r>
          <a:r>
            <a:rPr kumimoji="1" lang="ja-JP" altLang="en-US" sz="1400">
              <a:latin typeface="ＭＳ ゴシック" pitchFamily="49" charset="-128"/>
              <a:ea typeface="ＭＳ ゴシック" pitchFamily="49" charset="-128"/>
            </a:rPr>
            <a:t>ポイントで平成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額を出している。標準財政規模比においては各会計とも大きな変動はない。一般会計は、普通交付税の合併特例期間終了に伴う一般財源の減少に備え、真庭市総合計画に基づいて、計画的に事業を進めていく。特別会計は、独立採算の原則により、歳入歳出の適正化を図り、経営基盤を強化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実質公債費比率</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分子）は減少傾向である。</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その主な要因は、過去に借り入れた地方債の償還が終了したことと、真庭市総合計画に基づいて事業を計画的に進めていることで地方債が抑制され、元利償還金が減少していることである。また、債務負担行為に基づく支出額は、利子補給に係るものも多く、今後も減少傾向にある。公営企業への準元利償還金は、下水道施設等の整備を実施していくため、今後も同等の額を維持していく。</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算入公債費等については、合併特例事業債、過疎対策事業債、辺地対策事業債の借り入れによって増加傾向にある。</a:t>
          </a:r>
          <a:endParaRPr kumimoji="1" lang="en-US" altLang="ja-JP" sz="14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分子）は年々減少傾向である。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減少傾向であり、その主な要因は、真庭市総合計画に基づいて事業を計画的に進めていることで、地方債を抑制してきた効果が現れ、地方債現在高が大きく減少したことである。また、債務負担行為に基づく支出予定額は利子補給に係るものが多く、今後も減少傾向にある。公営企業債の準元利償還金の減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年度に行った補償金免除繰上償還の効果が表れたことによる。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充当可能財源はほぼ横ばいである。充当可能基金は財政調整基金の積立増により増加している。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32167929</v>
      </c>
      <c r="BO4" s="349"/>
      <c r="BP4" s="349"/>
      <c r="BQ4" s="349"/>
      <c r="BR4" s="349"/>
      <c r="BS4" s="349"/>
      <c r="BT4" s="349"/>
      <c r="BU4" s="350"/>
      <c r="BV4" s="348">
        <v>31260171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30729911</v>
      </c>
      <c r="BO5" s="386"/>
      <c r="BP5" s="386"/>
      <c r="BQ5" s="386"/>
      <c r="BR5" s="386"/>
      <c r="BS5" s="386"/>
      <c r="BT5" s="386"/>
      <c r="BU5" s="387"/>
      <c r="BV5" s="385">
        <v>29819021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82.3</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1438018</v>
      </c>
      <c r="BO6" s="386"/>
      <c r="BP6" s="386"/>
      <c r="BQ6" s="386"/>
      <c r="BR6" s="386"/>
      <c r="BS6" s="386"/>
      <c r="BT6" s="386"/>
      <c r="BU6" s="387"/>
      <c r="BV6" s="385">
        <v>1441150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87.4</v>
      </c>
      <c r="CU6" s="423"/>
      <c r="CV6" s="423"/>
      <c r="CW6" s="423"/>
      <c r="CX6" s="423"/>
      <c r="CY6" s="423"/>
      <c r="CZ6" s="423"/>
      <c r="DA6" s="424"/>
      <c r="DB6" s="422">
        <v>89.5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322715</v>
      </c>
      <c r="BO7" s="386"/>
      <c r="BP7" s="386"/>
      <c r="BQ7" s="386"/>
      <c r="BR7" s="386"/>
      <c r="BS7" s="386"/>
      <c r="BT7" s="386"/>
      <c r="BU7" s="387"/>
      <c r="BV7" s="385">
        <v>249226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21514878</v>
      </c>
      <c r="CU7" s="386"/>
      <c r="CV7" s="386"/>
      <c r="CW7" s="386"/>
      <c r="CX7" s="386"/>
      <c r="CY7" s="386"/>
      <c r="CZ7" s="386"/>
      <c r="DA7" s="387"/>
      <c r="DB7" s="385">
        <v>21371056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1115303</v>
      </c>
      <c r="BO8" s="386"/>
      <c r="BP8" s="386"/>
      <c r="BQ8" s="386"/>
      <c r="BR8" s="386"/>
      <c r="BS8" s="386"/>
      <c r="BT8" s="386"/>
      <c r="BU8" s="387"/>
      <c r="BV8" s="385">
        <v>1191924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48964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-76621</v>
      </c>
      <c r="BO9" s="386"/>
      <c r="BP9" s="386"/>
      <c r="BQ9" s="386"/>
      <c r="BR9" s="386"/>
      <c r="BS9" s="386"/>
      <c r="BT9" s="386"/>
      <c r="BU9" s="387"/>
      <c r="BV9" s="385">
        <v>-279469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51782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12332</v>
      </c>
      <c r="BO10" s="386"/>
      <c r="BP10" s="386"/>
      <c r="BQ10" s="386"/>
      <c r="BR10" s="386"/>
      <c r="BS10" s="386"/>
      <c r="BT10" s="386"/>
      <c r="BU10" s="387"/>
      <c r="BV10" s="385">
        <v>79678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49222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49031</v>
      </c>
      <c r="S13" s="467"/>
      <c r="T13" s="467"/>
      <c r="U13" s="467"/>
      <c r="V13" s="468"/>
      <c r="W13" s="401" t="s">
        <v>124</v>
      </c>
      <c r="X13" s="402"/>
      <c r="Y13" s="402"/>
      <c r="Z13" s="402"/>
      <c r="AA13" s="402"/>
      <c r="AB13" s="392"/>
      <c r="AC13" s="436">
        <v>3435</v>
      </c>
      <c r="AD13" s="437"/>
      <c r="AE13" s="437"/>
      <c r="AF13" s="437"/>
      <c r="AG13" s="476"/>
      <c r="AH13" s="436">
        <v>4541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-64289</v>
      </c>
      <c r="BO13" s="386"/>
      <c r="BP13" s="386"/>
      <c r="BQ13" s="386"/>
      <c r="BR13" s="386"/>
      <c r="BS13" s="386"/>
      <c r="BT13" s="386"/>
      <c r="BU13" s="387"/>
      <c r="BV13" s="385">
        <v>-199791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49566</v>
      </c>
      <c r="S14" s="467"/>
      <c r="T14" s="467"/>
      <c r="U14" s="467"/>
      <c r="V14" s="468"/>
      <c r="W14" s="375"/>
      <c r="X14" s="376"/>
      <c r="Y14" s="376"/>
      <c r="Z14" s="376"/>
      <c r="AA14" s="376"/>
      <c r="AB14" s="365"/>
      <c r="AC14" s="469">
        <v>14.7</v>
      </c>
      <c r="AD14" s="470"/>
      <c r="AE14" s="470"/>
      <c r="AF14" s="470"/>
      <c r="AG14" s="471"/>
      <c r="AH14" s="469">
        <v>17.100000000000001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33.1</v>
      </c>
      <c r="CU14" s="481"/>
      <c r="CV14" s="481"/>
      <c r="CW14" s="481"/>
      <c r="CX14" s="481"/>
      <c r="CY14" s="481"/>
      <c r="CZ14" s="481"/>
      <c r="DA14" s="482"/>
      <c r="DB14" s="480">
        <v>60.1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49369</v>
      </c>
      <c r="S15" s="467"/>
      <c r="T15" s="467"/>
      <c r="U15" s="467"/>
      <c r="V15" s="468"/>
      <c r="W15" s="401" t="s">
        <v>130</v>
      </c>
      <c r="X15" s="402"/>
      <c r="Y15" s="402"/>
      <c r="Z15" s="402"/>
      <c r="AA15" s="402"/>
      <c r="AB15" s="392"/>
      <c r="AC15" s="436">
        <v>6602</v>
      </c>
      <c r="AD15" s="437"/>
      <c r="AE15" s="437"/>
      <c r="AF15" s="437"/>
      <c r="AG15" s="476"/>
      <c r="AH15" s="436">
        <v>7891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4554040</v>
      </c>
      <c r="BO15" s="349"/>
      <c r="BP15" s="349"/>
      <c r="BQ15" s="349"/>
      <c r="BR15" s="349"/>
      <c r="BS15" s="349"/>
      <c r="BT15" s="349"/>
      <c r="BU15" s="350"/>
      <c r="BV15" s="348">
        <v>4453909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28.2</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14587089</v>
      </c>
      <c r="BO16" s="386"/>
      <c r="BP16" s="386"/>
      <c r="BQ16" s="386"/>
      <c r="BR16" s="386"/>
      <c r="BS16" s="386"/>
      <c r="BT16" s="386"/>
      <c r="BU16" s="387"/>
      <c r="BV16" s="385">
        <v>14603909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13371</v>
      </c>
      <c r="AD17" s="437"/>
      <c r="AE17" s="437"/>
      <c r="AF17" s="437"/>
      <c r="AG17" s="476"/>
      <c r="AH17" s="436">
        <v>14139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5831173</v>
      </c>
      <c r="BO17" s="386"/>
      <c r="BP17" s="386"/>
      <c r="BQ17" s="386"/>
      <c r="BR17" s="386"/>
      <c r="BS17" s="386"/>
      <c r="BT17" s="386"/>
      <c r="BU17" s="387"/>
      <c r="BV17" s="385">
        <v>5694667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828.43</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17874308</v>
      </c>
      <c r="BO18" s="386"/>
      <c r="BP18" s="386"/>
      <c r="BQ18" s="386"/>
      <c r="BR18" s="386"/>
      <c r="BS18" s="386"/>
      <c r="BT18" s="386"/>
      <c r="BU18" s="387"/>
      <c r="BV18" s="385">
        <v>18174133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24103236</v>
      </c>
      <c r="BO19" s="386"/>
      <c r="BP19" s="386"/>
      <c r="BQ19" s="386"/>
      <c r="BR19" s="386"/>
      <c r="BS19" s="386"/>
      <c r="BT19" s="386"/>
      <c r="BU19" s="387"/>
      <c r="BV19" s="385">
        <v>23950840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16458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33894743</v>
      </c>
      <c r="BO23" s="386"/>
      <c r="BP23" s="386"/>
      <c r="BQ23" s="386"/>
      <c r="BR23" s="386"/>
      <c r="BS23" s="386"/>
      <c r="BT23" s="386"/>
      <c r="BU23" s="387"/>
      <c r="BV23" s="385">
        <v>34456847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8800</v>
      </c>
      <c r="R24" s="437"/>
      <c r="S24" s="437"/>
      <c r="T24" s="437"/>
      <c r="U24" s="437"/>
      <c r="V24" s="476"/>
      <c r="W24" s="531"/>
      <c r="X24" s="519"/>
      <c r="Y24" s="520"/>
      <c r="Z24" s="435" t="s">
        <v>153</v>
      </c>
      <c r="AA24" s="415"/>
      <c r="AB24" s="415"/>
      <c r="AC24" s="415"/>
      <c r="AD24" s="415"/>
      <c r="AE24" s="415"/>
      <c r="AF24" s="415"/>
      <c r="AG24" s="416"/>
      <c r="AH24" s="436">
        <v>641</v>
      </c>
      <c r="AI24" s="437"/>
      <c r="AJ24" s="437"/>
      <c r="AK24" s="437"/>
      <c r="AL24" s="476"/>
      <c r="AM24" s="436">
        <v>1966588</v>
      </c>
      <c r="AN24" s="437"/>
      <c r="AO24" s="437"/>
      <c r="AP24" s="437"/>
      <c r="AQ24" s="437"/>
      <c r="AR24" s="476"/>
      <c r="AS24" s="436">
        <v>3068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27718892</v>
      </c>
      <c r="BO24" s="386"/>
      <c r="BP24" s="386"/>
      <c r="BQ24" s="386"/>
      <c r="BR24" s="386"/>
      <c r="BS24" s="386"/>
      <c r="BT24" s="386"/>
      <c r="BU24" s="387"/>
      <c r="BV24" s="385">
        <v>27607571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7200</v>
      </c>
      <c r="R25" s="437"/>
      <c r="S25" s="437"/>
      <c r="T25" s="437"/>
      <c r="U25" s="437"/>
      <c r="V25" s="476"/>
      <c r="W25" s="531"/>
      <c r="X25" s="519"/>
      <c r="Y25" s="520"/>
      <c r="Z25" s="435" t="s">
        <v>156</v>
      </c>
      <c r="AA25" s="415"/>
      <c r="AB25" s="415"/>
      <c r="AC25" s="415"/>
      <c r="AD25" s="415"/>
      <c r="AE25" s="415"/>
      <c r="AF25" s="415"/>
      <c r="AG25" s="416"/>
      <c r="AH25" s="436">
        <v>98</v>
      </c>
      <c r="AI25" s="437"/>
      <c r="AJ25" s="437"/>
      <c r="AK25" s="437"/>
      <c r="AL25" s="476"/>
      <c r="AM25" s="436">
        <v>268030</v>
      </c>
      <c r="AN25" s="437"/>
      <c r="AO25" s="437"/>
      <c r="AP25" s="437"/>
      <c r="AQ25" s="437"/>
      <c r="AR25" s="476"/>
      <c r="AS25" s="436">
        <v>2735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4533084</v>
      </c>
      <c r="BO25" s="349"/>
      <c r="BP25" s="349"/>
      <c r="BQ25" s="349"/>
      <c r="BR25" s="349"/>
      <c r="BS25" s="349"/>
      <c r="BT25" s="349"/>
      <c r="BU25" s="350"/>
      <c r="BV25" s="348">
        <v>5615520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6500</v>
      </c>
      <c r="R26" s="437"/>
      <c r="S26" s="437"/>
      <c r="T26" s="437"/>
      <c r="U26" s="437"/>
      <c r="V26" s="476"/>
      <c r="W26" s="531"/>
      <c r="X26" s="519"/>
      <c r="Y26" s="520"/>
      <c r="Z26" s="435" t="s">
        <v>159</v>
      </c>
      <c r="AA26" s="539"/>
      <c r="AB26" s="539"/>
      <c r="AC26" s="539"/>
      <c r="AD26" s="539"/>
      <c r="AE26" s="539"/>
      <c r="AF26" s="539"/>
      <c r="AG26" s="540"/>
      <c r="AH26" s="436">
        <v>85</v>
      </c>
      <c r="AI26" s="437"/>
      <c r="AJ26" s="437"/>
      <c r="AK26" s="437"/>
      <c r="AL26" s="476"/>
      <c r="AM26" s="436">
        <v>236640</v>
      </c>
      <c r="AN26" s="437"/>
      <c r="AO26" s="437"/>
      <c r="AP26" s="437"/>
      <c r="AQ26" s="437"/>
      <c r="AR26" s="476"/>
      <c r="AS26" s="436">
        <v>2784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4500</v>
      </c>
      <c r="R27" s="437"/>
      <c r="S27" s="437"/>
      <c r="T27" s="437"/>
      <c r="U27" s="437"/>
      <c r="V27" s="476"/>
      <c r="W27" s="531"/>
      <c r="X27" s="519"/>
      <c r="Y27" s="520"/>
      <c r="Z27" s="435" t="s">
        <v>162</v>
      </c>
      <c r="AA27" s="415"/>
      <c r="AB27" s="415"/>
      <c r="AC27" s="415"/>
      <c r="AD27" s="415"/>
      <c r="AE27" s="415"/>
      <c r="AF27" s="415"/>
      <c r="AG27" s="416"/>
      <c r="AH27" s="436">
        <v>43</v>
      </c>
      <c r="AI27" s="437"/>
      <c r="AJ27" s="437"/>
      <c r="AK27" s="437"/>
      <c r="AL27" s="476"/>
      <c r="AM27" s="436">
        <v>132621</v>
      </c>
      <c r="AN27" s="437"/>
      <c r="AO27" s="437"/>
      <c r="AP27" s="437"/>
      <c r="AQ27" s="437"/>
      <c r="AR27" s="476"/>
      <c r="AS27" s="436">
        <v>3084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402955</v>
      </c>
      <c r="BO27" s="553"/>
      <c r="BP27" s="553"/>
      <c r="BQ27" s="553"/>
      <c r="BR27" s="553"/>
      <c r="BS27" s="553"/>
      <c r="BT27" s="553"/>
      <c r="BU27" s="554"/>
      <c r="BV27" s="552">
        <v>402643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4000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11622851</v>
      </c>
      <c r="BO28" s="349"/>
      <c r="BP28" s="349"/>
      <c r="BQ28" s="349"/>
      <c r="BR28" s="349"/>
      <c r="BS28" s="349"/>
      <c r="BT28" s="349"/>
      <c r="BU28" s="350"/>
      <c r="BV28" s="348">
        <v>11014519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3000</v>
      </c>
      <c r="R29" s="437"/>
      <c r="S29" s="437"/>
      <c r="T29" s="437"/>
      <c r="U29" s="437"/>
      <c r="V29" s="476"/>
      <c r="W29" s="531"/>
      <c r="X29" s="519"/>
      <c r="Y29" s="520"/>
      <c r="Z29" s="435" t="s">
        <v>169</v>
      </c>
      <c r="AA29" s="415"/>
      <c r="AB29" s="415"/>
      <c r="AC29" s="415"/>
      <c r="AD29" s="415"/>
      <c r="AE29" s="415"/>
      <c r="AF29" s="415"/>
      <c r="AG29" s="416"/>
      <c r="AH29" s="436">
        <v>684</v>
      </c>
      <c r="AI29" s="437"/>
      <c r="AJ29" s="437"/>
      <c r="AK29" s="437"/>
      <c r="AL29" s="476"/>
      <c r="AM29" s="436">
        <v>2099209</v>
      </c>
      <c r="AN29" s="437"/>
      <c r="AO29" s="437"/>
      <c r="AP29" s="437"/>
      <c r="AQ29" s="437"/>
      <c r="AR29" s="476"/>
      <c r="AS29" s="436">
        <v>3069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663800</v>
      </c>
      <c r="BO29" s="386"/>
      <c r="BP29" s="386"/>
      <c r="BQ29" s="386"/>
      <c r="BR29" s="386"/>
      <c r="BS29" s="386"/>
      <c r="BT29" s="386"/>
      <c r="BU29" s="387"/>
      <c r="BV29" s="385">
        <v>662879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6530991</v>
      </c>
      <c r="BO30" s="553"/>
      <c r="BP30" s="553"/>
      <c r="BQ30" s="553"/>
      <c r="BR30" s="553"/>
      <c r="BS30" s="553"/>
      <c r="BT30" s="553"/>
      <c r="BU30" s="554"/>
      <c r="BV30" s="552">
        <v>4770100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真庭市国民健康保険特別会計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真庭市水道事業会計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真庭市簡易水道事業特別会計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岡山県広域水道企業団</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おちあい振興公社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真庭市介護保険特別会計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真庭市国民健康保険湯原温泉病院事業会計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真庭市公共下水道事業特別会計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岡山県後期高齢者医療広域連合一般会計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真庭市畜産公社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真庭市後期高齢者医療特別会計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真庭市農業共済事業特別会計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真庭市農業集落排水事業特別会計</v>
      </c>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岡山県後期高齢者医療広域連合特別会計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醍醐の里</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真庭市介護保険特別会計（介護サービス事業勘定）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真庭市浄化槽事業特別会計</v>
      </c>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岡山県市町村総合事務組合一般会計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真庭エスパス文化振興財団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IF('各会計、関係団体の財政状況及び健全化判断比率'!B39="","",'各会計、関係団体の財政状況及び健全化判断比率'!B39)</f>
        <v>真庭市津黒高原観光事業特別会計</v>
      </c>
      <c r="BH38" s="565"/>
      <c r="BI38" s="565"/>
      <c r="BJ38" s="565"/>
      <c r="BK38" s="565"/>
      <c r="BL38" s="565"/>
      <c r="BM38" s="565"/>
      <c r="BN38" s="565"/>
      <c r="BO38" s="565"/>
      <c r="BP38" s="565"/>
      <c r="BQ38" s="565"/>
      <c r="BR38" s="565"/>
      <c r="BS38" s="565"/>
      <c r="BT38" s="565"/>
      <c r="BU38" s="565"/>
      <c r="BV38" s="165"/>
      <c r="BW38" s="564">
        <f t="shared" si="2"/>
        <v>21</v>
      </c>
      <c r="BX38" s="564"/>
      <c r="BY38" s="565" t="str">
        <f>IF('各会計、関係団体の財政状況及び健全化判断比率'!B72="","",'各会計、関係団体の財政状況及び健全化判断比率'!B72)</f>
        <v>岡山県市町村総合事務組合貸付金特別会計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アストピア蒜山</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14</v>
      </c>
      <c r="BF39" s="564"/>
      <c r="BG39" s="565" t="str">
        <f>IF('各会計、関係団体の財政状況及び健全化判断比率'!B40="","",'各会計、関係団体の財政状況及び健全化判断比率'!B40)</f>
        <v>真庭市クリエイト菅谷事業特別会計</v>
      </c>
      <c r="BH39" s="565"/>
      <c r="BI39" s="565"/>
      <c r="BJ39" s="565"/>
      <c r="BK39" s="565"/>
      <c r="BL39" s="565"/>
      <c r="BM39" s="565"/>
      <c r="BN39" s="565"/>
      <c r="BO39" s="565"/>
      <c r="BP39" s="565"/>
      <c r="BQ39" s="565"/>
      <c r="BR39" s="565"/>
      <c r="BS39" s="565"/>
      <c r="BT39" s="565"/>
      <c r="BU39" s="565"/>
      <c r="BV39" s="165"/>
      <c r="BW39" s="564">
        <f t="shared" si="2"/>
        <v>22</v>
      </c>
      <c r="BX39" s="564"/>
      <c r="BY39" s="565" t="str">
        <f>IF('各会計、関係団体の財政状況及び健全化判断比率'!B73="","",'各会計、関係団体の財政状況及び健全化判断比率'!B73)</f>
        <v>岡山県市町村総合事務組合脱退還付金特別会計</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蒜山農業公社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15</v>
      </c>
      <c r="BF40" s="564"/>
      <c r="BG40" s="565" t="str">
        <f>IF('各会計、関係団体の財政状況及び健全化判断比率'!B41="","",'各会計、関係団体の財政状況及び健全化判断比率'!B41)</f>
        <v>真庭市温泉事業特別会計</v>
      </c>
      <c r="BH40" s="565"/>
      <c r="BI40" s="565"/>
      <c r="BJ40" s="565"/>
      <c r="BK40" s="565"/>
      <c r="BL40" s="565"/>
      <c r="BM40" s="565"/>
      <c r="BN40" s="565"/>
      <c r="BO40" s="565"/>
      <c r="BP40" s="565"/>
      <c r="BQ40" s="565"/>
      <c r="BR40" s="565"/>
      <c r="BS40" s="565"/>
      <c r="BT40" s="565"/>
      <c r="BU40" s="565"/>
      <c r="BV40" s="165"/>
      <c r="BW40" s="564">
        <f t="shared" si="2"/>
        <v>23</v>
      </c>
      <c r="BX40" s="564"/>
      <c r="BY40" s="565" t="str">
        <f>IF('各会計、関係団体の財政状況及び健全化判断比率'!B74="","",'各会計、関係団体の財政状況及び健全化判断比率'!B74)</f>
        <v>岡山県市町村総合事務組合交通災害共済特別会計</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ひるぜんワイン</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16</v>
      </c>
      <c r="BF41" s="564"/>
      <c r="BG41" s="565" t="str">
        <f>IF('各会計、関係団体の財政状況及び健全化判断比率'!B42="","",'各会計、関係団体の財政状況及び健全化判断比率'!B42)</f>
        <v>真庭市分譲宅地事業特別会計</v>
      </c>
      <c r="BH41" s="565"/>
      <c r="BI41" s="565"/>
      <c r="BJ41" s="565"/>
      <c r="BK41" s="565"/>
      <c r="BL41" s="565"/>
      <c r="BM41" s="565"/>
      <c r="BN41" s="565"/>
      <c r="BO41" s="565"/>
      <c r="BP41" s="565"/>
      <c r="BQ41" s="565"/>
      <c r="BR41" s="565"/>
      <c r="BS41" s="565"/>
      <c r="BT41" s="565"/>
      <c r="BU41" s="565"/>
      <c r="BV41" s="165"/>
      <c r="BW41" s="564">
        <f t="shared" si="2"/>
        <v>24</v>
      </c>
      <c r="BX41" s="564"/>
      <c r="BY41" s="565" t="str">
        <f>IF('各会計、関係団体の財政状況及び健全化判断比率'!B75="","",'各会計、関係団体の財政状況及び健全化判断比率'!B75)</f>
        <v>岡山県市町村税整理組合</v>
      </c>
      <c r="BZ41" s="565"/>
      <c r="CA41" s="565"/>
      <c r="CB41" s="565"/>
      <c r="CC41" s="565"/>
      <c r="CD41" s="565"/>
      <c r="CE41" s="565"/>
      <c r="CF41" s="565"/>
      <c r="CG41" s="565"/>
      <c r="CH41" s="565"/>
      <c r="CI41" s="565"/>
      <c r="CJ41" s="565"/>
      <c r="CK41" s="565"/>
      <c r="CL41" s="565"/>
      <c r="CM41" s="565"/>
      <c r="CN41" s="165"/>
      <c r="CO41" s="564">
        <f t="shared" si="3"/>
        <v>33</v>
      </c>
      <c r="CP41" s="564"/>
      <c r="CQ41" s="565" t="str">
        <f>IF('各会計、関係団体の財政状況及び健全化判断比率'!BS14="","",'各会計、関係団体の財政状況及び健全化判断比率'!BS14)</f>
        <v>グリーンピア蒜山</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25</v>
      </c>
      <c r="BX42" s="564"/>
      <c r="BY42" s="565" t="str">
        <f>IF('各会計、関係団体の財政状況及び健全化判断比率'!B76="","",'各会計、関係団体の財政状況及び健全化判断比率'!B76)</f>
        <v>岡山県中部環境施設組合</v>
      </c>
      <c r="BZ42" s="565"/>
      <c r="CA42" s="565"/>
      <c r="CB42" s="565"/>
      <c r="CC42" s="565"/>
      <c r="CD42" s="565"/>
      <c r="CE42" s="565"/>
      <c r="CF42" s="565"/>
      <c r="CG42" s="565"/>
      <c r="CH42" s="565"/>
      <c r="CI42" s="565"/>
      <c r="CJ42" s="565"/>
      <c r="CK42" s="565"/>
      <c r="CL42" s="565"/>
      <c r="CM42" s="565"/>
      <c r="CN42" s="165"/>
      <c r="CO42" s="564">
        <f t="shared" si="3"/>
        <v>34</v>
      </c>
      <c r="CP42" s="564"/>
      <c r="CQ42" s="565" t="str">
        <f>IF('各会計、関係団体の財政状況及び健全化判断比率'!BS15="","",'各会計、関係団体の財政状況及び健全化判断比率'!BS15)</f>
        <v>真庭ノウキョウ連合青果市場</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10" sqref="AD10:AK1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5099150</v>
      </c>
      <c r="S5" s="581"/>
      <c r="T5" s="581"/>
      <c r="U5" s="581"/>
      <c r="V5" s="581"/>
      <c r="W5" s="581"/>
      <c r="X5" s="581"/>
      <c r="Y5" s="582"/>
      <c r="Z5" s="583">
        <v>15.9</v>
      </c>
      <c r="AA5" s="583"/>
      <c r="AB5" s="583"/>
      <c r="AC5" s="583"/>
      <c r="AD5" s="584">
        <v>5099150</v>
      </c>
      <c r="AE5" s="584"/>
      <c r="AF5" s="584"/>
      <c r="AG5" s="584"/>
      <c r="AH5" s="584"/>
      <c r="AI5" s="584"/>
      <c r="AJ5" s="584"/>
      <c r="AK5" s="584"/>
      <c r="AL5" s="585">
        <v>24.9</v>
      </c>
      <c r="AM5" s="586"/>
      <c r="AN5" s="586"/>
      <c r="AO5" s="587"/>
      <c r="AP5" s="577" t="s">
        <v>207</v>
      </c>
      <c r="AQ5" s="578"/>
      <c r="AR5" s="578"/>
      <c r="AS5" s="578"/>
      <c r="AT5" s="578"/>
      <c r="AU5" s="578"/>
      <c r="AV5" s="578"/>
      <c r="AW5" s="578"/>
      <c r="AX5" s="578"/>
      <c r="AY5" s="578"/>
      <c r="AZ5" s="578"/>
      <c r="BA5" s="578"/>
      <c r="BB5" s="578"/>
      <c r="BC5" s="578"/>
      <c r="BD5" s="578"/>
      <c r="BE5" s="578"/>
      <c r="BF5" s="579"/>
      <c r="BG5" s="591">
        <v>5065989</v>
      </c>
      <c r="BH5" s="592"/>
      <c r="BI5" s="592"/>
      <c r="BJ5" s="592"/>
      <c r="BK5" s="592"/>
      <c r="BL5" s="592"/>
      <c r="BM5" s="592"/>
      <c r="BN5" s="593"/>
      <c r="BO5" s="594">
        <v>99.3</v>
      </c>
      <c r="BP5" s="594"/>
      <c r="BQ5" s="594"/>
      <c r="BR5" s="594"/>
      <c r="BS5" s="595">
        <v>66529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286752</v>
      </c>
      <c r="S6" s="592"/>
      <c r="T6" s="592"/>
      <c r="U6" s="592"/>
      <c r="V6" s="592"/>
      <c r="W6" s="592"/>
      <c r="X6" s="592"/>
      <c r="Y6" s="593"/>
      <c r="Z6" s="594">
        <v>0.9</v>
      </c>
      <c r="AA6" s="594"/>
      <c r="AB6" s="594"/>
      <c r="AC6" s="594"/>
      <c r="AD6" s="595">
        <v>286752</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5065989</v>
      </c>
      <c r="BH6" s="592"/>
      <c r="BI6" s="592"/>
      <c r="BJ6" s="592"/>
      <c r="BK6" s="592"/>
      <c r="BL6" s="592"/>
      <c r="BM6" s="592"/>
      <c r="BN6" s="593"/>
      <c r="BO6" s="594">
        <v>99.3</v>
      </c>
      <c r="BP6" s="594"/>
      <c r="BQ6" s="594"/>
      <c r="BR6" s="594"/>
      <c r="BS6" s="595">
        <v>66529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230955</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230955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11471</v>
      </c>
      <c r="S7" s="592"/>
      <c r="T7" s="592"/>
      <c r="U7" s="592"/>
      <c r="V7" s="592"/>
      <c r="W7" s="592"/>
      <c r="X7" s="592"/>
      <c r="Y7" s="593"/>
      <c r="Z7" s="594">
        <v>0</v>
      </c>
      <c r="AA7" s="594"/>
      <c r="AB7" s="594"/>
      <c r="AC7" s="594"/>
      <c r="AD7" s="595">
        <v>11471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2093674</v>
      </c>
      <c r="BH7" s="592"/>
      <c r="BI7" s="592"/>
      <c r="BJ7" s="592"/>
      <c r="BK7" s="592"/>
      <c r="BL7" s="592"/>
      <c r="BM7" s="592"/>
      <c r="BN7" s="593"/>
      <c r="BO7" s="594">
        <v>41.1</v>
      </c>
      <c r="BP7" s="594"/>
      <c r="BQ7" s="594"/>
      <c r="BR7" s="594"/>
      <c r="BS7" s="595">
        <v>66529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4864425</v>
      </c>
      <c r="CS7" s="592"/>
      <c r="CT7" s="592"/>
      <c r="CU7" s="592"/>
      <c r="CV7" s="592"/>
      <c r="CW7" s="592"/>
      <c r="CX7" s="592"/>
      <c r="CY7" s="593"/>
      <c r="CZ7" s="594">
        <v>15.8</v>
      </c>
      <c r="DA7" s="594"/>
      <c r="DB7" s="594"/>
      <c r="DC7" s="594"/>
      <c r="DD7" s="600">
        <v>151051</v>
      </c>
      <c r="DE7" s="592"/>
      <c r="DF7" s="592"/>
      <c r="DG7" s="592"/>
      <c r="DH7" s="592"/>
      <c r="DI7" s="592"/>
      <c r="DJ7" s="592"/>
      <c r="DK7" s="592"/>
      <c r="DL7" s="592"/>
      <c r="DM7" s="592"/>
      <c r="DN7" s="592"/>
      <c r="DO7" s="592"/>
      <c r="DP7" s="593"/>
      <c r="DQ7" s="600">
        <v>4257303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20258</v>
      </c>
      <c r="S8" s="592"/>
      <c r="T8" s="592"/>
      <c r="U8" s="592"/>
      <c r="V8" s="592"/>
      <c r="W8" s="592"/>
      <c r="X8" s="592"/>
      <c r="Y8" s="593"/>
      <c r="Z8" s="594">
        <v>0.1</v>
      </c>
      <c r="AA8" s="594"/>
      <c r="AB8" s="594"/>
      <c r="AC8" s="594"/>
      <c r="AD8" s="595">
        <v>20258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82225</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7196598</v>
      </c>
      <c r="CS8" s="592"/>
      <c r="CT8" s="592"/>
      <c r="CU8" s="592"/>
      <c r="CV8" s="592"/>
      <c r="CW8" s="592"/>
      <c r="CX8" s="592"/>
      <c r="CY8" s="593"/>
      <c r="CZ8" s="594">
        <v>23.4</v>
      </c>
      <c r="DA8" s="594"/>
      <c r="DB8" s="594"/>
      <c r="DC8" s="594"/>
      <c r="DD8" s="600">
        <v>246580</v>
      </c>
      <c r="DE8" s="592"/>
      <c r="DF8" s="592"/>
      <c r="DG8" s="592"/>
      <c r="DH8" s="592"/>
      <c r="DI8" s="592"/>
      <c r="DJ8" s="592"/>
      <c r="DK8" s="592"/>
      <c r="DL8" s="592"/>
      <c r="DM8" s="592"/>
      <c r="DN8" s="592"/>
      <c r="DO8" s="592"/>
      <c r="DP8" s="593"/>
      <c r="DQ8" s="600">
        <v>4331474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28222</v>
      </c>
      <c r="S9" s="592"/>
      <c r="T9" s="592"/>
      <c r="U9" s="592"/>
      <c r="V9" s="592"/>
      <c r="W9" s="592"/>
      <c r="X9" s="592"/>
      <c r="Y9" s="593"/>
      <c r="Z9" s="594">
        <v>0.1</v>
      </c>
      <c r="AA9" s="594"/>
      <c r="AB9" s="594"/>
      <c r="AC9" s="594"/>
      <c r="AD9" s="595">
        <v>28222</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1497401</v>
      </c>
      <c r="BH9" s="592"/>
      <c r="BI9" s="592"/>
      <c r="BJ9" s="592"/>
      <c r="BK9" s="592"/>
      <c r="BL9" s="592"/>
      <c r="BM9" s="592"/>
      <c r="BN9" s="593"/>
      <c r="BO9" s="594">
        <v>29.4</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2801675</v>
      </c>
      <c r="CS9" s="592"/>
      <c r="CT9" s="592"/>
      <c r="CU9" s="592"/>
      <c r="CV9" s="592"/>
      <c r="CW9" s="592"/>
      <c r="CX9" s="592"/>
      <c r="CY9" s="593"/>
      <c r="CZ9" s="594">
        <v>9.1</v>
      </c>
      <c r="DA9" s="594"/>
      <c r="DB9" s="594"/>
      <c r="DC9" s="594"/>
      <c r="DD9" s="600">
        <v>363640</v>
      </c>
      <c r="DE9" s="592"/>
      <c r="DF9" s="592"/>
      <c r="DG9" s="592"/>
      <c r="DH9" s="592"/>
      <c r="DI9" s="592"/>
      <c r="DJ9" s="592"/>
      <c r="DK9" s="592"/>
      <c r="DL9" s="592"/>
      <c r="DM9" s="592"/>
      <c r="DN9" s="592"/>
      <c r="DO9" s="592"/>
      <c r="DP9" s="593"/>
      <c r="DQ9" s="600">
        <v>2476967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436221</v>
      </c>
      <c r="S10" s="592"/>
      <c r="T10" s="592"/>
      <c r="U10" s="592"/>
      <c r="V10" s="592"/>
      <c r="W10" s="592"/>
      <c r="X10" s="592"/>
      <c r="Y10" s="593"/>
      <c r="Z10" s="594">
        <v>1.4</v>
      </c>
      <c r="AA10" s="594"/>
      <c r="AB10" s="594"/>
      <c r="AC10" s="594"/>
      <c r="AD10" s="595">
        <v>436221</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106552</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63969</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7833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39324</v>
      </c>
      <c r="S11" s="592"/>
      <c r="T11" s="592"/>
      <c r="U11" s="592"/>
      <c r="V11" s="592"/>
      <c r="W11" s="592"/>
      <c r="X11" s="592"/>
      <c r="Y11" s="593"/>
      <c r="Z11" s="594">
        <v>0.1</v>
      </c>
      <c r="AA11" s="594"/>
      <c r="AB11" s="594"/>
      <c r="AC11" s="594"/>
      <c r="AD11" s="595">
        <v>39324</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407496</v>
      </c>
      <c r="BH11" s="592"/>
      <c r="BI11" s="592"/>
      <c r="BJ11" s="592"/>
      <c r="BK11" s="592"/>
      <c r="BL11" s="592"/>
      <c r="BM11" s="592"/>
      <c r="BN11" s="593"/>
      <c r="BO11" s="594">
        <v>8</v>
      </c>
      <c r="BP11" s="594"/>
      <c r="BQ11" s="594"/>
      <c r="BR11" s="594"/>
      <c r="BS11" s="600">
        <v>66529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1705135</v>
      </c>
      <c r="CS11" s="592"/>
      <c r="CT11" s="592"/>
      <c r="CU11" s="592"/>
      <c r="CV11" s="592"/>
      <c r="CW11" s="592"/>
      <c r="CX11" s="592"/>
      <c r="CY11" s="593"/>
      <c r="CZ11" s="594">
        <v>5.5</v>
      </c>
      <c r="DA11" s="594"/>
      <c r="DB11" s="594"/>
      <c r="DC11" s="594"/>
      <c r="DD11" s="600">
        <v>403329</v>
      </c>
      <c r="DE11" s="592"/>
      <c r="DF11" s="592"/>
      <c r="DG11" s="592"/>
      <c r="DH11" s="592"/>
      <c r="DI11" s="592"/>
      <c r="DJ11" s="592"/>
      <c r="DK11" s="592"/>
      <c r="DL11" s="592"/>
      <c r="DM11" s="592"/>
      <c r="DN11" s="592"/>
      <c r="DO11" s="592"/>
      <c r="DP11" s="593"/>
      <c r="DQ11" s="600">
        <v>1093131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2509954</v>
      </c>
      <c r="BH12" s="592"/>
      <c r="BI12" s="592"/>
      <c r="BJ12" s="592"/>
      <c r="BK12" s="592"/>
      <c r="BL12" s="592"/>
      <c r="BM12" s="592"/>
      <c r="BN12" s="593"/>
      <c r="BO12" s="594">
        <v>49.2</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491004</v>
      </c>
      <c r="CS12" s="592"/>
      <c r="CT12" s="592"/>
      <c r="CU12" s="592"/>
      <c r="CV12" s="592"/>
      <c r="CW12" s="592"/>
      <c r="CX12" s="592"/>
      <c r="CY12" s="593"/>
      <c r="CZ12" s="594">
        <v>1.6</v>
      </c>
      <c r="DA12" s="594"/>
      <c r="DB12" s="594"/>
      <c r="DC12" s="594"/>
      <c r="DD12" s="600">
        <v>24825</v>
      </c>
      <c r="DE12" s="592"/>
      <c r="DF12" s="592"/>
      <c r="DG12" s="592"/>
      <c r="DH12" s="592"/>
      <c r="DI12" s="592"/>
      <c r="DJ12" s="592"/>
      <c r="DK12" s="592"/>
      <c r="DL12" s="592"/>
      <c r="DM12" s="592"/>
      <c r="DN12" s="592"/>
      <c r="DO12" s="592"/>
      <c r="DP12" s="593"/>
      <c r="DQ12" s="600">
        <v>449282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70929</v>
      </c>
      <c r="S13" s="592"/>
      <c r="T13" s="592"/>
      <c r="U13" s="592"/>
      <c r="V13" s="592"/>
      <c r="W13" s="592"/>
      <c r="X13" s="592"/>
      <c r="Y13" s="593"/>
      <c r="Z13" s="594">
        <v>0.2</v>
      </c>
      <c r="AA13" s="594"/>
      <c r="AB13" s="594"/>
      <c r="AC13" s="594"/>
      <c r="AD13" s="595">
        <v>70929</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2477426</v>
      </c>
      <c r="BH13" s="592"/>
      <c r="BI13" s="592"/>
      <c r="BJ13" s="592"/>
      <c r="BK13" s="592"/>
      <c r="BL13" s="592"/>
      <c r="BM13" s="592"/>
      <c r="BN13" s="593"/>
      <c r="BO13" s="594">
        <v>48.6</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2626826</v>
      </c>
      <c r="CS13" s="592"/>
      <c r="CT13" s="592"/>
      <c r="CU13" s="592"/>
      <c r="CV13" s="592"/>
      <c r="CW13" s="592"/>
      <c r="CX13" s="592"/>
      <c r="CY13" s="593"/>
      <c r="CZ13" s="594">
        <v>8.5</v>
      </c>
      <c r="DA13" s="594"/>
      <c r="DB13" s="594"/>
      <c r="DC13" s="594"/>
      <c r="DD13" s="600">
        <v>1110431</v>
      </c>
      <c r="DE13" s="592"/>
      <c r="DF13" s="592"/>
      <c r="DG13" s="592"/>
      <c r="DH13" s="592"/>
      <c r="DI13" s="592"/>
      <c r="DJ13" s="592"/>
      <c r="DK13" s="592"/>
      <c r="DL13" s="592"/>
      <c r="DM13" s="592"/>
      <c r="DN13" s="592"/>
      <c r="DO13" s="592"/>
      <c r="DP13" s="593"/>
      <c r="DQ13" s="600">
        <v>1929655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147154</v>
      </c>
      <c r="BH14" s="592"/>
      <c r="BI14" s="592"/>
      <c r="BJ14" s="592"/>
      <c r="BK14" s="592"/>
      <c r="BL14" s="592"/>
      <c r="BM14" s="592"/>
      <c r="BN14" s="593"/>
      <c r="BO14" s="594">
        <v>2.9</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1345172</v>
      </c>
      <c r="CS14" s="592"/>
      <c r="CT14" s="592"/>
      <c r="CU14" s="592"/>
      <c r="CV14" s="592"/>
      <c r="CW14" s="592"/>
      <c r="CX14" s="592"/>
      <c r="CY14" s="593"/>
      <c r="CZ14" s="594">
        <v>4.4000000000000004</v>
      </c>
      <c r="DA14" s="594"/>
      <c r="DB14" s="594"/>
      <c r="DC14" s="594"/>
      <c r="DD14" s="600">
        <v>336399</v>
      </c>
      <c r="DE14" s="592"/>
      <c r="DF14" s="592"/>
      <c r="DG14" s="592"/>
      <c r="DH14" s="592"/>
      <c r="DI14" s="592"/>
      <c r="DJ14" s="592"/>
      <c r="DK14" s="592"/>
      <c r="DL14" s="592"/>
      <c r="DM14" s="592"/>
      <c r="DN14" s="592"/>
      <c r="DO14" s="592"/>
      <c r="DP14" s="593"/>
      <c r="DQ14" s="600">
        <v>997348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14245</v>
      </c>
      <c r="S15" s="592"/>
      <c r="T15" s="592"/>
      <c r="U15" s="592"/>
      <c r="V15" s="592"/>
      <c r="W15" s="592"/>
      <c r="X15" s="592"/>
      <c r="Y15" s="593"/>
      <c r="Z15" s="594">
        <v>0</v>
      </c>
      <c r="AA15" s="594"/>
      <c r="AB15" s="594"/>
      <c r="AC15" s="594"/>
      <c r="AD15" s="595">
        <v>14245</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314592</v>
      </c>
      <c r="BH15" s="592"/>
      <c r="BI15" s="592"/>
      <c r="BJ15" s="592"/>
      <c r="BK15" s="592"/>
      <c r="BL15" s="592"/>
      <c r="BM15" s="592"/>
      <c r="BN15" s="593"/>
      <c r="BO15" s="594">
        <v>6.2</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4680532</v>
      </c>
      <c r="CS15" s="592"/>
      <c r="CT15" s="592"/>
      <c r="CU15" s="592"/>
      <c r="CV15" s="592"/>
      <c r="CW15" s="592"/>
      <c r="CX15" s="592"/>
      <c r="CY15" s="593"/>
      <c r="CZ15" s="594">
        <v>15.2</v>
      </c>
      <c r="DA15" s="594"/>
      <c r="DB15" s="594"/>
      <c r="DC15" s="594"/>
      <c r="DD15" s="600">
        <v>2335923</v>
      </c>
      <c r="DE15" s="592"/>
      <c r="DF15" s="592"/>
      <c r="DG15" s="592"/>
      <c r="DH15" s="592"/>
      <c r="DI15" s="592"/>
      <c r="DJ15" s="592"/>
      <c r="DK15" s="592"/>
      <c r="DL15" s="592"/>
      <c r="DM15" s="592"/>
      <c r="DN15" s="592"/>
      <c r="DO15" s="592"/>
      <c r="DP15" s="593"/>
      <c r="DQ15" s="600">
        <v>2505399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15785047</v>
      </c>
      <c r="S16" s="592"/>
      <c r="T16" s="592"/>
      <c r="U16" s="592"/>
      <c r="V16" s="592"/>
      <c r="W16" s="592"/>
      <c r="X16" s="592"/>
      <c r="Y16" s="593"/>
      <c r="Z16" s="594">
        <v>49.1</v>
      </c>
      <c r="AA16" s="594"/>
      <c r="AB16" s="594"/>
      <c r="AC16" s="594"/>
      <c r="AD16" s="595">
        <v>14431058</v>
      </c>
      <c r="AE16" s="595"/>
      <c r="AF16" s="595"/>
      <c r="AG16" s="595"/>
      <c r="AH16" s="595"/>
      <c r="AI16" s="595"/>
      <c r="AJ16" s="595"/>
      <c r="AK16" s="595"/>
      <c r="AL16" s="596">
        <v>70.5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615</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396882</v>
      </c>
      <c r="CS16" s="592"/>
      <c r="CT16" s="592"/>
      <c r="CU16" s="592"/>
      <c r="CV16" s="592"/>
      <c r="CW16" s="592"/>
      <c r="CX16" s="592"/>
      <c r="CY16" s="593"/>
      <c r="CZ16" s="594">
        <v>1.3</v>
      </c>
      <c r="DA16" s="594"/>
      <c r="DB16" s="594"/>
      <c r="DC16" s="594"/>
      <c r="DD16" s="600" t="s">
        <v>112</v>
      </c>
      <c r="DE16" s="592"/>
      <c r="DF16" s="592"/>
      <c r="DG16" s="592"/>
      <c r="DH16" s="592"/>
      <c r="DI16" s="592"/>
      <c r="DJ16" s="592"/>
      <c r="DK16" s="592"/>
      <c r="DL16" s="592"/>
      <c r="DM16" s="592"/>
      <c r="DN16" s="592"/>
      <c r="DO16" s="592"/>
      <c r="DP16" s="593"/>
      <c r="DQ16" s="600">
        <v>150897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14431058</v>
      </c>
      <c r="S17" s="592"/>
      <c r="T17" s="592"/>
      <c r="U17" s="592"/>
      <c r="V17" s="592"/>
      <c r="W17" s="592"/>
      <c r="X17" s="592"/>
      <c r="Y17" s="593"/>
      <c r="Z17" s="594">
        <v>44.9</v>
      </c>
      <c r="AA17" s="594"/>
      <c r="AB17" s="594"/>
      <c r="AC17" s="594"/>
      <c r="AD17" s="595">
        <v>14431058</v>
      </c>
      <c r="AE17" s="595"/>
      <c r="AF17" s="595"/>
      <c r="AG17" s="595"/>
      <c r="AH17" s="595"/>
      <c r="AI17" s="595"/>
      <c r="AJ17" s="595"/>
      <c r="AK17" s="595"/>
      <c r="AL17" s="596">
        <v>70.5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4326738</v>
      </c>
      <c r="CS17" s="592"/>
      <c r="CT17" s="592"/>
      <c r="CU17" s="592"/>
      <c r="CV17" s="592"/>
      <c r="CW17" s="592"/>
      <c r="CX17" s="592"/>
      <c r="CY17" s="593"/>
      <c r="CZ17" s="594">
        <v>14.1</v>
      </c>
      <c r="DA17" s="594"/>
      <c r="DB17" s="594"/>
      <c r="DC17" s="594"/>
      <c r="DD17" s="600" t="s">
        <v>112</v>
      </c>
      <c r="DE17" s="592"/>
      <c r="DF17" s="592"/>
      <c r="DG17" s="592"/>
      <c r="DH17" s="592"/>
      <c r="DI17" s="592"/>
      <c r="DJ17" s="592"/>
      <c r="DK17" s="592"/>
      <c r="DL17" s="592"/>
      <c r="DM17" s="592"/>
      <c r="DN17" s="592"/>
      <c r="DO17" s="592"/>
      <c r="DP17" s="593"/>
      <c r="DQ17" s="600">
        <v>4234974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1333522</v>
      </c>
      <c r="S18" s="592"/>
      <c r="T18" s="592"/>
      <c r="U18" s="592"/>
      <c r="V18" s="592"/>
      <c r="W18" s="592"/>
      <c r="X18" s="592"/>
      <c r="Y18" s="593"/>
      <c r="Z18" s="594">
        <v>4.0999999999999996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20467</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33161</v>
      </c>
      <c r="BH19" s="592"/>
      <c r="BI19" s="592"/>
      <c r="BJ19" s="592"/>
      <c r="BK19" s="592"/>
      <c r="BL19" s="592"/>
      <c r="BM19" s="592"/>
      <c r="BN19" s="593"/>
      <c r="BO19" s="594">
        <v>0.7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21791619</v>
      </c>
      <c r="S20" s="592"/>
      <c r="T20" s="592"/>
      <c r="U20" s="592"/>
      <c r="V20" s="592"/>
      <c r="W20" s="592"/>
      <c r="X20" s="592"/>
      <c r="Y20" s="593"/>
      <c r="Z20" s="594">
        <v>67.7</v>
      </c>
      <c r="AA20" s="594"/>
      <c r="AB20" s="594"/>
      <c r="AC20" s="594"/>
      <c r="AD20" s="595">
        <v>20437630</v>
      </c>
      <c r="AE20" s="595"/>
      <c r="AF20" s="595"/>
      <c r="AG20" s="595"/>
      <c r="AH20" s="595"/>
      <c r="AI20" s="595"/>
      <c r="AJ20" s="595"/>
      <c r="AK20" s="595"/>
      <c r="AL20" s="596">
        <v>99.9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33161</v>
      </c>
      <c r="BH20" s="592"/>
      <c r="BI20" s="592"/>
      <c r="BJ20" s="592"/>
      <c r="BK20" s="592"/>
      <c r="BL20" s="592"/>
      <c r="BM20" s="592"/>
      <c r="BN20" s="593"/>
      <c r="BO20" s="594">
        <v>0.7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30729911</v>
      </c>
      <c r="CS20" s="592"/>
      <c r="CT20" s="592"/>
      <c r="CU20" s="592"/>
      <c r="CV20" s="592"/>
      <c r="CW20" s="592"/>
      <c r="CX20" s="592"/>
      <c r="CY20" s="593"/>
      <c r="CZ20" s="594">
        <v>100</v>
      </c>
      <c r="DA20" s="594"/>
      <c r="DB20" s="594"/>
      <c r="DC20" s="594"/>
      <c r="DD20" s="600">
        <v>4972178</v>
      </c>
      <c r="DE20" s="592"/>
      <c r="DF20" s="592"/>
      <c r="DG20" s="592"/>
      <c r="DH20" s="592"/>
      <c r="DI20" s="592"/>
      <c r="DJ20" s="592"/>
      <c r="DK20" s="592"/>
      <c r="DL20" s="592"/>
      <c r="DM20" s="592"/>
      <c r="DN20" s="592"/>
      <c r="DO20" s="592"/>
      <c r="DP20" s="593"/>
      <c r="DQ20" s="600">
        <v>22665218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7331</v>
      </c>
      <c r="S21" s="592"/>
      <c r="T21" s="592"/>
      <c r="U21" s="592"/>
      <c r="V21" s="592"/>
      <c r="W21" s="592"/>
      <c r="X21" s="592"/>
      <c r="Y21" s="593"/>
      <c r="Z21" s="594">
        <v>0</v>
      </c>
      <c r="AA21" s="594"/>
      <c r="AB21" s="594"/>
      <c r="AC21" s="594"/>
      <c r="AD21" s="595">
        <v>7331</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33161</v>
      </c>
      <c r="BH21" s="592"/>
      <c r="BI21" s="592"/>
      <c r="BJ21" s="592"/>
      <c r="BK21" s="592"/>
      <c r="BL21" s="592"/>
      <c r="BM21" s="592"/>
      <c r="BN21" s="593"/>
      <c r="BO21" s="594">
        <v>0.7</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153126</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465442</v>
      </c>
      <c r="S23" s="592"/>
      <c r="T23" s="592"/>
      <c r="U23" s="592"/>
      <c r="V23" s="592"/>
      <c r="W23" s="592"/>
      <c r="X23" s="592"/>
      <c r="Y23" s="593"/>
      <c r="Z23" s="594">
        <v>1.4</v>
      </c>
      <c r="AA23" s="594"/>
      <c r="AB23" s="594"/>
      <c r="AC23" s="594"/>
      <c r="AD23" s="595">
        <v>9269</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180933</v>
      </c>
      <c r="S24" s="592"/>
      <c r="T24" s="592"/>
      <c r="U24" s="592"/>
      <c r="V24" s="592"/>
      <c r="W24" s="592"/>
      <c r="X24" s="592"/>
      <c r="Y24" s="593"/>
      <c r="Z24" s="594">
        <v>0.6</v>
      </c>
      <c r="AA24" s="594"/>
      <c r="AB24" s="594"/>
      <c r="AC24" s="594"/>
      <c r="AD24" s="595">
        <v>2694</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13209291</v>
      </c>
      <c r="CS24" s="581"/>
      <c r="CT24" s="581"/>
      <c r="CU24" s="581"/>
      <c r="CV24" s="581"/>
      <c r="CW24" s="581"/>
      <c r="CX24" s="581"/>
      <c r="CY24" s="582"/>
      <c r="CZ24" s="620">
        <v>43</v>
      </c>
      <c r="DA24" s="621"/>
      <c r="DB24" s="621"/>
      <c r="DC24" s="622"/>
      <c r="DD24" s="619">
        <v>10771269</v>
      </c>
      <c r="DE24" s="581"/>
      <c r="DF24" s="581"/>
      <c r="DG24" s="581"/>
      <c r="DH24" s="581"/>
      <c r="DI24" s="581"/>
      <c r="DJ24" s="581"/>
      <c r="DK24" s="582"/>
      <c r="DL24" s="619">
        <v>10657023</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2818151</v>
      </c>
      <c r="S25" s="592"/>
      <c r="T25" s="592"/>
      <c r="U25" s="592"/>
      <c r="V25" s="592"/>
      <c r="W25" s="592"/>
      <c r="X25" s="592"/>
      <c r="Y25" s="593"/>
      <c r="Z25" s="594">
        <v>8.8000000000000007</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5862652</v>
      </c>
      <c r="CS25" s="611"/>
      <c r="CT25" s="611"/>
      <c r="CU25" s="611"/>
      <c r="CV25" s="611"/>
      <c r="CW25" s="611"/>
      <c r="CX25" s="611"/>
      <c r="CY25" s="612"/>
      <c r="CZ25" s="625">
        <v>19.100000000000001</v>
      </c>
      <c r="DA25" s="626"/>
      <c r="DB25" s="626"/>
      <c r="DC25" s="627"/>
      <c r="DD25" s="600">
        <v>5492911</v>
      </c>
      <c r="DE25" s="611"/>
      <c r="DF25" s="611"/>
      <c r="DG25" s="611"/>
      <c r="DH25" s="611"/>
      <c r="DI25" s="611"/>
      <c r="DJ25" s="611"/>
      <c r="DK25" s="612"/>
      <c r="DL25" s="600">
        <v>5378755</v>
      </c>
      <c r="DM25" s="611"/>
      <c r="DN25" s="611"/>
      <c r="DO25" s="611"/>
      <c r="DP25" s="611"/>
      <c r="DQ25" s="611"/>
      <c r="DR25" s="611"/>
      <c r="DS25" s="611"/>
      <c r="DT25" s="611"/>
      <c r="DU25" s="611"/>
      <c r="DV25" s="612"/>
      <c r="DW25" s="596">
        <v>24.8</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4046009</v>
      </c>
      <c r="CS26" s="592"/>
      <c r="CT26" s="592"/>
      <c r="CU26" s="592"/>
      <c r="CV26" s="592"/>
      <c r="CW26" s="592"/>
      <c r="CX26" s="592"/>
      <c r="CY26" s="593"/>
      <c r="CZ26" s="625">
        <v>13.2</v>
      </c>
      <c r="DA26" s="626"/>
      <c r="DB26" s="626"/>
      <c r="DC26" s="627"/>
      <c r="DD26" s="600">
        <v>3696212</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1612733</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5099150</v>
      </c>
      <c r="BH27" s="592"/>
      <c r="BI27" s="592"/>
      <c r="BJ27" s="592"/>
      <c r="BK27" s="592"/>
      <c r="BL27" s="592"/>
      <c r="BM27" s="592"/>
      <c r="BN27" s="593"/>
      <c r="BO27" s="594">
        <v>100</v>
      </c>
      <c r="BP27" s="594"/>
      <c r="BQ27" s="594"/>
      <c r="BR27" s="594"/>
      <c r="BS27" s="600">
        <v>66529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3019901</v>
      </c>
      <c r="CS27" s="611"/>
      <c r="CT27" s="611"/>
      <c r="CU27" s="611"/>
      <c r="CV27" s="611"/>
      <c r="CW27" s="611"/>
      <c r="CX27" s="611"/>
      <c r="CY27" s="612"/>
      <c r="CZ27" s="625">
        <v>9.8000000000000007</v>
      </c>
      <c r="DA27" s="626"/>
      <c r="DB27" s="626"/>
      <c r="DC27" s="627"/>
      <c r="DD27" s="600">
        <v>1043384</v>
      </c>
      <c r="DE27" s="611"/>
      <c r="DF27" s="611"/>
      <c r="DG27" s="611"/>
      <c r="DH27" s="611"/>
      <c r="DI27" s="611"/>
      <c r="DJ27" s="611"/>
      <c r="DK27" s="612"/>
      <c r="DL27" s="600">
        <v>1043294</v>
      </c>
      <c r="DM27" s="611"/>
      <c r="DN27" s="611"/>
      <c r="DO27" s="611"/>
      <c r="DP27" s="611"/>
      <c r="DQ27" s="611"/>
      <c r="DR27" s="611"/>
      <c r="DS27" s="611"/>
      <c r="DT27" s="611"/>
      <c r="DU27" s="611"/>
      <c r="DV27" s="612"/>
      <c r="DW27" s="596">
        <v>4.8</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254545</v>
      </c>
      <c r="S28" s="592"/>
      <c r="T28" s="592"/>
      <c r="U28" s="592"/>
      <c r="V28" s="592"/>
      <c r="W28" s="592"/>
      <c r="X28" s="592"/>
      <c r="Y28" s="593"/>
      <c r="Z28" s="594">
        <v>0.8</v>
      </c>
      <c r="AA28" s="594"/>
      <c r="AB28" s="594"/>
      <c r="AC28" s="594"/>
      <c r="AD28" s="595">
        <v>2653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4326738</v>
      </c>
      <c r="CS28" s="592"/>
      <c r="CT28" s="592"/>
      <c r="CU28" s="592"/>
      <c r="CV28" s="592"/>
      <c r="CW28" s="592"/>
      <c r="CX28" s="592"/>
      <c r="CY28" s="593"/>
      <c r="CZ28" s="625">
        <v>14.1</v>
      </c>
      <c r="DA28" s="626"/>
      <c r="DB28" s="626"/>
      <c r="DC28" s="627"/>
      <c r="DD28" s="600">
        <v>4234974</v>
      </c>
      <c r="DE28" s="592"/>
      <c r="DF28" s="592"/>
      <c r="DG28" s="592"/>
      <c r="DH28" s="592"/>
      <c r="DI28" s="592"/>
      <c r="DJ28" s="592"/>
      <c r="DK28" s="593"/>
      <c r="DL28" s="600">
        <v>4234974</v>
      </c>
      <c r="DM28" s="592"/>
      <c r="DN28" s="592"/>
      <c r="DO28" s="592"/>
      <c r="DP28" s="592"/>
      <c r="DQ28" s="592"/>
      <c r="DR28" s="592"/>
      <c r="DS28" s="592"/>
      <c r="DT28" s="592"/>
      <c r="DU28" s="592"/>
      <c r="DV28" s="593"/>
      <c r="DW28" s="596">
        <v>19.5</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3302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4326325</v>
      </c>
      <c r="CS29" s="611"/>
      <c r="CT29" s="611"/>
      <c r="CU29" s="611"/>
      <c r="CV29" s="611"/>
      <c r="CW29" s="611"/>
      <c r="CX29" s="611"/>
      <c r="CY29" s="612"/>
      <c r="CZ29" s="625">
        <v>14.1</v>
      </c>
      <c r="DA29" s="626"/>
      <c r="DB29" s="626"/>
      <c r="DC29" s="627"/>
      <c r="DD29" s="600">
        <v>4234561</v>
      </c>
      <c r="DE29" s="611"/>
      <c r="DF29" s="611"/>
      <c r="DG29" s="611"/>
      <c r="DH29" s="611"/>
      <c r="DI29" s="611"/>
      <c r="DJ29" s="611"/>
      <c r="DK29" s="612"/>
      <c r="DL29" s="600">
        <v>4234561</v>
      </c>
      <c r="DM29" s="611"/>
      <c r="DN29" s="611"/>
      <c r="DO29" s="611"/>
      <c r="DP29" s="611"/>
      <c r="DQ29" s="611"/>
      <c r="DR29" s="611"/>
      <c r="DS29" s="611"/>
      <c r="DT29" s="611"/>
      <c r="DU29" s="611"/>
      <c r="DV29" s="612"/>
      <c r="DW29" s="596">
        <v>19.5</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319521</v>
      </c>
      <c r="S30" s="592"/>
      <c r="T30" s="592"/>
      <c r="U30" s="592"/>
      <c r="V30" s="592"/>
      <c r="W30" s="592"/>
      <c r="X30" s="592"/>
      <c r="Y30" s="593"/>
      <c r="Z30" s="594">
        <v>1</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98.9</v>
      </c>
      <c r="BH30" s="650"/>
      <c r="BI30" s="650"/>
      <c r="BJ30" s="650"/>
      <c r="BK30" s="650"/>
      <c r="BL30" s="650"/>
      <c r="BM30" s="586">
        <v>94.2</v>
      </c>
      <c r="BN30" s="650"/>
      <c r="BO30" s="650"/>
      <c r="BP30" s="650"/>
      <c r="BQ30" s="651"/>
      <c r="BR30" s="649">
        <v>98.7</v>
      </c>
      <c r="BS30" s="650"/>
      <c r="BT30" s="650"/>
      <c r="BU30" s="650"/>
      <c r="BV30" s="650"/>
      <c r="BW30" s="650"/>
      <c r="BX30" s="586">
        <v>93.4</v>
      </c>
      <c r="BY30" s="650"/>
      <c r="BZ30" s="650"/>
      <c r="CA30" s="650"/>
      <c r="CB30" s="651"/>
      <c r="CD30" s="654"/>
      <c r="CE30" s="655"/>
      <c r="CF30" s="605" t="s">
        <v>290</v>
      </c>
      <c r="CG30" s="606"/>
      <c r="CH30" s="606"/>
      <c r="CI30" s="606"/>
      <c r="CJ30" s="606"/>
      <c r="CK30" s="606"/>
      <c r="CL30" s="606"/>
      <c r="CM30" s="606"/>
      <c r="CN30" s="606"/>
      <c r="CO30" s="606"/>
      <c r="CP30" s="606"/>
      <c r="CQ30" s="607"/>
      <c r="CR30" s="591">
        <v>3890451</v>
      </c>
      <c r="CS30" s="592"/>
      <c r="CT30" s="592"/>
      <c r="CU30" s="592"/>
      <c r="CV30" s="592"/>
      <c r="CW30" s="592"/>
      <c r="CX30" s="592"/>
      <c r="CY30" s="593"/>
      <c r="CZ30" s="625">
        <v>12.7</v>
      </c>
      <c r="DA30" s="626"/>
      <c r="DB30" s="626"/>
      <c r="DC30" s="627"/>
      <c r="DD30" s="600">
        <v>3799023</v>
      </c>
      <c r="DE30" s="592"/>
      <c r="DF30" s="592"/>
      <c r="DG30" s="592"/>
      <c r="DH30" s="592"/>
      <c r="DI30" s="592"/>
      <c r="DJ30" s="592"/>
      <c r="DK30" s="593"/>
      <c r="DL30" s="600">
        <v>3799023</v>
      </c>
      <c r="DM30" s="592"/>
      <c r="DN30" s="592"/>
      <c r="DO30" s="592"/>
      <c r="DP30" s="592"/>
      <c r="DQ30" s="592"/>
      <c r="DR30" s="592"/>
      <c r="DS30" s="592"/>
      <c r="DT30" s="592"/>
      <c r="DU30" s="592"/>
      <c r="DV30" s="593"/>
      <c r="DW30" s="596">
        <v>17.5</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845150</v>
      </c>
      <c r="S31" s="592"/>
      <c r="T31" s="592"/>
      <c r="U31" s="592"/>
      <c r="V31" s="592"/>
      <c r="W31" s="592"/>
      <c r="X31" s="592"/>
      <c r="Y31" s="593"/>
      <c r="Z31" s="594">
        <v>2.6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11"/>
      <c r="BI31" s="611"/>
      <c r="BJ31" s="611"/>
      <c r="BK31" s="611"/>
      <c r="BL31" s="611"/>
      <c r="BM31" s="597">
        <v>96.8</v>
      </c>
      <c r="BN31" s="647"/>
      <c r="BO31" s="647"/>
      <c r="BP31" s="647"/>
      <c r="BQ31" s="648"/>
      <c r="BR31" s="646">
        <v>98.9</v>
      </c>
      <c r="BS31" s="611"/>
      <c r="BT31" s="611"/>
      <c r="BU31" s="611"/>
      <c r="BV31" s="611"/>
      <c r="BW31" s="611"/>
      <c r="BX31" s="597">
        <v>95.6</v>
      </c>
      <c r="BY31" s="647"/>
      <c r="BZ31" s="647"/>
      <c r="CA31" s="647"/>
      <c r="CB31" s="648"/>
      <c r="CD31" s="654"/>
      <c r="CE31" s="655"/>
      <c r="CF31" s="605" t="s">
        <v>294</v>
      </c>
      <c r="CG31" s="606"/>
      <c r="CH31" s="606"/>
      <c r="CI31" s="606"/>
      <c r="CJ31" s="606"/>
      <c r="CK31" s="606"/>
      <c r="CL31" s="606"/>
      <c r="CM31" s="606"/>
      <c r="CN31" s="606"/>
      <c r="CO31" s="606"/>
      <c r="CP31" s="606"/>
      <c r="CQ31" s="607"/>
      <c r="CR31" s="591">
        <v>435874</v>
      </c>
      <c r="CS31" s="611"/>
      <c r="CT31" s="611"/>
      <c r="CU31" s="611"/>
      <c r="CV31" s="611"/>
      <c r="CW31" s="611"/>
      <c r="CX31" s="611"/>
      <c r="CY31" s="612"/>
      <c r="CZ31" s="625">
        <v>1.4</v>
      </c>
      <c r="DA31" s="626"/>
      <c r="DB31" s="626"/>
      <c r="DC31" s="627"/>
      <c r="DD31" s="600">
        <v>435538</v>
      </c>
      <c r="DE31" s="611"/>
      <c r="DF31" s="611"/>
      <c r="DG31" s="611"/>
      <c r="DH31" s="611"/>
      <c r="DI31" s="611"/>
      <c r="DJ31" s="611"/>
      <c r="DK31" s="612"/>
      <c r="DL31" s="600">
        <v>435538</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387729</v>
      </c>
      <c r="S32" s="592"/>
      <c r="T32" s="592"/>
      <c r="U32" s="592"/>
      <c r="V32" s="592"/>
      <c r="W32" s="592"/>
      <c r="X32" s="592"/>
      <c r="Y32" s="593"/>
      <c r="Z32" s="594">
        <v>1.2</v>
      </c>
      <c r="AA32" s="594"/>
      <c r="AB32" s="594"/>
      <c r="AC32" s="594"/>
      <c r="AD32" s="595">
        <v>3182</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98.5</v>
      </c>
      <c r="BH32" s="659"/>
      <c r="BI32" s="659"/>
      <c r="BJ32" s="659"/>
      <c r="BK32" s="659"/>
      <c r="BL32" s="659"/>
      <c r="BM32" s="660">
        <v>91.5</v>
      </c>
      <c r="BN32" s="659"/>
      <c r="BO32" s="659"/>
      <c r="BP32" s="659"/>
      <c r="BQ32" s="661"/>
      <c r="BR32" s="658">
        <v>98.4</v>
      </c>
      <c r="BS32" s="659"/>
      <c r="BT32" s="659"/>
      <c r="BU32" s="659"/>
      <c r="BV32" s="659"/>
      <c r="BW32" s="659"/>
      <c r="BX32" s="660">
        <v>91.1</v>
      </c>
      <c r="BY32" s="659"/>
      <c r="BZ32" s="659"/>
      <c r="CA32" s="659"/>
      <c r="CB32" s="661"/>
      <c r="CD32" s="656"/>
      <c r="CE32" s="657"/>
      <c r="CF32" s="605" t="s">
        <v>297</v>
      </c>
      <c r="CG32" s="606"/>
      <c r="CH32" s="606"/>
      <c r="CI32" s="606"/>
      <c r="CJ32" s="606"/>
      <c r="CK32" s="606"/>
      <c r="CL32" s="606"/>
      <c r="CM32" s="606"/>
      <c r="CN32" s="606"/>
      <c r="CO32" s="606"/>
      <c r="CP32" s="606"/>
      <c r="CQ32" s="607"/>
      <c r="CR32" s="591">
        <v>413</v>
      </c>
      <c r="CS32" s="592"/>
      <c r="CT32" s="592"/>
      <c r="CU32" s="592"/>
      <c r="CV32" s="592"/>
      <c r="CW32" s="592"/>
      <c r="CX32" s="592"/>
      <c r="CY32" s="593"/>
      <c r="CZ32" s="625">
        <v>0</v>
      </c>
      <c r="DA32" s="626"/>
      <c r="DB32" s="626"/>
      <c r="DC32" s="627"/>
      <c r="DD32" s="600">
        <v>413</v>
      </c>
      <c r="DE32" s="592"/>
      <c r="DF32" s="592"/>
      <c r="DG32" s="592"/>
      <c r="DH32" s="592"/>
      <c r="DI32" s="592"/>
      <c r="DJ32" s="592"/>
      <c r="DK32" s="593"/>
      <c r="DL32" s="600">
        <v>413</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3328347</v>
      </c>
      <c r="S33" s="592"/>
      <c r="T33" s="592"/>
      <c r="U33" s="592"/>
      <c r="V33" s="592"/>
      <c r="W33" s="592"/>
      <c r="X33" s="592"/>
      <c r="Y33" s="593"/>
      <c r="Z33" s="594">
        <v>10.3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12151560</v>
      </c>
      <c r="CS33" s="611"/>
      <c r="CT33" s="611"/>
      <c r="CU33" s="611"/>
      <c r="CV33" s="611"/>
      <c r="CW33" s="611"/>
      <c r="CX33" s="611"/>
      <c r="CY33" s="612"/>
      <c r="CZ33" s="625">
        <v>39.5</v>
      </c>
      <c r="DA33" s="626"/>
      <c r="DB33" s="626"/>
      <c r="DC33" s="627"/>
      <c r="DD33" s="600">
        <v>10499377</v>
      </c>
      <c r="DE33" s="611"/>
      <c r="DF33" s="611"/>
      <c r="DG33" s="611"/>
      <c r="DH33" s="611"/>
      <c r="DI33" s="611"/>
      <c r="DJ33" s="611"/>
      <c r="DK33" s="612"/>
      <c r="DL33" s="600">
        <v>7217285</v>
      </c>
      <c r="DM33" s="611"/>
      <c r="DN33" s="611"/>
      <c r="DO33" s="611"/>
      <c r="DP33" s="611"/>
      <c r="DQ33" s="611"/>
      <c r="DR33" s="611"/>
      <c r="DS33" s="611"/>
      <c r="DT33" s="611"/>
      <c r="DU33" s="611"/>
      <c r="DV33" s="612"/>
      <c r="DW33" s="596">
        <v>33.200000000000003</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3470855</v>
      </c>
      <c r="CS34" s="592"/>
      <c r="CT34" s="592"/>
      <c r="CU34" s="592"/>
      <c r="CV34" s="592"/>
      <c r="CW34" s="592"/>
      <c r="CX34" s="592"/>
      <c r="CY34" s="593"/>
      <c r="CZ34" s="625">
        <v>11.3</v>
      </c>
      <c r="DA34" s="626"/>
      <c r="DB34" s="626"/>
      <c r="DC34" s="627"/>
      <c r="DD34" s="600">
        <v>2614966</v>
      </c>
      <c r="DE34" s="592"/>
      <c r="DF34" s="592"/>
      <c r="DG34" s="592"/>
      <c r="DH34" s="592"/>
      <c r="DI34" s="592"/>
      <c r="DJ34" s="592"/>
      <c r="DK34" s="593"/>
      <c r="DL34" s="600">
        <v>2300098</v>
      </c>
      <c r="DM34" s="592"/>
      <c r="DN34" s="592"/>
      <c r="DO34" s="592"/>
      <c r="DP34" s="592"/>
      <c r="DQ34" s="592"/>
      <c r="DR34" s="592"/>
      <c r="DS34" s="592"/>
      <c r="DT34" s="592"/>
      <c r="DU34" s="592"/>
      <c r="DV34" s="593"/>
      <c r="DW34" s="596">
        <v>10.6</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1252647</v>
      </c>
      <c r="S35" s="592"/>
      <c r="T35" s="592"/>
      <c r="U35" s="592"/>
      <c r="V35" s="592"/>
      <c r="W35" s="592"/>
      <c r="X35" s="592"/>
      <c r="Y35" s="593"/>
      <c r="Z35" s="594">
        <v>3.9</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4386540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462907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553145</v>
      </c>
      <c r="CS35" s="611"/>
      <c r="CT35" s="611"/>
      <c r="CU35" s="611"/>
      <c r="CV35" s="611"/>
      <c r="CW35" s="611"/>
      <c r="CX35" s="611"/>
      <c r="CY35" s="612"/>
      <c r="CZ35" s="625">
        <v>1.8</v>
      </c>
      <c r="DA35" s="626"/>
      <c r="DB35" s="626"/>
      <c r="DC35" s="627"/>
      <c r="DD35" s="600">
        <v>477520</v>
      </c>
      <c r="DE35" s="611"/>
      <c r="DF35" s="611"/>
      <c r="DG35" s="611"/>
      <c r="DH35" s="611"/>
      <c r="DI35" s="611"/>
      <c r="DJ35" s="611"/>
      <c r="DK35" s="612"/>
      <c r="DL35" s="600">
        <v>477520</v>
      </c>
      <c r="DM35" s="611"/>
      <c r="DN35" s="611"/>
      <c r="DO35" s="611"/>
      <c r="DP35" s="611"/>
      <c r="DQ35" s="611"/>
      <c r="DR35" s="611"/>
      <c r="DS35" s="611"/>
      <c r="DT35" s="611"/>
      <c r="DU35" s="611"/>
      <c r="DV35" s="612"/>
      <c r="DW35" s="596">
        <v>2.2000000000000002</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32167929</v>
      </c>
      <c r="S36" s="664"/>
      <c r="T36" s="664"/>
      <c r="U36" s="664"/>
      <c r="V36" s="664"/>
      <c r="W36" s="664"/>
      <c r="X36" s="664"/>
      <c r="Y36" s="665"/>
      <c r="Z36" s="666">
        <v>100</v>
      </c>
      <c r="AA36" s="666"/>
      <c r="AB36" s="666"/>
      <c r="AC36" s="666"/>
      <c r="AD36" s="667">
        <v>20462759</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1219900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401118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2170471</v>
      </c>
      <c r="CS36" s="592"/>
      <c r="CT36" s="592"/>
      <c r="CU36" s="592"/>
      <c r="CV36" s="592"/>
      <c r="CW36" s="592"/>
      <c r="CX36" s="592"/>
      <c r="CY36" s="593"/>
      <c r="CZ36" s="625">
        <v>7.1</v>
      </c>
      <c r="DA36" s="626"/>
      <c r="DB36" s="626"/>
      <c r="DC36" s="627"/>
      <c r="DD36" s="600">
        <v>1823223</v>
      </c>
      <c r="DE36" s="592"/>
      <c r="DF36" s="592"/>
      <c r="DG36" s="592"/>
      <c r="DH36" s="592"/>
      <c r="DI36" s="592"/>
      <c r="DJ36" s="592"/>
      <c r="DK36" s="593"/>
      <c r="DL36" s="600">
        <v>1519567</v>
      </c>
      <c r="DM36" s="592"/>
      <c r="DN36" s="592"/>
      <c r="DO36" s="592"/>
      <c r="DP36" s="592"/>
      <c r="DQ36" s="592"/>
      <c r="DR36" s="592"/>
      <c r="DS36" s="592"/>
      <c r="DT36" s="592"/>
      <c r="DU36" s="592"/>
      <c r="DV36" s="593"/>
      <c r="DW36" s="596">
        <v>7</v>
      </c>
      <c r="DX36" s="623"/>
      <c r="DY36" s="623"/>
      <c r="DZ36" s="623"/>
      <c r="EA36" s="623"/>
      <c r="EB36" s="623"/>
      <c r="EC36" s="624"/>
    </row>
    <row r="37" spans="2:133" ht="11.25" customHeight="1">
      <c r="AQ37" s="670" t="s">
        <v>312</v>
      </c>
      <c r="AR37" s="671"/>
      <c r="AS37" s="671"/>
      <c r="AT37" s="671"/>
      <c r="AU37" s="671"/>
      <c r="AV37" s="671"/>
      <c r="AW37" s="671"/>
      <c r="AX37" s="671"/>
      <c r="AY37" s="672"/>
      <c r="AZ37" s="591">
        <v>451600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6895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378803</v>
      </c>
      <c r="CS37" s="611"/>
      <c r="CT37" s="611"/>
      <c r="CU37" s="611"/>
      <c r="CV37" s="611"/>
      <c r="CW37" s="611"/>
      <c r="CX37" s="611"/>
      <c r="CY37" s="612"/>
      <c r="CZ37" s="625">
        <v>1.2</v>
      </c>
      <c r="DA37" s="626"/>
      <c r="DB37" s="626"/>
      <c r="DC37" s="627"/>
      <c r="DD37" s="600">
        <v>378803</v>
      </c>
      <c r="DE37" s="611"/>
      <c r="DF37" s="611"/>
      <c r="DG37" s="611"/>
      <c r="DH37" s="611"/>
      <c r="DI37" s="611"/>
      <c r="DJ37" s="611"/>
      <c r="DK37" s="612"/>
      <c r="DL37" s="600">
        <v>378803</v>
      </c>
      <c r="DM37" s="611"/>
      <c r="DN37" s="611"/>
      <c r="DO37" s="611"/>
      <c r="DP37" s="611"/>
      <c r="DQ37" s="611"/>
      <c r="DR37" s="611"/>
      <c r="DS37" s="611"/>
      <c r="DT37" s="611"/>
      <c r="DU37" s="611"/>
      <c r="DV37" s="612"/>
      <c r="DW37" s="596">
        <v>1.7</v>
      </c>
      <c r="DX37" s="623"/>
      <c r="DY37" s="623"/>
      <c r="DZ37" s="623"/>
      <c r="EA37" s="623"/>
      <c r="EB37" s="623"/>
      <c r="EC37" s="624"/>
    </row>
    <row r="38" spans="2:133" ht="11.25" customHeight="1">
      <c r="AQ38" s="670" t="s">
        <v>315</v>
      </c>
      <c r="AR38" s="671"/>
      <c r="AS38" s="671"/>
      <c r="AT38" s="671"/>
      <c r="AU38" s="671"/>
      <c r="AV38" s="671"/>
      <c r="AW38" s="671"/>
      <c r="AX38" s="671"/>
      <c r="AY38" s="672"/>
      <c r="AZ38" s="591">
        <v>334096</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11552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3866295</v>
      </c>
      <c r="CS38" s="592"/>
      <c r="CT38" s="592"/>
      <c r="CU38" s="592"/>
      <c r="CV38" s="592"/>
      <c r="CW38" s="592"/>
      <c r="CX38" s="592"/>
      <c r="CY38" s="593"/>
      <c r="CZ38" s="625">
        <v>12.6</v>
      </c>
      <c r="DA38" s="626"/>
      <c r="DB38" s="626"/>
      <c r="DC38" s="627"/>
      <c r="DD38" s="600">
        <v>3527573</v>
      </c>
      <c r="DE38" s="592"/>
      <c r="DF38" s="592"/>
      <c r="DG38" s="592"/>
      <c r="DH38" s="592"/>
      <c r="DI38" s="592"/>
      <c r="DJ38" s="592"/>
      <c r="DK38" s="593"/>
      <c r="DL38" s="600">
        <v>2823861</v>
      </c>
      <c r="DM38" s="592"/>
      <c r="DN38" s="592"/>
      <c r="DO38" s="592"/>
      <c r="DP38" s="592"/>
      <c r="DQ38" s="592"/>
      <c r="DR38" s="592"/>
      <c r="DS38" s="592"/>
      <c r="DT38" s="592"/>
      <c r="DU38" s="592"/>
      <c r="DV38" s="593"/>
      <c r="DW38" s="596">
        <v>13</v>
      </c>
      <c r="DX38" s="623"/>
      <c r="DY38" s="623"/>
      <c r="DZ38" s="623"/>
      <c r="EA38" s="623"/>
      <c r="EB38" s="623"/>
      <c r="EC38" s="624"/>
    </row>
    <row r="39" spans="2:133" ht="11.25" customHeight="1">
      <c r="AQ39" s="670" t="s">
        <v>318</v>
      </c>
      <c r="AR39" s="671"/>
      <c r="AS39" s="671"/>
      <c r="AT39" s="671"/>
      <c r="AU39" s="671"/>
      <c r="AV39" s="671"/>
      <c r="AW39" s="671"/>
      <c r="AX39" s="671"/>
      <c r="AY39" s="672"/>
      <c r="AZ39" s="591">
        <v>133249</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89</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1980088</v>
      </c>
      <c r="CS39" s="611"/>
      <c r="CT39" s="611"/>
      <c r="CU39" s="611"/>
      <c r="CV39" s="611"/>
      <c r="CW39" s="611"/>
      <c r="CX39" s="611"/>
      <c r="CY39" s="612"/>
      <c r="CZ39" s="625">
        <v>6.4</v>
      </c>
      <c r="DA39" s="626"/>
      <c r="DB39" s="626"/>
      <c r="DC39" s="627"/>
      <c r="DD39" s="600">
        <v>1958864</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310054</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107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110706</v>
      </c>
      <c r="CS40" s="592"/>
      <c r="CT40" s="592"/>
      <c r="CU40" s="592"/>
      <c r="CV40" s="592"/>
      <c r="CW40" s="592"/>
      <c r="CX40" s="592"/>
      <c r="CY40" s="593"/>
      <c r="CZ40" s="625">
        <v>0.4</v>
      </c>
      <c r="DA40" s="626"/>
      <c r="DB40" s="626"/>
      <c r="DC40" s="627"/>
      <c r="DD40" s="600">
        <v>97231</v>
      </c>
      <c r="DE40" s="592"/>
      <c r="DF40" s="592"/>
      <c r="DG40" s="592"/>
      <c r="DH40" s="592"/>
      <c r="DI40" s="592"/>
      <c r="DJ40" s="592"/>
      <c r="DK40" s="593"/>
      <c r="DL40" s="600">
        <v>96239</v>
      </c>
      <c r="DM40" s="592"/>
      <c r="DN40" s="592"/>
      <c r="DO40" s="592"/>
      <c r="DP40" s="592"/>
      <c r="DQ40" s="592"/>
      <c r="DR40" s="592"/>
      <c r="DS40" s="592"/>
      <c r="DT40" s="592"/>
      <c r="DU40" s="592"/>
      <c r="DV40" s="593"/>
      <c r="DW40" s="596">
        <v>0.4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1937641</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336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5369060</v>
      </c>
      <c r="CS42" s="592"/>
      <c r="CT42" s="592"/>
      <c r="CU42" s="592"/>
      <c r="CV42" s="592"/>
      <c r="CW42" s="592"/>
      <c r="CX42" s="592"/>
      <c r="CY42" s="593"/>
      <c r="CZ42" s="625">
        <v>17.5</v>
      </c>
      <c r="DA42" s="674"/>
      <c r="DB42" s="674"/>
      <c r="DC42" s="675"/>
      <c r="DD42" s="600">
        <v>1394572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117016</v>
      </c>
      <c r="CS43" s="611"/>
      <c r="CT43" s="611"/>
      <c r="CU43" s="611"/>
      <c r="CV43" s="611"/>
      <c r="CW43" s="611"/>
      <c r="CX43" s="611"/>
      <c r="CY43" s="612"/>
      <c r="CZ43" s="625">
        <v>0.4</v>
      </c>
      <c r="DA43" s="626"/>
      <c r="DB43" s="626"/>
      <c r="DC43" s="627"/>
      <c r="DD43" s="600">
        <v>117016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4972178</v>
      </c>
      <c r="CS44" s="592"/>
      <c r="CT44" s="592"/>
      <c r="CU44" s="592"/>
      <c r="CV44" s="592"/>
      <c r="CW44" s="592"/>
      <c r="CX44" s="592"/>
      <c r="CY44" s="593"/>
      <c r="CZ44" s="625">
        <v>16.2</v>
      </c>
      <c r="DA44" s="674"/>
      <c r="DB44" s="674"/>
      <c r="DC44" s="675"/>
      <c r="DD44" s="600">
        <v>1243675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2942724</v>
      </c>
      <c r="CS45" s="611"/>
      <c r="CT45" s="611"/>
      <c r="CU45" s="611"/>
      <c r="CV45" s="611"/>
      <c r="CW45" s="611"/>
      <c r="CX45" s="611"/>
      <c r="CY45" s="612"/>
      <c r="CZ45" s="625">
        <v>9.6</v>
      </c>
      <c r="DA45" s="626"/>
      <c r="DB45" s="626"/>
      <c r="DC45" s="627"/>
      <c r="DD45" s="600">
        <v>268646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1891404</v>
      </c>
      <c r="CS46" s="592"/>
      <c r="CT46" s="592"/>
      <c r="CU46" s="592"/>
      <c r="CV46" s="592"/>
      <c r="CW46" s="592"/>
      <c r="CX46" s="592"/>
      <c r="CY46" s="593"/>
      <c r="CZ46" s="625">
        <v>6.2</v>
      </c>
      <c r="DA46" s="674"/>
      <c r="DB46" s="674"/>
      <c r="DC46" s="675"/>
      <c r="DD46" s="600">
        <v>841400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396882</v>
      </c>
      <c r="CS47" s="611"/>
      <c r="CT47" s="611"/>
      <c r="CU47" s="611"/>
      <c r="CV47" s="611"/>
      <c r="CW47" s="611"/>
      <c r="CX47" s="611"/>
      <c r="CY47" s="612"/>
      <c r="CZ47" s="625">
        <v>1.3</v>
      </c>
      <c r="DA47" s="626"/>
      <c r="DB47" s="626"/>
      <c r="DC47" s="627"/>
      <c r="DD47" s="600">
        <v>150897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30729911</v>
      </c>
      <c r="CS49" s="659"/>
      <c r="CT49" s="659"/>
      <c r="CU49" s="659"/>
      <c r="CV49" s="659"/>
      <c r="CW49" s="659"/>
      <c r="CX49" s="659"/>
      <c r="CY49" s="686"/>
      <c r="CZ49" s="687">
        <v>100</v>
      </c>
      <c r="DA49" s="688"/>
      <c r="DB49" s="688"/>
      <c r="DC49" s="689"/>
      <c r="DD49" s="690">
        <v>22665218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4" zoomScale="70" zoomScaleNormal="25" zoomScaleSheetLayoutView="70" workbookViewId="0">
      <selection activeCell="AU23" sqref="AU23:AY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32168</v>
      </c>
      <c r="R7" s="721"/>
      <c r="S7" s="721"/>
      <c r="T7" s="721"/>
      <c r="U7" s="721"/>
      <c r="V7" s="721">
        <v>30730</v>
      </c>
      <c r="W7" s="721"/>
      <c r="X7" s="721"/>
      <c r="Y7" s="721"/>
      <c r="Z7" s="721"/>
      <c r="AA7" s="721">
        <v>1438</v>
      </c>
      <c r="AB7" s="721"/>
      <c r="AC7" s="721"/>
      <c r="AD7" s="721"/>
      <c r="AE7" s="722"/>
      <c r="AF7" s="723">
        <v>1115</v>
      </c>
      <c r="AG7" s="724"/>
      <c r="AH7" s="724"/>
      <c r="AI7" s="724"/>
      <c r="AJ7" s="725"/>
      <c r="AK7" s="760">
        <v>320</v>
      </c>
      <c r="AL7" s="761"/>
      <c r="AM7" s="761"/>
      <c r="AN7" s="761"/>
      <c r="AO7" s="761"/>
      <c r="AP7" s="761">
        <v>33895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-2</v>
      </c>
      <c r="CI7" s="758"/>
      <c r="CJ7" s="758"/>
      <c r="CK7" s="758"/>
      <c r="CL7" s="759"/>
      <c r="CM7" s="757">
        <v>13</v>
      </c>
      <c r="CN7" s="758"/>
      <c r="CO7" s="758"/>
      <c r="CP7" s="758"/>
      <c r="CQ7" s="759"/>
      <c r="CR7" s="757">
        <v>15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0</v>
      </c>
      <c r="CI8" s="768"/>
      <c r="CJ8" s="768"/>
      <c r="CK8" s="768"/>
      <c r="CL8" s="769"/>
      <c r="CM8" s="767">
        <v>32</v>
      </c>
      <c r="CN8" s="768"/>
      <c r="CO8" s="768"/>
      <c r="CP8" s="768"/>
      <c r="CQ8" s="769"/>
      <c r="CR8" s="767">
        <v>1</v>
      </c>
      <c r="CS8" s="768"/>
      <c r="CT8" s="768"/>
      <c r="CU8" s="768"/>
      <c r="CV8" s="769"/>
      <c r="CW8" s="767">
        <v>7</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1</v>
      </c>
      <c r="CI9" s="768"/>
      <c r="CJ9" s="768"/>
      <c r="CK9" s="768"/>
      <c r="CL9" s="769"/>
      <c r="CM9" s="767">
        <v>33</v>
      </c>
      <c r="CN9" s="768"/>
      <c r="CO9" s="768"/>
      <c r="CP9" s="768"/>
      <c r="CQ9" s="769"/>
      <c r="CR9" s="767">
        <v>2</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15</v>
      </c>
      <c r="CI10" s="768"/>
      <c r="CJ10" s="768"/>
      <c r="CK10" s="768"/>
      <c r="CL10" s="769"/>
      <c r="CM10" s="767">
        <v>147</v>
      </c>
      <c r="CN10" s="768"/>
      <c r="CO10" s="768"/>
      <c r="CP10" s="768"/>
      <c r="CQ10" s="769"/>
      <c r="CR10" s="767">
        <v>100</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543</v>
      </c>
      <c r="BT11" s="755"/>
      <c r="BU11" s="755"/>
      <c r="BV11" s="755"/>
      <c r="BW11" s="755"/>
      <c r="BX11" s="755"/>
      <c r="BY11" s="755"/>
      <c r="BZ11" s="755"/>
      <c r="CA11" s="755"/>
      <c r="CB11" s="755"/>
      <c r="CC11" s="755"/>
      <c r="CD11" s="755"/>
      <c r="CE11" s="755"/>
      <c r="CF11" s="755"/>
      <c r="CG11" s="756"/>
      <c r="CH11" s="767">
        <v>3</v>
      </c>
      <c r="CI11" s="768"/>
      <c r="CJ11" s="768"/>
      <c r="CK11" s="768"/>
      <c r="CL11" s="769"/>
      <c r="CM11" s="767">
        <v>59</v>
      </c>
      <c r="CN11" s="768"/>
      <c r="CO11" s="768"/>
      <c r="CP11" s="768"/>
      <c r="CQ11" s="769"/>
      <c r="CR11" s="767">
        <v>63</v>
      </c>
      <c r="CS11" s="768"/>
      <c r="CT11" s="768"/>
      <c r="CU11" s="768"/>
      <c r="CV11" s="769"/>
      <c r="CW11" s="767">
        <v>0</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544</v>
      </c>
      <c r="BT12" s="755"/>
      <c r="BU12" s="755"/>
      <c r="BV12" s="755"/>
      <c r="BW12" s="755"/>
      <c r="BX12" s="755"/>
      <c r="BY12" s="755"/>
      <c r="BZ12" s="755"/>
      <c r="CA12" s="755"/>
      <c r="CB12" s="755"/>
      <c r="CC12" s="755"/>
      <c r="CD12" s="755"/>
      <c r="CE12" s="755"/>
      <c r="CF12" s="755"/>
      <c r="CG12" s="756"/>
      <c r="CH12" s="767">
        <v>1</v>
      </c>
      <c r="CI12" s="768"/>
      <c r="CJ12" s="768"/>
      <c r="CK12" s="768"/>
      <c r="CL12" s="769"/>
      <c r="CM12" s="767">
        <v>58</v>
      </c>
      <c r="CN12" s="768"/>
      <c r="CO12" s="768"/>
      <c r="CP12" s="768"/>
      <c r="CQ12" s="769"/>
      <c r="CR12" s="767">
        <v>35</v>
      </c>
      <c r="CS12" s="768"/>
      <c r="CT12" s="768"/>
      <c r="CU12" s="768"/>
      <c r="CV12" s="769"/>
      <c r="CW12" s="767">
        <v>0</v>
      </c>
      <c r="CX12" s="768"/>
      <c r="CY12" s="768"/>
      <c r="CZ12" s="768"/>
      <c r="DA12" s="769"/>
      <c r="DB12" s="767">
        <v>0</v>
      </c>
      <c r="DC12" s="768"/>
      <c r="DD12" s="768"/>
      <c r="DE12" s="768"/>
      <c r="DF12" s="769"/>
      <c r="DG12" s="767">
        <v>0</v>
      </c>
      <c r="DH12" s="768"/>
      <c r="DI12" s="768"/>
      <c r="DJ12" s="768"/>
      <c r="DK12" s="769"/>
      <c r="DL12" s="767">
        <v>0</v>
      </c>
      <c r="DM12" s="768"/>
      <c r="DN12" s="768"/>
      <c r="DO12" s="768"/>
      <c r="DP12" s="769"/>
      <c r="DQ12" s="767">
        <v>0</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545</v>
      </c>
      <c r="BT13" s="755"/>
      <c r="BU13" s="755"/>
      <c r="BV13" s="755"/>
      <c r="BW13" s="755"/>
      <c r="BX13" s="755"/>
      <c r="BY13" s="755"/>
      <c r="BZ13" s="755"/>
      <c r="CA13" s="755"/>
      <c r="CB13" s="755"/>
      <c r="CC13" s="755"/>
      <c r="CD13" s="755"/>
      <c r="CE13" s="755"/>
      <c r="CF13" s="755"/>
      <c r="CG13" s="756"/>
      <c r="CH13" s="767">
        <v>1</v>
      </c>
      <c r="CI13" s="768"/>
      <c r="CJ13" s="768"/>
      <c r="CK13" s="768"/>
      <c r="CL13" s="769"/>
      <c r="CM13" s="767">
        <v>17</v>
      </c>
      <c r="CN13" s="768"/>
      <c r="CO13" s="768"/>
      <c r="CP13" s="768"/>
      <c r="CQ13" s="769"/>
      <c r="CR13" s="767">
        <v>4</v>
      </c>
      <c r="CS13" s="768"/>
      <c r="CT13" s="768"/>
      <c r="CU13" s="768"/>
      <c r="CV13" s="769"/>
      <c r="CW13" s="767">
        <v>0</v>
      </c>
      <c r="CX13" s="768"/>
      <c r="CY13" s="768"/>
      <c r="CZ13" s="768"/>
      <c r="DA13" s="769"/>
      <c r="DB13" s="767">
        <v>0</v>
      </c>
      <c r="DC13" s="768"/>
      <c r="DD13" s="768"/>
      <c r="DE13" s="768"/>
      <c r="DF13" s="769"/>
      <c r="DG13" s="767">
        <v>0</v>
      </c>
      <c r="DH13" s="768"/>
      <c r="DI13" s="768"/>
      <c r="DJ13" s="768"/>
      <c r="DK13" s="769"/>
      <c r="DL13" s="767">
        <v>0</v>
      </c>
      <c r="DM13" s="768"/>
      <c r="DN13" s="768"/>
      <c r="DO13" s="768"/>
      <c r="DP13" s="769"/>
      <c r="DQ13" s="767">
        <v>0</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546</v>
      </c>
      <c r="BT14" s="755"/>
      <c r="BU14" s="755"/>
      <c r="BV14" s="755"/>
      <c r="BW14" s="755"/>
      <c r="BX14" s="755"/>
      <c r="BY14" s="755"/>
      <c r="BZ14" s="755"/>
      <c r="CA14" s="755"/>
      <c r="CB14" s="755"/>
      <c r="CC14" s="755"/>
      <c r="CD14" s="755"/>
      <c r="CE14" s="755"/>
      <c r="CF14" s="755"/>
      <c r="CG14" s="756"/>
      <c r="CH14" s="767">
        <v>20</v>
      </c>
      <c r="CI14" s="768"/>
      <c r="CJ14" s="768"/>
      <c r="CK14" s="768"/>
      <c r="CL14" s="769"/>
      <c r="CM14" s="767">
        <v>270</v>
      </c>
      <c r="CN14" s="768"/>
      <c r="CO14" s="768"/>
      <c r="CP14" s="768"/>
      <c r="CQ14" s="769"/>
      <c r="CR14" s="767">
        <v>24</v>
      </c>
      <c r="CS14" s="768"/>
      <c r="CT14" s="768"/>
      <c r="CU14" s="768"/>
      <c r="CV14" s="769"/>
      <c r="CW14" s="767">
        <v>0</v>
      </c>
      <c r="CX14" s="768"/>
      <c r="CY14" s="768"/>
      <c r="CZ14" s="768"/>
      <c r="DA14" s="769"/>
      <c r="DB14" s="767">
        <v>0</v>
      </c>
      <c r="DC14" s="768"/>
      <c r="DD14" s="768"/>
      <c r="DE14" s="768"/>
      <c r="DF14" s="769"/>
      <c r="DG14" s="767">
        <v>0</v>
      </c>
      <c r="DH14" s="768"/>
      <c r="DI14" s="768"/>
      <c r="DJ14" s="768"/>
      <c r="DK14" s="769"/>
      <c r="DL14" s="767">
        <v>0</v>
      </c>
      <c r="DM14" s="768"/>
      <c r="DN14" s="768"/>
      <c r="DO14" s="768"/>
      <c r="DP14" s="769"/>
      <c r="DQ14" s="767">
        <v>0</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547</v>
      </c>
      <c r="BT15" s="755"/>
      <c r="BU15" s="755"/>
      <c r="BV15" s="755"/>
      <c r="BW15" s="755"/>
      <c r="BX15" s="755"/>
      <c r="BY15" s="755"/>
      <c r="BZ15" s="755"/>
      <c r="CA15" s="755"/>
      <c r="CB15" s="755"/>
      <c r="CC15" s="755"/>
      <c r="CD15" s="755"/>
      <c r="CE15" s="755"/>
      <c r="CF15" s="755"/>
      <c r="CG15" s="756"/>
      <c r="CH15" s="767">
        <v>0</v>
      </c>
      <c r="CI15" s="768"/>
      <c r="CJ15" s="768"/>
      <c r="CK15" s="768"/>
      <c r="CL15" s="769"/>
      <c r="CM15" s="767">
        <v>0</v>
      </c>
      <c r="CN15" s="768"/>
      <c r="CO15" s="768"/>
      <c r="CP15" s="768"/>
      <c r="CQ15" s="769"/>
      <c r="CR15" s="767">
        <v>2</v>
      </c>
      <c r="CS15" s="768"/>
      <c r="CT15" s="768"/>
      <c r="CU15" s="768"/>
      <c r="CV15" s="769"/>
      <c r="CW15" s="767">
        <v>0</v>
      </c>
      <c r="CX15" s="768"/>
      <c r="CY15" s="768"/>
      <c r="CZ15" s="768"/>
      <c r="DA15" s="769"/>
      <c r="DB15" s="767">
        <v>0</v>
      </c>
      <c r="DC15" s="768"/>
      <c r="DD15" s="768"/>
      <c r="DE15" s="768"/>
      <c r="DF15" s="769"/>
      <c r="DG15" s="767">
        <v>0</v>
      </c>
      <c r="DH15" s="768"/>
      <c r="DI15" s="768"/>
      <c r="DJ15" s="768"/>
      <c r="DK15" s="769"/>
      <c r="DL15" s="767">
        <v>0</v>
      </c>
      <c r="DM15" s="768"/>
      <c r="DN15" s="768"/>
      <c r="DO15" s="768"/>
      <c r="DP15" s="769"/>
      <c r="DQ15" s="767">
        <v>0</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32168</v>
      </c>
      <c r="R23" s="780"/>
      <c r="S23" s="780"/>
      <c r="T23" s="780"/>
      <c r="U23" s="780"/>
      <c r="V23" s="780">
        <v>30730</v>
      </c>
      <c r="W23" s="780"/>
      <c r="X23" s="780"/>
      <c r="Y23" s="780"/>
      <c r="Z23" s="780"/>
      <c r="AA23" s="780">
        <v>1438</v>
      </c>
      <c r="AB23" s="780"/>
      <c r="AC23" s="780"/>
      <c r="AD23" s="780"/>
      <c r="AE23" s="781"/>
      <c r="AF23" s="782">
        <v>1115</v>
      </c>
      <c r="AG23" s="780"/>
      <c r="AH23" s="780"/>
      <c r="AI23" s="780"/>
      <c r="AJ23" s="783"/>
      <c r="AK23" s="784"/>
      <c r="AL23" s="785"/>
      <c r="AM23" s="785"/>
      <c r="AN23" s="785"/>
      <c r="AO23" s="785"/>
      <c r="AP23" s="780">
        <v>33895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6015</v>
      </c>
      <c r="R28" s="809"/>
      <c r="S28" s="809"/>
      <c r="T28" s="809"/>
      <c r="U28" s="809"/>
      <c r="V28" s="809">
        <v>5552</v>
      </c>
      <c r="W28" s="809"/>
      <c r="X28" s="809"/>
      <c r="Y28" s="809"/>
      <c r="Z28" s="809"/>
      <c r="AA28" s="809">
        <v>463</v>
      </c>
      <c r="AB28" s="809"/>
      <c r="AC28" s="809"/>
      <c r="AD28" s="809"/>
      <c r="AE28" s="810"/>
      <c r="AF28" s="811">
        <v>463</v>
      </c>
      <c r="AG28" s="809"/>
      <c r="AH28" s="809"/>
      <c r="AI28" s="809"/>
      <c r="AJ28" s="812"/>
      <c r="AK28" s="813">
        <v>310</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5449</v>
      </c>
      <c r="R29" s="745"/>
      <c r="S29" s="745"/>
      <c r="T29" s="745"/>
      <c r="U29" s="745"/>
      <c r="V29" s="745">
        <v>5258</v>
      </c>
      <c r="W29" s="745"/>
      <c r="X29" s="745"/>
      <c r="Y29" s="745"/>
      <c r="Z29" s="745"/>
      <c r="AA29" s="745">
        <v>191</v>
      </c>
      <c r="AB29" s="745"/>
      <c r="AC29" s="745"/>
      <c r="AD29" s="745"/>
      <c r="AE29" s="746"/>
      <c r="AF29" s="747">
        <v>191</v>
      </c>
      <c r="AG29" s="748"/>
      <c r="AH29" s="748"/>
      <c r="AI29" s="748"/>
      <c r="AJ29" s="749"/>
      <c r="AK29" s="816">
        <v>784</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658</v>
      </c>
      <c r="R30" s="745"/>
      <c r="S30" s="745"/>
      <c r="T30" s="745"/>
      <c r="U30" s="745"/>
      <c r="V30" s="745">
        <v>657</v>
      </c>
      <c r="W30" s="745"/>
      <c r="X30" s="745"/>
      <c r="Y30" s="745"/>
      <c r="Z30" s="745"/>
      <c r="AA30" s="745">
        <v>1</v>
      </c>
      <c r="AB30" s="745"/>
      <c r="AC30" s="745"/>
      <c r="AD30" s="745"/>
      <c r="AE30" s="746"/>
      <c r="AF30" s="747">
        <v>1</v>
      </c>
      <c r="AG30" s="748"/>
      <c r="AH30" s="748"/>
      <c r="AI30" s="748"/>
      <c r="AJ30" s="749"/>
      <c r="AK30" s="816">
        <v>240</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66</v>
      </c>
      <c r="R31" s="745"/>
      <c r="S31" s="745"/>
      <c r="T31" s="745"/>
      <c r="U31" s="745"/>
      <c r="V31" s="745">
        <v>64</v>
      </c>
      <c r="W31" s="745"/>
      <c r="X31" s="745"/>
      <c r="Y31" s="745"/>
      <c r="Z31" s="745"/>
      <c r="AA31" s="745">
        <v>2</v>
      </c>
      <c r="AB31" s="745"/>
      <c r="AC31" s="745"/>
      <c r="AD31" s="745"/>
      <c r="AE31" s="746"/>
      <c r="AF31" s="747">
        <v>2</v>
      </c>
      <c r="AG31" s="748"/>
      <c r="AH31" s="748"/>
      <c r="AI31" s="748"/>
      <c r="AJ31" s="749"/>
      <c r="AK31" s="816">
        <v>40</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606</v>
      </c>
      <c r="R32" s="745"/>
      <c r="S32" s="745"/>
      <c r="T32" s="745"/>
      <c r="U32" s="745"/>
      <c r="V32" s="745">
        <v>552</v>
      </c>
      <c r="W32" s="745"/>
      <c r="X32" s="745"/>
      <c r="Y32" s="745"/>
      <c r="Z32" s="745"/>
      <c r="AA32" s="745">
        <v>54</v>
      </c>
      <c r="AB32" s="745"/>
      <c r="AC32" s="745"/>
      <c r="AD32" s="745"/>
      <c r="AE32" s="746"/>
      <c r="AF32" s="747">
        <v>1794</v>
      </c>
      <c r="AG32" s="748"/>
      <c r="AH32" s="748"/>
      <c r="AI32" s="748"/>
      <c r="AJ32" s="749"/>
      <c r="AK32" s="816">
        <v>133</v>
      </c>
      <c r="AL32" s="817"/>
      <c r="AM32" s="817"/>
      <c r="AN32" s="817"/>
      <c r="AO32" s="817"/>
      <c r="AP32" s="817">
        <v>4580</v>
      </c>
      <c r="AQ32" s="817"/>
      <c r="AR32" s="817"/>
      <c r="AS32" s="817"/>
      <c r="AT32" s="817"/>
      <c r="AU32" s="817">
        <v>1708</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1509</v>
      </c>
      <c r="R33" s="745"/>
      <c r="S33" s="745"/>
      <c r="T33" s="745"/>
      <c r="U33" s="745"/>
      <c r="V33" s="745">
        <v>1467</v>
      </c>
      <c r="W33" s="745"/>
      <c r="X33" s="745"/>
      <c r="Y33" s="745"/>
      <c r="Z33" s="745"/>
      <c r="AA33" s="745">
        <v>42</v>
      </c>
      <c r="AB33" s="745"/>
      <c r="AC33" s="745"/>
      <c r="AD33" s="745"/>
      <c r="AE33" s="746"/>
      <c r="AF33" s="747">
        <v>1140</v>
      </c>
      <c r="AG33" s="748"/>
      <c r="AH33" s="748"/>
      <c r="AI33" s="748"/>
      <c r="AJ33" s="749"/>
      <c r="AK33" s="816">
        <v>334</v>
      </c>
      <c r="AL33" s="817"/>
      <c r="AM33" s="817"/>
      <c r="AN33" s="817"/>
      <c r="AO33" s="817"/>
      <c r="AP33" s="817">
        <v>1822</v>
      </c>
      <c r="AQ33" s="817"/>
      <c r="AR33" s="817"/>
      <c r="AS33" s="817"/>
      <c r="AT33" s="817"/>
      <c r="AU33" s="817">
        <v>1197</v>
      </c>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242</v>
      </c>
      <c r="R34" s="745"/>
      <c r="S34" s="745"/>
      <c r="T34" s="745"/>
      <c r="U34" s="745"/>
      <c r="V34" s="745">
        <v>240</v>
      </c>
      <c r="W34" s="745"/>
      <c r="X34" s="745"/>
      <c r="Y34" s="745"/>
      <c r="Z34" s="745"/>
      <c r="AA34" s="745">
        <v>1</v>
      </c>
      <c r="AB34" s="745"/>
      <c r="AC34" s="745"/>
      <c r="AD34" s="745"/>
      <c r="AE34" s="746"/>
      <c r="AF34" s="747">
        <v>312</v>
      </c>
      <c r="AG34" s="748"/>
      <c r="AH34" s="748"/>
      <c r="AI34" s="748"/>
      <c r="AJ34" s="749"/>
      <c r="AK34" s="816">
        <v>53</v>
      </c>
      <c r="AL34" s="817"/>
      <c r="AM34" s="817"/>
      <c r="AN34" s="817"/>
      <c r="AO34" s="817"/>
      <c r="AP34" s="817">
        <v>0</v>
      </c>
      <c r="AQ34" s="817"/>
      <c r="AR34" s="817"/>
      <c r="AS34" s="817"/>
      <c r="AT34" s="817"/>
      <c r="AU34" s="817">
        <v>0</v>
      </c>
      <c r="AV34" s="817"/>
      <c r="AW34" s="817"/>
      <c r="AX34" s="817"/>
      <c r="AY34" s="817"/>
      <c r="AZ34" s="818"/>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1036</v>
      </c>
      <c r="R35" s="745"/>
      <c r="S35" s="745"/>
      <c r="T35" s="745"/>
      <c r="U35" s="745"/>
      <c r="V35" s="745">
        <v>1030</v>
      </c>
      <c r="W35" s="745"/>
      <c r="X35" s="745"/>
      <c r="Y35" s="745"/>
      <c r="Z35" s="745"/>
      <c r="AA35" s="745">
        <v>7</v>
      </c>
      <c r="AB35" s="745"/>
      <c r="AC35" s="745"/>
      <c r="AD35" s="745"/>
      <c r="AE35" s="746"/>
      <c r="AF35" s="747">
        <v>7</v>
      </c>
      <c r="AG35" s="748"/>
      <c r="AH35" s="748"/>
      <c r="AI35" s="748"/>
      <c r="AJ35" s="749"/>
      <c r="AK35" s="816">
        <v>452</v>
      </c>
      <c r="AL35" s="817"/>
      <c r="AM35" s="817"/>
      <c r="AN35" s="817"/>
      <c r="AO35" s="817"/>
      <c r="AP35" s="817">
        <v>6065</v>
      </c>
      <c r="AQ35" s="817"/>
      <c r="AR35" s="817"/>
      <c r="AS35" s="817"/>
      <c r="AT35" s="817"/>
      <c r="AU35" s="817">
        <v>4379</v>
      </c>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1734</v>
      </c>
      <c r="R36" s="745"/>
      <c r="S36" s="745"/>
      <c r="T36" s="745"/>
      <c r="U36" s="745"/>
      <c r="V36" s="745">
        <v>1724</v>
      </c>
      <c r="W36" s="745"/>
      <c r="X36" s="745"/>
      <c r="Y36" s="745"/>
      <c r="Z36" s="745"/>
      <c r="AA36" s="745">
        <v>4</v>
      </c>
      <c r="AB36" s="745"/>
      <c r="AC36" s="745"/>
      <c r="AD36" s="745"/>
      <c r="AE36" s="746"/>
      <c r="AF36" s="747">
        <v>4</v>
      </c>
      <c r="AG36" s="748"/>
      <c r="AH36" s="748"/>
      <c r="AI36" s="748"/>
      <c r="AJ36" s="749"/>
      <c r="AK36" s="816">
        <v>865</v>
      </c>
      <c r="AL36" s="817"/>
      <c r="AM36" s="817"/>
      <c r="AN36" s="817"/>
      <c r="AO36" s="817"/>
      <c r="AP36" s="817">
        <v>10941</v>
      </c>
      <c r="AQ36" s="817"/>
      <c r="AR36" s="817"/>
      <c r="AS36" s="817"/>
      <c r="AT36" s="817"/>
      <c r="AU36" s="817">
        <v>9574</v>
      </c>
      <c r="AV36" s="817"/>
      <c r="AW36" s="817"/>
      <c r="AX36" s="817"/>
      <c r="AY36" s="817"/>
      <c r="AZ36" s="818"/>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388</v>
      </c>
      <c r="C37" s="742"/>
      <c r="D37" s="742"/>
      <c r="E37" s="742"/>
      <c r="F37" s="742"/>
      <c r="G37" s="742"/>
      <c r="H37" s="742"/>
      <c r="I37" s="742"/>
      <c r="J37" s="742"/>
      <c r="K37" s="742"/>
      <c r="L37" s="742"/>
      <c r="M37" s="742"/>
      <c r="N37" s="742"/>
      <c r="O37" s="742"/>
      <c r="P37" s="743"/>
      <c r="Q37" s="744">
        <v>456</v>
      </c>
      <c r="R37" s="745"/>
      <c r="S37" s="745"/>
      <c r="T37" s="745"/>
      <c r="U37" s="745"/>
      <c r="V37" s="745">
        <v>452</v>
      </c>
      <c r="W37" s="745"/>
      <c r="X37" s="745"/>
      <c r="Y37" s="745"/>
      <c r="Z37" s="745"/>
      <c r="AA37" s="745">
        <v>4</v>
      </c>
      <c r="AB37" s="745"/>
      <c r="AC37" s="745"/>
      <c r="AD37" s="745"/>
      <c r="AE37" s="746"/>
      <c r="AF37" s="747">
        <v>4</v>
      </c>
      <c r="AG37" s="748"/>
      <c r="AH37" s="748"/>
      <c r="AI37" s="748"/>
      <c r="AJ37" s="749"/>
      <c r="AK37" s="816">
        <v>298</v>
      </c>
      <c r="AL37" s="817"/>
      <c r="AM37" s="817"/>
      <c r="AN37" s="817"/>
      <c r="AO37" s="817"/>
      <c r="AP37" s="817">
        <v>3196</v>
      </c>
      <c r="AQ37" s="817"/>
      <c r="AR37" s="817"/>
      <c r="AS37" s="817"/>
      <c r="AT37" s="817"/>
      <c r="AU37" s="817">
        <v>2873</v>
      </c>
      <c r="AV37" s="817"/>
      <c r="AW37" s="817"/>
      <c r="AX37" s="817"/>
      <c r="AY37" s="817"/>
      <c r="AZ37" s="818"/>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389</v>
      </c>
      <c r="C38" s="742"/>
      <c r="D38" s="742"/>
      <c r="E38" s="742"/>
      <c r="F38" s="742"/>
      <c r="G38" s="742"/>
      <c r="H38" s="742"/>
      <c r="I38" s="742"/>
      <c r="J38" s="742"/>
      <c r="K38" s="742"/>
      <c r="L38" s="742"/>
      <c r="M38" s="742"/>
      <c r="N38" s="742"/>
      <c r="O38" s="742"/>
      <c r="P38" s="743"/>
      <c r="Q38" s="744">
        <v>140</v>
      </c>
      <c r="R38" s="745"/>
      <c r="S38" s="745"/>
      <c r="T38" s="745"/>
      <c r="U38" s="745"/>
      <c r="V38" s="745">
        <v>138</v>
      </c>
      <c r="W38" s="745"/>
      <c r="X38" s="745"/>
      <c r="Y38" s="745"/>
      <c r="Z38" s="745"/>
      <c r="AA38" s="745">
        <v>1</v>
      </c>
      <c r="AB38" s="745"/>
      <c r="AC38" s="745"/>
      <c r="AD38" s="745"/>
      <c r="AE38" s="746"/>
      <c r="AF38" s="747">
        <v>1</v>
      </c>
      <c r="AG38" s="748"/>
      <c r="AH38" s="748"/>
      <c r="AI38" s="748"/>
      <c r="AJ38" s="749"/>
      <c r="AK38" s="816">
        <v>58</v>
      </c>
      <c r="AL38" s="817"/>
      <c r="AM38" s="817"/>
      <c r="AN38" s="817"/>
      <c r="AO38" s="817"/>
      <c r="AP38" s="817">
        <v>582</v>
      </c>
      <c r="AQ38" s="817"/>
      <c r="AR38" s="817"/>
      <c r="AS38" s="817"/>
      <c r="AT38" s="817"/>
      <c r="AU38" s="817">
        <v>347</v>
      </c>
      <c r="AV38" s="817"/>
      <c r="AW38" s="817"/>
      <c r="AX38" s="817"/>
      <c r="AY38" s="817"/>
      <c r="AZ38" s="818"/>
      <c r="BA38" s="818"/>
      <c r="BB38" s="818"/>
      <c r="BC38" s="818"/>
      <c r="BD38" s="818"/>
      <c r="BE38" s="814" t="s">
        <v>386</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390</v>
      </c>
      <c r="C39" s="742"/>
      <c r="D39" s="742"/>
      <c r="E39" s="742"/>
      <c r="F39" s="742"/>
      <c r="G39" s="742"/>
      <c r="H39" s="742"/>
      <c r="I39" s="742"/>
      <c r="J39" s="742"/>
      <c r="K39" s="742"/>
      <c r="L39" s="742"/>
      <c r="M39" s="742"/>
      <c r="N39" s="742"/>
      <c r="O39" s="742"/>
      <c r="P39" s="743"/>
      <c r="Q39" s="744">
        <v>33</v>
      </c>
      <c r="R39" s="745"/>
      <c r="S39" s="745"/>
      <c r="T39" s="745"/>
      <c r="U39" s="745"/>
      <c r="V39" s="745">
        <v>33</v>
      </c>
      <c r="W39" s="745"/>
      <c r="X39" s="745"/>
      <c r="Y39" s="745"/>
      <c r="Z39" s="745"/>
      <c r="AA39" s="745">
        <v>0</v>
      </c>
      <c r="AB39" s="745"/>
      <c r="AC39" s="745"/>
      <c r="AD39" s="745"/>
      <c r="AE39" s="746"/>
      <c r="AF39" s="747">
        <v>0</v>
      </c>
      <c r="AG39" s="748"/>
      <c r="AH39" s="748"/>
      <c r="AI39" s="748"/>
      <c r="AJ39" s="749"/>
      <c r="AK39" s="816">
        <v>33</v>
      </c>
      <c r="AL39" s="817"/>
      <c r="AM39" s="817"/>
      <c r="AN39" s="817"/>
      <c r="AO39" s="817"/>
      <c r="AP39" s="817">
        <v>18</v>
      </c>
      <c r="AQ39" s="817"/>
      <c r="AR39" s="817"/>
      <c r="AS39" s="817"/>
      <c r="AT39" s="817"/>
      <c r="AU39" s="817">
        <v>0</v>
      </c>
      <c r="AV39" s="817"/>
      <c r="AW39" s="817"/>
      <c r="AX39" s="817"/>
      <c r="AY39" s="817"/>
      <c r="AZ39" s="818"/>
      <c r="BA39" s="818"/>
      <c r="BB39" s="818"/>
      <c r="BC39" s="818"/>
      <c r="BD39" s="818"/>
      <c r="BE39" s="814" t="s">
        <v>386</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391</v>
      </c>
      <c r="C40" s="742"/>
      <c r="D40" s="742"/>
      <c r="E40" s="742"/>
      <c r="F40" s="742"/>
      <c r="G40" s="742"/>
      <c r="H40" s="742"/>
      <c r="I40" s="742"/>
      <c r="J40" s="742"/>
      <c r="K40" s="742"/>
      <c r="L40" s="742"/>
      <c r="M40" s="742"/>
      <c r="N40" s="742"/>
      <c r="O40" s="742"/>
      <c r="P40" s="743"/>
      <c r="Q40" s="744">
        <v>9</v>
      </c>
      <c r="R40" s="745"/>
      <c r="S40" s="745"/>
      <c r="T40" s="745"/>
      <c r="U40" s="745"/>
      <c r="V40" s="745">
        <v>9</v>
      </c>
      <c r="W40" s="745"/>
      <c r="X40" s="745"/>
      <c r="Y40" s="745"/>
      <c r="Z40" s="745"/>
      <c r="AA40" s="745">
        <v>0</v>
      </c>
      <c r="AB40" s="745"/>
      <c r="AC40" s="745"/>
      <c r="AD40" s="745"/>
      <c r="AE40" s="746"/>
      <c r="AF40" s="747" t="s">
        <v>112</v>
      </c>
      <c r="AG40" s="748"/>
      <c r="AH40" s="748"/>
      <c r="AI40" s="748"/>
      <c r="AJ40" s="749"/>
      <c r="AK40" s="816">
        <v>9</v>
      </c>
      <c r="AL40" s="817"/>
      <c r="AM40" s="817"/>
      <c r="AN40" s="817"/>
      <c r="AO40" s="817"/>
      <c r="AP40" s="817">
        <v>0</v>
      </c>
      <c r="AQ40" s="817"/>
      <c r="AR40" s="817"/>
      <c r="AS40" s="817"/>
      <c r="AT40" s="817"/>
      <c r="AU40" s="817">
        <v>0</v>
      </c>
      <c r="AV40" s="817"/>
      <c r="AW40" s="817"/>
      <c r="AX40" s="817"/>
      <c r="AY40" s="817"/>
      <c r="AZ40" s="818"/>
      <c r="BA40" s="818"/>
      <c r="BB40" s="818"/>
      <c r="BC40" s="818"/>
      <c r="BD40" s="818"/>
      <c r="BE40" s="814" t="s">
        <v>386</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392</v>
      </c>
      <c r="C41" s="742"/>
      <c r="D41" s="742"/>
      <c r="E41" s="742"/>
      <c r="F41" s="742"/>
      <c r="G41" s="742"/>
      <c r="H41" s="742"/>
      <c r="I41" s="742"/>
      <c r="J41" s="742"/>
      <c r="K41" s="742"/>
      <c r="L41" s="742"/>
      <c r="M41" s="742"/>
      <c r="N41" s="742"/>
      <c r="O41" s="742"/>
      <c r="P41" s="743"/>
      <c r="Q41" s="744">
        <v>107</v>
      </c>
      <c r="R41" s="745"/>
      <c r="S41" s="745"/>
      <c r="T41" s="745"/>
      <c r="U41" s="745"/>
      <c r="V41" s="745">
        <v>90</v>
      </c>
      <c r="W41" s="745"/>
      <c r="X41" s="745"/>
      <c r="Y41" s="745"/>
      <c r="Z41" s="745"/>
      <c r="AA41" s="745">
        <v>11</v>
      </c>
      <c r="AB41" s="745"/>
      <c r="AC41" s="745"/>
      <c r="AD41" s="745"/>
      <c r="AE41" s="746"/>
      <c r="AF41" s="747">
        <v>11</v>
      </c>
      <c r="AG41" s="748"/>
      <c r="AH41" s="748"/>
      <c r="AI41" s="748"/>
      <c r="AJ41" s="749"/>
      <c r="AK41" s="816">
        <v>0</v>
      </c>
      <c r="AL41" s="817"/>
      <c r="AM41" s="817"/>
      <c r="AN41" s="817"/>
      <c r="AO41" s="817"/>
      <c r="AP41" s="817">
        <v>0</v>
      </c>
      <c r="AQ41" s="817"/>
      <c r="AR41" s="817"/>
      <c r="AS41" s="817"/>
      <c r="AT41" s="817"/>
      <c r="AU41" s="817">
        <v>0</v>
      </c>
      <c r="AV41" s="817"/>
      <c r="AW41" s="817"/>
      <c r="AX41" s="817"/>
      <c r="AY41" s="817"/>
      <c r="AZ41" s="818"/>
      <c r="BA41" s="818"/>
      <c r="BB41" s="818"/>
      <c r="BC41" s="818"/>
      <c r="BD41" s="818"/>
      <c r="BE41" s="814" t="s">
        <v>386</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393</v>
      </c>
      <c r="C42" s="742"/>
      <c r="D42" s="742"/>
      <c r="E42" s="742"/>
      <c r="F42" s="742"/>
      <c r="G42" s="742"/>
      <c r="H42" s="742"/>
      <c r="I42" s="742"/>
      <c r="J42" s="742"/>
      <c r="K42" s="742"/>
      <c r="L42" s="742"/>
      <c r="M42" s="742"/>
      <c r="N42" s="742"/>
      <c r="O42" s="742"/>
      <c r="P42" s="743"/>
      <c r="Q42" s="744">
        <v>75</v>
      </c>
      <c r="R42" s="745"/>
      <c r="S42" s="745"/>
      <c r="T42" s="745"/>
      <c r="U42" s="745"/>
      <c r="V42" s="745">
        <v>43</v>
      </c>
      <c r="W42" s="745"/>
      <c r="X42" s="745"/>
      <c r="Y42" s="745"/>
      <c r="Z42" s="745"/>
      <c r="AA42" s="745">
        <v>32</v>
      </c>
      <c r="AB42" s="745"/>
      <c r="AC42" s="745"/>
      <c r="AD42" s="745"/>
      <c r="AE42" s="746"/>
      <c r="AF42" s="747">
        <v>49</v>
      </c>
      <c r="AG42" s="748"/>
      <c r="AH42" s="748"/>
      <c r="AI42" s="748"/>
      <c r="AJ42" s="749"/>
      <c r="AK42" s="816">
        <v>9</v>
      </c>
      <c r="AL42" s="817"/>
      <c r="AM42" s="817"/>
      <c r="AN42" s="817"/>
      <c r="AO42" s="817"/>
      <c r="AP42" s="817">
        <v>0</v>
      </c>
      <c r="AQ42" s="817"/>
      <c r="AR42" s="817"/>
      <c r="AS42" s="817"/>
      <c r="AT42" s="817"/>
      <c r="AU42" s="817">
        <v>0</v>
      </c>
      <c r="AV42" s="817"/>
      <c r="AW42" s="817"/>
      <c r="AX42" s="817"/>
      <c r="AY42" s="817"/>
      <c r="AZ42" s="818"/>
      <c r="BA42" s="818"/>
      <c r="BB42" s="818"/>
      <c r="BC42" s="818"/>
      <c r="BD42" s="818"/>
      <c r="BE42" s="814" t="s">
        <v>386</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3978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398</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548</v>
      </c>
      <c r="C68" s="856"/>
      <c r="D68" s="856"/>
      <c r="E68" s="856"/>
      <c r="F68" s="856"/>
      <c r="G68" s="856"/>
      <c r="H68" s="856"/>
      <c r="I68" s="856"/>
      <c r="J68" s="856"/>
      <c r="K68" s="856"/>
      <c r="L68" s="856"/>
      <c r="M68" s="856"/>
      <c r="N68" s="856"/>
      <c r="O68" s="856"/>
      <c r="P68" s="857"/>
      <c r="Q68" s="858">
        <v>4915</v>
      </c>
      <c r="R68" s="852"/>
      <c r="S68" s="852"/>
      <c r="T68" s="852"/>
      <c r="U68" s="852"/>
      <c r="V68" s="852">
        <v>6117</v>
      </c>
      <c r="W68" s="852"/>
      <c r="X68" s="852"/>
      <c r="Y68" s="852"/>
      <c r="Z68" s="852"/>
      <c r="AA68" s="852">
        <v>-1202</v>
      </c>
      <c r="AB68" s="852"/>
      <c r="AC68" s="852"/>
      <c r="AD68" s="852"/>
      <c r="AE68" s="852"/>
      <c r="AF68" s="852">
        <v>3004</v>
      </c>
      <c r="AG68" s="852"/>
      <c r="AH68" s="852"/>
      <c r="AI68" s="852"/>
      <c r="AJ68" s="852"/>
      <c r="AK68" s="852">
        <v>0</v>
      </c>
      <c r="AL68" s="852"/>
      <c r="AM68" s="852"/>
      <c r="AN68" s="852"/>
      <c r="AO68" s="852"/>
      <c r="AP68" s="852">
        <v>37480</v>
      </c>
      <c r="AQ68" s="852"/>
      <c r="AR68" s="852"/>
      <c r="AS68" s="852"/>
      <c r="AT68" s="852"/>
      <c r="AU68" s="852">
        <v>198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549</v>
      </c>
      <c r="C69" s="860"/>
      <c r="D69" s="860"/>
      <c r="E69" s="860"/>
      <c r="F69" s="860"/>
      <c r="G69" s="860"/>
      <c r="H69" s="860"/>
      <c r="I69" s="860"/>
      <c r="J69" s="860"/>
      <c r="K69" s="860"/>
      <c r="L69" s="860"/>
      <c r="M69" s="860"/>
      <c r="N69" s="860"/>
      <c r="O69" s="860"/>
      <c r="P69" s="861"/>
      <c r="Q69" s="862">
        <v>63</v>
      </c>
      <c r="R69" s="817"/>
      <c r="S69" s="817"/>
      <c r="T69" s="817"/>
      <c r="U69" s="817"/>
      <c r="V69" s="817">
        <v>61</v>
      </c>
      <c r="W69" s="817"/>
      <c r="X69" s="817"/>
      <c r="Y69" s="817"/>
      <c r="Z69" s="817"/>
      <c r="AA69" s="817">
        <v>1</v>
      </c>
      <c r="AB69" s="817"/>
      <c r="AC69" s="817"/>
      <c r="AD69" s="817"/>
      <c r="AE69" s="817"/>
      <c r="AF69" s="817">
        <v>1</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550</v>
      </c>
      <c r="C70" s="860"/>
      <c r="D70" s="860"/>
      <c r="E70" s="860"/>
      <c r="F70" s="860"/>
      <c r="G70" s="860"/>
      <c r="H70" s="860"/>
      <c r="I70" s="860"/>
      <c r="J70" s="860"/>
      <c r="K70" s="860"/>
      <c r="L70" s="860"/>
      <c r="M70" s="860"/>
      <c r="N70" s="860"/>
      <c r="O70" s="860"/>
      <c r="P70" s="861"/>
      <c r="Q70" s="862">
        <v>249017</v>
      </c>
      <c r="R70" s="817"/>
      <c r="S70" s="817"/>
      <c r="T70" s="817"/>
      <c r="U70" s="817"/>
      <c r="V70" s="817">
        <v>248915</v>
      </c>
      <c r="W70" s="817"/>
      <c r="X70" s="817"/>
      <c r="Y70" s="817"/>
      <c r="Z70" s="817"/>
      <c r="AA70" s="817">
        <v>102</v>
      </c>
      <c r="AB70" s="817"/>
      <c r="AC70" s="817"/>
      <c r="AD70" s="817"/>
      <c r="AE70" s="817"/>
      <c r="AF70" s="817">
        <v>102</v>
      </c>
      <c r="AG70" s="817"/>
      <c r="AH70" s="817"/>
      <c r="AI70" s="817"/>
      <c r="AJ70" s="817"/>
      <c r="AK70" s="817">
        <v>6150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551</v>
      </c>
      <c r="C71" s="860"/>
      <c r="D71" s="860"/>
      <c r="E71" s="860"/>
      <c r="F71" s="860"/>
      <c r="G71" s="860"/>
      <c r="H71" s="860"/>
      <c r="I71" s="860"/>
      <c r="J71" s="860"/>
      <c r="K71" s="860"/>
      <c r="L71" s="860"/>
      <c r="M71" s="860"/>
      <c r="N71" s="860"/>
      <c r="O71" s="860"/>
      <c r="P71" s="861"/>
      <c r="Q71" s="862">
        <v>9242</v>
      </c>
      <c r="R71" s="817"/>
      <c r="S71" s="817"/>
      <c r="T71" s="817"/>
      <c r="U71" s="817"/>
      <c r="V71" s="817">
        <v>9137</v>
      </c>
      <c r="W71" s="817"/>
      <c r="X71" s="817"/>
      <c r="Y71" s="817"/>
      <c r="Z71" s="817"/>
      <c r="AA71" s="817">
        <v>104</v>
      </c>
      <c r="AB71" s="817"/>
      <c r="AC71" s="817"/>
      <c r="AD71" s="817"/>
      <c r="AE71" s="817"/>
      <c r="AF71" s="817">
        <v>104</v>
      </c>
      <c r="AG71" s="817"/>
      <c r="AH71" s="817"/>
      <c r="AI71" s="817"/>
      <c r="AJ71" s="817"/>
      <c r="AK71" s="817">
        <v>826</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552</v>
      </c>
      <c r="C72" s="860"/>
      <c r="D72" s="860"/>
      <c r="E72" s="860"/>
      <c r="F72" s="860"/>
      <c r="G72" s="860"/>
      <c r="H72" s="860"/>
      <c r="I72" s="860"/>
      <c r="J72" s="860"/>
      <c r="K72" s="860"/>
      <c r="L72" s="860"/>
      <c r="M72" s="860"/>
      <c r="N72" s="860"/>
      <c r="O72" s="860"/>
      <c r="P72" s="861"/>
      <c r="Q72" s="862">
        <v>1466</v>
      </c>
      <c r="R72" s="817"/>
      <c r="S72" s="817"/>
      <c r="T72" s="817"/>
      <c r="U72" s="817"/>
      <c r="V72" s="817">
        <v>1310</v>
      </c>
      <c r="W72" s="817"/>
      <c r="X72" s="817"/>
      <c r="Y72" s="817"/>
      <c r="Z72" s="817"/>
      <c r="AA72" s="817">
        <v>156</v>
      </c>
      <c r="AB72" s="817"/>
      <c r="AC72" s="817"/>
      <c r="AD72" s="817"/>
      <c r="AE72" s="817"/>
      <c r="AF72" s="817">
        <v>156</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553</v>
      </c>
      <c r="C73" s="860"/>
      <c r="D73" s="860"/>
      <c r="E73" s="860"/>
      <c r="F73" s="860"/>
      <c r="G73" s="860"/>
      <c r="H73" s="860"/>
      <c r="I73" s="860"/>
      <c r="J73" s="860"/>
      <c r="K73" s="860"/>
      <c r="L73" s="860"/>
      <c r="M73" s="860"/>
      <c r="N73" s="860"/>
      <c r="O73" s="860"/>
      <c r="P73" s="861"/>
      <c r="Q73" s="862">
        <v>56</v>
      </c>
      <c r="R73" s="817"/>
      <c r="S73" s="817"/>
      <c r="T73" s="817"/>
      <c r="U73" s="817"/>
      <c r="V73" s="817">
        <v>54</v>
      </c>
      <c r="W73" s="817"/>
      <c r="X73" s="817"/>
      <c r="Y73" s="817"/>
      <c r="Z73" s="817"/>
      <c r="AA73" s="817">
        <v>3</v>
      </c>
      <c r="AB73" s="817"/>
      <c r="AC73" s="817"/>
      <c r="AD73" s="817"/>
      <c r="AE73" s="817"/>
      <c r="AF73" s="817">
        <v>3</v>
      </c>
      <c r="AG73" s="817"/>
      <c r="AH73" s="817"/>
      <c r="AI73" s="817"/>
      <c r="AJ73" s="817"/>
      <c r="AK73" s="817">
        <v>56</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554</v>
      </c>
      <c r="C74" s="860"/>
      <c r="D74" s="860"/>
      <c r="E74" s="860"/>
      <c r="F74" s="860"/>
      <c r="G74" s="860"/>
      <c r="H74" s="860"/>
      <c r="I74" s="860"/>
      <c r="J74" s="860"/>
      <c r="K74" s="860"/>
      <c r="L74" s="860"/>
      <c r="M74" s="860"/>
      <c r="N74" s="860"/>
      <c r="O74" s="860"/>
      <c r="P74" s="861"/>
      <c r="Q74" s="862">
        <v>7</v>
      </c>
      <c r="R74" s="817"/>
      <c r="S74" s="817"/>
      <c r="T74" s="817"/>
      <c r="U74" s="817"/>
      <c r="V74" s="817">
        <v>4</v>
      </c>
      <c r="W74" s="817"/>
      <c r="X74" s="817"/>
      <c r="Y74" s="817"/>
      <c r="Z74" s="817"/>
      <c r="AA74" s="817">
        <v>3</v>
      </c>
      <c r="AB74" s="817"/>
      <c r="AC74" s="817"/>
      <c r="AD74" s="817"/>
      <c r="AE74" s="817"/>
      <c r="AF74" s="817">
        <v>3</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555</v>
      </c>
      <c r="C75" s="860"/>
      <c r="D75" s="860"/>
      <c r="E75" s="860"/>
      <c r="F75" s="860"/>
      <c r="G75" s="860"/>
      <c r="H75" s="860"/>
      <c r="I75" s="860"/>
      <c r="J75" s="860"/>
      <c r="K75" s="860"/>
      <c r="L75" s="860"/>
      <c r="M75" s="860"/>
      <c r="N75" s="860"/>
      <c r="O75" s="860"/>
      <c r="P75" s="861"/>
      <c r="Q75" s="865">
        <v>78</v>
      </c>
      <c r="R75" s="866"/>
      <c r="S75" s="866"/>
      <c r="T75" s="866"/>
      <c r="U75" s="816"/>
      <c r="V75" s="867">
        <v>74</v>
      </c>
      <c r="W75" s="866"/>
      <c r="X75" s="866"/>
      <c r="Y75" s="866"/>
      <c r="Z75" s="816"/>
      <c r="AA75" s="867">
        <v>4</v>
      </c>
      <c r="AB75" s="866"/>
      <c r="AC75" s="866"/>
      <c r="AD75" s="866"/>
      <c r="AE75" s="816"/>
      <c r="AF75" s="867">
        <v>4</v>
      </c>
      <c r="AG75" s="866"/>
      <c r="AH75" s="866"/>
      <c r="AI75" s="866"/>
      <c r="AJ75" s="816"/>
      <c r="AK75" s="867">
        <v>5</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556</v>
      </c>
      <c r="C76" s="860"/>
      <c r="D76" s="860"/>
      <c r="E76" s="860"/>
      <c r="F76" s="860"/>
      <c r="G76" s="860"/>
      <c r="H76" s="860"/>
      <c r="I76" s="860"/>
      <c r="J76" s="860"/>
      <c r="K76" s="860"/>
      <c r="L76" s="860"/>
      <c r="M76" s="860"/>
      <c r="N76" s="860"/>
      <c r="O76" s="860"/>
      <c r="P76" s="861"/>
      <c r="Q76" s="865">
        <v>425</v>
      </c>
      <c r="R76" s="866"/>
      <c r="S76" s="866"/>
      <c r="T76" s="866"/>
      <c r="U76" s="816"/>
      <c r="V76" s="867">
        <v>362</v>
      </c>
      <c r="W76" s="866"/>
      <c r="X76" s="866"/>
      <c r="Y76" s="866"/>
      <c r="Z76" s="816"/>
      <c r="AA76" s="867">
        <v>63</v>
      </c>
      <c r="AB76" s="866"/>
      <c r="AC76" s="866"/>
      <c r="AD76" s="866"/>
      <c r="AE76" s="816"/>
      <c r="AF76" s="867">
        <v>63</v>
      </c>
      <c r="AG76" s="866"/>
      <c r="AH76" s="866"/>
      <c r="AI76" s="866"/>
      <c r="AJ76" s="816"/>
      <c r="AK76" s="867">
        <v>0</v>
      </c>
      <c r="AL76" s="866"/>
      <c r="AM76" s="866"/>
      <c r="AN76" s="866"/>
      <c r="AO76" s="816"/>
      <c r="AP76" s="867">
        <v>122</v>
      </c>
      <c r="AQ76" s="866"/>
      <c r="AR76" s="866"/>
      <c r="AS76" s="866"/>
      <c r="AT76" s="816"/>
      <c r="AU76" s="867">
        <v>118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4477251</v>
      </c>
      <c r="AB110" s="888"/>
      <c r="AC110" s="888"/>
      <c r="AD110" s="888"/>
      <c r="AE110" s="889"/>
      <c r="AF110" s="890">
        <v>4425150</v>
      </c>
      <c r="AG110" s="888"/>
      <c r="AH110" s="888"/>
      <c r="AI110" s="888"/>
      <c r="AJ110" s="889"/>
      <c r="AK110" s="890">
        <v>4326325</v>
      </c>
      <c r="AL110" s="888"/>
      <c r="AM110" s="888"/>
      <c r="AN110" s="888"/>
      <c r="AO110" s="889"/>
      <c r="AP110" s="891">
        <v>24.8</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35726559</v>
      </c>
      <c r="BR110" s="925"/>
      <c r="BS110" s="925"/>
      <c r="BT110" s="925"/>
      <c r="BU110" s="925"/>
      <c r="BV110" s="925">
        <v>34456847</v>
      </c>
      <c r="BW110" s="925"/>
      <c r="BX110" s="925"/>
      <c r="BY110" s="925"/>
      <c r="BZ110" s="925"/>
      <c r="CA110" s="925">
        <v>33894743</v>
      </c>
      <c r="CB110" s="925"/>
      <c r="CC110" s="925"/>
      <c r="CD110" s="925"/>
      <c r="CE110" s="925"/>
      <c r="CF110" s="939">
        <v>193.9</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202656</v>
      </c>
      <c r="BR111" s="918"/>
      <c r="BS111" s="918"/>
      <c r="BT111" s="918"/>
      <c r="BU111" s="918"/>
      <c r="BV111" s="918">
        <v>138823</v>
      </c>
      <c r="BW111" s="918"/>
      <c r="BX111" s="918"/>
      <c r="BY111" s="918"/>
      <c r="BZ111" s="918"/>
      <c r="CA111" s="918">
        <v>103426</v>
      </c>
      <c r="CB111" s="918"/>
      <c r="CC111" s="918"/>
      <c r="CD111" s="918"/>
      <c r="CE111" s="918"/>
      <c r="CF111" s="912">
        <v>0.6</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21092290</v>
      </c>
      <c r="BR112" s="918"/>
      <c r="BS112" s="918"/>
      <c r="BT112" s="918"/>
      <c r="BU112" s="918"/>
      <c r="BV112" s="918">
        <v>20833290</v>
      </c>
      <c r="BW112" s="918"/>
      <c r="BX112" s="918"/>
      <c r="BY112" s="918"/>
      <c r="BZ112" s="918"/>
      <c r="CA112" s="918">
        <v>20077598</v>
      </c>
      <c r="CB112" s="918"/>
      <c r="CC112" s="918"/>
      <c r="CD112" s="918"/>
      <c r="CE112" s="918"/>
      <c r="CF112" s="912">
        <v>114.9</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1634972</v>
      </c>
      <c r="AB113" s="932"/>
      <c r="AC113" s="932"/>
      <c r="AD113" s="932"/>
      <c r="AE113" s="933"/>
      <c r="AF113" s="934">
        <v>1650544</v>
      </c>
      <c r="AG113" s="932"/>
      <c r="AH113" s="932"/>
      <c r="AI113" s="932"/>
      <c r="AJ113" s="933"/>
      <c r="AK113" s="934">
        <v>1561242</v>
      </c>
      <c r="AL113" s="932"/>
      <c r="AM113" s="932"/>
      <c r="AN113" s="932"/>
      <c r="AO113" s="933"/>
      <c r="AP113" s="935">
        <v>8.9</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466688</v>
      </c>
      <c r="BR113" s="918"/>
      <c r="BS113" s="918"/>
      <c r="BT113" s="918"/>
      <c r="BU113" s="918"/>
      <c r="BV113" s="918">
        <v>391705</v>
      </c>
      <c r="BW113" s="918"/>
      <c r="BX113" s="918"/>
      <c r="BY113" s="918"/>
      <c r="BZ113" s="918"/>
      <c r="CA113" s="918">
        <v>316207</v>
      </c>
      <c r="CB113" s="918"/>
      <c r="CC113" s="918"/>
      <c r="CD113" s="918"/>
      <c r="CE113" s="918"/>
      <c r="CF113" s="912">
        <v>1.8</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2929</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65195</v>
      </c>
      <c r="AB114" s="957"/>
      <c r="AC114" s="957"/>
      <c r="AD114" s="957"/>
      <c r="AE114" s="958"/>
      <c r="AF114" s="959">
        <v>65139</v>
      </c>
      <c r="AG114" s="957"/>
      <c r="AH114" s="957"/>
      <c r="AI114" s="957"/>
      <c r="AJ114" s="958"/>
      <c r="AK114" s="959">
        <v>65139</v>
      </c>
      <c r="AL114" s="957"/>
      <c r="AM114" s="957"/>
      <c r="AN114" s="957"/>
      <c r="AO114" s="958"/>
      <c r="AP114" s="960">
        <v>0.4</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7251734</v>
      </c>
      <c r="BR114" s="918"/>
      <c r="BS114" s="918"/>
      <c r="BT114" s="918"/>
      <c r="BU114" s="918"/>
      <c r="BV114" s="918">
        <v>6875051</v>
      </c>
      <c r="BW114" s="918"/>
      <c r="BX114" s="918"/>
      <c r="BY114" s="918"/>
      <c r="BZ114" s="918"/>
      <c r="CA114" s="918">
        <v>6100202</v>
      </c>
      <c r="CB114" s="918"/>
      <c r="CC114" s="918"/>
      <c r="CD114" s="918"/>
      <c r="CE114" s="918"/>
      <c r="CF114" s="912">
        <v>34.9</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67670</v>
      </c>
      <c r="AB115" s="932"/>
      <c r="AC115" s="932"/>
      <c r="AD115" s="932"/>
      <c r="AE115" s="933"/>
      <c r="AF115" s="934">
        <v>46397</v>
      </c>
      <c r="AG115" s="932"/>
      <c r="AH115" s="932"/>
      <c r="AI115" s="932"/>
      <c r="AJ115" s="933"/>
      <c r="AK115" s="934">
        <v>24953</v>
      </c>
      <c r="AL115" s="932"/>
      <c r="AM115" s="932"/>
      <c r="AN115" s="932"/>
      <c r="AO115" s="933"/>
      <c r="AP115" s="935">
        <v>0.1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v>6246</v>
      </c>
      <c r="BW115" s="918"/>
      <c r="BX115" s="918"/>
      <c r="BY115" s="918"/>
      <c r="BZ115" s="918"/>
      <c r="CA115" s="918">
        <v>2016</v>
      </c>
      <c r="CB115" s="918"/>
      <c r="CC115" s="918"/>
      <c r="CD115" s="918"/>
      <c r="CE115" s="918"/>
      <c r="CF115" s="912">
        <v>0</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273</v>
      </c>
      <c r="AB116" s="957"/>
      <c r="AC116" s="957"/>
      <c r="AD116" s="957"/>
      <c r="AE116" s="958"/>
      <c r="AF116" s="959">
        <v>415</v>
      </c>
      <c r="AG116" s="957"/>
      <c r="AH116" s="957"/>
      <c r="AI116" s="957"/>
      <c r="AJ116" s="958"/>
      <c r="AK116" s="959">
        <v>413</v>
      </c>
      <c r="AL116" s="957"/>
      <c r="AM116" s="957"/>
      <c r="AN116" s="957"/>
      <c r="AO116" s="958"/>
      <c r="AP116" s="960">
        <v>0</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6245361</v>
      </c>
      <c r="AB117" s="964"/>
      <c r="AC117" s="964"/>
      <c r="AD117" s="964"/>
      <c r="AE117" s="965"/>
      <c r="AF117" s="963">
        <v>6187645</v>
      </c>
      <c r="AG117" s="964"/>
      <c r="AH117" s="964"/>
      <c r="AI117" s="964"/>
      <c r="AJ117" s="965"/>
      <c r="AK117" s="963">
        <v>5978072</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64739927</v>
      </c>
      <c r="BR118" s="984"/>
      <c r="BS118" s="984"/>
      <c r="BT118" s="984"/>
      <c r="BU118" s="984"/>
      <c r="BV118" s="984">
        <v>62701962</v>
      </c>
      <c r="BW118" s="984"/>
      <c r="BX118" s="984"/>
      <c r="BY118" s="984"/>
      <c r="BZ118" s="984"/>
      <c r="CA118" s="984">
        <v>60494192</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14738000</v>
      </c>
      <c r="BR119" s="925"/>
      <c r="BS119" s="925"/>
      <c r="BT119" s="925"/>
      <c r="BU119" s="925"/>
      <c r="BV119" s="925">
        <v>16004592</v>
      </c>
      <c r="BW119" s="925"/>
      <c r="BX119" s="925"/>
      <c r="BY119" s="925"/>
      <c r="BZ119" s="925"/>
      <c r="CA119" s="925">
        <v>18224689</v>
      </c>
      <c r="CB119" s="925"/>
      <c r="CC119" s="925"/>
      <c r="CD119" s="925"/>
      <c r="CE119" s="925"/>
      <c r="CF119" s="939">
        <v>104.3</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199727</v>
      </c>
      <c r="DH119" s="996"/>
      <c r="DI119" s="996"/>
      <c r="DJ119" s="996"/>
      <c r="DK119" s="997"/>
      <c r="DL119" s="998">
        <v>138823</v>
      </c>
      <c r="DM119" s="996"/>
      <c r="DN119" s="996"/>
      <c r="DO119" s="996"/>
      <c r="DP119" s="997"/>
      <c r="DQ119" s="998">
        <v>103426</v>
      </c>
      <c r="DR119" s="996"/>
      <c r="DS119" s="996"/>
      <c r="DT119" s="996"/>
      <c r="DU119" s="997"/>
      <c r="DV119" s="999">
        <v>0.6</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793357</v>
      </c>
      <c r="BR120" s="918"/>
      <c r="BS120" s="918"/>
      <c r="BT120" s="918"/>
      <c r="BU120" s="918"/>
      <c r="BV120" s="918">
        <v>644299</v>
      </c>
      <c r="BW120" s="918"/>
      <c r="BX120" s="918"/>
      <c r="BY120" s="918"/>
      <c r="BZ120" s="918"/>
      <c r="CA120" s="918">
        <v>603875</v>
      </c>
      <c r="CB120" s="918"/>
      <c r="CC120" s="918"/>
      <c r="CD120" s="918"/>
      <c r="CE120" s="918"/>
      <c r="CF120" s="912">
        <v>3.5</v>
      </c>
      <c r="CG120" s="913"/>
      <c r="CH120" s="913"/>
      <c r="CI120" s="913"/>
      <c r="CJ120" s="913"/>
      <c r="CK120" s="1011" t="s">
        <v>443</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9692745</v>
      </c>
      <c r="DH120" s="925"/>
      <c r="DI120" s="925"/>
      <c r="DJ120" s="925"/>
      <c r="DK120" s="925"/>
      <c r="DL120" s="925">
        <v>9750109</v>
      </c>
      <c r="DM120" s="925"/>
      <c r="DN120" s="925"/>
      <c r="DO120" s="925"/>
      <c r="DP120" s="925"/>
      <c r="DQ120" s="925">
        <v>9573761</v>
      </c>
      <c r="DR120" s="925"/>
      <c r="DS120" s="925"/>
      <c r="DT120" s="925"/>
      <c r="DU120" s="925"/>
      <c r="DV120" s="926">
        <v>54.8</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36992603</v>
      </c>
      <c r="BR121" s="984"/>
      <c r="BS121" s="984"/>
      <c r="BT121" s="984"/>
      <c r="BU121" s="984"/>
      <c r="BV121" s="984">
        <v>35587027</v>
      </c>
      <c r="BW121" s="984"/>
      <c r="BX121" s="984"/>
      <c r="BY121" s="984"/>
      <c r="BZ121" s="984"/>
      <c r="CA121" s="984">
        <v>35877445</v>
      </c>
      <c r="CB121" s="984"/>
      <c r="CC121" s="984"/>
      <c r="CD121" s="984"/>
      <c r="CE121" s="984"/>
      <c r="CF121" s="1022">
        <v>205.3</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4542587</v>
      </c>
      <c r="DH121" s="918"/>
      <c r="DI121" s="918"/>
      <c r="DJ121" s="918"/>
      <c r="DK121" s="918"/>
      <c r="DL121" s="918">
        <v>4557990</v>
      </c>
      <c r="DM121" s="918"/>
      <c r="DN121" s="918"/>
      <c r="DO121" s="918"/>
      <c r="DP121" s="918"/>
      <c r="DQ121" s="918">
        <v>4378616</v>
      </c>
      <c r="DR121" s="918"/>
      <c r="DS121" s="918"/>
      <c r="DT121" s="918"/>
      <c r="DU121" s="918"/>
      <c r="DV121" s="919">
        <v>25.1</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52523960</v>
      </c>
      <c r="BR122" s="1033"/>
      <c r="BS122" s="1033"/>
      <c r="BT122" s="1033"/>
      <c r="BU122" s="1033"/>
      <c r="BV122" s="1033">
        <v>52235918</v>
      </c>
      <c r="BW122" s="1033"/>
      <c r="BX122" s="1033"/>
      <c r="BY122" s="1033"/>
      <c r="BZ122" s="1033"/>
      <c r="CA122" s="1033">
        <v>54706009</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3103509</v>
      </c>
      <c r="DH122" s="918"/>
      <c r="DI122" s="918"/>
      <c r="DJ122" s="918"/>
      <c r="DK122" s="918"/>
      <c r="DL122" s="918">
        <v>3040079</v>
      </c>
      <c r="DM122" s="918"/>
      <c r="DN122" s="918"/>
      <c r="DO122" s="918"/>
      <c r="DP122" s="918"/>
      <c r="DQ122" s="918">
        <v>2873022</v>
      </c>
      <c r="DR122" s="918"/>
      <c r="DS122" s="918"/>
      <c r="DT122" s="918"/>
      <c r="DU122" s="918"/>
      <c r="DV122" s="919">
        <v>16.399999999999999</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69.7</v>
      </c>
      <c r="BR123" s="1025"/>
      <c r="BS123" s="1025"/>
      <c r="BT123" s="1025"/>
      <c r="BU123" s="1025"/>
      <c r="BV123" s="1025">
        <v>60.1</v>
      </c>
      <c r="BW123" s="1025"/>
      <c r="BX123" s="1025"/>
      <c r="BY123" s="1025"/>
      <c r="BZ123" s="1025"/>
      <c r="CA123" s="1025">
        <v>33.1</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1969903</v>
      </c>
      <c r="DH123" s="957"/>
      <c r="DI123" s="957"/>
      <c r="DJ123" s="957"/>
      <c r="DK123" s="958"/>
      <c r="DL123" s="959">
        <v>1867531</v>
      </c>
      <c r="DM123" s="957"/>
      <c r="DN123" s="957"/>
      <c r="DO123" s="957"/>
      <c r="DP123" s="958"/>
      <c r="DQ123" s="959">
        <v>1708472</v>
      </c>
      <c r="DR123" s="957"/>
      <c r="DS123" s="957"/>
      <c r="DT123" s="957"/>
      <c r="DU123" s="958"/>
      <c r="DV123" s="960">
        <v>9.8000000000000007</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1783546</v>
      </c>
      <c r="DH124" s="996"/>
      <c r="DI124" s="996"/>
      <c r="DJ124" s="996"/>
      <c r="DK124" s="997"/>
      <c r="DL124" s="998">
        <v>1617581</v>
      </c>
      <c r="DM124" s="996"/>
      <c r="DN124" s="996"/>
      <c r="DO124" s="996"/>
      <c r="DP124" s="997"/>
      <c r="DQ124" s="998">
        <v>1543727</v>
      </c>
      <c r="DR124" s="996"/>
      <c r="DS124" s="996"/>
      <c r="DT124" s="996"/>
      <c r="DU124" s="997"/>
      <c r="DV124" s="999">
        <v>8.8000000000000007</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67670</v>
      </c>
      <c r="AB127" s="957"/>
      <c r="AC127" s="957"/>
      <c r="AD127" s="957"/>
      <c r="AE127" s="958"/>
      <c r="AF127" s="959">
        <v>46397</v>
      </c>
      <c r="AG127" s="957"/>
      <c r="AH127" s="957"/>
      <c r="AI127" s="957"/>
      <c r="AJ127" s="958"/>
      <c r="AK127" s="959">
        <v>24953</v>
      </c>
      <c r="AL127" s="957"/>
      <c r="AM127" s="957"/>
      <c r="AN127" s="957"/>
      <c r="AO127" s="958"/>
      <c r="AP127" s="960">
        <v>0.1</v>
      </c>
      <c r="AQ127" s="961"/>
      <c r="AR127" s="961"/>
      <c r="AS127" s="961"/>
      <c r="AT127" s="962"/>
      <c r="AU127" s="233"/>
      <c r="AV127" s="233"/>
      <c r="AW127" s="233"/>
      <c r="AX127" s="884" t="s">
        <v>457</v>
      </c>
      <c r="AY127" s="885"/>
      <c r="AZ127" s="885"/>
      <c r="BA127" s="885"/>
      <c r="BB127" s="885"/>
      <c r="BC127" s="885"/>
      <c r="BD127" s="885"/>
      <c r="BE127" s="886"/>
      <c r="BF127" s="1039" t="s">
        <v>112</v>
      </c>
      <c r="BG127" s="1040"/>
      <c r="BH127" s="1040"/>
      <c r="BI127" s="1040"/>
      <c r="BJ127" s="1040"/>
      <c r="BK127" s="1040"/>
      <c r="BL127" s="1049"/>
      <c r="BM127" s="1039">
        <v>12.35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v>6246</v>
      </c>
      <c r="DM127" s="1046"/>
      <c r="DN127" s="1046"/>
      <c r="DO127" s="1046"/>
      <c r="DP127" s="1046"/>
      <c r="DQ127" s="1046">
        <v>2016</v>
      </c>
      <c r="DR127" s="1046"/>
      <c r="DS127" s="1046"/>
      <c r="DT127" s="1046"/>
      <c r="DU127" s="1046"/>
      <c r="DV127" s="1047">
        <v>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70653</v>
      </c>
      <c r="AB128" s="1088"/>
      <c r="AC128" s="1088"/>
      <c r="AD128" s="1088"/>
      <c r="AE128" s="1089"/>
      <c r="AF128" s="1090">
        <v>85924</v>
      </c>
      <c r="AG128" s="1088"/>
      <c r="AH128" s="1088"/>
      <c r="AI128" s="1088"/>
      <c r="AJ128" s="1089"/>
      <c r="AK128" s="1090">
        <v>91764</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112</v>
      </c>
      <c r="BG128" s="1065"/>
      <c r="BH128" s="1065"/>
      <c r="BI128" s="1065"/>
      <c r="BJ128" s="1065"/>
      <c r="BK128" s="1065"/>
      <c r="BL128" s="1066"/>
      <c r="BM128" s="1064">
        <v>17.350000000000001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21380446</v>
      </c>
      <c r="AB129" s="957"/>
      <c r="AC129" s="957"/>
      <c r="AD129" s="957"/>
      <c r="AE129" s="958"/>
      <c r="AF129" s="959">
        <v>21371056</v>
      </c>
      <c r="AG129" s="957"/>
      <c r="AH129" s="957"/>
      <c r="AI129" s="957"/>
      <c r="AJ129" s="958"/>
      <c r="AK129" s="959">
        <v>21514878</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11.9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3877527</v>
      </c>
      <c r="AB130" s="957"/>
      <c r="AC130" s="957"/>
      <c r="AD130" s="957"/>
      <c r="AE130" s="958"/>
      <c r="AF130" s="959">
        <v>3961689</v>
      </c>
      <c r="AG130" s="957"/>
      <c r="AH130" s="957"/>
      <c r="AI130" s="957"/>
      <c r="AJ130" s="958"/>
      <c r="AK130" s="959">
        <v>4036942</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33.1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17502919</v>
      </c>
      <c r="AB131" s="996"/>
      <c r="AC131" s="996"/>
      <c r="AD131" s="996"/>
      <c r="AE131" s="997"/>
      <c r="AF131" s="998">
        <v>17409367</v>
      </c>
      <c r="AG131" s="996"/>
      <c r="AH131" s="996"/>
      <c r="AI131" s="996"/>
      <c r="AJ131" s="997"/>
      <c r="AK131" s="998">
        <v>17477936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13.12455939</v>
      </c>
      <c r="AB132" s="1102"/>
      <c r="AC132" s="1102"/>
      <c r="AD132" s="1102"/>
      <c r="AE132" s="1103"/>
      <c r="AF132" s="1104">
        <v>12.29241706</v>
      </c>
      <c r="AG132" s="1102"/>
      <c r="AH132" s="1102"/>
      <c r="AI132" s="1102"/>
      <c r="AJ132" s="1103"/>
      <c r="AK132" s="1104">
        <v>10.58114642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13.5</v>
      </c>
      <c r="AB133" s="1109"/>
      <c r="AC133" s="1109"/>
      <c r="AD133" s="1109"/>
      <c r="AE133" s="1110"/>
      <c r="AF133" s="1108">
        <v>12.8</v>
      </c>
      <c r="AG133" s="1109"/>
      <c r="AH133" s="1109"/>
      <c r="AI133" s="1109"/>
      <c r="AJ133" s="1110"/>
      <c r="AK133" s="1108">
        <v>11.9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L29" sqref="L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5862652</v>
      </c>
      <c r="L9" s="264">
        <v>119106</v>
      </c>
      <c r="M9" s="265">
        <v>83170</v>
      </c>
      <c r="N9" s="266">
        <v>43.2</v>
      </c>
    </row>
    <row r="10" spans="1:16">
      <c r="A10" s="248"/>
      <c r="B10" s="244"/>
      <c r="C10" s="244"/>
      <c r="D10" s="244"/>
      <c r="E10" s="244"/>
      <c r="F10" s="244"/>
      <c r="G10" s="1117" t="s">
        <v>479</v>
      </c>
      <c r="H10" s="1118"/>
      <c r="I10" s="1118"/>
      <c r="J10" s="1119"/>
      <c r="K10" s="267">
        <v>297198</v>
      </c>
      <c r="L10" s="268">
        <v>6038</v>
      </c>
      <c r="M10" s="269">
        <v>7053</v>
      </c>
      <c r="N10" s="270">
        <v>-14.4</v>
      </c>
    </row>
    <row r="11" spans="1:16" ht="13.5" customHeight="1">
      <c r="A11" s="248"/>
      <c r="B11" s="244"/>
      <c r="C11" s="244"/>
      <c r="D11" s="244"/>
      <c r="E11" s="244"/>
      <c r="F11" s="244"/>
      <c r="G11" s="1117" t="s">
        <v>480</v>
      </c>
      <c r="H11" s="1118"/>
      <c r="I11" s="1118"/>
      <c r="J11" s="1119"/>
      <c r="K11" s="267">
        <v>97074</v>
      </c>
      <c r="L11" s="268">
        <v>1972</v>
      </c>
      <c r="M11" s="269">
        <v>8860</v>
      </c>
      <c r="N11" s="270">
        <v>-77.7</v>
      </c>
    </row>
    <row r="12" spans="1:16" ht="13.5" customHeight="1">
      <c r="A12" s="248"/>
      <c r="B12" s="244"/>
      <c r="C12" s="244"/>
      <c r="D12" s="244"/>
      <c r="E12" s="244"/>
      <c r="F12" s="244"/>
      <c r="G12" s="1117" t="s">
        <v>481</v>
      </c>
      <c r="H12" s="1118"/>
      <c r="I12" s="1118"/>
      <c r="J12" s="1119"/>
      <c r="K12" s="267">
        <v>11076</v>
      </c>
      <c r="L12" s="268">
        <v>225</v>
      </c>
      <c r="M12" s="269">
        <v>837</v>
      </c>
      <c r="N12" s="270">
        <v>-73.099999999999994</v>
      </c>
    </row>
    <row r="13" spans="1:16" ht="13.5" customHeight="1">
      <c r="A13" s="248"/>
      <c r="B13" s="244"/>
      <c r="C13" s="244"/>
      <c r="D13" s="244"/>
      <c r="E13" s="244"/>
      <c r="F13" s="244"/>
      <c r="G13" s="1117" t="s">
        <v>482</v>
      </c>
      <c r="H13" s="1118"/>
      <c r="I13" s="1118"/>
      <c r="J13" s="1119"/>
      <c r="K13" s="267" t="s">
        <v>483</v>
      </c>
      <c r="L13" s="268" t="s">
        <v>483</v>
      </c>
      <c r="M13" s="269">
        <v>4</v>
      </c>
      <c r="N13" s="270" t="s">
        <v>483</v>
      </c>
    </row>
    <row r="14" spans="1:16" ht="13.5" customHeight="1">
      <c r="A14" s="248"/>
      <c r="B14" s="244"/>
      <c r="C14" s="244"/>
      <c r="D14" s="244"/>
      <c r="E14" s="244"/>
      <c r="F14" s="244"/>
      <c r="G14" s="1117" t="s">
        <v>484</v>
      </c>
      <c r="H14" s="1118"/>
      <c r="I14" s="1118"/>
      <c r="J14" s="1119"/>
      <c r="K14" s="267">
        <v>4687</v>
      </c>
      <c r="L14" s="268">
        <v>95</v>
      </c>
      <c r="M14" s="269">
        <v>3453</v>
      </c>
      <c r="N14" s="270">
        <v>-97.2</v>
      </c>
    </row>
    <row r="15" spans="1:16" ht="13.5" customHeight="1">
      <c r="A15" s="248"/>
      <c r="B15" s="244"/>
      <c r="C15" s="244"/>
      <c r="D15" s="244"/>
      <c r="E15" s="244"/>
      <c r="F15" s="244"/>
      <c r="G15" s="1117" t="s">
        <v>485</v>
      </c>
      <c r="H15" s="1118"/>
      <c r="I15" s="1118"/>
      <c r="J15" s="1119"/>
      <c r="K15" s="267">
        <v>117016</v>
      </c>
      <c r="L15" s="268">
        <v>2377</v>
      </c>
      <c r="M15" s="269">
        <v>1923</v>
      </c>
      <c r="N15" s="270">
        <v>23.6</v>
      </c>
    </row>
    <row r="16" spans="1:16">
      <c r="A16" s="248"/>
      <c r="B16" s="244"/>
      <c r="C16" s="244"/>
      <c r="D16" s="244"/>
      <c r="E16" s="244"/>
      <c r="F16" s="244"/>
      <c r="G16" s="1120" t="s">
        <v>486</v>
      </c>
      <c r="H16" s="1121"/>
      <c r="I16" s="1121"/>
      <c r="J16" s="1122"/>
      <c r="K16" s="268">
        <v>-604644</v>
      </c>
      <c r="L16" s="268">
        <v>-12284</v>
      </c>
      <c r="M16" s="269">
        <v>-10272</v>
      </c>
      <c r="N16" s="270">
        <v>19.600000000000001</v>
      </c>
    </row>
    <row r="17" spans="1:16">
      <c r="A17" s="248"/>
      <c r="B17" s="244"/>
      <c r="C17" s="244"/>
      <c r="D17" s="244"/>
      <c r="E17" s="244"/>
      <c r="F17" s="244"/>
      <c r="G17" s="1120" t="s">
        <v>169</v>
      </c>
      <c r="H17" s="1121"/>
      <c r="I17" s="1121"/>
      <c r="J17" s="1122"/>
      <c r="K17" s="268">
        <v>5785059</v>
      </c>
      <c r="L17" s="268">
        <v>117530</v>
      </c>
      <c r="M17" s="269">
        <v>95028</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13.9</v>
      </c>
      <c r="L21" s="281">
        <v>9.36</v>
      </c>
      <c r="M21" s="282">
        <v>4.54</v>
      </c>
      <c r="N21" s="249"/>
      <c r="O21" s="283"/>
      <c r="P21" s="279"/>
    </row>
    <row r="22" spans="1:16" s="284" customFormat="1">
      <c r="A22" s="279"/>
      <c r="B22" s="249"/>
      <c r="C22" s="249"/>
      <c r="D22" s="249"/>
      <c r="E22" s="249"/>
      <c r="F22" s="249"/>
      <c r="G22" s="1112" t="s">
        <v>492</v>
      </c>
      <c r="H22" s="1113"/>
      <c r="I22" s="1113"/>
      <c r="J22" s="1114"/>
      <c r="K22" s="285">
        <v>98.2</v>
      </c>
      <c r="L22" s="286">
        <v>96.8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4326325</v>
      </c>
      <c r="L32" s="294">
        <v>87894</v>
      </c>
      <c r="M32" s="295">
        <v>65071</v>
      </c>
      <c r="N32" s="296">
        <v>35.1</v>
      </c>
    </row>
    <row r="33" spans="1:16" ht="13.5" customHeight="1">
      <c r="A33" s="248"/>
      <c r="B33" s="244"/>
      <c r="C33" s="244"/>
      <c r="D33" s="244"/>
      <c r="E33" s="244"/>
      <c r="F33" s="244"/>
      <c r="G33" s="1128" t="s">
        <v>497</v>
      </c>
      <c r="H33" s="1129"/>
      <c r="I33" s="1129"/>
      <c r="J33" s="1130"/>
      <c r="K33" s="294" t="s">
        <v>483</v>
      </c>
      <c r="L33" s="294" t="s">
        <v>483</v>
      </c>
      <c r="M33" s="295" t="s">
        <v>483</v>
      </c>
      <c r="N33" s="296" t="s">
        <v>483</v>
      </c>
    </row>
    <row r="34" spans="1:16" ht="27" customHeight="1">
      <c r="A34" s="248"/>
      <c r="B34" s="244"/>
      <c r="C34" s="244"/>
      <c r="D34" s="244"/>
      <c r="E34" s="244"/>
      <c r="F34" s="244"/>
      <c r="G34" s="1128" t="s">
        <v>498</v>
      </c>
      <c r="H34" s="1129"/>
      <c r="I34" s="1129"/>
      <c r="J34" s="1130"/>
      <c r="K34" s="294" t="s">
        <v>483</v>
      </c>
      <c r="L34" s="294" t="s">
        <v>483</v>
      </c>
      <c r="M34" s="295">
        <v>23</v>
      </c>
      <c r="N34" s="296" t="s">
        <v>483</v>
      </c>
    </row>
    <row r="35" spans="1:16" ht="27" customHeight="1">
      <c r="A35" s="248"/>
      <c r="B35" s="244"/>
      <c r="C35" s="244"/>
      <c r="D35" s="244"/>
      <c r="E35" s="244"/>
      <c r="F35" s="244"/>
      <c r="G35" s="1128" t="s">
        <v>499</v>
      </c>
      <c r="H35" s="1129"/>
      <c r="I35" s="1129"/>
      <c r="J35" s="1130"/>
      <c r="K35" s="294">
        <v>1561242</v>
      </c>
      <c r="L35" s="294">
        <v>31718</v>
      </c>
      <c r="M35" s="295">
        <v>17560</v>
      </c>
      <c r="N35" s="296">
        <v>80.599999999999994</v>
      </c>
    </row>
    <row r="36" spans="1:16" ht="27" customHeight="1">
      <c r="A36" s="248"/>
      <c r="B36" s="244"/>
      <c r="C36" s="244"/>
      <c r="D36" s="244"/>
      <c r="E36" s="244"/>
      <c r="F36" s="244"/>
      <c r="G36" s="1128" t="s">
        <v>500</v>
      </c>
      <c r="H36" s="1129"/>
      <c r="I36" s="1129"/>
      <c r="J36" s="1130"/>
      <c r="K36" s="294">
        <v>65139</v>
      </c>
      <c r="L36" s="294">
        <v>1323</v>
      </c>
      <c r="M36" s="295">
        <v>3274</v>
      </c>
      <c r="N36" s="296">
        <v>-59.6</v>
      </c>
    </row>
    <row r="37" spans="1:16" ht="13.5" customHeight="1">
      <c r="A37" s="248"/>
      <c r="B37" s="244"/>
      <c r="C37" s="244"/>
      <c r="D37" s="244"/>
      <c r="E37" s="244"/>
      <c r="F37" s="244"/>
      <c r="G37" s="1128" t="s">
        <v>501</v>
      </c>
      <c r="H37" s="1129"/>
      <c r="I37" s="1129"/>
      <c r="J37" s="1130"/>
      <c r="K37" s="294">
        <v>24953</v>
      </c>
      <c r="L37" s="294">
        <v>507</v>
      </c>
      <c r="M37" s="295">
        <v>1387</v>
      </c>
      <c r="N37" s="296">
        <v>-63.4</v>
      </c>
    </row>
    <row r="38" spans="1:16" ht="27" customHeight="1">
      <c r="A38" s="248"/>
      <c r="B38" s="244"/>
      <c r="C38" s="244"/>
      <c r="D38" s="244"/>
      <c r="E38" s="244"/>
      <c r="F38" s="244"/>
      <c r="G38" s="1131" t="s">
        <v>502</v>
      </c>
      <c r="H38" s="1132"/>
      <c r="I38" s="1132"/>
      <c r="J38" s="1133"/>
      <c r="K38" s="297">
        <v>413</v>
      </c>
      <c r="L38" s="297">
        <v>8</v>
      </c>
      <c r="M38" s="298">
        <v>7</v>
      </c>
      <c r="N38" s="299">
        <v>14.3</v>
      </c>
      <c r="O38" s="293"/>
    </row>
    <row r="39" spans="1:16">
      <c r="A39" s="248"/>
      <c r="B39" s="244"/>
      <c r="C39" s="244"/>
      <c r="D39" s="244"/>
      <c r="E39" s="244"/>
      <c r="F39" s="244"/>
      <c r="G39" s="1131" t="s">
        <v>503</v>
      </c>
      <c r="H39" s="1132"/>
      <c r="I39" s="1132"/>
      <c r="J39" s="1133"/>
      <c r="K39" s="300">
        <v>-91764</v>
      </c>
      <c r="L39" s="300">
        <v>-1864</v>
      </c>
      <c r="M39" s="301">
        <v>-4282</v>
      </c>
      <c r="N39" s="302">
        <v>-56.5</v>
      </c>
      <c r="O39" s="293"/>
    </row>
    <row r="40" spans="1:16" ht="27" customHeight="1">
      <c r="A40" s="248"/>
      <c r="B40" s="244"/>
      <c r="C40" s="244"/>
      <c r="D40" s="244"/>
      <c r="E40" s="244"/>
      <c r="F40" s="244"/>
      <c r="G40" s="1128" t="s">
        <v>504</v>
      </c>
      <c r="H40" s="1129"/>
      <c r="I40" s="1129"/>
      <c r="J40" s="1130"/>
      <c r="K40" s="300">
        <v>-4036942</v>
      </c>
      <c r="L40" s="300">
        <v>-82015</v>
      </c>
      <c r="M40" s="301">
        <v>-54179</v>
      </c>
      <c r="N40" s="302">
        <v>51.4</v>
      </c>
      <c r="O40" s="293"/>
    </row>
    <row r="41" spans="1:16">
      <c r="A41" s="248"/>
      <c r="B41" s="244"/>
      <c r="C41" s="244"/>
      <c r="D41" s="244"/>
      <c r="E41" s="244"/>
      <c r="F41" s="244"/>
      <c r="G41" s="1134" t="s">
        <v>279</v>
      </c>
      <c r="H41" s="1135"/>
      <c r="I41" s="1135"/>
      <c r="J41" s="1136"/>
      <c r="K41" s="294">
        <v>1849366</v>
      </c>
      <c r="L41" s="300">
        <v>37572</v>
      </c>
      <c r="M41" s="301">
        <v>28861</v>
      </c>
      <c r="N41" s="302">
        <v>30.2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5891222</v>
      </c>
      <c r="J51" s="320">
        <v>115144</v>
      </c>
      <c r="K51" s="321">
        <v>14.3</v>
      </c>
      <c r="L51" s="322">
        <v>70789</v>
      </c>
      <c r="M51" s="323">
        <v>23.4</v>
      </c>
      <c r="N51" s="324">
        <v>-9.1</v>
      </c>
    </row>
    <row r="52" spans="1:14">
      <c r="A52" s="248"/>
      <c r="B52" s="244"/>
      <c r="C52" s="244"/>
      <c r="D52" s="244"/>
      <c r="E52" s="244"/>
      <c r="F52" s="244"/>
      <c r="G52" s="325"/>
      <c r="H52" s="326" t="s">
        <v>515</v>
      </c>
      <c r="I52" s="327">
        <v>3810381</v>
      </c>
      <c r="J52" s="328">
        <v>74474</v>
      </c>
      <c r="K52" s="329">
        <v>169.8</v>
      </c>
      <c r="L52" s="330">
        <v>40880</v>
      </c>
      <c r="M52" s="331">
        <v>25.2</v>
      </c>
      <c r="N52" s="332">
        <v>144.6</v>
      </c>
    </row>
    <row r="53" spans="1:14">
      <c r="A53" s="248"/>
      <c r="B53" s="244"/>
      <c r="C53" s="244"/>
      <c r="D53" s="244"/>
      <c r="E53" s="244"/>
      <c r="F53" s="244"/>
      <c r="G53" s="310" t="s">
        <v>516</v>
      </c>
      <c r="H53" s="311"/>
      <c r="I53" s="319">
        <v>4904981</v>
      </c>
      <c r="J53" s="320">
        <v>96927</v>
      </c>
      <c r="K53" s="321">
        <v>-15.8</v>
      </c>
      <c r="L53" s="322">
        <v>66876</v>
      </c>
      <c r="M53" s="323">
        <v>-5.5</v>
      </c>
      <c r="N53" s="324">
        <v>-10.3</v>
      </c>
    </row>
    <row r="54" spans="1:14">
      <c r="A54" s="248"/>
      <c r="B54" s="244"/>
      <c r="C54" s="244"/>
      <c r="D54" s="244"/>
      <c r="E54" s="244"/>
      <c r="F54" s="244"/>
      <c r="G54" s="325"/>
      <c r="H54" s="326" t="s">
        <v>515</v>
      </c>
      <c r="I54" s="327">
        <v>3547951</v>
      </c>
      <c r="J54" s="328">
        <v>70111</v>
      </c>
      <c r="K54" s="329">
        <v>-5.9</v>
      </c>
      <c r="L54" s="330">
        <v>36310</v>
      </c>
      <c r="M54" s="331">
        <v>-11.2</v>
      </c>
      <c r="N54" s="332">
        <v>5.3</v>
      </c>
    </row>
    <row r="55" spans="1:14">
      <c r="A55" s="248"/>
      <c r="B55" s="244"/>
      <c r="C55" s="244"/>
      <c r="D55" s="244"/>
      <c r="E55" s="244"/>
      <c r="F55" s="244"/>
      <c r="G55" s="310" t="s">
        <v>517</v>
      </c>
      <c r="H55" s="311"/>
      <c r="I55" s="319">
        <v>3481576</v>
      </c>
      <c r="J55" s="320">
        <v>69650</v>
      </c>
      <c r="K55" s="321">
        <v>-28.1</v>
      </c>
      <c r="L55" s="322">
        <v>67201</v>
      </c>
      <c r="M55" s="323">
        <v>0.5</v>
      </c>
      <c r="N55" s="324">
        <v>-28.6</v>
      </c>
    </row>
    <row r="56" spans="1:14">
      <c r="A56" s="248"/>
      <c r="B56" s="244"/>
      <c r="C56" s="244"/>
      <c r="D56" s="244"/>
      <c r="E56" s="244"/>
      <c r="F56" s="244"/>
      <c r="G56" s="325"/>
      <c r="H56" s="326" t="s">
        <v>515</v>
      </c>
      <c r="I56" s="327">
        <v>2115576</v>
      </c>
      <c r="J56" s="328">
        <v>42323</v>
      </c>
      <c r="K56" s="329">
        <v>-39.6</v>
      </c>
      <c r="L56" s="330">
        <v>35210</v>
      </c>
      <c r="M56" s="331">
        <v>-3</v>
      </c>
      <c r="N56" s="332">
        <v>-36.6</v>
      </c>
    </row>
    <row r="57" spans="1:14">
      <c r="A57" s="248"/>
      <c r="B57" s="244"/>
      <c r="C57" s="244"/>
      <c r="D57" s="244"/>
      <c r="E57" s="244"/>
      <c r="F57" s="244"/>
      <c r="G57" s="310" t="s">
        <v>518</v>
      </c>
      <c r="H57" s="311"/>
      <c r="I57" s="319">
        <v>3687672</v>
      </c>
      <c r="J57" s="320">
        <v>74399</v>
      </c>
      <c r="K57" s="321">
        <v>6.8</v>
      </c>
      <c r="L57" s="322">
        <v>75709</v>
      </c>
      <c r="M57" s="323">
        <v>12.7</v>
      </c>
      <c r="N57" s="324">
        <v>-5.9</v>
      </c>
    </row>
    <row r="58" spans="1:14">
      <c r="A58" s="248"/>
      <c r="B58" s="244"/>
      <c r="C58" s="244"/>
      <c r="D58" s="244"/>
      <c r="E58" s="244"/>
      <c r="F58" s="244"/>
      <c r="G58" s="325"/>
      <c r="H58" s="326" t="s">
        <v>515</v>
      </c>
      <c r="I58" s="327">
        <v>1850997</v>
      </c>
      <c r="J58" s="328">
        <v>37344</v>
      </c>
      <c r="K58" s="329">
        <v>-11.8</v>
      </c>
      <c r="L58" s="330">
        <v>35212</v>
      </c>
      <c r="M58" s="331">
        <v>0</v>
      </c>
      <c r="N58" s="332">
        <v>-11.8</v>
      </c>
    </row>
    <row r="59" spans="1:14">
      <c r="A59" s="248"/>
      <c r="B59" s="244"/>
      <c r="C59" s="244"/>
      <c r="D59" s="244"/>
      <c r="E59" s="244"/>
      <c r="F59" s="244"/>
      <c r="G59" s="310" t="s">
        <v>519</v>
      </c>
      <c r="H59" s="311"/>
      <c r="I59" s="319">
        <v>4972178</v>
      </c>
      <c r="J59" s="320">
        <v>101015</v>
      </c>
      <c r="K59" s="321">
        <v>35.799999999999997</v>
      </c>
      <c r="L59" s="322">
        <v>90961</v>
      </c>
      <c r="M59" s="323">
        <v>20.100000000000001</v>
      </c>
      <c r="N59" s="324">
        <v>15.7</v>
      </c>
    </row>
    <row r="60" spans="1:14">
      <c r="A60" s="248"/>
      <c r="B60" s="244"/>
      <c r="C60" s="244"/>
      <c r="D60" s="244"/>
      <c r="E60" s="244"/>
      <c r="F60" s="244"/>
      <c r="G60" s="325"/>
      <c r="H60" s="326" t="s">
        <v>515</v>
      </c>
      <c r="I60" s="333">
        <v>1891404</v>
      </c>
      <c r="J60" s="328">
        <v>38426</v>
      </c>
      <c r="K60" s="329">
        <v>2.9</v>
      </c>
      <c r="L60" s="330">
        <v>37720</v>
      </c>
      <c r="M60" s="331">
        <v>7.1</v>
      </c>
      <c r="N60" s="332">
        <v>-4.2</v>
      </c>
    </row>
    <row r="61" spans="1:14">
      <c r="A61" s="248"/>
      <c r="B61" s="244"/>
      <c r="C61" s="244"/>
      <c r="D61" s="244"/>
      <c r="E61" s="244"/>
      <c r="F61" s="244"/>
      <c r="G61" s="310" t="s">
        <v>520</v>
      </c>
      <c r="H61" s="334"/>
      <c r="I61" s="335">
        <v>4587526</v>
      </c>
      <c r="J61" s="336">
        <v>91427</v>
      </c>
      <c r="K61" s="337">
        <v>2.6</v>
      </c>
      <c r="L61" s="338">
        <v>74307</v>
      </c>
      <c r="M61" s="339">
        <v>10.199999999999999</v>
      </c>
      <c r="N61" s="324">
        <v>-7.6</v>
      </c>
    </row>
    <row r="62" spans="1:14">
      <c r="A62" s="248"/>
      <c r="B62" s="244"/>
      <c r="C62" s="244"/>
      <c r="D62" s="244"/>
      <c r="E62" s="244"/>
      <c r="F62" s="244"/>
      <c r="G62" s="325"/>
      <c r="H62" s="326" t="s">
        <v>515</v>
      </c>
      <c r="I62" s="327">
        <v>2643262</v>
      </c>
      <c r="J62" s="328">
        <v>52536</v>
      </c>
      <c r="K62" s="329">
        <v>23.1</v>
      </c>
      <c r="L62" s="330">
        <v>37066</v>
      </c>
      <c r="M62" s="331">
        <v>3.6</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34.840000000000003</v>
      </c>
      <c r="G47" s="12">
        <v>40.880000000000003</v>
      </c>
      <c r="H47" s="12">
        <v>47.7</v>
      </c>
      <c r="I47" s="12">
        <v>51.54</v>
      </c>
      <c r="J47" s="13">
        <v>54.02</v>
      </c>
    </row>
    <row r="48" spans="2:10" ht="57.75" customHeight="1">
      <c r="B48" s="14"/>
      <c r="C48" s="1139" t="s">
        <v>4</v>
      </c>
      <c r="D48" s="1139"/>
      <c r="E48" s="1140"/>
      <c r="F48" s="15">
        <v>6.32</v>
      </c>
      <c r="G48" s="16">
        <v>6.12</v>
      </c>
      <c r="H48" s="16">
        <v>6.88</v>
      </c>
      <c r="I48" s="16">
        <v>5.58</v>
      </c>
      <c r="J48" s="17">
        <v>5.18</v>
      </c>
    </row>
    <row r="49" spans="2:10" ht="57.75" customHeight="1" thickBot="1">
      <c r="B49" s="18"/>
      <c r="C49" s="1141" t="s">
        <v>5</v>
      </c>
      <c r="D49" s="1141"/>
      <c r="E49" s="1142"/>
      <c r="F49" s="19">
        <v>6.7</v>
      </c>
      <c r="G49" s="20">
        <v>4.55</v>
      </c>
      <c r="H49" s="20">
        <v>4.03</v>
      </c>
      <c r="I49" s="20" t="s">
        <v>527</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v>7.57</v>
      </c>
      <c r="G34" s="33">
        <v>7.85</v>
      </c>
      <c r="H34" s="33">
        <v>8.19</v>
      </c>
      <c r="I34" s="33">
        <v>8.49</v>
      </c>
      <c r="J34" s="34">
        <v>8.34</v>
      </c>
      <c r="K34" s="22"/>
      <c r="L34" s="22"/>
      <c r="M34" s="22"/>
      <c r="N34" s="22"/>
      <c r="O34" s="22"/>
      <c r="P34" s="22"/>
    </row>
    <row r="35" spans="1:16" ht="39" customHeight="1">
      <c r="A35" s="22"/>
      <c r="B35" s="35"/>
      <c r="C35" s="1143" t="s">
        <v>530</v>
      </c>
      <c r="D35" s="1144"/>
      <c r="E35" s="1145"/>
      <c r="F35" s="36">
        <v>3.97</v>
      </c>
      <c r="G35" s="37">
        <v>4.16</v>
      </c>
      <c r="H35" s="37">
        <v>4.59</v>
      </c>
      <c r="I35" s="37">
        <v>4.95</v>
      </c>
      <c r="J35" s="38">
        <v>5.3</v>
      </c>
      <c r="K35" s="22"/>
      <c r="L35" s="22"/>
      <c r="M35" s="22"/>
      <c r="N35" s="22"/>
      <c r="O35" s="22"/>
      <c r="P35" s="22"/>
    </row>
    <row r="36" spans="1:16" ht="39" customHeight="1">
      <c r="A36" s="22"/>
      <c r="B36" s="35"/>
      <c r="C36" s="1143" t="s">
        <v>531</v>
      </c>
      <c r="D36" s="1144"/>
      <c r="E36" s="1145"/>
      <c r="F36" s="36">
        <v>6.32</v>
      </c>
      <c r="G36" s="37">
        <v>6.12</v>
      </c>
      <c r="H36" s="37">
        <v>6.88</v>
      </c>
      <c r="I36" s="37">
        <v>5.58</v>
      </c>
      <c r="J36" s="38">
        <v>5.18</v>
      </c>
      <c r="K36" s="22"/>
      <c r="L36" s="22"/>
      <c r="M36" s="22"/>
      <c r="N36" s="22"/>
      <c r="O36" s="22"/>
      <c r="P36" s="22"/>
    </row>
    <row r="37" spans="1:16" ht="39" customHeight="1">
      <c r="A37" s="22"/>
      <c r="B37" s="35"/>
      <c r="C37" s="1143" t="s">
        <v>532</v>
      </c>
      <c r="D37" s="1144"/>
      <c r="E37" s="1145"/>
      <c r="F37" s="36">
        <v>1.68</v>
      </c>
      <c r="G37" s="37">
        <v>1.21</v>
      </c>
      <c r="H37" s="37">
        <v>1.31</v>
      </c>
      <c r="I37" s="37">
        <v>1.73</v>
      </c>
      <c r="J37" s="38">
        <v>2.15</v>
      </c>
      <c r="K37" s="22"/>
      <c r="L37" s="22"/>
      <c r="M37" s="22"/>
      <c r="N37" s="22"/>
      <c r="O37" s="22"/>
      <c r="P37" s="22"/>
    </row>
    <row r="38" spans="1:16" ht="39" customHeight="1">
      <c r="A38" s="22"/>
      <c r="B38" s="35"/>
      <c r="C38" s="1143" t="s">
        <v>533</v>
      </c>
      <c r="D38" s="1144"/>
      <c r="E38" s="1145"/>
      <c r="F38" s="36">
        <v>1.52</v>
      </c>
      <c r="G38" s="37">
        <v>1.46</v>
      </c>
      <c r="H38" s="37">
        <v>1.47</v>
      </c>
      <c r="I38" s="37">
        <v>1.46</v>
      </c>
      <c r="J38" s="38">
        <v>1.45</v>
      </c>
      <c r="K38" s="22"/>
      <c r="L38" s="22"/>
      <c r="M38" s="22"/>
      <c r="N38" s="22"/>
      <c r="O38" s="22"/>
      <c r="P38" s="22"/>
    </row>
    <row r="39" spans="1:16" ht="39" customHeight="1">
      <c r="A39" s="22"/>
      <c r="B39" s="35"/>
      <c r="C39" s="1143" t="s">
        <v>534</v>
      </c>
      <c r="D39" s="1144"/>
      <c r="E39" s="1145"/>
      <c r="F39" s="36">
        <v>0.14000000000000001</v>
      </c>
      <c r="G39" s="37">
        <v>0.56000000000000005</v>
      </c>
      <c r="H39" s="37">
        <v>0.53</v>
      </c>
      <c r="I39" s="37">
        <v>0.84</v>
      </c>
      <c r="J39" s="38">
        <v>0.89</v>
      </c>
      <c r="K39" s="22"/>
      <c r="L39" s="22"/>
      <c r="M39" s="22"/>
      <c r="N39" s="22"/>
      <c r="O39" s="22"/>
      <c r="P39" s="22"/>
    </row>
    <row r="40" spans="1:16" ht="39" customHeight="1">
      <c r="A40" s="22"/>
      <c r="B40" s="35"/>
      <c r="C40" s="1143" t="s">
        <v>535</v>
      </c>
      <c r="D40" s="1144"/>
      <c r="E40" s="1145"/>
      <c r="F40" s="36">
        <v>0.06</v>
      </c>
      <c r="G40" s="37">
        <v>0.57999999999999996</v>
      </c>
      <c r="H40" s="37">
        <v>0.38</v>
      </c>
      <c r="I40" s="37">
        <v>0.28000000000000003</v>
      </c>
      <c r="J40" s="38">
        <v>0.23</v>
      </c>
      <c r="K40" s="22"/>
      <c r="L40" s="22"/>
      <c r="M40" s="22"/>
      <c r="N40" s="22"/>
      <c r="O40" s="22"/>
      <c r="P40" s="22"/>
    </row>
    <row r="41" spans="1:16" ht="39" customHeight="1">
      <c r="A41" s="22"/>
      <c r="B41" s="35"/>
      <c r="C41" s="1143" t="s">
        <v>536</v>
      </c>
      <c r="D41" s="1144"/>
      <c r="E41" s="1145"/>
      <c r="F41" s="36">
        <v>0.09</v>
      </c>
      <c r="G41" s="37">
        <v>0.04</v>
      </c>
      <c r="H41" s="37">
        <v>0.05</v>
      </c>
      <c r="I41" s="37">
        <v>0.04</v>
      </c>
      <c r="J41" s="38">
        <v>0.05</v>
      </c>
      <c r="K41" s="22"/>
      <c r="L41" s="22"/>
      <c r="M41" s="22"/>
      <c r="N41" s="22"/>
      <c r="O41" s="22"/>
      <c r="P41" s="22"/>
    </row>
    <row r="42" spans="1:16" ht="39" customHeight="1">
      <c r="A42" s="22"/>
      <c r="B42" s="39"/>
      <c r="C42" s="1143" t="s">
        <v>537</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538</v>
      </c>
      <c r="D43" s="1147"/>
      <c r="E43" s="1148"/>
      <c r="F43" s="41">
        <v>0.51</v>
      </c>
      <c r="G43" s="42">
        <v>0.09</v>
      </c>
      <c r="H43" s="42">
        <v>0.09</v>
      </c>
      <c r="I43" s="42">
        <v>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4570</v>
      </c>
      <c r="L45" s="60">
        <v>4480</v>
      </c>
      <c r="M45" s="60">
        <v>4477</v>
      </c>
      <c r="N45" s="60">
        <v>4425</v>
      </c>
      <c r="O45" s="61">
        <v>4326</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1543</v>
      </c>
      <c r="L48" s="64">
        <v>1550</v>
      </c>
      <c r="M48" s="64">
        <v>1635</v>
      </c>
      <c r="N48" s="64">
        <v>1651</v>
      </c>
      <c r="O48" s="65">
        <v>1561</v>
      </c>
      <c r="P48" s="48"/>
      <c r="Q48" s="48"/>
      <c r="R48" s="48"/>
      <c r="S48" s="48"/>
      <c r="T48" s="48"/>
      <c r="U48" s="48"/>
    </row>
    <row r="49" spans="1:21" ht="30.75" customHeight="1">
      <c r="A49" s="48"/>
      <c r="B49" s="1161"/>
      <c r="C49" s="1162"/>
      <c r="D49" s="62"/>
      <c r="E49" s="1153" t="s">
        <v>16</v>
      </c>
      <c r="F49" s="1153"/>
      <c r="G49" s="1153"/>
      <c r="H49" s="1153"/>
      <c r="I49" s="1153"/>
      <c r="J49" s="1154"/>
      <c r="K49" s="63">
        <v>40</v>
      </c>
      <c r="L49" s="64">
        <v>52</v>
      </c>
      <c r="M49" s="64">
        <v>65</v>
      </c>
      <c r="N49" s="64">
        <v>65</v>
      </c>
      <c r="O49" s="65">
        <v>65</v>
      </c>
      <c r="P49" s="48"/>
      <c r="Q49" s="48"/>
      <c r="R49" s="48"/>
      <c r="S49" s="48"/>
      <c r="T49" s="48"/>
      <c r="U49" s="48"/>
    </row>
    <row r="50" spans="1:21" ht="30.75" customHeight="1">
      <c r="A50" s="48"/>
      <c r="B50" s="1161"/>
      <c r="C50" s="1162"/>
      <c r="D50" s="62"/>
      <c r="E50" s="1153" t="s">
        <v>17</v>
      </c>
      <c r="F50" s="1153"/>
      <c r="G50" s="1153"/>
      <c r="H50" s="1153"/>
      <c r="I50" s="1153"/>
      <c r="J50" s="1154"/>
      <c r="K50" s="63">
        <v>96</v>
      </c>
      <c r="L50" s="64">
        <v>79</v>
      </c>
      <c r="M50" s="64">
        <v>68</v>
      </c>
      <c r="N50" s="64">
        <v>46</v>
      </c>
      <c r="O50" s="65">
        <v>25</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3785</v>
      </c>
      <c r="L52" s="64">
        <v>3828</v>
      </c>
      <c r="M52" s="64">
        <v>3948</v>
      </c>
      <c r="N52" s="64">
        <v>4046</v>
      </c>
      <c r="O52" s="65">
        <v>4129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2465</v>
      </c>
      <c r="L53" s="69">
        <v>2333</v>
      </c>
      <c r="M53" s="69">
        <v>2297</v>
      </c>
      <c r="N53" s="69">
        <v>2141</v>
      </c>
      <c r="O53" s="70">
        <v>1848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37"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37353</v>
      </c>
      <c r="J41" s="83">
        <v>37126</v>
      </c>
      <c r="K41" s="83">
        <v>35727</v>
      </c>
      <c r="L41" s="83">
        <v>34457</v>
      </c>
      <c r="M41" s="84">
        <v>33895</v>
      </c>
    </row>
    <row r="42" spans="2:13" ht="27.75" customHeight="1">
      <c r="B42" s="1169"/>
      <c r="C42" s="1170"/>
      <c r="D42" s="85"/>
      <c r="E42" s="1175" t="s">
        <v>26</v>
      </c>
      <c r="F42" s="1175"/>
      <c r="G42" s="1175"/>
      <c r="H42" s="1176"/>
      <c r="I42" s="86">
        <v>425</v>
      </c>
      <c r="J42" s="87">
        <v>336</v>
      </c>
      <c r="K42" s="87">
        <v>203</v>
      </c>
      <c r="L42" s="87">
        <v>139</v>
      </c>
      <c r="M42" s="88">
        <v>103</v>
      </c>
    </row>
    <row r="43" spans="2:13" ht="27.75" customHeight="1">
      <c r="B43" s="1169"/>
      <c r="C43" s="1170"/>
      <c r="D43" s="85"/>
      <c r="E43" s="1175" t="s">
        <v>27</v>
      </c>
      <c r="F43" s="1175"/>
      <c r="G43" s="1175"/>
      <c r="H43" s="1176"/>
      <c r="I43" s="86">
        <v>21893</v>
      </c>
      <c r="J43" s="87">
        <v>21450</v>
      </c>
      <c r="K43" s="87">
        <v>21092</v>
      </c>
      <c r="L43" s="87">
        <v>20833</v>
      </c>
      <c r="M43" s="88">
        <v>20078</v>
      </c>
    </row>
    <row r="44" spans="2:13" ht="27.75" customHeight="1">
      <c r="B44" s="1169"/>
      <c r="C44" s="1170"/>
      <c r="D44" s="85"/>
      <c r="E44" s="1175" t="s">
        <v>28</v>
      </c>
      <c r="F44" s="1175"/>
      <c r="G44" s="1175"/>
      <c r="H44" s="1176"/>
      <c r="I44" s="86">
        <v>569</v>
      </c>
      <c r="J44" s="87">
        <v>521</v>
      </c>
      <c r="K44" s="87">
        <v>467</v>
      </c>
      <c r="L44" s="87">
        <v>392</v>
      </c>
      <c r="M44" s="88">
        <v>316</v>
      </c>
    </row>
    <row r="45" spans="2:13" ht="27.75" customHeight="1">
      <c r="B45" s="1169"/>
      <c r="C45" s="1170"/>
      <c r="D45" s="85"/>
      <c r="E45" s="1175" t="s">
        <v>29</v>
      </c>
      <c r="F45" s="1175"/>
      <c r="G45" s="1175"/>
      <c r="H45" s="1176"/>
      <c r="I45" s="86">
        <v>6906</v>
      </c>
      <c r="J45" s="87">
        <v>6670</v>
      </c>
      <c r="K45" s="87">
        <v>7252</v>
      </c>
      <c r="L45" s="87">
        <v>6875</v>
      </c>
      <c r="M45" s="88">
        <v>6100</v>
      </c>
    </row>
    <row r="46" spans="2:13" ht="27.75" customHeight="1">
      <c r="B46" s="1169"/>
      <c r="C46" s="1170"/>
      <c r="D46" s="85"/>
      <c r="E46" s="1175" t="s">
        <v>30</v>
      </c>
      <c r="F46" s="1175"/>
      <c r="G46" s="1175"/>
      <c r="H46" s="1176"/>
      <c r="I46" s="86" t="s">
        <v>483</v>
      </c>
      <c r="J46" s="87" t="s">
        <v>483</v>
      </c>
      <c r="K46" s="87" t="s">
        <v>483</v>
      </c>
      <c r="L46" s="87">
        <v>6</v>
      </c>
      <c r="M46" s="88">
        <v>2</v>
      </c>
    </row>
    <row r="47" spans="2:13" ht="27.75" customHeight="1">
      <c r="B47" s="1169"/>
      <c r="C47" s="1170"/>
      <c r="D47" s="85"/>
      <c r="E47" s="1175" t="s">
        <v>31</v>
      </c>
      <c r="F47" s="1175"/>
      <c r="G47" s="1175"/>
      <c r="H47" s="1176"/>
      <c r="I47" s="86" t="s">
        <v>483</v>
      </c>
      <c r="J47" s="87" t="s">
        <v>483</v>
      </c>
      <c r="K47" s="87" t="s">
        <v>483</v>
      </c>
      <c r="L47" s="87" t="s">
        <v>483</v>
      </c>
      <c r="M47" s="88" t="s">
        <v>483</v>
      </c>
    </row>
    <row r="48" spans="2:13" ht="27.75" customHeight="1">
      <c r="B48" s="1171"/>
      <c r="C48" s="1172"/>
      <c r="D48" s="85"/>
      <c r="E48" s="1175" t="s">
        <v>32</v>
      </c>
      <c r="F48" s="1175"/>
      <c r="G48" s="1175"/>
      <c r="H48" s="1176"/>
      <c r="I48" s="86" t="s">
        <v>483</v>
      </c>
      <c r="J48" s="87" t="s">
        <v>483</v>
      </c>
      <c r="K48" s="87" t="s">
        <v>483</v>
      </c>
      <c r="L48" s="87" t="s">
        <v>483</v>
      </c>
      <c r="M48" s="88" t="s">
        <v>483</v>
      </c>
    </row>
    <row r="49" spans="2:13" ht="27.75" customHeight="1">
      <c r="B49" s="1177" t="s">
        <v>33</v>
      </c>
      <c r="C49" s="1178"/>
      <c r="D49" s="89"/>
      <c r="E49" s="1175" t="s">
        <v>34</v>
      </c>
      <c r="F49" s="1175"/>
      <c r="G49" s="1175"/>
      <c r="H49" s="1176"/>
      <c r="I49" s="86">
        <v>10639</v>
      </c>
      <c r="J49" s="87">
        <v>13036</v>
      </c>
      <c r="K49" s="87">
        <v>14738</v>
      </c>
      <c r="L49" s="87">
        <v>16005</v>
      </c>
      <c r="M49" s="88">
        <v>18225</v>
      </c>
    </row>
    <row r="50" spans="2:13" ht="27.75" customHeight="1">
      <c r="B50" s="1169"/>
      <c r="C50" s="1170"/>
      <c r="D50" s="85"/>
      <c r="E50" s="1175" t="s">
        <v>35</v>
      </c>
      <c r="F50" s="1175"/>
      <c r="G50" s="1175"/>
      <c r="H50" s="1176"/>
      <c r="I50" s="86">
        <v>984</v>
      </c>
      <c r="J50" s="87">
        <v>894</v>
      </c>
      <c r="K50" s="87">
        <v>793</v>
      </c>
      <c r="L50" s="87">
        <v>644</v>
      </c>
      <c r="M50" s="88">
        <v>604</v>
      </c>
    </row>
    <row r="51" spans="2:13" ht="27.75" customHeight="1">
      <c r="B51" s="1171"/>
      <c r="C51" s="1172"/>
      <c r="D51" s="85"/>
      <c r="E51" s="1175" t="s">
        <v>36</v>
      </c>
      <c r="F51" s="1175"/>
      <c r="G51" s="1175"/>
      <c r="H51" s="1176"/>
      <c r="I51" s="86">
        <v>38087</v>
      </c>
      <c r="J51" s="87">
        <v>38663</v>
      </c>
      <c r="K51" s="87">
        <v>36993</v>
      </c>
      <c r="L51" s="87">
        <v>35587</v>
      </c>
      <c r="M51" s="88">
        <v>35877</v>
      </c>
    </row>
    <row r="52" spans="2:13" ht="27.75" customHeight="1" thickBot="1">
      <c r="B52" s="1179" t="s">
        <v>37</v>
      </c>
      <c r="C52" s="1180"/>
      <c r="D52" s="90"/>
      <c r="E52" s="1181" t="s">
        <v>38</v>
      </c>
      <c r="F52" s="1181"/>
      <c r="G52" s="1181"/>
      <c r="H52" s="1182"/>
      <c r="I52" s="91">
        <v>17437</v>
      </c>
      <c r="J52" s="92">
        <v>13510</v>
      </c>
      <c r="K52" s="92">
        <v>12216</v>
      </c>
      <c r="L52" s="92">
        <v>10466</v>
      </c>
      <c r="M52" s="93">
        <v>5788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115144</v>
      </c>
      <c r="E3" s="116"/>
      <c r="F3" s="117">
        <v>70789</v>
      </c>
      <c r="G3" s="118"/>
      <c r="H3" s="119"/>
    </row>
    <row r="4" spans="1:8">
      <c r="A4" s="120"/>
      <c r="B4" s="121"/>
      <c r="C4" s="122"/>
      <c r="D4" s="123">
        <v>74474</v>
      </c>
      <c r="E4" s="124"/>
      <c r="F4" s="125">
        <v>40880</v>
      </c>
      <c r="G4" s="126"/>
      <c r="H4" s="127"/>
    </row>
    <row r="5" spans="1:8">
      <c r="A5" s="108" t="s">
        <v>516</v>
      </c>
      <c r="B5" s="113"/>
      <c r="C5" s="114"/>
      <c r="D5" s="115">
        <v>96927</v>
      </c>
      <c r="E5" s="116"/>
      <c r="F5" s="117">
        <v>66876</v>
      </c>
      <c r="G5" s="118"/>
      <c r="H5" s="119"/>
    </row>
    <row r="6" spans="1:8">
      <c r="A6" s="120"/>
      <c r="B6" s="121"/>
      <c r="C6" s="122"/>
      <c r="D6" s="123">
        <v>70111</v>
      </c>
      <c r="E6" s="124"/>
      <c r="F6" s="125">
        <v>36310</v>
      </c>
      <c r="G6" s="126"/>
      <c r="H6" s="127"/>
    </row>
    <row r="7" spans="1:8">
      <c r="A7" s="108" t="s">
        <v>517</v>
      </c>
      <c r="B7" s="113"/>
      <c r="C7" s="114"/>
      <c r="D7" s="115">
        <v>69650</v>
      </c>
      <c r="E7" s="116"/>
      <c r="F7" s="117">
        <v>67201</v>
      </c>
      <c r="G7" s="118"/>
      <c r="H7" s="119"/>
    </row>
    <row r="8" spans="1:8">
      <c r="A8" s="120"/>
      <c r="B8" s="121"/>
      <c r="C8" s="122"/>
      <c r="D8" s="123">
        <v>42323</v>
      </c>
      <c r="E8" s="124"/>
      <c r="F8" s="125">
        <v>35210</v>
      </c>
      <c r="G8" s="126"/>
      <c r="H8" s="127"/>
    </row>
    <row r="9" spans="1:8">
      <c r="A9" s="108" t="s">
        <v>518</v>
      </c>
      <c r="B9" s="113"/>
      <c r="C9" s="114"/>
      <c r="D9" s="115">
        <v>74399</v>
      </c>
      <c r="E9" s="116"/>
      <c r="F9" s="117">
        <v>75709</v>
      </c>
      <c r="G9" s="118"/>
      <c r="H9" s="119"/>
    </row>
    <row r="10" spans="1:8">
      <c r="A10" s="120"/>
      <c r="B10" s="121"/>
      <c r="C10" s="122"/>
      <c r="D10" s="123">
        <v>37344</v>
      </c>
      <c r="E10" s="124"/>
      <c r="F10" s="125">
        <v>35212</v>
      </c>
      <c r="G10" s="126"/>
      <c r="H10" s="127"/>
    </row>
    <row r="11" spans="1:8">
      <c r="A11" s="108" t="s">
        <v>519</v>
      </c>
      <c r="B11" s="113"/>
      <c r="C11" s="114"/>
      <c r="D11" s="115">
        <v>101015</v>
      </c>
      <c r="E11" s="116"/>
      <c r="F11" s="117">
        <v>90961</v>
      </c>
      <c r="G11" s="118"/>
      <c r="H11" s="119"/>
    </row>
    <row r="12" spans="1:8">
      <c r="A12" s="120"/>
      <c r="B12" s="121"/>
      <c r="C12" s="128"/>
      <c r="D12" s="123">
        <v>38426</v>
      </c>
      <c r="E12" s="124"/>
      <c r="F12" s="125">
        <v>37720</v>
      </c>
      <c r="G12" s="126"/>
      <c r="H12" s="127"/>
    </row>
    <row r="13" spans="1:8">
      <c r="A13" s="108"/>
      <c r="B13" s="113"/>
      <c r="C13" s="129"/>
      <c r="D13" s="130">
        <v>91427</v>
      </c>
      <c r="E13" s="131"/>
      <c r="F13" s="132">
        <v>74307</v>
      </c>
      <c r="G13" s="133"/>
      <c r="H13" s="119"/>
    </row>
    <row r="14" spans="1:8">
      <c r="A14" s="120"/>
      <c r="B14" s="121"/>
      <c r="C14" s="122"/>
      <c r="D14" s="123">
        <v>52536</v>
      </c>
      <c r="E14" s="124"/>
      <c r="F14" s="125">
        <v>37066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6.32</v>
      </c>
      <c r="C19" s="134">
        <f>ROUND(VALUE(SUBSTITUTE(実質収支比率等に係る経年分析!G$48,"▲","-")),2)</f>
        <v>6.12</v>
      </c>
      <c r="D19" s="134">
        <f>ROUND(VALUE(SUBSTITUTE(実質収支比率等に係る経年分析!H$48,"▲","-")),2)</f>
        <v>6.88</v>
      </c>
      <c r="E19" s="134">
        <f>ROUND(VALUE(SUBSTITUTE(実質収支比率等に係る経年分析!I$48,"▲","-")),2)</f>
        <v>5.58</v>
      </c>
      <c r="F19" s="134">
        <f>ROUND(VALUE(SUBSTITUTE(実質収支比率等に係る経年分析!J$48,"▲","-")),2)</f>
        <v>5.18</v>
      </c>
    </row>
    <row r="20" spans="1:11">
      <c r="A20" s="134" t="s">
        <v>43</v>
      </c>
      <c r="B20" s="134">
        <f>ROUND(VALUE(SUBSTITUTE(実質収支比率等に係る経年分析!F$47,"▲","-")),2)</f>
        <v>34.840000000000003</v>
      </c>
      <c r="C20" s="134">
        <f>ROUND(VALUE(SUBSTITUTE(実質収支比率等に係る経年分析!G$47,"▲","-")),2)</f>
        <v>40.880000000000003</v>
      </c>
      <c r="D20" s="134">
        <f>ROUND(VALUE(SUBSTITUTE(実質収支比率等に係る経年分析!H$47,"▲","-")),2)</f>
        <v>47.7</v>
      </c>
      <c r="E20" s="134">
        <f>ROUND(VALUE(SUBSTITUTE(実質収支比率等に係る経年分析!I$47,"▲","-")),2)</f>
        <v>51.54</v>
      </c>
      <c r="F20" s="134">
        <f>ROUND(VALUE(SUBSTITUTE(実質収支比率等に係る経年分析!J$47,"▲","-")),2)</f>
        <v>54.02</v>
      </c>
    </row>
    <row r="21" spans="1:11">
      <c r="A21" s="134" t="s">
        <v>44</v>
      </c>
      <c r="B21" s="134">
        <f>IF(ISNUMBER(VALUE(SUBSTITUTE(実質収支比率等に係る経年分析!F$49,"▲","-"))),ROUND(VALUE(SUBSTITUTE(実質収支比率等に係る経年分析!F$49,"▲","-")),2),NA())</f>
        <v>6.7</v>
      </c>
      <c r="C21" s="134">
        <f>IF(ISNUMBER(VALUE(SUBSTITUTE(実質収支比率等に係る経年分析!G$49,"▲","-"))),ROUND(VALUE(SUBSTITUTE(実質収支比率等に係る経年分析!G$49,"▲","-")),2),NA())</f>
        <v>4.55</v>
      </c>
      <c r="D21" s="134">
        <f>IF(ISNUMBER(VALUE(SUBSTITUTE(実質収支比率等に係る経年分析!H$49,"▲","-"))),ROUND(VALUE(SUBSTITUTE(実質収支比率等に係る経年分析!H$49,"▲","-")),2),NA())</f>
        <v>4.03</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真庭市温泉事業特別会計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真庭市分譲宅地事業特別会計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0.57999999999999996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真庭市介護保険特別会計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0.89</v>
      </c>
    </row>
    <row r="32" spans="1:11">
      <c r="A32" s="135" t="str">
        <f>IF(連結実質赤字比率に係る赤字・黒字の構成分析!C$38="",NA(),連結実質赤字比率に係る赤字・黒字の構成分析!C$38)</f>
        <v>真庭市農業共済事業特別会計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真庭市国民健康保険特別会計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5.18</v>
      </c>
    </row>
    <row r="35" spans="1:16">
      <c r="A35" s="135" t="str">
        <f>IF(連結実質赤字比率に係る赤字・黒字の構成分析!C$35="",NA(),連結実質赤字比率に係る赤字・黒字の構成分析!C$35)</f>
        <v>真庭市国民健康保険湯原温泉病院事業会計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v>
      </c>
    </row>
    <row r="36" spans="1:16">
      <c r="A36" s="135" t="str">
        <f>IF(連結実質赤字比率に係る赤字・黒字の構成分析!C$34="",NA(),連結実質赤字比率に係る赤字・黒字の構成分析!C$34)</f>
        <v>真庭市水道事業会計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3785</v>
      </c>
      <c r="E42" s="136"/>
      <c r="F42" s="136"/>
      <c r="G42" s="136">
        <f>'実質公債費比率（分子）の構造'!L$52</f>
        <v>3828</v>
      </c>
      <c r="H42" s="136"/>
      <c r="I42" s="136"/>
      <c r="J42" s="136">
        <f>'実質公債費比率（分子）の構造'!M$52</f>
        <v>3948</v>
      </c>
      <c r="K42" s="136"/>
      <c r="L42" s="136"/>
      <c r="M42" s="136">
        <f>'実質公債費比率（分子）の構造'!N$52</f>
        <v>4046</v>
      </c>
      <c r="N42" s="136"/>
      <c r="O42" s="136"/>
      <c r="P42" s="136">
        <f>'実質公債費比率（分子）の構造'!O$52</f>
        <v>4129</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96</v>
      </c>
      <c r="C44" s="136"/>
      <c r="D44" s="136"/>
      <c r="E44" s="136">
        <f>'実質公債費比率（分子）の構造'!L$50</f>
        <v>79</v>
      </c>
      <c r="F44" s="136"/>
      <c r="G44" s="136"/>
      <c r="H44" s="136">
        <f>'実質公債費比率（分子）の構造'!M$50</f>
        <v>68</v>
      </c>
      <c r="I44" s="136"/>
      <c r="J44" s="136"/>
      <c r="K44" s="136">
        <f>'実質公債費比率（分子）の構造'!N$50</f>
        <v>46</v>
      </c>
      <c r="L44" s="136"/>
      <c r="M44" s="136"/>
      <c r="N44" s="136">
        <f>'実質公債費比率（分子）の構造'!O$50</f>
        <v>25</v>
      </c>
      <c r="O44" s="136"/>
      <c r="P44" s="136"/>
    </row>
    <row r="45" spans="1:16">
      <c r="A45" s="136" t="s">
        <v>54</v>
      </c>
      <c r="B45" s="136">
        <f>'実質公債費比率（分子）の構造'!K$49</f>
        <v>40</v>
      </c>
      <c r="C45" s="136"/>
      <c r="D45" s="136"/>
      <c r="E45" s="136">
        <f>'実質公債費比率（分子）の構造'!L$49</f>
        <v>52</v>
      </c>
      <c r="F45" s="136"/>
      <c r="G45" s="136"/>
      <c r="H45" s="136">
        <f>'実質公債費比率（分子）の構造'!M$49</f>
        <v>65</v>
      </c>
      <c r="I45" s="136"/>
      <c r="J45" s="136"/>
      <c r="K45" s="136">
        <f>'実質公債費比率（分子）の構造'!N$49</f>
        <v>65</v>
      </c>
      <c r="L45" s="136"/>
      <c r="M45" s="136"/>
      <c r="N45" s="136">
        <f>'実質公債費比率（分子）の構造'!O$49</f>
        <v>65</v>
      </c>
      <c r="O45" s="136"/>
      <c r="P45" s="136"/>
    </row>
    <row r="46" spans="1:16">
      <c r="A46" s="136" t="s">
        <v>55</v>
      </c>
      <c r="B46" s="136">
        <f>'実質公債費比率（分子）の構造'!K$48</f>
        <v>1543</v>
      </c>
      <c r="C46" s="136"/>
      <c r="D46" s="136"/>
      <c r="E46" s="136">
        <f>'実質公債費比率（分子）の構造'!L$48</f>
        <v>1550</v>
      </c>
      <c r="F46" s="136"/>
      <c r="G46" s="136"/>
      <c r="H46" s="136">
        <f>'実質公債費比率（分子）の構造'!M$48</f>
        <v>1635</v>
      </c>
      <c r="I46" s="136"/>
      <c r="J46" s="136"/>
      <c r="K46" s="136">
        <f>'実質公債費比率（分子）の構造'!N$48</f>
        <v>1651</v>
      </c>
      <c r="L46" s="136"/>
      <c r="M46" s="136"/>
      <c r="N46" s="136">
        <f>'実質公債費比率（分子）の構造'!O$48</f>
        <v>1561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4570</v>
      </c>
      <c r="C49" s="136"/>
      <c r="D49" s="136"/>
      <c r="E49" s="136">
        <f>'実質公債費比率（分子）の構造'!L$45</f>
        <v>4480</v>
      </c>
      <c r="F49" s="136"/>
      <c r="G49" s="136"/>
      <c r="H49" s="136">
        <f>'実質公債費比率（分子）の構造'!M$45</f>
        <v>4477</v>
      </c>
      <c r="I49" s="136"/>
      <c r="J49" s="136"/>
      <c r="K49" s="136">
        <f>'実質公債費比率（分子）の構造'!N$45</f>
        <v>4425</v>
      </c>
      <c r="L49" s="136"/>
      <c r="M49" s="136"/>
      <c r="N49" s="136">
        <f>'実質公債費比率（分子）の構造'!O$45</f>
        <v>4326</v>
      </c>
      <c r="O49" s="136"/>
      <c r="P49" s="136"/>
    </row>
    <row r="50" spans="1:16">
      <c r="A50" s="136" t="s">
        <v>59</v>
      </c>
      <c r="B50" s="136" t="e">
        <f>NA()</f>
        <v>#N/A</v>
      </c>
      <c r="C50" s="136">
        <f>IF(ISNUMBER('実質公債費比率（分子）の構造'!K$53),'実質公債費比率（分子）の構造'!K$53,NA())</f>
        <v>2465</v>
      </c>
      <c r="D50" s="136" t="e">
        <f>NA()</f>
        <v>#N/A</v>
      </c>
      <c r="E50" s="136" t="e">
        <f>NA()</f>
        <v>#N/A</v>
      </c>
      <c r="F50" s="136">
        <f>IF(ISNUMBER('実質公債費比率（分子）の構造'!L$53),'実質公債費比率（分子）の構造'!L$53,NA())</f>
        <v>2333</v>
      </c>
      <c r="G50" s="136" t="e">
        <f>NA()</f>
        <v>#N/A</v>
      </c>
      <c r="H50" s="136" t="e">
        <f>NA()</f>
        <v>#N/A</v>
      </c>
      <c r="I50" s="136">
        <f>IF(ISNUMBER('実質公債費比率（分子）の構造'!M$53),'実質公債費比率（分子）の構造'!M$53,NA())</f>
        <v>2297</v>
      </c>
      <c r="J50" s="136" t="e">
        <f>NA()</f>
        <v>#N/A</v>
      </c>
      <c r="K50" s="136" t="e">
        <f>NA()</f>
        <v>#N/A</v>
      </c>
      <c r="L50" s="136">
        <f>IF(ISNUMBER('実質公債費比率（分子）の構造'!N$53),'実質公債費比率（分子）の構造'!N$53,NA())</f>
        <v>2141</v>
      </c>
      <c r="M50" s="136" t="e">
        <f>NA()</f>
        <v>#N/A</v>
      </c>
      <c r="N50" s="136" t="e">
        <f>NA()</f>
        <v>#N/A</v>
      </c>
      <c r="O50" s="136">
        <f>IF(ISNUMBER('実質公債費比率（分子）の構造'!O$53),'実質公債費比率（分子）の構造'!O$53,NA())</f>
        <v>1848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38087</v>
      </c>
      <c r="E56" s="135"/>
      <c r="F56" s="135"/>
      <c r="G56" s="135">
        <f>'将来負担比率（分子）の構造'!J$51</f>
        <v>38663</v>
      </c>
      <c r="H56" s="135"/>
      <c r="I56" s="135"/>
      <c r="J56" s="135">
        <f>'将来負担比率（分子）の構造'!K$51</f>
        <v>36993</v>
      </c>
      <c r="K56" s="135"/>
      <c r="L56" s="135"/>
      <c r="M56" s="135">
        <f>'将来負担比率（分子）の構造'!L$51</f>
        <v>35587</v>
      </c>
      <c r="N56" s="135"/>
      <c r="O56" s="135"/>
      <c r="P56" s="135">
        <f>'将来負担比率（分子）の構造'!M$51</f>
        <v>35877</v>
      </c>
    </row>
    <row r="57" spans="1:16">
      <c r="A57" s="135" t="s">
        <v>35</v>
      </c>
      <c r="B57" s="135"/>
      <c r="C57" s="135"/>
      <c r="D57" s="135">
        <f>'将来負担比率（分子）の構造'!I$50</f>
        <v>984</v>
      </c>
      <c r="E57" s="135"/>
      <c r="F57" s="135"/>
      <c r="G57" s="135">
        <f>'将来負担比率（分子）の構造'!J$50</f>
        <v>894</v>
      </c>
      <c r="H57" s="135"/>
      <c r="I57" s="135"/>
      <c r="J57" s="135">
        <f>'将来負担比率（分子）の構造'!K$50</f>
        <v>793</v>
      </c>
      <c r="K57" s="135"/>
      <c r="L57" s="135"/>
      <c r="M57" s="135">
        <f>'将来負担比率（分子）の構造'!L$50</f>
        <v>644</v>
      </c>
      <c r="N57" s="135"/>
      <c r="O57" s="135"/>
      <c r="P57" s="135">
        <f>'将来負担比率（分子）の構造'!M$50</f>
        <v>604</v>
      </c>
    </row>
    <row r="58" spans="1:16">
      <c r="A58" s="135" t="s">
        <v>34</v>
      </c>
      <c r="B58" s="135"/>
      <c r="C58" s="135"/>
      <c r="D58" s="135">
        <f>'将来負担比率（分子）の構造'!I$49</f>
        <v>10639</v>
      </c>
      <c r="E58" s="135"/>
      <c r="F58" s="135"/>
      <c r="G58" s="135">
        <f>'将来負担比率（分子）の構造'!J$49</f>
        <v>13036</v>
      </c>
      <c r="H58" s="135"/>
      <c r="I58" s="135"/>
      <c r="J58" s="135">
        <f>'将来負担比率（分子）の構造'!K$49</f>
        <v>14738</v>
      </c>
      <c r="K58" s="135"/>
      <c r="L58" s="135"/>
      <c r="M58" s="135">
        <f>'将来負担比率（分子）の構造'!L$49</f>
        <v>16005</v>
      </c>
      <c r="N58" s="135"/>
      <c r="O58" s="135"/>
      <c r="P58" s="135">
        <f>'将来負担比率（分子）の構造'!M$49</f>
        <v>18225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6</v>
      </c>
      <c r="L61" s="135"/>
      <c r="M61" s="135"/>
      <c r="N61" s="135">
        <f>'将来負担比率（分子）の構造'!M$46</f>
        <v>2</v>
      </c>
      <c r="O61" s="135"/>
      <c r="P61" s="135"/>
    </row>
    <row r="62" spans="1:16">
      <c r="A62" s="135" t="s">
        <v>29</v>
      </c>
      <c r="B62" s="135">
        <f>'将来負担比率（分子）の構造'!I$45</f>
        <v>6906</v>
      </c>
      <c r="C62" s="135"/>
      <c r="D62" s="135"/>
      <c r="E62" s="135">
        <f>'将来負担比率（分子）の構造'!J$45</f>
        <v>6670</v>
      </c>
      <c r="F62" s="135"/>
      <c r="G62" s="135"/>
      <c r="H62" s="135">
        <f>'将来負担比率（分子）の構造'!K$45</f>
        <v>7252</v>
      </c>
      <c r="I62" s="135"/>
      <c r="J62" s="135"/>
      <c r="K62" s="135">
        <f>'将来負担比率（分子）の構造'!L$45</f>
        <v>6875</v>
      </c>
      <c r="L62" s="135"/>
      <c r="M62" s="135"/>
      <c r="N62" s="135">
        <f>'将来負担比率（分子）の構造'!M$45</f>
        <v>6100</v>
      </c>
      <c r="O62" s="135"/>
      <c r="P62" s="135"/>
    </row>
    <row r="63" spans="1:16">
      <c r="A63" s="135" t="s">
        <v>28</v>
      </c>
      <c r="B63" s="135">
        <f>'将来負担比率（分子）の構造'!I$44</f>
        <v>569</v>
      </c>
      <c r="C63" s="135"/>
      <c r="D63" s="135"/>
      <c r="E63" s="135">
        <f>'将来負担比率（分子）の構造'!J$44</f>
        <v>521</v>
      </c>
      <c r="F63" s="135"/>
      <c r="G63" s="135"/>
      <c r="H63" s="135">
        <f>'将来負担比率（分子）の構造'!K$44</f>
        <v>467</v>
      </c>
      <c r="I63" s="135"/>
      <c r="J63" s="135"/>
      <c r="K63" s="135">
        <f>'将来負担比率（分子）の構造'!L$44</f>
        <v>392</v>
      </c>
      <c r="L63" s="135"/>
      <c r="M63" s="135"/>
      <c r="N63" s="135">
        <f>'将来負担比率（分子）の構造'!M$44</f>
        <v>316</v>
      </c>
      <c r="O63" s="135"/>
      <c r="P63" s="135"/>
    </row>
    <row r="64" spans="1:16">
      <c r="A64" s="135" t="s">
        <v>27</v>
      </c>
      <c r="B64" s="135">
        <f>'将来負担比率（分子）の構造'!I$43</f>
        <v>21893</v>
      </c>
      <c r="C64" s="135"/>
      <c r="D64" s="135"/>
      <c r="E64" s="135">
        <f>'将来負担比率（分子）の構造'!J$43</f>
        <v>21450</v>
      </c>
      <c r="F64" s="135"/>
      <c r="G64" s="135"/>
      <c r="H64" s="135">
        <f>'将来負担比率（分子）の構造'!K$43</f>
        <v>21092</v>
      </c>
      <c r="I64" s="135"/>
      <c r="J64" s="135"/>
      <c r="K64" s="135">
        <f>'将来負担比率（分子）の構造'!L$43</f>
        <v>20833</v>
      </c>
      <c r="L64" s="135"/>
      <c r="M64" s="135"/>
      <c r="N64" s="135">
        <f>'将来負担比率（分子）の構造'!M$43</f>
        <v>20078</v>
      </c>
      <c r="O64" s="135"/>
      <c r="P64" s="135"/>
    </row>
    <row r="65" spans="1:16">
      <c r="A65" s="135" t="s">
        <v>26</v>
      </c>
      <c r="B65" s="135">
        <f>'将来負担比率（分子）の構造'!I$42</f>
        <v>425</v>
      </c>
      <c r="C65" s="135"/>
      <c r="D65" s="135"/>
      <c r="E65" s="135">
        <f>'将来負担比率（分子）の構造'!J$42</f>
        <v>336</v>
      </c>
      <c r="F65" s="135"/>
      <c r="G65" s="135"/>
      <c r="H65" s="135">
        <f>'将来負担比率（分子）の構造'!K$42</f>
        <v>203</v>
      </c>
      <c r="I65" s="135"/>
      <c r="J65" s="135"/>
      <c r="K65" s="135">
        <f>'将来負担比率（分子）の構造'!L$42</f>
        <v>139</v>
      </c>
      <c r="L65" s="135"/>
      <c r="M65" s="135"/>
      <c r="N65" s="135">
        <f>'将来負担比率（分子）の構造'!M$42</f>
        <v>103</v>
      </c>
      <c r="O65" s="135"/>
      <c r="P65" s="135"/>
    </row>
    <row r="66" spans="1:16">
      <c r="A66" s="135" t="s">
        <v>25</v>
      </c>
      <c r="B66" s="135">
        <f>'将来負担比率（分子）の構造'!I$41</f>
        <v>37353</v>
      </c>
      <c r="C66" s="135"/>
      <c r="D66" s="135"/>
      <c r="E66" s="135">
        <f>'将来負担比率（分子）の構造'!J$41</f>
        <v>37126</v>
      </c>
      <c r="F66" s="135"/>
      <c r="G66" s="135"/>
      <c r="H66" s="135">
        <f>'将来負担比率（分子）の構造'!K$41</f>
        <v>35727</v>
      </c>
      <c r="I66" s="135"/>
      <c r="J66" s="135"/>
      <c r="K66" s="135">
        <f>'将来負担比率（分子）の構造'!L$41</f>
        <v>34457</v>
      </c>
      <c r="L66" s="135"/>
      <c r="M66" s="135"/>
      <c r="N66" s="135">
        <f>'将来負担比率（分子）の構造'!M$41</f>
        <v>33895</v>
      </c>
      <c r="O66" s="135"/>
      <c r="P66" s="135"/>
    </row>
    <row r="67" spans="1:16">
      <c r="A67" s="135" t="s">
        <v>63</v>
      </c>
      <c r="B67" s="135" t="e">
        <f>NA()</f>
        <v>#N/A</v>
      </c>
      <c r="C67" s="135">
        <f>IF(ISNUMBER('将来負担比率（分子）の構造'!I$52), IF('将来負担比率（分子）の構造'!I$52 &lt; 0, 0, '将来負担比率（分子）の構造'!I$52), NA())</f>
        <v>17437</v>
      </c>
      <c r="D67" s="135" t="e">
        <f>NA()</f>
        <v>#N/A</v>
      </c>
      <c r="E67" s="135" t="e">
        <f>NA()</f>
        <v>#N/A</v>
      </c>
      <c r="F67" s="135">
        <f>IF(ISNUMBER('将来負担比率（分子）の構造'!J$52), IF('将来負担比率（分子）の構造'!J$52 &lt; 0, 0, '将来負担比率（分子）の構造'!J$52), NA())</f>
        <v>13510</v>
      </c>
      <c r="G67" s="135" t="e">
        <f>NA()</f>
        <v>#N/A</v>
      </c>
      <c r="H67" s="135" t="e">
        <f>NA()</f>
        <v>#N/A</v>
      </c>
      <c r="I67" s="135">
        <f>IF(ISNUMBER('将来負担比率（分子）の構造'!K$52), IF('将来負担比率（分子）の構造'!K$52 &lt; 0, 0, '将来負担比率（分子）の構造'!K$52), NA())</f>
        <v>12216</v>
      </c>
      <c r="J67" s="135" t="e">
        <f>NA()</f>
        <v>#N/A</v>
      </c>
      <c r="K67" s="135" t="e">
        <f>NA()</f>
        <v>#N/A</v>
      </c>
      <c r="L67" s="135">
        <f>IF(ISNUMBER('将来負担比率（分子）の構造'!L$52), IF('将来負担比率（分子）の構造'!L$52 &lt; 0, 0, '将来負担比率（分子）の構造'!L$52), NA())</f>
        <v>10466</v>
      </c>
      <c r="M67" s="135" t="e">
        <f>NA()</f>
        <v>#N/A</v>
      </c>
      <c r="N67" s="135" t="e">
        <f>NA()</f>
        <v>#N/A</v>
      </c>
      <c r="O67" s="135">
        <f>IF(ISNUMBER('将来負担比率（分子）の構造'!M$52), IF('将来負担比率（分子）の構造'!M$52 &lt; 0, 0, '将来負担比率（分子）の構造'!M$52), NA())</f>
        <v>5788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多加雄</cp:lastModifiedBy>
  <cp:lastPrinted>2015-04-23T23:53:51Z</cp:lastPrinted>
  <dcterms:created xsi:type="dcterms:W3CDTF">2015-02-17T07:26:40Z</dcterms:created>
  <dcterms:modified xsi:type="dcterms:W3CDTF">2015-04-28T00:44:01Z</dcterms:modified>
  <cp:category/>
</cp:coreProperties>
</file>