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4710" windowWidth="20520" windowHeight="47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W102" i="11" l="1"/>
  <c r="DB102" i="11" l="1"/>
  <c r="DG102" i="11"/>
  <c r="DL102" i="11"/>
  <c r="CR102" i="11"/>
  <c r="AU88" i="11" l="1"/>
  <c r="AP88" i="11"/>
  <c r="AF88" i="11"/>
  <c r="AU63" i="11" l="1"/>
  <c r="AP63" i="11"/>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U38" i="9"/>
  <c r="C38" i="9"/>
  <c r="BE37" i="9"/>
  <c r="AM37" i="9"/>
  <c r="U37" i="9"/>
  <c r="C37" i="9"/>
  <c r="BE36" i="9"/>
  <c r="CO34" i="9"/>
  <c r="CO35" i="9" s="1"/>
  <c r="CO36" i="9" s="1"/>
  <c r="CO37" i="9" s="1"/>
  <c r="CO38" i="9" s="1"/>
  <c r="CO39" i="9" s="1"/>
  <c r="CO40" i="9" s="1"/>
  <c r="CO41" i="9" s="1"/>
  <c r="CO42" i="9" s="1"/>
  <c r="CO43" i="9" s="1"/>
  <c r="C34" i="9"/>
  <c r="C35" i="9" l="1"/>
  <c r="C36" i="9" s="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s="1"/>
  <c r="AM35" i="9" s="1"/>
  <c r="AM36" i="9" s="1"/>
  <c r="BE34" i="9" l="1"/>
  <c r="BE35" i="9" s="1"/>
  <c r="BW34" i="9" s="1"/>
  <c r="BW35" i="9" s="1"/>
  <c r="BW36" i="9" s="1"/>
  <c r="BW37" i="9" s="1"/>
  <c r="BW38" i="9" s="1"/>
  <c r="BW39" i="9" s="1"/>
  <c r="BW40" i="9" s="1"/>
  <c r="BW41" i="9" s="1"/>
  <c r="BW42" i="9" s="1"/>
  <c r="BW43" i="9" s="1"/>
</calcChain>
</file>

<file path=xl/sharedStrings.xml><?xml version="1.0" encoding="utf-8"?>
<sst xmlns="http://schemas.openxmlformats.org/spreadsheetml/2006/main" count="1038" uniqueCount="581">
  <si>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</si>
  <si>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</si>
  <si>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</si>
  <si>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</si>
  <si>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</si>
  <si>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</si>
  <si>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</si>
  <si>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</si>
  <si>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</si>
  <si>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</si>
  <si>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</si>
  <si>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</si>
  <si>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</si>
  <si>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</si>
  <si>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</si>
  <si>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</si>
  <si>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</si>
  <si>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</si>
  <si>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</si>
  <si>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</si>
  <si>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</si>
  <si>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</si>
  <si>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</si>
  <si>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</si>
  <si>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</si>
  <si>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</si>
  <si>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</si>
  <si>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</si>
  <si>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</si>
  <si>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</si>
  <si>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</si>
  <si>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</si>
  <si>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</si>
  <si>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</si>
  <si>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</si>
  <si>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</si>
  <si>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</si>
  <si>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</si>
  <si>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</si>
  <si>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</si>
  <si>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</si>
  <si>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</si>
  <si>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</si>
  <si>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</si>
  <si>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</si>
  <si>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</si>
  <si>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</si>
  <si>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</si>
  <si>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</si>
  <si>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</si>
  <si>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</si>
  <si>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</si>
  <si>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</si>
  <si>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</si>
  <si>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</si>
  <si>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</si>
  <si>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</si>
  <si>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</si>
  <si>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</si>
  <si>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</si>
  <si>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</si>
  <si>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</si>
  <si>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</si>
  <si>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</si>
  <si>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</si>
  <si>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</si>
  <si>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</si>
  <si>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</si>
  <si>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中核市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</si>
  <si>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</si>
  <si>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</si>
  <si>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</si>
  <si>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</si>
  <si>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</si>
  <si>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</si>
  <si>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</si>
  <si>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</si>
  <si>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</si>
  <si>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</si>
  <si>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</si>
  <si>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</si>
  <si>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倉敷市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</si>
  <si>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</si>
  <si>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</si>
  <si>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</si>
  <si>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</si>
  <si>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</si>
  <si>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</si>
  <si>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</si>
  <si>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</si>
  <si>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</si>
  <si>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</si>
  <si>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</si>
  <si>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</si>
  <si>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</si>
  <si>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</si>
  <si>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</si>
  <si>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</si>
  <si>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</si>
  <si>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</si>
  <si>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</si>
  <si>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</si>
  <si>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</si>
  <si>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</si>
  <si>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</si>
  <si>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</si>
  <si>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</si>
  <si>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</si>
  <si>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</si>
  <si>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</si>
  <si>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</si>
  <si>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</si>
  <si>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</si>
  <si>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</si>
  <si>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</si>
  <si>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</si>
  <si>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</si>
  <si>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</si>
  <si>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</si>
  <si>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</si>
  <si>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</si>
  <si>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</si>
  <si>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</si>
  <si>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</si>
  <si>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</si>
  <si>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</si>
  <si>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</si>
  <si>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</si>
  <si>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</si>
  <si>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</si>
  <si>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</si>
  <si>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</si>
  <si>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</si>
  <si>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</si>
  <si>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</si>
  <si>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</si>
  <si>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</si>
  <si>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</si>
  <si>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</si>
  <si>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</si>
  <si>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</si>
  <si>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</si>
  <si>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</si>
  <si>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</si>
  <si>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</si>
  <si>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</si>
  <si>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</si>
  <si>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</si>
  <si>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</si>
  <si>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</si>
  <si>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</si>
  <si>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</si>
  <si>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</si>
  <si>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</si>
  <si>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</si>
  <si>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</si>
  <si>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</si>
  <si>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</si>
  <si>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</si>
  <si>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</si>
  <si>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</si>
  <si>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</si>
  <si>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</si>
  <si>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</si>
  <si>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</si>
  <si>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</si>
  <si>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</si>
  <si>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</si>
  <si>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</si>
  <si>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</si>
  <si>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</si>
  <si>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</si>
  <si>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</si>
  <si>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</si>
  <si>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</si>
  <si>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</si>
  <si>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</si>
  <si>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</si>
  <si>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</si>
  <si>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</si>
  <si>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</si>
  <si>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</si>
  <si>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</si>
  <si>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</si>
  <si>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</si>
  <si>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</si>
  <si>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</si>
  <si>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</si>
  <si>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</si>
  <si>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</si>
  <si>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</si>
  <si>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</si>
  <si>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</si>
  <si>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岡山県倉敷市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</si>
  <si>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</si>
  <si>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</si>
  <si>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</si>
  <si>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</si>
  <si>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</si>
  <si>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</si>
  <si>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</si>
  <si>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</si>
  <si>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</si>
  <si>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</si>
  <si>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</si>
  <si>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</si>
  <si>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</si>
  <si>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</si>
  <si>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</si>
  <si>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</si>
  <si>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</si>
  <si>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</si>
  <si>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</si>
  <si>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</si>
  <si>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</si>
  <si>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</si>
  <si>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</si>
  <si>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</si>
  <si>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</si>
  <si>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</si>
  <si>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</si>
  <si>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</si>
  <si>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</si>
  <si>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</si>
  <si>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</si>
  <si>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</si>
  <si>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</si>
  <si>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</si>
  <si>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</si>
  <si>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</si>
  <si>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</si>
  <si>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</si>
  <si>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</si>
  <si>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</si>
  <si>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</si>
  <si>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</si>
  <si>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</si>
  <si>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</si>
  <si>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</si>
  <si>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</si>
  <si>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</si>
  <si>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</si>
  <si>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</si>
  <si>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</si>
  <si>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</si>
  <si>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</si>
  <si>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</si>
  <si>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</si>
  <si>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</si>
  <si>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</si>
  <si>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</si>
  <si>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</si>
  <si>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</si>
  <si>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</si>
  <si>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</si>
  <si>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</si>
  <si>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</si>
  <si>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</si>
  <si>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</si>
  <si>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</si>
  <si>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</si>
  <si>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</si>
  <si>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</si>
  <si>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</si>
  <si>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</si>
  <si>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</si>
  <si>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</si>
  <si>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</si>
  <si>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</si>
  <si>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</si>
  <si>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</si>
  <si>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</si>
  <si>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</si>
  <si>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</si>
  <si>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</si>
  <si>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</si>
  <si>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</si>
  <si>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</si>
  <si>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</si>
  <si>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</si>
  <si>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</si>
  <si>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</si>
  <si>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</si>
  <si>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</si>
  <si>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</si>
  <si>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</si>
  <si>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</si>
  <si>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</si>
  <si>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</si>
  <si>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</si>
  <si>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</si>
  <si>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</si>
  <si>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</si>
  <si>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</si>
  <si>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</si>
  <si>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</si>
  <si>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</si>
  <si>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</si>
  <si>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</si>
  <si>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</si>
  <si>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</si>
  <si>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</si>
  <si>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</si>
  <si>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</si>
  <si>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</si>
  <si>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</si>
  <si>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</si>
  <si>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</si>
  <si>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</si>
  <si>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</si>
  <si>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</si>
  <si>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</si>
  <si>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</si>
  <si>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</si>
  <si>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</si>
  <si>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</si>
  <si>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</si>
  <si>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</si>
  <si>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</si>
  <si>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</si>
  <si>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</si>
  <si>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</si>
  <si>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</si>
  <si>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</si>
  <si>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</si>
  <si>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</si>
  <si>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</si>
  <si>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</si>
  <si>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</si>
  <si>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</si>
  <si>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</si>
  <si>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</si>
  <si>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</si>
  <si>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</si>
  <si>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</si>
  <si>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</si>
  <si>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</si>
  <si>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</si>
  <si>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</si>
  <si>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</si>
  <si>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</si>
  <si>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</si>
  <si>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</si>
  <si>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岡山県倉敷市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</si>
  <si>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</si>
  <si>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</si>
  <si>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</si>
  <si>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</si>
  <si>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</si>
  <si>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</si>
  <si>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</si>
  <si>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</si>
  <si>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</si>
  <si>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</si>
  <si>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</si>
  <si>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</si>
  <si>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</si>
  <si>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</si>
  <si>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</si>
  <si>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</si>
  <si>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</si>
  <si>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</si>
  <si>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</si>
  <si>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</si>
  <si>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倉敷市母子寡婦福祉資金貸付特別会計</t>
    <phoneticPr fontId="5"/>
  </si>
  <si>
    <t>倉敷市住宅新築資金等貸付特別会計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</si>
  <si>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</si>
  <si>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</si>
  <si>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</si>
  <si>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</si>
  <si>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</si>
  <si>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</si>
  <si>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</si>
  <si>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</si>
  <si>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</si>
  <si>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</si>
  <si>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</si>
  <si>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</si>
  <si>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</si>
  <si>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倉敷市国民健康保険事業特別会計</t>
    <phoneticPr fontId="5"/>
  </si>
  <si>
    <t>倉敷市介護保険事業特別会計</t>
    <phoneticPr fontId="5"/>
  </si>
  <si>
    <t>倉敷市後期高齢者医療事業特別会計</t>
    <phoneticPr fontId="5"/>
  </si>
  <si>
    <t>倉敷市水道事業会計</t>
    <phoneticPr fontId="5"/>
  </si>
  <si>
    <t>法適用企業</t>
    <phoneticPr fontId="5"/>
  </si>
  <si>
    <t>倉敷市立児島市民病院事業会計</t>
    <phoneticPr fontId="5"/>
  </si>
  <si>
    <t>倉敷市児島モーターボート競走事業会計</t>
    <phoneticPr fontId="5"/>
  </si>
  <si>
    <t>倉敷市下水道事業特別会計</t>
    <phoneticPr fontId="5"/>
  </si>
  <si>
    <t>法非適用企業</t>
    <phoneticPr fontId="5"/>
  </si>
  <si>
    <t>倉敷市農業集落排水事業特別会計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</si>
  <si>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</si>
  <si>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</si>
  <si>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</si>
  <si>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</si>
  <si>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</si>
  <si>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</si>
  <si>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</si>
  <si>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</si>
  <si>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</si>
  <si>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</si>
  <si>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</si>
  <si>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</si>
  <si>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</si>
  <si>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</si>
  <si>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</si>
  <si>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</si>
  <si>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</si>
  <si>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</si>
  <si>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</si>
  <si>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</si>
  <si>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</si>
  <si>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</si>
  <si>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</si>
  <si>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</si>
  <si>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</si>
  <si>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</si>
  <si>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</si>
  <si>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</si>
  <si>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</si>
  <si>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</si>
  <si>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</si>
  <si>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</si>
  <si>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</si>
  <si>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</si>
  <si>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</si>
  <si>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</si>
  <si>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</si>
  <si>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</si>
  <si>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</si>
  <si>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</si>
  <si>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</si>
  <si>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</si>
  <si>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</si>
  <si>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</si>
  <si>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</si>
  <si>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</si>
  <si>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</si>
  <si>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</si>
  <si>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</si>
  <si>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</si>
  <si>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</si>
  <si>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</si>
  <si>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</si>
  <si>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</si>
  <si>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</si>
  <si>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</si>
  <si>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</si>
  <si>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</si>
  <si>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</si>
  <si>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</si>
  <si>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</si>
  <si>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</si>
  <si>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</si>
  <si>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</si>
  <si>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</si>
  <si>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</si>
  <si>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</si>
  <si>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</si>
  <si>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</si>
  <si>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</si>
  <si>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</si>
  <si>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</si>
  <si>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</si>
  <si>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</si>
  <si>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</si>
  <si>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</si>
  <si>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</si>
  <si>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</si>
  <si>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</si>
  <si>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</si>
  <si>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</si>
  <si>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</si>
  <si>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</si>
  <si>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</si>
  <si>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</si>
  <si>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</si>
  <si>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</si>
  <si>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</si>
  <si>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</si>
  <si>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</si>
  <si>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</si>
  <si>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</si>
  <si>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</si>
  <si>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</si>
  <si>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</si>
  <si>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</si>
  <si>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</si>
  <si>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</si>
  <si>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</si>
  <si>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</si>
  <si>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</si>
  <si>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</si>
  <si>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</si>
  <si>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</si>
  <si>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</si>
  <si>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</si>
  <si>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</si>
  <si>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</si>
  <si>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</si>
  <si>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</si>
  <si>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</si>
  <si>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</si>
  <si>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</si>
  <si>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</si>
  <si>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</si>
  <si>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</si>
  <si>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</si>
  <si>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</si>
  <si>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</si>
  <si>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</si>
  <si>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</si>
  <si>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</si>
  <si>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</si>
  <si>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</si>
  <si>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</si>
  <si>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</si>
  <si>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</si>
  <si>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</si>
  <si>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</si>
  <si>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</si>
  <si>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</si>
  <si>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</si>
  <si>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</si>
  <si>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倉敷市住宅新築資金等貸付特別会計</t>
  </si>
  <si>
    <t>▲ 1.07</t>
  </si>
  <si>
    <t>▲ 1.08</t>
  </si>
  <si>
    <t>▲ 1.11</t>
  </si>
  <si>
    <t>倉敷市児島モーターボート競走事業会計</t>
  </si>
  <si>
    <t>一般会計</t>
  </si>
  <si>
    <t>倉敷市水道事業会計</t>
  </si>
  <si>
    <t>倉敷市国民健康保険事業特別会計</t>
  </si>
  <si>
    <t>倉敷市立児島市民病院事業会計</t>
  </si>
  <si>
    <t>倉敷市介護保険事業特別会計</t>
  </si>
  <si>
    <t>倉敷市母子寡婦福祉資金貸付特別会計</t>
  </si>
  <si>
    <t>▲ 0.00</t>
  </si>
  <si>
    <t>その他会計（赤字）</t>
  </si>
  <si>
    <t>その他会計（黒字）</t>
  </si>
  <si>
    <t>-</t>
    <phoneticPr fontId="2"/>
  </si>
  <si>
    <t>-</t>
    <phoneticPr fontId="2"/>
  </si>
  <si>
    <t>-</t>
    <phoneticPr fontId="2"/>
  </si>
  <si>
    <t>-</t>
    <phoneticPr fontId="2"/>
  </si>
  <si>
    <t>総社広域環境施設組合</t>
    <rPh sb="0" eb="2">
      <t>ソウジャ</t>
    </rPh>
    <rPh sb="2" eb="4">
      <t>コウイキ</t>
    </rPh>
    <rPh sb="4" eb="6">
      <t>カンキョウ</t>
    </rPh>
    <rPh sb="6" eb="8">
      <t>シセツ</t>
    </rPh>
    <rPh sb="8" eb="10">
      <t>クミアイ</t>
    </rPh>
    <phoneticPr fontId="2"/>
  </si>
  <si>
    <t>備南水道企業団</t>
    <rPh sb="0" eb="2">
      <t>ビナン</t>
    </rPh>
    <rPh sb="2" eb="4">
      <t>スイドウ</t>
    </rPh>
    <rPh sb="4" eb="6">
      <t>キギョウ</t>
    </rPh>
    <rPh sb="6" eb="7">
      <t>ダン</t>
    </rPh>
    <phoneticPr fontId="2"/>
  </si>
  <si>
    <t>岡山県南部水道企業団</t>
    <rPh sb="0" eb="3">
      <t>オカヤマケン</t>
    </rPh>
    <rPh sb="3" eb="5">
      <t>ナンブ</t>
    </rPh>
    <rPh sb="5" eb="7">
      <t>スイドウ</t>
    </rPh>
    <rPh sb="7" eb="9">
      <t>キギョウ</t>
    </rPh>
    <rPh sb="9" eb="10">
      <t>ダン</t>
    </rPh>
    <phoneticPr fontId="2"/>
  </si>
  <si>
    <t>-</t>
    <phoneticPr fontId="2"/>
  </si>
  <si>
    <t>岡山県広域水道企業団</t>
    <rPh sb="0" eb="3">
      <t>オカヤマケン</t>
    </rPh>
    <rPh sb="3" eb="5">
      <t>コウイキ</t>
    </rPh>
    <rPh sb="5" eb="7">
      <t>スイドウ</t>
    </rPh>
    <rPh sb="7" eb="9">
      <t>キギョウ</t>
    </rPh>
    <rPh sb="9" eb="10">
      <t>ダン</t>
    </rPh>
    <phoneticPr fontId="2"/>
  </si>
  <si>
    <t>倉敷西部清掃施設組合</t>
    <rPh sb="0" eb="2">
      <t>クラシキ</t>
    </rPh>
    <rPh sb="2" eb="4">
      <t>セイブ</t>
    </rPh>
    <rPh sb="4" eb="6">
      <t>セイソウ</t>
    </rPh>
    <rPh sb="6" eb="8">
      <t>シセツ</t>
    </rPh>
    <rPh sb="8" eb="10">
      <t>クミアイ</t>
    </rPh>
    <phoneticPr fontId="2"/>
  </si>
  <si>
    <t>備南衛生施設組合</t>
    <rPh sb="0" eb="2">
      <t>ビナン</t>
    </rPh>
    <rPh sb="2" eb="4">
      <t>エイセイ</t>
    </rPh>
    <rPh sb="4" eb="6">
      <t>シセツ</t>
    </rPh>
    <rPh sb="6" eb="8">
      <t>クミアイ</t>
    </rPh>
    <phoneticPr fontId="2"/>
  </si>
  <si>
    <t>倉敷地区農業共済事務組合</t>
    <rPh sb="0" eb="2">
      <t>クラシキ</t>
    </rPh>
    <rPh sb="2" eb="4">
      <t>チク</t>
    </rPh>
    <rPh sb="4" eb="6">
      <t>ノウギョウ</t>
    </rPh>
    <rPh sb="6" eb="8">
      <t>キョウサイ</t>
    </rPh>
    <rPh sb="8" eb="10">
      <t>ジム</t>
    </rPh>
    <rPh sb="10" eb="12">
      <t>クミアイ</t>
    </rPh>
    <phoneticPr fontId="2"/>
  </si>
  <si>
    <t>高梁川東西用水組合</t>
    <rPh sb="0" eb="2">
      <t>タカハシ</t>
    </rPh>
    <rPh sb="2" eb="3">
      <t>ガワ</t>
    </rPh>
    <rPh sb="3" eb="5">
      <t>トウザイ</t>
    </rPh>
    <rPh sb="5" eb="7">
      <t>ヨウスイ</t>
    </rPh>
    <rPh sb="7" eb="9">
      <t>クミアイ</t>
    </rPh>
    <phoneticPr fontId="2"/>
  </si>
  <si>
    <t>八ケ郷合同用水組合</t>
    <rPh sb="0" eb="1">
      <t>ハチ</t>
    </rPh>
    <rPh sb="2" eb="3">
      <t>ゴウ</t>
    </rPh>
    <rPh sb="3" eb="5">
      <t>ゴウドウ</t>
    </rPh>
    <rPh sb="5" eb="7">
      <t>ヨウスイ</t>
    </rPh>
    <rPh sb="7" eb="9">
      <t>クミアイ</t>
    </rPh>
    <phoneticPr fontId="2"/>
  </si>
  <si>
    <t>湛井十二箇郷組合</t>
    <rPh sb="0" eb="1">
      <t>タン</t>
    </rPh>
    <rPh sb="1" eb="2">
      <t>イ</t>
    </rPh>
    <rPh sb="2" eb="4">
      <t>ジュウニ</t>
    </rPh>
    <rPh sb="4" eb="5">
      <t>カ</t>
    </rPh>
    <rPh sb="5" eb="6">
      <t>ゴウ</t>
    </rPh>
    <rPh sb="6" eb="8">
      <t>クミアイ</t>
    </rPh>
    <phoneticPr fontId="2"/>
  </si>
  <si>
    <t>四ケ郷組合</t>
    <rPh sb="0" eb="1">
      <t>ヨン</t>
    </rPh>
    <rPh sb="2" eb="3">
      <t>ゴウ</t>
    </rPh>
    <rPh sb="3" eb="5">
      <t>クミアイ</t>
    </rPh>
    <phoneticPr fontId="2"/>
  </si>
  <si>
    <t>三ケ村組合</t>
    <rPh sb="0" eb="1">
      <t>サン</t>
    </rPh>
    <rPh sb="2" eb="3">
      <t>ムラ</t>
    </rPh>
    <rPh sb="3" eb="5">
      <t>クミアイ</t>
    </rPh>
    <phoneticPr fontId="2"/>
  </si>
  <si>
    <t>六ケ郷組合</t>
    <rPh sb="0" eb="1">
      <t>ロク</t>
    </rPh>
    <rPh sb="2" eb="3">
      <t>ゴウ</t>
    </rPh>
    <rPh sb="3" eb="5">
      <t>クミアイ</t>
    </rPh>
    <phoneticPr fontId="2"/>
  </si>
  <si>
    <t>西一郷半組合</t>
    <rPh sb="0" eb="1">
      <t>ニシ</t>
    </rPh>
    <rPh sb="1" eb="2">
      <t>イチ</t>
    </rPh>
    <rPh sb="2" eb="3">
      <t>ゴウ</t>
    </rPh>
    <rPh sb="3" eb="4">
      <t>ハン</t>
    </rPh>
    <rPh sb="4" eb="6">
      <t>クミアイ</t>
    </rPh>
    <phoneticPr fontId="2"/>
  </si>
  <si>
    <t>竹川組合</t>
    <rPh sb="0" eb="2">
      <t>タケカワ</t>
    </rPh>
    <rPh sb="2" eb="4">
      <t>クミアイ</t>
    </rPh>
    <phoneticPr fontId="2"/>
  </si>
  <si>
    <t>岡山県市町村総合事務組合</t>
    <phoneticPr fontId="2"/>
  </si>
  <si>
    <t>岡山県後期高齢者医療広域連合一般会計</t>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</si>
  <si>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</si>
  <si>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t>
    <phoneticPr fontId="2"/>
  </si>
  <si>
    <t>○</t>
    <phoneticPr fontId="2"/>
  </si>
  <si>
    <t>-</t>
    <phoneticPr fontId="2"/>
  </si>
  <si>
    <t>倉敷市土地開発公社</t>
    <rPh sb="0" eb="3">
      <t>クラシキシ</t>
    </rPh>
    <rPh sb="3" eb="5">
      <t>トチ</t>
    </rPh>
    <rPh sb="5" eb="7">
      <t>カイハツ</t>
    </rPh>
    <rPh sb="7" eb="9">
      <t>コウシャ</t>
    </rPh>
    <phoneticPr fontId="2"/>
  </si>
  <si>
    <t>一般財団法人倉敷市開発公社</t>
    <rPh sb="0" eb="2">
      <t>イッパン</t>
    </rPh>
    <rPh sb="2" eb="4">
      <t>ザイダン</t>
    </rPh>
    <rPh sb="4" eb="6">
      <t>ホウジン</t>
    </rPh>
    <rPh sb="6" eb="9">
      <t>クラシキシ</t>
    </rPh>
    <rPh sb="9" eb="11">
      <t>カイハツ</t>
    </rPh>
    <rPh sb="11" eb="13">
      <t>コウシャ</t>
    </rPh>
    <phoneticPr fontId="2"/>
  </si>
  <si>
    <t>財団法人倉敷市保健医療センター</t>
    <rPh sb="0" eb="2">
      <t>ザイダン</t>
    </rPh>
    <rPh sb="2" eb="4">
      <t>ホウジン</t>
    </rPh>
    <rPh sb="4" eb="7">
      <t>クラシキシ</t>
    </rPh>
    <rPh sb="7" eb="9">
      <t>ホケン</t>
    </rPh>
    <rPh sb="9" eb="11">
      <t>イリョウ</t>
    </rPh>
    <phoneticPr fontId="2"/>
  </si>
  <si>
    <t>公益財団法人倉敷市スポーツ振興事業団</t>
    <rPh sb="0" eb="2">
      <t>コウエキ</t>
    </rPh>
    <rPh sb="2" eb="4">
      <t>ザイダン</t>
    </rPh>
    <rPh sb="4" eb="6">
      <t>ホウジン</t>
    </rPh>
    <rPh sb="6" eb="9">
      <t>クラシキシ</t>
    </rPh>
    <rPh sb="13" eb="15">
      <t>シンコウ</t>
    </rPh>
    <rPh sb="15" eb="18">
      <t>ジギョウダン</t>
    </rPh>
    <phoneticPr fontId="2"/>
  </si>
  <si>
    <t>財団法人倉敷市文化振興事業団</t>
    <rPh sb="0" eb="2">
      <t>ザイダン</t>
    </rPh>
    <rPh sb="2" eb="4">
      <t>ホウジン</t>
    </rPh>
    <rPh sb="4" eb="7">
      <t>クラシキシ</t>
    </rPh>
    <rPh sb="7" eb="9">
      <t>ブンカ</t>
    </rPh>
    <rPh sb="9" eb="11">
      <t>シンコウ</t>
    </rPh>
    <rPh sb="11" eb="14">
      <t>ジギョウダン</t>
    </rPh>
    <phoneticPr fontId="2"/>
  </si>
  <si>
    <t>くらしきシティプラザ東西ビル管理株式会社</t>
    <rPh sb="10" eb="12">
      <t>トウザイ</t>
    </rPh>
    <rPh sb="14" eb="16">
      <t>カンリ</t>
    </rPh>
    <rPh sb="16" eb="20">
      <t>カブシキガイシャ</t>
    </rPh>
    <phoneticPr fontId="2"/>
  </si>
  <si>
    <t>倉敷市開発ビル株式会社</t>
    <rPh sb="0" eb="3">
      <t>クラシキシ</t>
    </rPh>
    <rPh sb="3" eb="5">
      <t>カイハツ</t>
    </rPh>
    <rPh sb="7" eb="11">
      <t>カブシキガイシャ</t>
    </rPh>
    <phoneticPr fontId="2"/>
  </si>
  <si>
    <t>水島臨海鉄道株式会社</t>
    <rPh sb="0" eb="2">
      <t>ミズシマ</t>
    </rPh>
    <rPh sb="2" eb="4">
      <t>リンカイ</t>
    </rPh>
    <rPh sb="4" eb="6">
      <t>テツドウ</t>
    </rPh>
    <rPh sb="6" eb="10">
      <t>カブシキガイシャ</t>
    </rPh>
    <phoneticPr fontId="2"/>
  </si>
  <si>
    <t>倉敷ファッションセンター株式会社</t>
    <rPh sb="0" eb="2">
      <t>クラシキ</t>
    </rPh>
    <rPh sb="12" eb="16">
      <t>カブシキガイシャ</t>
    </rPh>
    <phoneticPr fontId="2"/>
  </si>
  <si>
    <t>水島エコワークス株式会社</t>
    <rPh sb="0" eb="2">
      <t>ミズシマ</t>
    </rPh>
    <rPh sb="8" eb="12">
      <t>カブシキガイシャ</t>
    </rPh>
    <phoneticPr fontId="2"/>
  </si>
  <si>
    <t>一般財団法人倉敷市船穂農業公社</t>
    <rPh sb="0" eb="2">
      <t>イッパン</t>
    </rPh>
    <rPh sb="2" eb="4">
      <t>ザイダン</t>
    </rPh>
    <rPh sb="4" eb="6">
      <t>ホウジン</t>
    </rPh>
    <rPh sb="6" eb="9">
      <t>クラシキシ</t>
    </rPh>
    <rPh sb="9" eb="11">
      <t>フナオ</t>
    </rPh>
    <rPh sb="11" eb="13">
      <t>ノウギョウ</t>
    </rPh>
    <rPh sb="13" eb="15">
      <t>コウシャ</t>
    </rPh>
    <phoneticPr fontId="2"/>
  </si>
  <si>
    <t>ふなおワイナリー有限会社</t>
    <rPh sb="8" eb="12">
      <t>ユウゲンガイシャ</t>
    </rPh>
    <phoneticPr fontId="2"/>
  </si>
  <si>
    <t>倉敷まちづくり株式会社</t>
    <rPh sb="0" eb="2">
      <t>クラシキ</t>
    </rPh>
    <rPh sb="7" eb="11">
      <t>カブシキガイシャ</t>
    </rPh>
    <phoneticPr fontId="2"/>
  </si>
  <si>
    <t>井原鉄道株式会社</t>
    <rPh sb="0" eb="2">
      <t>イバラ</t>
    </rPh>
    <rPh sb="2" eb="4">
      <t>テツドウ</t>
    </rPh>
    <rPh sb="4" eb="8">
      <t>カブシキガイシャ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</si>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</sst>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47646</c:v>
                </c:pt>
                <c:pt idx="1">
                  <c:v>47155</c:v>
                </c:pt>
                <c:pt idx="2">
                  <c:v>43858</c:v>
                </c:pt>
                <c:pt idx="3">
                  <c:v>41705</c:v>
                </c:pt>
                <c:pt idx="4">
                  <c:v>47677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34309</c:v>
                </c:pt>
                <c:pt idx="1">
                  <c:v>46591</c:v>
                </c:pt>
                <c:pt idx="2">
                  <c:v>48504</c:v>
                </c:pt>
                <c:pt idx="3">
                  <c:v>35790</c:v>
                </c:pt>
                <c:pt idx="4">
                  <c:v>35463</c:v>
                </c:pt>
              </c:numCache>
            </c:numRef>
          </c:val>
          <c:smooth val="0"/>
        </c:ser>
        <c:dLbls>
          <c:showLegendKey val="0"/>
          <c:showVal val="0"/>
          <c:showCatName val="0"/>
          <c:showSerName val="0"/>
          <c:showPercent val="0"/>
          <c:showBubbleSize val="0"/>
        </c:dLbls>
        <c:marker val="1"/>
        <c:smooth val="0"/>
        <c:axId val="184804864"/>
        <c:axId val="184806784"/>
      </c:lineChart>
      <c:catAx>
        <c:axId val="1848048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806784"/>
        <c:crosses val="autoZero"/>
        <c:auto val="1"/>
        <c:lblAlgn val="ctr"/>
        <c:lblOffset val="100"/>
        <c:tickLblSkip val="1"/>
        <c:tickMarkSkip val="1"/>
        <c:noMultiLvlLbl val="0"/>
      </c:catAx>
      <c:valAx>
        <c:axId val="18480678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804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3.75</c:v>
                </c:pt>
                <c:pt idx="1">
                  <c:v>3.94</c:v>
                </c:pt>
                <c:pt idx="2">
                  <c:v>4.67</c:v>
                </c:pt>
                <c:pt idx="3">
                  <c:v>3.85</c:v>
                </c:pt>
                <c:pt idx="4">
                  <c:v>3.95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6.4</c:v>
                </c:pt>
                <c:pt idx="1">
                  <c:v>6.99</c:v>
                </c:pt>
                <c:pt idx="2">
                  <c:v>7.25</c:v>
                </c:pt>
                <c:pt idx="3">
                  <c:v>7.76</c:v>
                </c:pt>
                <c:pt idx="4">
                  <c:v>8.6</c:v>
                </c:pt>
              </c:numCache>
            </c:numRef>
          </c:val>
        </c:ser>
        <c:dLbls>
          <c:showLegendKey val="0"/>
          <c:showVal val="0"/>
          <c:showCatName val="0"/>
          <c:showSerName val="0"/>
          <c:showPercent val="0"/>
          <c:showBubbleSize val="0"/>
        </c:dLbls>
        <c:gapWidth val="250"/>
        <c:overlap val="100"/>
        <c:axId val="185602432"/>
        <c:axId val="185604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2.5299999999999998</c:v>
                </c:pt>
                <c:pt idx="1">
                  <c:v>1.08</c:v>
                </c:pt>
                <c:pt idx="2">
                  <c:v>1.72</c:v>
                </c:pt>
                <c:pt idx="3">
                  <c:v>0.91</c:v>
                </c:pt>
                <c:pt idx="4">
                  <c:v>2.2400000000000002</c:v>
                </c:pt>
              </c:numCache>
            </c:numRef>
          </c:val>
          <c:smooth val="0"/>
        </c:ser>
        <c:dLbls>
          <c:showLegendKey val="0"/>
          <c:showVal val="0"/>
          <c:showCatName val="0"/>
          <c:showSerName val="0"/>
          <c:showPercent val="0"/>
          <c:showBubbleSize val="0"/>
        </c:dLbls>
        <c:marker val="1"/>
        <c:smooth val="0"/>
        <c:axId val="185602432"/>
        <c:axId val="185604352"/>
      </c:lineChart>
      <c:catAx>
        <c:axId val="18560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5604352"/>
        <c:crosses val="autoZero"/>
        <c:auto val="1"/>
        <c:lblAlgn val="ctr"/>
        <c:lblOffset val="100"/>
        <c:tickLblSkip val="1"/>
        <c:tickMarkSkip val="1"/>
        <c:noMultiLvlLbl val="0"/>
      </c:catAx>
      <c:valAx>
        <c:axId val="18560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60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倉敷市母子寡婦福祉資金貸付特別会計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ser>
        <c:ser>
          <c:idx val="3"/>
          <c:order val="3"/>
          <c:tx>
            <c:strRef>
              <c:f>データシート!$A$30</c:f>
              <c:strCache>
                <c:ptCount val="1"/>
                <c:pt idx="0">
                  <c:v>倉敷市介護保険事業特別会計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0.02</c:v>
                </c:pt>
                <c:pt idx="4">
                  <c:v>#N/A</c:v>
                </c:pt>
                <c:pt idx="5">
                  <c:v>0.4</c:v>
                </c:pt>
                <c:pt idx="6">
                  <c:v>#N/A</c:v>
                </c:pt>
                <c:pt idx="7">
                  <c:v>0.42</c:v>
                </c:pt>
                <c:pt idx="8">
                  <c:v>#N/A</c:v>
                </c:pt>
                <c:pt idx="9">
                  <c:v>0.16</c:v>
                </c:pt>
              </c:numCache>
            </c:numRef>
          </c:val>
        </c:ser>
        <c:ser>
          <c:idx val="4"/>
          <c:order val="4"/>
          <c:tx>
            <c:strRef>
              <c:f>データシート!$A$31</c:f>
              <c:strCache>
                <c:ptCount val="1"/>
                <c:pt idx="0">
                  <c:v>倉敷市立児島市民病院事業会計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0.41</c:v>
                </c:pt>
                <c:pt idx="2">
                  <c:v>#N/A</c:v>
                </c:pt>
                <c:pt idx="3">
                  <c:v>0.33</c:v>
                </c:pt>
                <c:pt idx="4">
                  <c:v>#N/A</c:v>
                </c:pt>
                <c:pt idx="5">
                  <c:v>0.46</c:v>
                </c:pt>
                <c:pt idx="6">
                  <c:v>#N/A</c:v>
                </c:pt>
                <c:pt idx="7">
                  <c:v>0.59</c:v>
                </c:pt>
                <c:pt idx="8">
                  <c:v>#N/A</c:v>
                </c:pt>
                <c:pt idx="9">
                  <c:v>0.72</c:v>
                </c:pt>
              </c:numCache>
            </c:numRef>
          </c:val>
        </c:ser>
        <c:ser>
          <c:idx val="5"/>
          <c:order val="5"/>
          <c:tx>
            <c:strRef>
              <c:f>データシート!$A$32</c:f>
              <c:strCache>
                <c:ptCount val="1"/>
                <c:pt idx="0">
                  <c:v>倉敷市国民健康保険事業特別会計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0.82</c:v>
                </c:pt>
                <c:pt idx="2">
                  <c:v>#N/A</c:v>
                </c:pt>
                <c:pt idx="3">
                  <c:v>0.97</c:v>
                </c:pt>
                <c:pt idx="4">
                  <c:v>#N/A</c:v>
                </c:pt>
                <c:pt idx="5">
                  <c:v>1.38</c:v>
                </c:pt>
                <c:pt idx="6">
                  <c:v>#N/A</c:v>
                </c:pt>
                <c:pt idx="7">
                  <c:v>0.86</c:v>
                </c:pt>
                <c:pt idx="8">
                  <c:v>#N/A</c:v>
                </c:pt>
                <c:pt idx="9">
                  <c:v>0.91</c:v>
                </c:pt>
              </c:numCache>
            </c:numRef>
          </c:val>
        </c:ser>
        <c:ser>
          <c:idx val="6"/>
          <c:order val="6"/>
          <c:tx>
            <c:strRef>
              <c:f>データシート!$A$33</c:f>
              <c:strCache>
                <c:ptCount val="1"/>
                <c:pt idx="0">
                  <c:v>倉敷市水道事業会計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5.18</c:v>
                </c:pt>
                <c:pt idx="2">
                  <c:v>#N/A</c:v>
                </c:pt>
                <c:pt idx="3">
                  <c:v>5.58</c:v>
                </c:pt>
                <c:pt idx="4">
                  <c:v>#N/A</c:v>
                </c:pt>
                <c:pt idx="5">
                  <c:v>5.44</c:v>
                </c:pt>
                <c:pt idx="6">
                  <c:v>#N/A</c:v>
                </c:pt>
                <c:pt idx="7">
                  <c:v>4.83</c:v>
                </c:pt>
                <c:pt idx="8">
                  <c:v>#N/A</c:v>
                </c:pt>
                <c:pt idx="9">
                  <c:v>4.53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4.8099999999999996</c:v>
                </c:pt>
                <c:pt idx="2">
                  <c:v>#N/A</c:v>
                </c:pt>
                <c:pt idx="3">
                  <c:v>5.0199999999999996</c:v>
                </c:pt>
                <c:pt idx="4">
                  <c:v>#N/A</c:v>
                </c:pt>
                <c:pt idx="5">
                  <c:v>5.78</c:v>
                </c:pt>
                <c:pt idx="6">
                  <c:v>#N/A</c:v>
                </c:pt>
                <c:pt idx="7">
                  <c:v>4.9400000000000004</c:v>
                </c:pt>
                <c:pt idx="8">
                  <c:v>#N/A</c:v>
                </c:pt>
                <c:pt idx="9">
                  <c:v>5.01</c:v>
                </c:pt>
              </c:numCache>
            </c:numRef>
          </c:val>
        </c:ser>
        <c:ser>
          <c:idx val="8"/>
          <c:order val="8"/>
          <c:tx>
            <c:strRef>
              <c:f>データシート!$A$35</c:f>
              <c:strCache>
                <c:ptCount val="1"/>
                <c:pt idx="0">
                  <c:v>倉敷市児島モーターボート競走事業会計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9.34</c:v>
                </c:pt>
                <c:pt idx="2">
                  <c:v>#N/A</c:v>
                </c:pt>
                <c:pt idx="3">
                  <c:v>9.94</c:v>
                </c:pt>
                <c:pt idx="4">
                  <c:v>#N/A</c:v>
                </c:pt>
                <c:pt idx="5">
                  <c:v>10.56</c:v>
                </c:pt>
                <c:pt idx="6">
                  <c:v>#N/A</c:v>
                </c:pt>
                <c:pt idx="7">
                  <c:v>11.49</c:v>
                </c:pt>
                <c:pt idx="8">
                  <c:v>#N/A</c:v>
                </c:pt>
                <c:pt idx="9">
                  <c:v>12.02</c:v>
                </c:pt>
              </c:numCache>
            </c:numRef>
          </c:val>
        </c:ser>
        <c:ser>
          <c:idx val="9"/>
          <c:order val="9"/>
          <c:tx>
            <c:strRef>
              <c:f>データシート!$A$36</c:f>
              <c:strCache>
                <c:ptCount val="1"/>
                <c:pt idx="0">
                  <c:v>倉敷市住宅新築資金等貸付特別会計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1.07</c:v>
                </c:pt>
                <c:pt idx="1">
                  <c:v>#N/A</c:v>
                </c:pt>
                <c:pt idx="2">
                  <c:v>1.08</c:v>
                </c:pt>
                <c:pt idx="3">
                  <c:v>#N/A</c:v>
                </c:pt>
                <c:pt idx="4">
                  <c:v>1.1100000000000001</c:v>
                </c:pt>
                <c:pt idx="5">
                  <c:v>#N/A</c:v>
                </c:pt>
                <c:pt idx="6">
                  <c:v>1.1100000000000001</c:v>
                </c:pt>
                <c:pt idx="7">
                  <c:v>#N/A</c:v>
                </c:pt>
                <c:pt idx="8">
                  <c:v>1.07</c:v>
                </c:pt>
                <c:pt idx="9">
                  <c:v>#N/A</c:v>
                </c:pt>
              </c:numCache>
            </c:numRef>
          </c:val>
        </c:ser>
        <c:dLbls>
          <c:showLegendKey val="0"/>
          <c:showVal val="0"/>
          <c:showCatName val="0"/>
          <c:showSerName val="0"/>
          <c:showPercent val="0"/>
          <c:showBubbleSize val="0"/>
        </c:dLbls>
        <c:gapWidth val="150"/>
        <c:overlap val="100"/>
        <c:axId val="185706752"/>
        <c:axId val="185712640"/>
      </c:barChart>
      <c:catAx>
        <c:axId val="18570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712640"/>
        <c:crosses val="autoZero"/>
        <c:auto val="1"/>
        <c:lblAlgn val="ctr"/>
        <c:lblOffset val="100"/>
        <c:tickLblSkip val="1"/>
        <c:tickMarkSkip val="1"/>
        <c:noMultiLvlLbl val="0"/>
      </c:catAx>
      <c:valAx>
        <c:axId val="18571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706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19101</c:v>
                </c:pt>
                <c:pt idx="5">
                  <c:v>19197</c:v>
                </c:pt>
                <c:pt idx="8">
                  <c:v>19318</c:v>
                </c:pt>
                <c:pt idx="11">
                  <c:v>19887</c:v>
                </c:pt>
                <c:pt idx="14">
                  <c:v>20530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13</c:v>
                </c:pt>
                <c:pt idx="6">
                  <c:v>9</c:v>
                </c:pt>
                <c:pt idx="9">
                  <c:v>6</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3080</c:v>
                </c:pt>
                <c:pt idx="3">
                  <c:v>2536</c:v>
                </c:pt>
                <c:pt idx="6">
                  <c:v>3551</c:v>
                </c:pt>
                <c:pt idx="9">
                  <c:v>1664</c:v>
                </c:pt>
                <c:pt idx="12">
                  <c:v>1614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1115</c:v>
                </c:pt>
                <c:pt idx="3">
                  <c:v>1021</c:v>
                </c:pt>
                <c:pt idx="6">
                  <c:v>650</c:v>
                </c:pt>
                <c:pt idx="9">
                  <c:v>351</c:v>
                </c:pt>
                <c:pt idx="12">
                  <c:v>147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8740</c:v>
                </c:pt>
                <c:pt idx="3">
                  <c:v>8832</c:v>
                </c:pt>
                <c:pt idx="6">
                  <c:v>9912</c:v>
                </c:pt>
                <c:pt idx="9">
                  <c:v>8989</c:v>
                </c:pt>
                <c:pt idx="12">
                  <c:v>10240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117</c:v>
                </c:pt>
                <c:pt idx="3">
                  <c:v>167</c:v>
                </c:pt>
                <c:pt idx="6">
                  <c:v>217</c:v>
                </c:pt>
                <c:pt idx="9">
                  <c:v>267</c:v>
                </c:pt>
                <c:pt idx="12">
                  <c:v>317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15898</c:v>
                </c:pt>
                <c:pt idx="3">
                  <c:v>15524</c:v>
                </c:pt>
                <c:pt idx="6">
                  <c:v>15500</c:v>
                </c:pt>
                <c:pt idx="9">
                  <c:v>15485</c:v>
                </c:pt>
                <c:pt idx="12">
                  <c:v>14999</c:v>
                </c:pt>
              </c:numCache>
            </c:numRef>
          </c:val>
        </c:ser>
        <c:dLbls>
          <c:showLegendKey val="0"/>
          <c:showVal val="0"/>
          <c:showCatName val="0"/>
          <c:showSerName val="0"/>
          <c:showPercent val="0"/>
          <c:showBubbleSize val="0"/>
        </c:dLbls>
        <c:gapWidth val="100"/>
        <c:overlap val="100"/>
        <c:axId val="188246272"/>
        <c:axId val="188260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9851</c:v>
                </c:pt>
                <c:pt idx="2">
                  <c:v>#N/A</c:v>
                </c:pt>
                <c:pt idx="3">
                  <c:v>#N/A</c:v>
                </c:pt>
                <c:pt idx="4">
                  <c:v>8896</c:v>
                </c:pt>
                <c:pt idx="5">
                  <c:v>#N/A</c:v>
                </c:pt>
                <c:pt idx="6">
                  <c:v>#N/A</c:v>
                </c:pt>
                <c:pt idx="7">
                  <c:v>10521</c:v>
                </c:pt>
                <c:pt idx="8">
                  <c:v>#N/A</c:v>
                </c:pt>
                <c:pt idx="9">
                  <c:v>#N/A</c:v>
                </c:pt>
                <c:pt idx="10">
                  <c:v>6875</c:v>
                </c:pt>
                <c:pt idx="11">
                  <c:v>#N/A</c:v>
                </c:pt>
                <c:pt idx="12">
                  <c:v>#N/A</c:v>
                </c:pt>
                <c:pt idx="13">
                  <c:v>6790</c:v>
                </c:pt>
                <c:pt idx="14">
                  <c:v>#N/A</c:v>
                </c:pt>
              </c:numCache>
            </c:numRef>
          </c:val>
          <c:smooth val="0"/>
        </c:ser>
        <c:dLbls>
          <c:showLegendKey val="0"/>
          <c:showVal val="0"/>
          <c:showCatName val="0"/>
          <c:showSerName val="0"/>
          <c:showPercent val="0"/>
          <c:showBubbleSize val="0"/>
        </c:dLbls>
        <c:marker val="1"/>
        <c:smooth val="0"/>
        <c:axId val="188246272"/>
        <c:axId val="188260736"/>
      </c:lineChart>
      <c:catAx>
        <c:axId val="18824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260736"/>
        <c:crosses val="autoZero"/>
        <c:auto val="1"/>
        <c:lblAlgn val="ctr"/>
        <c:lblOffset val="100"/>
        <c:tickLblSkip val="1"/>
        <c:tickMarkSkip val="1"/>
        <c:noMultiLvlLbl val="0"/>
      </c:catAx>
      <c:valAx>
        <c:axId val="188260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24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186541</c:v>
                </c:pt>
                <c:pt idx="5">
                  <c:v>185933</c:v>
                </c:pt>
                <c:pt idx="8">
                  <c:v>193087</c:v>
                </c:pt>
                <c:pt idx="11">
                  <c:v>193146</c:v>
                </c:pt>
                <c:pt idx="14">
                  <c:v>196394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59532</c:v>
                </c:pt>
                <c:pt idx="5">
                  <c:v>59708</c:v>
                </c:pt>
                <c:pt idx="8">
                  <c:v>54368</c:v>
                </c:pt>
                <c:pt idx="11">
                  <c:v>51182</c:v>
                </c:pt>
                <c:pt idx="14">
                  <c:v>46914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11754</c:v>
                </c:pt>
                <c:pt idx="5">
                  <c:v>12691</c:v>
                </c:pt>
                <c:pt idx="8">
                  <c:v>13882</c:v>
                </c:pt>
                <c:pt idx="11">
                  <c:v>17567</c:v>
                </c:pt>
                <c:pt idx="14">
                  <c:v>21997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503</c:v>
                </c:pt>
                <c:pt idx="3">
                  <c:v>395</c:v>
                </c:pt>
                <c:pt idx="6">
                  <c:v>947</c:v>
                </c:pt>
                <c:pt idx="9">
                  <c:v>802</c:v>
                </c:pt>
                <c:pt idx="12">
                  <c:v>752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29759</c:v>
                </c:pt>
                <c:pt idx="3">
                  <c:v>27343</c:v>
                </c:pt>
                <c:pt idx="6">
                  <c:v>25955</c:v>
                </c:pt>
                <c:pt idx="9">
                  <c:v>24267</c:v>
                </c:pt>
                <c:pt idx="12">
                  <c:v>23162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2867</c:v>
                </c:pt>
                <c:pt idx="3">
                  <c:v>1839</c:v>
                </c:pt>
                <c:pt idx="6">
                  <c:v>1188</c:v>
                </c:pt>
                <c:pt idx="9">
                  <c:v>965</c:v>
                </c:pt>
                <c:pt idx="12">
                  <c:v>825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139010</c:v>
                </c:pt>
                <c:pt idx="3">
                  <c:v>138781</c:v>
                </c:pt>
                <c:pt idx="6">
                  <c:v>132247</c:v>
                </c:pt>
                <c:pt idx="9">
                  <c:v>128763</c:v>
                </c:pt>
                <c:pt idx="12">
                  <c:v>124319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15463</c:v>
                </c:pt>
                <c:pt idx="3">
                  <c:v>14534</c:v>
                </c:pt>
                <c:pt idx="6">
                  <c:v>11177</c:v>
                </c:pt>
                <c:pt idx="9">
                  <c:v>10033</c:v>
                </c:pt>
                <c:pt idx="12">
                  <c:v>8613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150064</c:v>
                </c:pt>
                <c:pt idx="3">
                  <c:v>153929</c:v>
                </c:pt>
                <c:pt idx="6">
                  <c:v>158662</c:v>
                </c:pt>
                <c:pt idx="9">
                  <c:v>161880</c:v>
                </c:pt>
                <c:pt idx="12">
                  <c:v>165011</c:v>
                </c:pt>
              </c:numCache>
            </c:numRef>
          </c:val>
        </c:ser>
        <c:dLbls>
          <c:showLegendKey val="0"/>
          <c:showVal val="0"/>
          <c:showCatName val="0"/>
          <c:showSerName val="0"/>
          <c:showPercent val="0"/>
          <c:showBubbleSize val="0"/>
        </c:dLbls>
        <c:gapWidth val="100"/>
        <c:overlap val="100"/>
        <c:axId val="188453248"/>
        <c:axId val="188455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79838</c:v>
                </c:pt>
                <c:pt idx="2">
                  <c:v>#N/A</c:v>
                </c:pt>
                <c:pt idx="3">
                  <c:v>#N/A</c:v>
                </c:pt>
                <c:pt idx="4">
                  <c:v>78489</c:v>
                </c:pt>
                <c:pt idx="5">
                  <c:v>#N/A</c:v>
                </c:pt>
                <c:pt idx="6">
                  <c:v>#N/A</c:v>
                </c:pt>
                <c:pt idx="7">
                  <c:v>68840</c:v>
                </c:pt>
                <c:pt idx="8">
                  <c:v>#N/A</c:v>
                </c:pt>
                <c:pt idx="9">
                  <c:v>#N/A</c:v>
                </c:pt>
                <c:pt idx="10">
                  <c:v>64815</c:v>
                </c:pt>
                <c:pt idx="11">
                  <c:v>#N/A</c:v>
                </c:pt>
                <c:pt idx="12">
                  <c:v>#N/A</c:v>
                </c:pt>
                <c:pt idx="13">
                  <c:v>57376</c:v>
                </c:pt>
                <c:pt idx="14">
                  <c:v>#N/A</c:v>
                </c:pt>
              </c:numCache>
            </c:numRef>
          </c:val>
          <c:smooth val="0"/>
        </c:ser>
        <c:dLbls>
          <c:showLegendKey val="0"/>
          <c:showVal val="0"/>
          <c:showCatName val="0"/>
          <c:showSerName val="0"/>
          <c:showPercent val="0"/>
          <c:showBubbleSize val="0"/>
        </c:dLbls>
        <c:marker val="1"/>
        <c:smooth val="0"/>
        <c:axId val="188453248"/>
        <c:axId val="188455168"/>
      </c:lineChart>
      <c:catAx>
        <c:axId val="18845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455168"/>
        <c:crosses val="autoZero"/>
        <c:auto val="1"/>
        <c:lblAlgn val="ctr"/>
        <c:lblOffset val="100"/>
        <c:tickLblSkip val="1"/>
        <c:tickMarkSkip val="1"/>
        <c:noMultiLvlLbl val="0"/>
      </c:catAx>
      <c:valAx>
        <c:axId val="18845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45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岡山県倉敷市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483,348
478,187
354.73
174,073,615
168,510,421
4,151,330
105,049,686
164,260,589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年度は法人税率引き下げにより市民税（法人分）が減少したが，たばこ税の税源移譲により税収は概ね前年並みとなっており，単年度の指数としては改善した。しかし，３箇年平均では類似団体平均を上回るものの財政力指数は平成２０年以降年々低下している。</a:t>
          </a:r>
          <a:endParaRPr kumimoji="1" lang="en-US" altLang="ja-JP" sz="1300">
            <a:latin typeface="ＭＳ Ｐゴシック"/>
          </a:endParaRPr>
        </a:p>
        <a:p>
          <a:r>
            <a:rPr kumimoji="1" lang="ja-JP" altLang="en-US" sz="1300">
              <a:latin typeface="ＭＳ Ｐゴシック"/>
            </a:rPr>
            <a:t>今後国の経済成長戦略による企業業績の回復や消費税率引き上げによる税収増加に伴い財政力指数の上昇が期待されるが，社会保障関係経費の増加が懸念されるため，行財政改革の更なる推進により経費の削減・合理化に努めていき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44</xdr:row>
      <xdr:rowOff>44450</xdr:rowOff>
    </xdr:to>
    <xdr:cxnSp macro="">
      <xdr:nvCxnSpPr>
        <xdr:cNvPr id="61" name="直線コネクタ 60"/>
        <xdr:cNvCxnSpPr/>
      </xdr:nvCxnSpPr>
      <xdr:spPr>
        <a:xfrm flipV="1">
          <a:off x="4953000" y="611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156210</xdr:rowOff>
    </xdr:from>
    <xdr:to>
      <xdr:col>7</xdr:col>
      <xdr:colOff>152400</xdr:colOff>
      <xdr:row>38</xdr:row>
      <xdr:rowOff>156210</xdr:rowOff>
    </xdr:to>
    <xdr:cxnSp macro="">
      <xdr:nvCxnSpPr>
        <xdr:cNvPr id="66" name="直線コネクタ 65"/>
        <xdr:cNvCxnSpPr/>
      </xdr:nvCxnSpPr>
      <xdr:spPr>
        <a:xfrm>
          <a:off x="4114800" y="6671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74947</xdr:rowOff>
    </xdr:from>
    <xdr:ext cx="762000" cy="259045"/>
    <xdr:sp macro="" textlink="">
      <xdr:nvSpPr>
        <xdr:cNvPr id="67" name="財政力平均値テキスト"/>
        <xdr:cNvSpPr txBox="1"/>
      </xdr:nvSpPr>
      <xdr:spPr>
        <a:xfrm>
          <a:off x="5041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8" name="フローチャート : 判断 67"/>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107950</xdr:rowOff>
    </xdr:from>
    <xdr:to>
      <xdr:col>6</xdr:col>
      <xdr:colOff>0</xdr:colOff>
      <xdr:row>38</xdr:row>
      <xdr:rowOff>156210</xdr:rowOff>
    </xdr:to>
    <xdr:cxnSp macro="">
      <xdr:nvCxnSpPr>
        <xdr:cNvPr id="69" name="直線コネクタ 68"/>
        <xdr:cNvCxnSpPr/>
      </xdr:nvCxnSpPr>
      <xdr:spPr>
        <a:xfrm>
          <a:off x="3225800" y="66230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70" name="フローチャート : 判断 69"/>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17797</xdr:rowOff>
    </xdr:from>
    <xdr:ext cx="736600" cy="259045"/>
    <xdr:sp macro="" textlink="">
      <xdr:nvSpPr>
        <xdr:cNvPr id="71" name="テキスト ボックス 70"/>
        <xdr:cNvSpPr txBox="1"/>
      </xdr:nvSpPr>
      <xdr:spPr>
        <a:xfrm>
          <a:off x="3733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11430</xdr:rowOff>
    </xdr:from>
    <xdr:to>
      <xdr:col>4</xdr:col>
      <xdr:colOff>482600</xdr:colOff>
      <xdr:row>38</xdr:row>
      <xdr:rowOff>107950</xdr:rowOff>
    </xdr:to>
    <xdr:cxnSp macro="">
      <xdr:nvCxnSpPr>
        <xdr:cNvPr id="72" name="直線コネクタ 71"/>
        <xdr:cNvCxnSpPr/>
      </xdr:nvCxnSpPr>
      <xdr:spPr>
        <a:xfrm>
          <a:off x="2336800" y="65265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78740</xdr:rowOff>
    </xdr:from>
    <xdr:to>
      <xdr:col>4</xdr:col>
      <xdr:colOff>533400</xdr:colOff>
      <xdr:row>40</xdr:row>
      <xdr:rowOff>8890</xdr:rowOff>
    </xdr:to>
    <xdr:sp macro="" textlink="">
      <xdr:nvSpPr>
        <xdr:cNvPr id="73" name="フローチャート : 判断 72"/>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165117</xdr:rowOff>
    </xdr:from>
    <xdr:ext cx="762000" cy="259045"/>
    <xdr:sp macro="" textlink="">
      <xdr:nvSpPr>
        <xdr:cNvPr id="74" name="テキスト ボックス 73"/>
        <xdr:cNvSpPr txBox="1"/>
      </xdr:nvSpPr>
      <xdr:spPr>
        <a:xfrm>
          <a:off x="2844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110490</xdr:rowOff>
    </xdr:from>
    <xdr:to>
      <xdr:col>3</xdr:col>
      <xdr:colOff>279400</xdr:colOff>
      <xdr:row>38</xdr:row>
      <xdr:rowOff>11430</xdr:rowOff>
    </xdr:to>
    <xdr:cxnSp macro="">
      <xdr:nvCxnSpPr>
        <xdr:cNvPr id="75" name="直線コネクタ 74"/>
        <xdr:cNvCxnSpPr/>
      </xdr:nvCxnSpPr>
      <xdr:spPr>
        <a:xfrm>
          <a:off x="1447800" y="64541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54610</xdr:rowOff>
    </xdr:from>
    <xdr:to>
      <xdr:col>3</xdr:col>
      <xdr:colOff>330200</xdr:colOff>
      <xdr:row>39</xdr:row>
      <xdr:rowOff>156210</xdr:rowOff>
    </xdr:to>
    <xdr:sp macro="" textlink="">
      <xdr:nvSpPr>
        <xdr:cNvPr id="76" name="フローチャート : 判断 75"/>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140987</xdr:rowOff>
    </xdr:from>
    <xdr:ext cx="762000" cy="259045"/>
    <xdr:sp macro="" textlink="">
      <xdr:nvSpPr>
        <xdr:cNvPr id="77" name="テキスト ボックス 76"/>
        <xdr:cNvSpPr txBox="1"/>
      </xdr:nvSpPr>
      <xdr:spPr>
        <a:xfrm>
          <a:off x="1955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153670</xdr:rowOff>
    </xdr:from>
    <xdr:to>
      <xdr:col>2</xdr:col>
      <xdr:colOff>127000</xdr:colOff>
      <xdr:row>39</xdr:row>
      <xdr:rowOff>83820</xdr:rowOff>
    </xdr:to>
    <xdr:sp macro="" textlink="">
      <xdr:nvSpPr>
        <xdr:cNvPr id="78" name="フローチャート : 判断 77"/>
        <xdr:cNvSpPr/>
      </xdr:nvSpPr>
      <xdr:spPr>
        <a:xfrm>
          <a:off x="1397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68597</xdr:rowOff>
    </xdr:from>
    <xdr:ext cx="762000" cy="259045"/>
    <xdr:sp macro="" textlink="">
      <xdr:nvSpPr>
        <xdr:cNvPr id="79" name="テキスト ボックス 78"/>
        <xdr:cNvSpPr txBox="1"/>
      </xdr:nvSpPr>
      <xdr:spPr>
        <a:xfrm>
          <a:off x="1066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105410</xdr:rowOff>
    </xdr:from>
    <xdr:to>
      <xdr:col>7</xdr:col>
      <xdr:colOff>203200</xdr:colOff>
      <xdr:row>39</xdr:row>
      <xdr:rowOff>35560</xdr:rowOff>
    </xdr:to>
    <xdr:sp macro="" textlink="">
      <xdr:nvSpPr>
        <xdr:cNvPr id="85" name="円/楕円 84"/>
        <xdr:cNvSpPr/>
      </xdr:nvSpPr>
      <xdr:spPr>
        <a:xfrm>
          <a:off x="4902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121937</xdr:rowOff>
    </xdr:from>
    <xdr:ext cx="762000" cy="259045"/>
    <xdr:sp macro="" textlink="">
      <xdr:nvSpPr>
        <xdr:cNvPr id="86" name="財政力該当値テキスト"/>
        <xdr:cNvSpPr txBox="1"/>
      </xdr:nvSpPr>
      <xdr:spPr>
        <a:xfrm>
          <a:off x="5041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105410</xdr:rowOff>
    </xdr:from>
    <xdr:to>
      <xdr:col>6</xdr:col>
      <xdr:colOff>50800</xdr:colOff>
      <xdr:row>39</xdr:row>
      <xdr:rowOff>35560</xdr:rowOff>
    </xdr:to>
    <xdr:sp macro="" textlink="">
      <xdr:nvSpPr>
        <xdr:cNvPr id="87" name="円/楕円 86"/>
        <xdr:cNvSpPr/>
      </xdr:nvSpPr>
      <xdr:spPr>
        <a:xfrm>
          <a:off x="4064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45737</xdr:rowOff>
    </xdr:from>
    <xdr:ext cx="736600" cy="259045"/>
    <xdr:sp macro="" textlink="">
      <xdr:nvSpPr>
        <xdr:cNvPr id="88" name="テキスト ボックス 87"/>
        <xdr:cNvSpPr txBox="1"/>
      </xdr:nvSpPr>
      <xdr:spPr>
        <a:xfrm>
          <a:off x="3733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57150</xdr:rowOff>
    </xdr:from>
    <xdr:to>
      <xdr:col>4</xdr:col>
      <xdr:colOff>533400</xdr:colOff>
      <xdr:row>38</xdr:row>
      <xdr:rowOff>158750</xdr:rowOff>
    </xdr:to>
    <xdr:sp macro="" textlink="">
      <xdr:nvSpPr>
        <xdr:cNvPr id="89" name="円/楕円 88"/>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168927</xdr:rowOff>
    </xdr:from>
    <xdr:ext cx="762000" cy="259045"/>
    <xdr:sp macro="" textlink="">
      <xdr:nvSpPr>
        <xdr:cNvPr id="90" name="テキスト ボックス 89"/>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132080</xdr:rowOff>
    </xdr:from>
    <xdr:to>
      <xdr:col>3</xdr:col>
      <xdr:colOff>330200</xdr:colOff>
      <xdr:row>38</xdr:row>
      <xdr:rowOff>62230</xdr:rowOff>
    </xdr:to>
    <xdr:sp macro="" textlink="">
      <xdr:nvSpPr>
        <xdr:cNvPr id="91" name="円/楕円 90"/>
        <xdr:cNvSpPr/>
      </xdr:nvSpPr>
      <xdr:spPr>
        <a:xfrm>
          <a:off x="2286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72407</xdr:rowOff>
    </xdr:from>
    <xdr:ext cx="762000" cy="259045"/>
    <xdr:sp macro="" textlink="">
      <xdr:nvSpPr>
        <xdr:cNvPr id="92" name="テキスト ボックス 91"/>
        <xdr:cNvSpPr txBox="1"/>
      </xdr:nvSpPr>
      <xdr:spPr>
        <a:xfrm>
          <a:off x="1955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59690</xdr:rowOff>
    </xdr:from>
    <xdr:to>
      <xdr:col>2</xdr:col>
      <xdr:colOff>127000</xdr:colOff>
      <xdr:row>37</xdr:row>
      <xdr:rowOff>161290</xdr:rowOff>
    </xdr:to>
    <xdr:sp macro="" textlink="">
      <xdr:nvSpPr>
        <xdr:cNvPr id="93" name="円/楕円 92"/>
        <xdr:cNvSpPr/>
      </xdr:nvSpPr>
      <xdr:spPr>
        <a:xfrm>
          <a:off x="1397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17</xdr:rowOff>
    </xdr:from>
    <xdr:ext cx="762000" cy="259045"/>
    <xdr:sp macro="" textlink="">
      <xdr:nvSpPr>
        <xdr:cNvPr id="94" name="テキスト ボックス 93"/>
        <xdr:cNvSpPr txBox="1"/>
      </xdr:nvSpPr>
      <xdr:spPr>
        <a:xfrm>
          <a:off x="1066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行財政改革プラン２０１１</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（目標：Ｈ</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～Ｈ</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で職員数２００人削減，公債費２００億円削減など）</a:t>
          </a:r>
          <a:r>
            <a:rPr kumimoji="1" lang="ja-JP" altLang="en-US" sz="1200">
              <a:solidFill>
                <a:schemeClr val="dk1"/>
              </a:solidFill>
              <a:effectLst/>
              <a:latin typeface="+mn-lt"/>
              <a:ea typeface="+mn-ea"/>
              <a:cs typeface="+mn-cs"/>
            </a:rPr>
            <a:t>の着実な推進により，人件費（</a:t>
          </a:r>
          <a:r>
            <a:rPr kumimoji="1" lang="ja-JP" altLang="en-US" sz="1200">
              <a:latin typeface="ＭＳ Ｐゴシック"/>
            </a:rPr>
            <a:t>２１億円減，但し国家公務員の時限的給与費削減対応含む）や公債費の削減（２億円減）等により前年比で２．２ポイント改善し，類似団体平均も３．４ポイント下回った。しかしながら，障害福祉費や民間保育所運営費等の扶助費（５億円増）や国民健康保険，介護保険事業会計への繰出金（１８億円増）等の社会保障関係経費が今後も増加することが懸念されるため，今後も各種収入金の収納率向上等による歳入の増加，民間委託の推進等による経費の削減に努め経常収支比率の改善を図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1" name="直線コネクタ 110"/>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2" name="テキスト ボックス 111"/>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5" name="直線コネクタ 114"/>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6" name="テキスト ボックス 115"/>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19" name="直線コネクタ 118"/>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0" name="テキスト ボックス 119"/>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1" name="直線コネクタ 120"/>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2" name="テキスト ボックス 121"/>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3" name="直線コネクタ 122"/>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4" name="テキスト ボックス 123"/>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61913</xdr:rowOff>
    </xdr:to>
    <xdr:cxnSp macro="">
      <xdr:nvCxnSpPr>
        <xdr:cNvPr id="128" name="直線コネクタ 127"/>
        <xdr:cNvCxnSpPr/>
      </xdr:nvCxnSpPr>
      <xdr:spPr>
        <a:xfrm flipV="1">
          <a:off x="4953000" y="10071100"/>
          <a:ext cx="0" cy="1477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33990</xdr:rowOff>
    </xdr:from>
    <xdr:ext cx="762000" cy="259045"/>
    <xdr:sp macro="" textlink="">
      <xdr:nvSpPr>
        <xdr:cNvPr id="129"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67</xdr:row>
      <xdr:rowOff>61913</xdr:rowOff>
    </xdr:from>
    <xdr:to>
      <xdr:col>7</xdr:col>
      <xdr:colOff>241300</xdr:colOff>
      <xdr:row>67</xdr:row>
      <xdr:rowOff>61913</xdr:rowOff>
    </xdr:to>
    <xdr:cxnSp macro="">
      <xdr:nvCxnSpPr>
        <xdr:cNvPr id="130" name="直線コネクタ 129"/>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1"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2" name="直線コネクタ 131"/>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156104</xdr:rowOff>
    </xdr:from>
    <xdr:to>
      <xdr:col>7</xdr:col>
      <xdr:colOff>152400</xdr:colOff>
      <xdr:row>62</xdr:row>
      <xdr:rowOff>34396</xdr:rowOff>
    </xdr:to>
    <xdr:cxnSp macro="">
      <xdr:nvCxnSpPr>
        <xdr:cNvPr id="133" name="直線コネクタ 132"/>
        <xdr:cNvCxnSpPr/>
      </xdr:nvCxnSpPr>
      <xdr:spPr>
        <a:xfrm flipV="1">
          <a:off x="4114800" y="10443104"/>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76323</xdr:rowOff>
    </xdr:from>
    <xdr:ext cx="762000" cy="259045"/>
    <xdr:sp macro="" textlink="">
      <xdr:nvSpPr>
        <xdr:cNvPr id="134" name="財政構造の弾力性平均値テキスト"/>
        <xdr:cNvSpPr txBox="1"/>
      </xdr:nvSpPr>
      <xdr:spPr>
        <a:xfrm>
          <a:off x="5041900" y="10706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104246</xdr:rowOff>
    </xdr:from>
    <xdr:to>
      <xdr:col>7</xdr:col>
      <xdr:colOff>203200</xdr:colOff>
      <xdr:row>63</xdr:row>
      <xdr:rowOff>34396</xdr:rowOff>
    </xdr:to>
    <xdr:sp macro="" textlink="">
      <xdr:nvSpPr>
        <xdr:cNvPr id="135" name="フローチャート : 判断 134"/>
        <xdr:cNvSpPr/>
      </xdr:nvSpPr>
      <xdr:spPr>
        <a:xfrm>
          <a:off x="4902200" y="1073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75671</xdr:rowOff>
    </xdr:from>
    <xdr:to>
      <xdr:col>6</xdr:col>
      <xdr:colOff>0</xdr:colOff>
      <xdr:row>62</xdr:row>
      <xdr:rowOff>34396</xdr:rowOff>
    </xdr:to>
    <xdr:cxnSp macro="">
      <xdr:nvCxnSpPr>
        <xdr:cNvPr id="136" name="直線コネクタ 135"/>
        <xdr:cNvCxnSpPr/>
      </xdr:nvCxnSpPr>
      <xdr:spPr>
        <a:xfrm>
          <a:off x="3225800" y="10362671"/>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3175</xdr:rowOff>
    </xdr:from>
    <xdr:to>
      <xdr:col>6</xdr:col>
      <xdr:colOff>50800</xdr:colOff>
      <xdr:row>63</xdr:row>
      <xdr:rowOff>104775</xdr:rowOff>
    </xdr:to>
    <xdr:sp macro="" textlink="">
      <xdr:nvSpPr>
        <xdr:cNvPr id="137" name="フローチャート : 判断 136"/>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89552</xdr:rowOff>
    </xdr:from>
    <xdr:ext cx="736600" cy="259045"/>
    <xdr:sp macro="" textlink="">
      <xdr:nvSpPr>
        <xdr:cNvPr id="138" name="テキスト ボックス 137"/>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75671</xdr:rowOff>
    </xdr:from>
    <xdr:to>
      <xdr:col>4</xdr:col>
      <xdr:colOff>482600</xdr:colOff>
      <xdr:row>62</xdr:row>
      <xdr:rowOff>14288</xdr:rowOff>
    </xdr:to>
    <xdr:cxnSp macro="">
      <xdr:nvCxnSpPr>
        <xdr:cNvPr id="139" name="直線コネクタ 138"/>
        <xdr:cNvCxnSpPr/>
      </xdr:nvCxnSpPr>
      <xdr:spPr>
        <a:xfrm flipV="1">
          <a:off x="2336800" y="10362671"/>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124354</xdr:rowOff>
    </xdr:from>
    <xdr:to>
      <xdr:col>4</xdr:col>
      <xdr:colOff>533400</xdr:colOff>
      <xdr:row>63</xdr:row>
      <xdr:rowOff>54504</xdr:rowOff>
    </xdr:to>
    <xdr:sp macro="" textlink="">
      <xdr:nvSpPr>
        <xdr:cNvPr id="140" name="フローチャート : 判断 139"/>
        <xdr:cNvSpPr/>
      </xdr:nvSpPr>
      <xdr:spPr>
        <a:xfrm>
          <a:off x="3175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39281</xdr:rowOff>
    </xdr:from>
    <xdr:ext cx="762000" cy="259045"/>
    <xdr:sp macro="" textlink="">
      <xdr:nvSpPr>
        <xdr:cNvPr id="141" name="テキスト ボックス 140"/>
        <xdr:cNvSpPr txBox="1"/>
      </xdr:nvSpPr>
      <xdr:spPr>
        <a:xfrm>
          <a:off x="2844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14288</xdr:rowOff>
    </xdr:from>
    <xdr:to>
      <xdr:col>3</xdr:col>
      <xdr:colOff>279400</xdr:colOff>
      <xdr:row>62</xdr:row>
      <xdr:rowOff>144992</xdr:rowOff>
    </xdr:to>
    <xdr:cxnSp macro="">
      <xdr:nvCxnSpPr>
        <xdr:cNvPr id="142" name="直線コネクタ 141"/>
        <xdr:cNvCxnSpPr/>
      </xdr:nvCxnSpPr>
      <xdr:spPr>
        <a:xfrm flipV="1">
          <a:off x="1447800" y="10644188"/>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43" name="フローチャート : 判断 142"/>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9119</xdr:rowOff>
    </xdr:from>
    <xdr:ext cx="762000" cy="259045"/>
    <xdr:sp macro="" textlink="">
      <xdr:nvSpPr>
        <xdr:cNvPr id="144" name="テキスト ボックス 143"/>
        <xdr:cNvSpPr txBox="1"/>
      </xdr:nvSpPr>
      <xdr:spPr>
        <a:xfrm>
          <a:off x="1955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45" name="フローチャート : 判断 144"/>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46" name="テキスト ボックス 145"/>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105304</xdr:rowOff>
    </xdr:from>
    <xdr:to>
      <xdr:col>7</xdr:col>
      <xdr:colOff>203200</xdr:colOff>
      <xdr:row>61</xdr:row>
      <xdr:rowOff>35454</xdr:rowOff>
    </xdr:to>
    <xdr:sp macro="" textlink="">
      <xdr:nvSpPr>
        <xdr:cNvPr id="152" name="円/楕円 151"/>
        <xdr:cNvSpPr/>
      </xdr:nvSpPr>
      <xdr:spPr>
        <a:xfrm>
          <a:off x="4902200" y="103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121831</xdr:rowOff>
    </xdr:from>
    <xdr:ext cx="762000" cy="259045"/>
    <xdr:sp macro="" textlink="">
      <xdr:nvSpPr>
        <xdr:cNvPr id="153" name="財政構造の弾力性該当値テキスト"/>
        <xdr:cNvSpPr txBox="1"/>
      </xdr:nvSpPr>
      <xdr:spPr>
        <a:xfrm>
          <a:off x="5041900" y="1023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155046</xdr:rowOff>
    </xdr:from>
    <xdr:to>
      <xdr:col>6</xdr:col>
      <xdr:colOff>50800</xdr:colOff>
      <xdr:row>62</xdr:row>
      <xdr:rowOff>85196</xdr:rowOff>
    </xdr:to>
    <xdr:sp macro="" textlink="">
      <xdr:nvSpPr>
        <xdr:cNvPr id="154" name="円/楕円 153"/>
        <xdr:cNvSpPr/>
      </xdr:nvSpPr>
      <xdr:spPr>
        <a:xfrm>
          <a:off x="4064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95373</xdr:rowOff>
    </xdr:from>
    <xdr:ext cx="736600" cy="259045"/>
    <xdr:sp macro="" textlink="">
      <xdr:nvSpPr>
        <xdr:cNvPr id="155" name="テキスト ボックス 154"/>
        <xdr:cNvSpPr txBox="1"/>
      </xdr:nvSpPr>
      <xdr:spPr>
        <a:xfrm>
          <a:off x="3733800" y="1038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24871</xdr:rowOff>
    </xdr:from>
    <xdr:to>
      <xdr:col>4</xdr:col>
      <xdr:colOff>533400</xdr:colOff>
      <xdr:row>60</xdr:row>
      <xdr:rowOff>126471</xdr:rowOff>
    </xdr:to>
    <xdr:sp macro="" textlink="">
      <xdr:nvSpPr>
        <xdr:cNvPr id="156" name="円/楕円 155"/>
        <xdr:cNvSpPr/>
      </xdr:nvSpPr>
      <xdr:spPr>
        <a:xfrm>
          <a:off x="3175000" y="103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136648</xdr:rowOff>
    </xdr:from>
    <xdr:ext cx="762000" cy="259045"/>
    <xdr:sp macro="" textlink="">
      <xdr:nvSpPr>
        <xdr:cNvPr id="157" name="テキスト ボックス 156"/>
        <xdr:cNvSpPr txBox="1"/>
      </xdr:nvSpPr>
      <xdr:spPr>
        <a:xfrm>
          <a:off x="2844800" y="1008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134938</xdr:rowOff>
    </xdr:from>
    <xdr:to>
      <xdr:col>3</xdr:col>
      <xdr:colOff>330200</xdr:colOff>
      <xdr:row>62</xdr:row>
      <xdr:rowOff>65088</xdr:rowOff>
    </xdr:to>
    <xdr:sp macro="" textlink="">
      <xdr:nvSpPr>
        <xdr:cNvPr id="158" name="円/楕円 157"/>
        <xdr:cNvSpPr/>
      </xdr:nvSpPr>
      <xdr:spPr>
        <a:xfrm>
          <a:off x="2286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75265</xdr:rowOff>
    </xdr:from>
    <xdr:ext cx="762000" cy="259045"/>
    <xdr:sp macro="" textlink="">
      <xdr:nvSpPr>
        <xdr:cNvPr id="159" name="テキスト ボックス 158"/>
        <xdr:cNvSpPr txBox="1"/>
      </xdr:nvSpPr>
      <xdr:spPr>
        <a:xfrm>
          <a:off x="1955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94192</xdr:rowOff>
    </xdr:from>
    <xdr:to>
      <xdr:col>2</xdr:col>
      <xdr:colOff>127000</xdr:colOff>
      <xdr:row>63</xdr:row>
      <xdr:rowOff>24342</xdr:rowOff>
    </xdr:to>
    <xdr:sp macro="" textlink="">
      <xdr:nvSpPr>
        <xdr:cNvPr id="160" name="円/楕円 159"/>
        <xdr:cNvSpPr/>
      </xdr:nvSpPr>
      <xdr:spPr>
        <a:xfrm>
          <a:off x="1397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34519</xdr:rowOff>
    </xdr:from>
    <xdr:ext cx="762000" cy="259045"/>
    <xdr:sp macro="" textlink="">
      <xdr:nvSpPr>
        <xdr:cNvPr id="161" name="テキスト ボックス 160"/>
        <xdr:cNvSpPr txBox="1"/>
      </xdr:nvSpPr>
      <xdr:spPr>
        <a:xfrm>
          <a:off x="1066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・職員数の削減等により類似団体平均より４，５４９円下回っている。今後も定員適正化計画（目標：Ｈ</a:t>
          </a:r>
          <a:r>
            <a:rPr kumimoji="1" lang="en-US" altLang="ja-JP" sz="1300">
              <a:latin typeface="ＭＳ Ｐゴシック"/>
            </a:rPr>
            <a:t>23</a:t>
          </a:r>
          <a:r>
            <a:rPr kumimoji="1" lang="ja-JP" altLang="en-US" sz="1300">
              <a:latin typeface="ＭＳ Ｐゴシック"/>
            </a:rPr>
            <a:t>～Ｈ</a:t>
          </a:r>
          <a:r>
            <a:rPr kumimoji="1" lang="en-US" altLang="ja-JP" sz="1300">
              <a:latin typeface="ＭＳ Ｐゴシック"/>
            </a:rPr>
            <a:t>27</a:t>
          </a:r>
          <a:r>
            <a:rPr kumimoji="1" lang="ja-JP" altLang="en-US" sz="1300">
              <a:latin typeface="ＭＳ Ｐゴシック"/>
            </a:rPr>
            <a:t>年度で２００人削減）の着実な実施に努めるとともに，更なる行財政改革の推進により物件費の抑制にも努めていく。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62402</xdr:rowOff>
    </xdr:from>
    <xdr:to>
      <xdr:col>7</xdr:col>
      <xdr:colOff>152400</xdr:colOff>
      <xdr:row>90</xdr:row>
      <xdr:rowOff>7710</xdr:rowOff>
    </xdr:to>
    <xdr:cxnSp macro="">
      <xdr:nvCxnSpPr>
        <xdr:cNvPr id="189" name="直線コネクタ 188"/>
        <xdr:cNvCxnSpPr/>
      </xdr:nvCxnSpPr>
      <xdr:spPr>
        <a:xfrm flipV="1">
          <a:off x="4953000" y="13778402"/>
          <a:ext cx="0" cy="1659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151237</xdr:rowOff>
    </xdr:from>
    <xdr:ext cx="762000" cy="259045"/>
    <xdr:sp macro="" textlink="">
      <xdr:nvSpPr>
        <xdr:cNvPr id="190" name="人件費・物件費等の状況最小値テキスト"/>
        <xdr:cNvSpPr txBox="1"/>
      </xdr:nvSpPr>
      <xdr:spPr>
        <a:xfrm>
          <a:off x="5041900" y="1541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186,795</a:t>
          </a:r>
          <a:endParaRPr kumimoji="1" lang="ja-JP" altLang="en-US" sz="1000" b="1">
            <a:latin typeface="ＭＳ Ｐゴシック"/>
          </a:endParaRPr>
        </a:p>
      </xdr:txBody>
    </xdr:sp>
    <xdr:clientData/>
  </xdr:oneCellAnchor>
  <xdr:twoCellAnchor>
    <xdr:from>
      <xdr:col>7</xdr:col>
      <xdr:colOff>63500</xdr:colOff>
      <xdr:row>90</xdr:row>
      <xdr:rowOff>7710</xdr:rowOff>
    </xdr:from>
    <xdr:to>
      <xdr:col>7</xdr:col>
      <xdr:colOff>241300</xdr:colOff>
      <xdr:row>90</xdr:row>
      <xdr:rowOff>7710</xdr:rowOff>
    </xdr:to>
    <xdr:cxnSp macro="">
      <xdr:nvCxnSpPr>
        <xdr:cNvPr id="191" name="直線コネクタ 190"/>
        <xdr:cNvCxnSpPr/>
      </xdr:nvCxnSpPr>
      <xdr:spPr>
        <a:xfrm>
          <a:off x="4864100" y="1543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148779</xdr:rowOff>
    </xdr:from>
    <xdr:ext cx="762000" cy="259045"/>
    <xdr:sp macro="" textlink="">
      <xdr:nvSpPr>
        <xdr:cNvPr id="192" name="人件費・物件費等の状況最大値テキスト"/>
        <xdr:cNvSpPr txBox="1"/>
      </xdr:nvSpPr>
      <xdr:spPr>
        <a:xfrm>
          <a:off x="5041900" y="1352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83,616</a:t>
          </a:r>
          <a:endParaRPr kumimoji="1" lang="ja-JP" altLang="en-US" sz="1000" b="1">
            <a:latin typeface="ＭＳ Ｐゴシック"/>
          </a:endParaRPr>
        </a:p>
      </xdr:txBody>
    </xdr:sp>
    <xdr:clientData/>
  </xdr:oneCellAnchor>
  <xdr:twoCellAnchor>
    <xdr:from>
      <xdr:col>7</xdr:col>
      <xdr:colOff>63500</xdr:colOff>
      <xdr:row>80</xdr:row>
      <xdr:rowOff>62402</xdr:rowOff>
    </xdr:from>
    <xdr:to>
      <xdr:col>7</xdr:col>
      <xdr:colOff>241300</xdr:colOff>
      <xdr:row>80</xdr:row>
      <xdr:rowOff>62402</xdr:rowOff>
    </xdr:to>
    <xdr:cxnSp macro="">
      <xdr:nvCxnSpPr>
        <xdr:cNvPr id="193" name="直線コネクタ 192"/>
        <xdr:cNvCxnSpPr/>
      </xdr:nvCxnSpPr>
      <xdr:spPr>
        <a:xfrm>
          <a:off x="4864100" y="1377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102364</xdr:rowOff>
    </xdr:from>
    <xdr:to>
      <xdr:col>7</xdr:col>
      <xdr:colOff>152400</xdr:colOff>
      <xdr:row>81</xdr:row>
      <xdr:rowOff>122665</xdr:rowOff>
    </xdr:to>
    <xdr:cxnSp macro="">
      <xdr:nvCxnSpPr>
        <xdr:cNvPr id="194" name="直線コネクタ 193"/>
        <xdr:cNvCxnSpPr/>
      </xdr:nvCxnSpPr>
      <xdr:spPr>
        <a:xfrm flipV="1">
          <a:off x="4114800" y="13989814"/>
          <a:ext cx="8382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96818</xdr:rowOff>
    </xdr:from>
    <xdr:ext cx="762000" cy="259045"/>
    <xdr:sp macro="" textlink="">
      <xdr:nvSpPr>
        <xdr:cNvPr id="195" name="人件費・物件費等の状況平均値テキスト"/>
        <xdr:cNvSpPr txBox="1"/>
      </xdr:nvSpPr>
      <xdr:spPr>
        <a:xfrm>
          <a:off x="5041900" y="13984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124741</xdr:rowOff>
    </xdr:from>
    <xdr:to>
      <xdr:col>7</xdr:col>
      <xdr:colOff>203200</xdr:colOff>
      <xdr:row>82</xdr:row>
      <xdr:rowOff>54891</xdr:rowOff>
    </xdr:to>
    <xdr:sp macro="" textlink="">
      <xdr:nvSpPr>
        <xdr:cNvPr id="196" name="フローチャート : 判断 195"/>
        <xdr:cNvSpPr/>
      </xdr:nvSpPr>
      <xdr:spPr>
        <a:xfrm>
          <a:off x="4902200" y="1401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122665</xdr:rowOff>
    </xdr:from>
    <xdr:to>
      <xdr:col>6</xdr:col>
      <xdr:colOff>0</xdr:colOff>
      <xdr:row>82</xdr:row>
      <xdr:rowOff>25454</xdr:rowOff>
    </xdr:to>
    <xdr:cxnSp macro="">
      <xdr:nvCxnSpPr>
        <xdr:cNvPr id="197" name="直線コネクタ 196"/>
        <xdr:cNvCxnSpPr/>
      </xdr:nvCxnSpPr>
      <xdr:spPr>
        <a:xfrm flipV="1">
          <a:off x="3225800" y="14010115"/>
          <a:ext cx="889000" cy="7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138545</xdr:rowOff>
    </xdr:from>
    <xdr:to>
      <xdr:col>6</xdr:col>
      <xdr:colOff>50800</xdr:colOff>
      <xdr:row>82</xdr:row>
      <xdr:rowOff>68695</xdr:rowOff>
    </xdr:to>
    <xdr:sp macro="" textlink="">
      <xdr:nvSpPr>
        <xdr:cNvPr id="198" name="フローチャート : 判断 197"/>
        <xdr:cNvSpPr/>
      </xdr:nvSpPr>
      <xdr:spPr>
        <a:xfrm>
          <a:off x="4064000" y="1402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53472</xdr:rowOff>
    </xdr:from>
    <xdr:ext cx="736600" cy="259045"/>
    <xdr:sp macro="" textlink="">
      <xdr:nvSpPr>
        <xdr:cNvPr id="199" name="テキスト ボックス 198"/>
        <xdr:cNvSpPr txBox="1"/>
      </xdr:nvSpPr>
      <xdr:spPr>
        <a:xfrm>
          <a:off x="3733800" y="1411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140714</xdr:rowOff>
    </xdr:from>
    <xdr:to>
      <xdr:col>4</xdr:col>
      <xdr:colOff>482600</xdr:colOff>
      <xdr:row>82</xdr:row>
      <xdr:rowOff>25454</xdr:rowOff>
    </xdr:to>
    <xdr:cxnSp macro="">
      <xdr:nvCxnSpPr>
        <xdr:cNvPr id="200" name="直線コネクタ 199"/>
        <xdr:cNvCxnSpPr/>
      </xdr:nvCxnSpPr>
      <xdr:spPr>
        <a:xfrm>
          <a:off x="2336800" y="14028164"/>
          <a:ext cx="8890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165297</xdr:rowOff>
    </xdr:from>
    <xdr:to>
      <xdr:col>4</xdr:col>
      <xdr:colOff>533400</xdr:colOff>
      <xdr:row>82</xdr:row>
      <xdr:rowOff>95447</xdr:rowOff>
    </xdr:to>
    <xdr:sp macro="" textlink="">
      <xdr:nvSpPr>
        <xdr:cNvPr id="201" name="フローチャート : 判断 200"/>
        <xdr:cNvSpPr/>
      </xdr:nvSpPr>
      <xdr:spPr>
        <a:xfrm>
          <a:off x="3175000" y="140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80224</xdr:rowOff>
    </xdr:from>
    <xdr:ext cx="762000" cy="259045"/>
    <xdr:sp macro="" textlink="">
      <xdr:nvSpPr>
        <xdr:cNvPr id="202" name="テキスト ボックス 201"/>
        <xdr:cNvSpPr txBox="1"/>
      </xdr:nvSpPr>
      <xdr:spPr>
        <a:xfrm>
          <a:off x="2844800" y="141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140714</xdr:rowOff>
    </xdr:from>
    <xdr:to>
      <xdr:col>3</xdr:col>
      <xdr:colOff>279400</xdr:colOff>
      <xdr:row>81</xdr:row>
      <xdr:rowOff>157669</xdr:rowOff>
    </xdr:to>
    <xdr:cxnSp macro="">
      <xdr:nvCxnSpPr>
        <xdr:cNvPr id="203" name="直線コネクタ 202"/>
        <xdr:cNvCxnSpPr/>
      </xdr:nvCxnSpPr>
      <xdr:spPr>
        <a:xfrm flipV="1">
          <a:off x="1447800" y="14028164"/>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106468</xdr:rowOff>
    </xdr:from>
    <xdr:to>
      <xdr:col>3</xdr:col>
      <xdr:colOff>330200</xdr:colOff>
      <xdr:row>82</xdr:row>
      <xdr:rowOff>36618</xdr:rowOff>
    </xdr:to>
    <xdr:sp macro="" textlink="">
      <xdr:nvSpPr>
        <xdr:cNvPr id="204" name="フローチャート : 判断 203"/>
        <xdr:cNvSpPr/>
      </xdr:nvSpPr>
      <xdr:spPr>
        <a:xfrm>
          <a:off x="2286000" y="1399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21395</xdr:rowOff>
    </xdr:from>
    <xdr:ext cx="762000" cy="259045"/>
    <xdr:sp macro="" textlink="">
      <xdr:nvSpPr>
        <xdr:cNvPr id="205" name="テキスト ボックス 204"/>
        <xdr:cNvSpPr txBox="1"/>
      </xdr:nvSpPr>
      <xdr:spPr>
        <a:xfrm>
          <a:off x="1955800" y="1408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127059</xdr:rowOff>
    </xdr:from>
    <xdr:to>
      <xdr:col>2</xdr:col>
      <xdr:colOff>127000</xdr:colOff>
      <xdr:row>82</xdr:row>
      <xdr:rowOff>57209</xdr:rowOff>
    </xdr:to>
    <xdr:sp macro="" textlink="">
      <xdr:nvSpPr>
        <xdr:cNvPr id="206" name="フローチャート : 判断 205"/>
        <xdr:cNvSpPr/>
      </xdr:nvSpPr>
      <xdr:spPr>
        <a:xfrm>
          <a:off x="1397000" y="1401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41986</xdr:rowOff>
    </xdr:from>
    <xdr:ext cx="762000" cy="259045"/>
    <xdr:sp macro="" textlink="">
      <xdr:nvSpPr>
        <xdr:cNvPr id="207" name="テキスト ボックス 206"/>
        <xdr:cNvSpPr txBox="1"/>
      </xdr:nvSpPr>
      <xdr:spPr>
        <a:xfrm>
          <a:off x="1066800" y="1410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51564</xdr:rowOff>
    </xdr:from>
    <xdr:to>
      <xdr:col>7</xdr:col>
      <xdr:colOff>203200</xdr:colOff>
      <xdr:row>81</xdr:row>
      <xdr:rowOff>153164</xdr:rowOff>
    </xdr:to>
    <xdr:sp macro="" textlink="">
      <xdr:nvSpPr>
        <xdr:cNvPr id="213" name="円/楕円 212"/>
        <xdr:cNvSpPr/>
      </xdr:nvSpPr>
      <xdr:spPr>
        <a:xfrm>
          <a:off x="4902200" y="139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68091</xdr:rowOff>
    </xdr:from>
    <xdr:ext cx="762000" cy="259045"/>
    <xdr:sp macro="" textlink="">
      <xdr:nvSpPr>
        <xdr:cNvPr id="214" name="人件費・物件費等の状況該当値テキスト"/>
        <xdr:cNvSpPr txBox="1"/>
      </xdr:nvSpPr>
      <xdr:spPr>
        <a:xfrm>
          <a:off x="5041900" y="137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96,758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71865</xdr:rowOff>
    </xdr:from>
    <xdr:to>
      <xdr:col>6</xdr:col>
      <xdr:colOff>50800</xdr:colOff>
      <xdr:row>82</xdr:row>
      <xdr:rowOff>2015</xdr:rowOff>
    </xdr:to>
    <xdr:sp macro="" textlink="">
      <xdr:nvSpPr>
        <xdr:cNvPr id="215" name="円/楕円 214"/>
        <xdr:cNvSpPr/>
      </xdr:nvSpPr>
      <xdr:spPr>
        <a:xfrm>
          <a:off x="4064000" y="139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12192</xdr:rowOff>
    </xdr:from>
    <xdr:ext cx="736600" cy="259045"/>
    <xdr:sp macro="" textlink="">
      <xdr:nvSpPr>
        <xdr:cNvPr id="216" name="テキスト ボックス 215"/>
        <xdr:cNvSpPr txBox="1"/>
      </xdr:nvSpPr>
      <xdr:spPr>
        <a:xfrm>
          <a:off x="3733800" y="1372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98,020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146104</xdr:rowOff>
    </xdr:from>
    <xdr:to>
      <xdr:col>4</xdr:col>
      <xdr:colOff>533400</xdr:colOff>
      <xdr:row>82</xdr:row>
      <xdr:rowOff>76254</xdr:rowOff>
    </xdr:to>
    <xdr:sp macro="" textlink="">
      <xdr:nvSpPr>
        <xdr:cNvPr id="217" name="円/楕円 216"/>
        <xdr:cNvSpPr/>
      </xdr:nvSpPr>
      <xdr:spPr>
        <a:xfrm>
          <a:off x="3175000" y="140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86431</xdr:rowOff>
    </xdr:from>
    <xdr:ext cx="762000" cy="259045"/>
    <xdr:sp macro="" textlink="">
      <xdr:nvSpPr>
        <xdr:cNvPr id="218" name="テキスト ボックス 217"/>
        <xdr:cNvSpPr txBox="1"/>
      </xdr:nvSpPr>
      <xdr:spPr>
        <a:xfrm>
          <a:off x="2844800" y="1380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102,635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89914</xdr:rowOff>
    </xdr:from>
    <xdr:to>
      <xdr:col>3</xdr:col>
      <xdr:colOff>330200</xdr:colOff>
      <xdr:row>82</xdr:row>
      <xdr:rowOff>20064</xdr:rowOff>
    </xdr:to>
    <xdr:sp macro="" textlink="">
      <xdr:nvSpPr>
        <xdr:cNvPr id="219" name="円/楕円 218"/>
        <xdr:cNvSpPr/>
      </xdr:nvSpPr>
      <xdr:spPr>
        <a:xfrm>
          <a:off x="2286000" y="1397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30241</xdr:rowOff>
    </xdr:from>
    <xdr:ext cx="762000" cy="259045"/>
    <xdr:sp macro="" textlink="">
      <xdr:nvSpPr>
        <xdr:cNvPr id="220" name="テキスト ボックス 219"/>
        <xdr:cNvSpPr txBox="1"/>
      </xdr:nvSpPr>
      <xdr:spPr>
        <a:xfrm>
          <a:off x="1955800" y="1374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99,142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106869</xdr:rowOff>
    </xdr:from>
    <xdr:to>
      <xdr:col>2</xdr:col>
      <xdr:colOff>127000</xdr:colOff>
      <xdr:row>82</xdr:row>
      <xdr:rowOff>37019</xdr:rowOff>
    </xdr:to>
    <xdr:sp macro="" textlink="">
      <xdr:nvSpPr>
        <xdr:cNvPr id="221" name="円/楕円 220"/>
        <xdr:cNvSpPr/>
      </xdr:nvSpPr>
      <xdr:spPr>
        <a:xfrm>
          <a:off x="1397000" y="1399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47196</xdr:rowOff>
    </xdr:from>
    <xdr:ext cx="762000" cy="259045"/>
    <xdr:sp macro="" textlink="">
      <xdr:nvSpPr>
        <xdr:cNvPr id="222" name="テキスト ボックス 221"/>
        <xdr:cNvSpPr txBox="1"/>
      </xdr:nvSpPr>
      <xdr:spPr>
        <a:xfrm>
          <a:off x="1066800" y="1376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時限的な給与削減措置に合わせて本市でも給与削減を行ったことにより，前年比で８．１ポイント低下したが，依然として類似団体平均を１．４ポイント上回っている。今後においても，国の公務員制度改革等を踏まえ，給料表の構造見直しを含めて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39624</xdr:rowOff>
    </xdr:from>
    <xdr:to>
      <xdr:col>24</xdr:col>
      <xdr:colOff>558800</xdr:colOff>
      <xdr:row>85</xdr:row>
      <xdr:rowOff>60706</xdr:rowOff>
    </xdr:to>
    <xdr:cxnSp macro="">
      <xdr:nvCxnSpPr>
        <xdr:cNvPr id="249" name="直線コネクタ 248"/>
        <xdr:cNvCxnSpPr/>
      </xdr:nvCxnSpPr>
      <xdr:spPr>
        <a:xfrm flipV="1">
          <a:off x="17018000" y="13755624"/>
          <a:ext cx="0" cy="8783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32783</xdr:rowOff>
    </xdr:from>
    <xdr:ext cx="762000" cy="259045"/>
    <xdr:sp macro="" textlink="">
      <xdr:nvSpPr>
        <xdr:cNvPr id="250" name="給与水準   （国との比較）最小値テキスト"/>
        <xdr:cNvSpPr txBox="1"/>
      </xdr:nvSpPr>
      <xdr:spPr>
        <a:xfrm>
          <a:off x="17106900" y="1460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85</xdr:row>
      <xdr:rowOff>60706</xdr:rowOff>
    </xdr:from>
    <xdr:to>
      <xdr:col>24</xdr:col>
      <xdr:colOff>647700</xdr:colOff>
      <xdr:row>85</xdr:row>
      <xdr:rowOff>60706</xdr:rowOff>
    </xdr:to>
    <xdr:cxnSp macro="">
      <xdr:nvCxnSpPr>
        <xdr:cNvPr id="251" name="直線コネクタ 250"/>
        <xdr:cNvCxnSpPr/>
      </xdr:nvCxnSpPr>
      <xdr:spPr>
        <a:xfrm>
          <a:off x="16929100" y="1463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126001</xdr:rowOff>
    </xdr:from>
    <xdr:ext cx="762000" cy="259045"/>
    <xdr:sp macro="" textlink="">
      <xdr:nvSpPr>
        <xdr:cNvPr id="252" name="給与水準   （国との比較）最大値テキスト"/>
        <xdr:cNvSpPr txBox="1"/>
      </xdr:nvSpPr>
      <xdr:spPr>
        <a:xfrm>
          <a:off x="17106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39624</xdr:rowOff>
    </xdr:from>
    <xdr:to>
      <xdr:col>24</xdr:col>
      <xdr:colOff>647700</xdr:colOff>
      <xdr:row>80</xdr:row>
      <xdr:rowOff>39624</xdr:rowOff>
    </xdr:to>
    <xdr:cxnSp macro="">
      <xdr:nvCxnSpPr>
        <xdr:cNvPr id="253" name="直線コネクタ 252"/>
        <xdr:cNvCxnSpPr/>
      </xdr:nvCxnSpPr>
      <xdr:spPr>
        <a:xfrm>
          <a:off x="16929100" y="1375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87376</xdr:rowOff>
    </xdr:from>
    <xdr:to>
      <xdr:col>24</xdr:col>
      <xdr:colOff>558800</xdr:colOff>
      <xdr:row>89</xdr:row>
      <xdr:rowOff>11937</xdr:rowOff>
    </xdr:to>
    <xdr:cxnSp macro="">
      <xdr:nvCxnSpPr>
        <xdr:cNvPr id="254" name="直線コネクタ 253"/>
        <xdr:cNvCxnSpPr/>
      </xdr:nvCxnSpPr>
      <xdr:spPr>
        <a:xfrm flipV="1">
          <a:off x="16179800" y="14489176"/>
          <a:ext cx="838200" cy="78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5"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6" name="フローチャート : 判断 255"/>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11937</xdr:rowOff>
    </xdr:from>
    <xdr:to>
      <xdr:col>23</xdr:col>
      <xdr:colOff>406400</xdr:colOff>
      <xdr:row>89</xdr:row>
      <xdr:rowOff>11937</xdr:rowOff>
    </xdr:to>
    <xdr:cxnSp macro="">
      <xdr:nvCxnSpPr>
        <xdr:cNvPr id="257" name="直線コネクタ 256"/>
        <xdr:cNvCxnSpPr/>
      </xdr:nvCxnSpPr>
      <xdr:spPr>
        <a:xfrm>
          <a:off x="15290800" y="15270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36068</xdr:rowOff>
    </xdr:from>
    <xdr:to>
      <xdr:col>23</xdr:col>
      <xdr:colOff>457200</xdr:colOff>
      <xdr:row>88</xdr:row>
      <xdr:rowOff>137668</xdr:rowOff>
    </xdr:to>
    <xdr:sp macro="" textlink="">
      <xdr:nvSpPr>
        <xdr:cNvPr id="258" name="フローチャート : 判断 257"/>
        <xdr:cNvSpPr/>
      </xdr:nvSpPr>
      <xdr:spPr>
        <a:xfrm>
          <a:off x="16129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147845</xdr:rowOff>
    </xdr:from>
    <xdr:ext cx="736600" cy="259045"/>
    <xdr:sp macro="" textlink="">
      <xdr:nvSpPr>
        <xdr:cNvPr id="259" name="テキスト ボックス 258"/>
        <xdr:cNvSpPr txBox="1"/>
      </xdr:nvSpPr>
      <xdr:spPr>
        <a:xfrm>
          <a:off x="15798800" y="1489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77724</xdr:rowOff>
    </xdr:from>
    <xdr:to>
      <xdr:col>22</xdr:col>
      <xdr:colOff>203200</xdr:colOff>
      <xdr:row>89</xdr:row>
      <xdr:rowOff>11937</xdr:rowOff>
    </xdr:to>
    <xdr:cxnSp macro="">
      <xdr:nvCxnSpPr>
        <xdr:cNvPr id="260" name="直線コネクタ 259"/>
        <xdr:cNvCxnSpPr/>
      </xdr:nvCxnSpPr>
      <xdr:spPr>
        <a:xfrm>
          <a:off x="14401800" y="14479524"/>
          <a:ext cx="889000" cy="79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65024</xdr:rowOff>
    </xdr:from>
    <xdr:to>
      <xdr:col>22</xdr:col>
      <xdr:colOff>254000</xdr:colOff>
      <xdr:row>88</xdr:row>
      <xdr:rowOff>166624</xdr:rowOff>
    </xdr:to>
    <xdr:sp macro="" textlink="">
      <xdr:nvSpPr>
        <xdr:cNvPr id="261" name="フローチャート : 判断 260"/>
        <xdr:cNvSpPr/>
      </xdr:nvSpPr>
      <xdr:spPr>
        <a:xfrm>
          <a:off x="15240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5351</xdr:rowOff>
    </xdr:from>
    <xdr:ext cx="762000" cy="259045"/>
    <xdr:sp macro="" textlink="">
      <xdr:nvSpPr>
        <xdr:cNvPr id="262" name="テキスト ボックス 261"/>
        <xdr:cNvSpPr txBox="1"/>
      </xdr:nvSpPr>
      <xdr:spPr>
        <a:xfrm>
          <a:off x="14909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77724</xdr:rowOff>
    </xdr:from>
    <xdr:to>
      <xdr:col>21</xdr:col>
      <xdr:colOff>0</xdr:colOff>
      <xdr:row>84</xdr:row>
      <xdr:rowOff>106680</xdr:rowOff>
    </xdr:to>
    <xdr:cxnSp macro="">
      <xdr:nvCxnSpPr>
        <xdr:cNvPr id="263" name="直線コネクタ 262"/>
        <xdr:cNvCxnSpPr/>
      </xdr:nvCxnSpPr>
      <xdr:spPr>
        <a:xfrm flipV="1">
          <a:off x="13512800" y="144795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4" name="フローチャート : 判断 263"/>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80790</xdr:rowOff>
    </xdr:from>
    <xdr:ext cx="762000" cy="259045"/>
    <xdr:sp macro="" textlink="">
      <xdr:nvSpPr>
        <xdr:cNvPr id="265" name="テキスト ボックス 264"/>
        <xdr:cNvSpPr txBox="1"/>
      </xdr:nvSpPr>
      <xdr:spPr>
        <a:xfrm>
          <a:off x="14020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150113</xdr:rowOff>
    </xdr:from>
    <xdr:to>
      <xdr:col>19</xdr:col>
      <xdr:colOff>533400</xdr:colOff>
      <xdr:row>84</xdr:row>
      <xdr:rowOff>80263</xdr:rowOff>
    </xdr:to>
    <xdr:sp macro="" textlink="">
      <xdr:nvSpPr>
        <xdr:cNvPr id="266" name="フローチャート : 判断 265"/>
        <xdr:cNvSpPr/>
      </xdr:nvSpPr>
      <xdr:spPr>
        <a:xfrm>
          <a:off x="13462000" y="1438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90440</xdr:rowOff>
    </xdr:from>
    <xdr:ext cx="762000" cy="259045"/>
    <xdr:sp macro="" textlink="">
      <xdr:nvSpPr>
        <xdr:cNvPr id="267" name="テキスト ボックス 266"/>
        <xdr:cNvSpPr txBox="1"/>
      </xdr:nvSpPr>
      <xdr:spPr>
        <a:xfrm>
          <a:off x="13131800" y="1414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73" name="円/楕円 272"/>
        <xdr:cNvSpPr/>
      </xdr:nvSpPr>
      <xdr:spPr>
        <a:xfrm>
          <a:off x="169672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8653</xdr:rowOff>
    </xdr:from>
    <xdr:ext cx="762000" cy="259045"/>
    <xdr:sp macro="" textlink="">
      <xdr:nvSpPr>
        <xdr:cNvPr id="274" name="給与水準   （国との比較）該当値テキスト"/>
        <xdr:cNvSpPr txBox="1"/>
      </xdr:nvSpPr>
      <xdr:spPr>
        <a:xfrm>
          <a:off x="17106900" y="1441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132587</xdr:rowOff>
    </xdr:from>
    <xdr:to>
      <xdr:col>23</xdr:col>
      <xdr:colOff>457200</xdr:colOff>
      <xdr:row>89</xdr:row>
      <xdr:rowOff>62737</xdr:rowOff>
    </xdr:to>
    <xdr:sp macro="" textlink="">
      <xdr:nvSpPr>
        <xdr:cNvPr id="275" name="円/楕円 274"/>
        <xdr:cNvSpPr/>
      </xdr:nvSpPr>
      <xdr:spPr>
        <a:xfrm>
          <a:off x="16129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47514</xdr:rowOff>
    </xdr:from>
    <xdr:ext cx="736600" cy="259045"/>
    <xdr:sp macro="" textlink="">
      <xdr:nvSpPr>
        <xdr:cNvPr id="276" name="テキスト ボックス 275"/>
        <xdr:cNvSpPr txBox="1"/>
      </xdr:nvSpPr>
      <xdr:spPr>
        <a:xfrm>
          <a:off x="15798800" y="153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132587</xdr:rowOff>
    </xdr:from>
    <xdr:to>
      <xdr:col>22</xdr:col>
      <xdr:colOff>254000</xdr:colOff>
      <xdr:row>89</xdr:row>
      <xdr:rowOff>62737</xdr:rowOff>
    </xdr:to>
    <xdr:sp macro="" textlink="">
      <xdr:nvSpPr>
        <xdr:cNvPr id="277" name="円/楕円 276"/>
        <xdr:cNvSpPr/>
      </xdr:nvSpPr>
      <xdr:spPr>
        <a:xfrm>
          <a:off x="15240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47514</xdr:rowOff>
    </xdr:from>
    <xdr:ext cx="762000" cy="259045"/>
    <xdr:sp macro="" textlink="">
      <xdr:nvSpPr>
        <xdr:cNvPr id="278" name="テキスト ボックス 277"/>
        <xdr:cNvSpPr txBox="1"/>
      </xdr:nvSpPr>
      <xdr:spPr>
        <a:xfrm>
          <a:off x="14909800" y="1530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26924</xdr:rowOff>
    </xdr:from>
    <xdr:to>
      <xdr:col>21</xdr:col>
      <xdr:colOff>50800</xdr:colOff>
      <xdr:row>84</xdr:row>
      <xdr:rowOff>128524</xdr:rowOff>
    </xdr:to>
    <xdr:sp macro="" textlink="">
      <xdr:nvSpPr>
        <xdr:cNvPr id="279" name="円/楕円 278"/>
        <xdr:cNvSpPr/>
      </xdr:nvSpPr>
      <xdr:spPr>
        <a:xfrm>
          <a:off x="14351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113301</xdr:rowOff>
    </xdr:from>
    <xdr:ext cx="762000" cy="259045"/>
    <xdr:sp macro="" textlink="">
      <xdr:nvSpPr>
        <xdr:cNvPr id="280" name="テキスト ボックス 279"/>
        <xdr:cNvSpPr txBox="1"/>
      </xdr:nvSpPr>
      <xdr:spPr>
        <a:xfrm>
          <a:off x="14020800" y="1451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81" name="円/楕円 280"/>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82" name="テキスト ボックス 281"/>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プラン２０１１における定員適正化計画に基づき，平成２２年４月１日の職員数を基準として平成２７年４月１日までの５年間で２００人の削減を目標とし，ごみ収集業務の民間委託等に努めたが，計画策定時には想定していなかった事務の発生等により前年度から０．０１ポイント悪化した。今後においても民間委託の推進や行政組織の効率化等により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149648</xdr:rowOff>
    </xdr:from>
    <xdr:to>
      <xdr:col>24</xdr:col>
      <xdr:colOff>558800</xdr:colOff>
      <xdr:row>66</xdr:row>
      <xdr:rowOff>2117</xdr:rowOff>
    </xdr:to>
    <xdr:cxnSp macro="">
      <xdr:nvCxnSpPr>
        <xdr:cNvPr id="312" name="直線コネクタ 311"/>
        <xdr:cNvCxnSpPr/>
      </xdr:nvCxnSpPr>
      <xdr:spPr>
        <a:xfrm flipV="1">
          <a:off x="17018000" y="9922298"/>
          <a:ext cx="0" cy="1395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145644</xdr:rowOff>
    </xdr:from>
    <xdr:ext cx="762000" cy="259045"/>
    <xdr:sp macro="" textlink="">
      <xdr:nvSpPr>
        <xdr:cNvPr id="313"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24</xdr:col>
      <xdr:colOff>469900</xdr:colOff>
      <xdr:row>66</xdr:row>
      <xdr:rowOff>2117</xdr:rowOff>
    </xdr:from>
    <xdr:to>
      <xdr:col>24</xdr:col>
      <xdr:colOff>647700</xdr:colOff>
      <xdr:row>66</xdr:row>
      <xdr:rowOff>2117</xdr:rowOff>
    </xdr:to>
    <xdr:cxnSp macro="">
      <xdr:nvCxnSpPr>
        <xdr:cNvPr id="314" name="直線コネクタ 313"/>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64575</xdr:rowOff>
    </xdr:from>
    <xdr:ext cx="762000" cy="259045"/>
    <xdr:sp macro="" textlink="">
      <xdr:nvSpPr>
        <xdr:cNvPr id="315" name="定員管理の状況最大値テキスト"/>
        <xdr:cNvSpPr txBox="1"/>
      </xdr:nvSpPr>
      <xdr:spPr>
        <a:xfrm>
          <a:off x="17106900" y="96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24</xdr:col>
      <xdr:colOff>469900</xdr:colOff>
      <xdr:row>57</xdr:row>
      <xdr:rowOff>149648</xdr:rowOff>
    </xdr:from>
    <xdr:to>
      <xdr:col>24</xdr:col>
      <xdr:colOff>647700</xdr:colOff>
      <xdr:row>57</xdr:row>
      <xdr:rowOff>149648</xdr:rowOff>
    </xdr:to>
    <xdr:cxnSp macro="">
      <xdr:nvCxnSpPr>
        <xdr:cNvPr id="316" name="直線コネクタ 315"/>
        <xdr:cNvCxnSpPr/>
      </xdr:nvCxnSpPr>
      <xdr:spPr>
        <a:xfrm>
          <a:off x="16929100" y="992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77681</xdr:rowOff>
    </xdr:from>
    <xdr:to>
      <xdr:col>24</xdr:col>
      <xdr:colOff>558800</xdr:colOff>
      <xdr:row>60</xdr:row>
      <xdr:rowOff>81704</xdr:rowOff>
    </xdr:to>
    <xdr:cxnSp macro="">
      <xdr:nvCxnSpPr>
        <xdr:cNvPr id="317" name="直線コネクタ 316"/>
        <xdr:cNvCxnSpPr/>
      </xdr:nvCxnSpPr>
      <xdr:spPr>
        <a:xfrm>
          <a:off x="16179800" y="10364681"/>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95479</xdr:rowOff>
    </xdr:from>
    <xdr:ext cx="762000" cy="259045"/>
    <xdr:sp macro="" textlink="">
      <xdr:nvSpPr>
        <xdr:cNvPr id="318" name="定員管理の状況平均値テキスト"/>
        <xdr:cNvSpPr txBox="1"/>
      </xdr:nvSpPr>
      <xdr:spPr>
        <a:xfrm>
          <a:off x="17106900" y="1038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19" name="フローチャート : 判断 318"/>
        <xdr:cNvSpPr/>
      </xdr:nvSpPr>
      <xdr:spPr>
        <a:xfrm>
          <a:off x="169672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77681</xdr:rowOff>
    </xdr:from>
    <xdr:to>
      <xdr:col>23</xdr:col>
      <xdr:colOff>406400</xdr:colOff>
      <xdr:row>60</xdr:row>
      <xdr:rowOff>138006</xdr:rowOff>
    </xdr:to>
    <xdr:cxnSp macro="">
      <xdr:nvCxnSpPr>
        <xdr:cNvPr id="320" name="直線コネクタ 319"/>
        <xdr:cNvCxnSpPr/>
      </xdr:nvCxnSpPr>
      <xdr:spPr>
        <a:xfrm flipV="1">
          <a:off x="15290800" y="1036468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1" name="フローチャート : 判断 320"/>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38329</xdr:rowOff>
    </xdr:from>
    <xdr:ext cx="736600" cy="259045"/>
    <xdr:sp macro="" textlink="">
      <xdr:nvSpPr>
        <xdr:cNvPr id="322" name="テキスト ボックス 321"/>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138006</xdr:rowOff>
    </xdr:from>
    <xdr:to>
      <xdr:col>22</xdr:col>
      <xdr:colOff>203200</xdr:colOff>
      <xdr:row>60</xdr:row>
      <xdr:rowOff>166158</xdr:rowOff>
    </xdr:to>
    <xdr:cxnSp macro="">
      <xdr:nvCxnSpPr>
        <xdr:cNvPr id="323" name="直線コネクタ 322"/>
        <xdr:cNvCxnSpPr/>
      </xdr:nvCxnSpPr>
      <xdr:spPr>
        <a:xfrm flipV="1">
          <a:off x="14401800" y="1042500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4233</xdr:rowOff>
    </xdr:from>
    <xdr:to>
      <xdr:col>22</xdr:col>
      <xdr:colOff>254000</xdr:colOff>
      <xdr:row>61</xdr:row>
      <xdr:rowOff>105833</xdr:rowOff>
    </xdr:to>
    <xdr:sp macro="" textlink="">
      <xdr:nvSpPr>
        <xdr:cNvPr id="324" name="フローチャート : 判断 323"/>
        <xdr:cNvSpPr/>
      </xdr:nvSpPr>
      <xdr:spPr>
        <a:xfrm>
          <a:off x="15240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90610</xdr:rowOff>
    </xdr:from>
    <xdr:ext cx="762000" cy="259045"/>
    <xdr:sp macro="" textlink="">
      <xdr:nvSpPr>
        <xdr:cNvPr id="325" name="テキスト ボックス 324"/>
        <xdr:cNvSpPr txBox="1"/>
      </xdr:nvSpPr>
      <xdr:spPr>
        <a:xfrm>
          <a:off x="14909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166158</xdr:rowOff>
    </xdr:from>
    <xdr:to>
      <xdr:col>21</xdr:col>
      <xdr:colOff>0</xdr:colOff>
      <xdr:row>61</xdr:row>
      <xdr:rowOff>34925</xdr:rowOff>
    </xdr:to>
    <xdr:cxnSp macro="">
      <xdr:nvCxnSpPr>
        <xdr:cNvPr id="326" name="直線コネクタ 325"/>
        <xdr:cNvCxnSpPr/>
      </xdr:nvCxnSpPr>
      <xdr:spPr>
        <a:xfrm flipV="1">
          <a:off x="13512800" y="104531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12277</xdr:rowOff>
    </xdr:from>
    <xdr:to>
      <xdr:col>21</xdr:col>
      <xdr:colOff>50800</xdr:colOff>
      <xdr:row>61</xdr:row>
      <xdr:rowOff>113877</xdr:rowOff>
    </xdr:to>
    <xdr:sp macro="" textlink="">
      <xdr:nvSpPr>
        <xdr:cNvPr id="327" name="フローチャート : 判断 326"/>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98654</xdr:rowOff>
    </xdr:from>
    <xdr:ext cx="762000" cy="259045"/>
    <xdr:sp macro="" textlink="">
      <xdr:nvSpPr>
        <xdr:cNvPr id="328" name="テキスト ボックス 327"/>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29" name="フローチャート : 判断 328"/>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130827</xdr:rowOff>
    </xdr:from>
    <xdr:ext cx="762000" cy="259045"/>
    <xdr:sp macro="" textlink="">
      <xdr:nvSpPr>
        <xdr:cNvPr id="330" name="テキスト ボックス 329"/>
        <xdr:cNvSpPr txBox="1"/>
      </xdr:nvSpPr>
      <xdr:spPr>
        <a:xfrm>
          <a:off x="1313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30904</xdr:rowOff>
    </xdr:from>
    <xdr:to>
      <xdr:col>24</xdr:col>
      <xdr:colOff>609600</xdr:colOff>
      <xdr:row>60</xdr:row>
      <xdr:rowOff>132504</xdr:rowOff>
    </xdr:to>
    <xdr:sp macro="" textlink="">
      <xdr:nvSpPr>
        <xdr:cNvPr id="336" name="円/楕円 335"/>
        <xdr:cNvSpPr/>
      </xdr:nvSpPr>
      <xdr:spPr>
        <a:xfrm>
          <a:off x="169672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47431</xdr:rowOff>
    </xdr:from>
    <xdr:ext cx="762000" cy="259045"/>
    <xdr:sp macro="" textlink="">
      <xdr:nvSpPr>
        <xdr:cNvPr id="337" name="定員管理の状況該当値テキスト"/>
        <xdr:cNvSpPr txBox="1"/>
      </xdr:nvSpPr>
      <xdr:spPr>
        <a:xfrm>
          <a:off x="17106900" y="1016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26881</xdr:rowOff>
    </xdr:from>
    <xdr:to>
      <xdr:col>23</xdr:col>
      <xdr:colOff>457200</xdr:colOff>
      <xdr:row>60</xdr:row>
      <xdr:rowOff>128481</xdr:rowOff>
    </xdr:to>
    <xdr:sp macro="" textlink="">
      <xdr:nvSpPr>
        <xdr:cNvPr id="338" name="円/楕円 337"/>
        <xdr:cNvSpPr/>
      </xdr:nvSpPr>
      <xdr:spPr>
        <a:xfrm>
          <a:off x="16129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138658</xdr:rowOff>
    </xdr:from>
    <xdr:ext cx="736600" cy="259045"/>
    <xdr:sp macro="" textlink="">
      <xdr:nvSpPr>
        <xdr:cNvPr id="339" name="テキスト ボックス 338"/>
        <xdr:cNvSpPr txBox="1"/>
      </xdr:nvSpPr>
      <xdr:spPr>
        <a:xfrm>
          <a:off x="15798800" y="1008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87206</xdr:rowOff>
    </xdr:from>
    <xdr:to>
      <xdr:col>22</xdr:col>
      <xdr:colOff>254000</xdr:colOff>
      <xdr:row>61</xdr:row>
      <xdr:rowOff>17356</xdr:rowOff>
    </xdr:to>
    <xdr:sp macro="" textlink="">
      <xdr:nvSpPr>
        <xdr:cNvPr id="340" name="円/楕円 339"/>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27533</xdr:rowOff>
    </xdr:from>
    <xdr:ext cx="762000" cy="259045"/>
    <xdr:sp macro="" textlink="">
      <xdr:nvSpPr>
        <xdr:cNvPr id="341" name="テキスト ボックス 340"/>
        <xdr:cNvSpPr txBox="1"/>
      </xdr:nvSpPr>
      <xdr:spPr>
        <a:xfrm>
          <a:off x="14909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115358</xdr:rowOff>
    </xdr:from>
    <xdr:to>
      <xdr:col>21</xdr:col>
      <xdr:colOff>50800</xdr:colOff>
      <xdr:row>61</xdr:row>
      <xdr:rowOff>45508</xdr:rowOff>
    </xdr:to>
    <xdr:sp macro="" textlink="">
      <xdr:nvSpPr>
        <xdr:cNvPr id="342" name="円/楕円 341"/>
        <xdr:cNvSpPr/>
      </xdr:nvSpPr>
      <xdr:spPr>
        <a:xfrm>
          <a:off x="14351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55685</xdr:rowOff>
    </xdr:from>
    <xdr:ext cx="762000" cy="259045"/>
    <xdr:sp macro="" textlink="">
      <xdr:nvSpPr>
        <xdr:cNvPr id="343" name="テキスト ボックス 342"/>
        <xdr:cNvSpPr txBox="1"/>
      </xdr:nvSpPr>
      <xdr:spPr>
        <a:xfrm>
          <a:off x="14020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155575</xdr:rowOff>
    </xdr:from>
    <xdr:to>
      <xdr:col>19</xdr:col>
      <xdr:colOff>533400</xdr:colOff>
      <xdr:row>61</xdr:row>
      <xdr:rowOff>85725</xdr:rowOff>
    </xdr:to>
    <xdr:sp macro="" textlink="">
      <xdr:nvSpPr>
        <xdr:cNvPr id="344" name="円/楕円 343"/>
        <xdr:cNvSpPr/>
      </xdr:nvSpPr>
      <xdr:spPr>
        <a:xfrm>
          <a:off x="13462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95902</xdr:rowOff>
    </xdr:from>
    <xdr:ext cx="762000" cy="259045"/>
    <xdr:sp macro="" textlink="">
      <xdr:nvSpPr>
        <xdr:cNvPr id="345" name="テキスト ボックス 344"/>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一般会計等における元利償還金及び一部事務組合等の元利償還金に対する負担金の減少等により，</a:t>
          </a:r>
          <a:r>
            <a:rPr kumimoji="1" lang="ja-JP" altLang="en-US" sz="1300">
              <a:latin typeface="ＭＳ Ｐゴシック"/>
            </a:rPr>
            <a:t>前年度と比較して０．９ポイント改善している。しかし，</a:t>
          </a:r>
          <a:r>
            <a:rPr kumimoji="1" lang="ja-JP" altLang="ja-JP" sz="1300">
              <a:solidFill>
                <a:schemeClr val="dk1"/>
              </a:solidFill>
              <a:effectLst/>
              <a:latin typeface="+mn-lt"/>
              <a:ea typeface="+mn-ea"/>
              <a:cs typeface="+mn-cs"/>
            </a:rPr>
            <a:t>類似団体を１．１ポイント</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回っている</a:t>
          </a:r>
          <a:r>
            <a:rPr kumimoji="1" lang="ja-JP" altLang="en-US" sz="1300">
              <a:solidFill>
                <a:schemeClr val="dk1"/>
              </a:solidFill>
              <a:effectLst/>
              <a:latin typeface="+mn-lt"/>
              <a:ea typeface="+mn-ea"/>
              <a:cs typeface="+mn-cs"/>
            </a:rPr>
            <a:t>ため，</a:t>
          </a:r>
          <a:r>
            <a:rPr kumimoji="1" lang="ja-JP" altLang="en-US" sz="1300">
              <a:latin typeface="ＭＳ Ｐゴシック"/>
            </a:rPr>
            <a:t>今後とも倉敷市第６次総合計画の構想実現計画に定める負債削減目標（４年間で２００億円）を着実に推進し，新規の市債発行抑制など計画的な公債費対策に努める。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75353</xdr:rowOff>
    </xdr:from>
    <xdr:to>
      <xdr:col>24</xdr:col>
      <xdr:colOff>558800</xdr:colOff>
      <xdr:row>43</xdr:row>
      <xdr:rowOff>167640</xdr:rowOff>
    </xdr:to>
    <xdr:cxnSp macro="">
      <xdr:nvCxnSpPr>
        <xdr:cNvPr id="374" name="直線コネクタ 373"/>
        <xdr:cNvCxnSpPr/>
      </xdr:nvCxnSpPr>
      <xdr:spPr>
        <a:xfrm flipV="1">
          <a:off x="17018000" y="607610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161730</xdr:rowOff>
    </xdr:from>
    <xdr:ext cx="762000" cy="259045"/>
    <xdr:sp macro="" textlink="">
      <xdr:nvSpPr>
        <xdr:cNvPr id="377"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35</xdr:row>
      <xdr:rowOff>75353</xdr:rowOff>
    </xdr:from>
    <xdr:to>
      <xdr:col>24</xdr:col>
      <xdr:colOff>647700</xdr:colOff>
      <xdr:row>35</xdr:row>
      <xdr:rowOff>75353</xdr:rowOff>
    </xdr:to>
    <xdr:cxnSp macro="">
      <xdr:nvCxnSpPr>
        <xdr:cNvPr id="378" name="直線コネクタ 377"/>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62654</xdr:rowOff>
    </xdr:from>
    <xdr:to>
      <xdr:col>24</xdr:col>
      <xdr:colOff>558800</xdr:colOff>
      <xdr:row>40</xdr:row>
      <xdr:rowOff>135044</xdr:rowOff>
    </xdr:to>
    <xdr:cxnSp macro="">
      <xdr:nvCxnSpPr>
        <xdr:cNvPr id="379" name="直線コネクタ 378"/>
        <xdr:cNvCxnSpPr/>
      </xdr:nvCxnSpPr>
      <xdr:spPr>
        <a:xfrm flipV="1">
          <a:off x="16179800" y="692065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111354</xdr:rowOff>
    </xdr:from>
    <xdr:ext cx="762000" cy="259045"/>
    <xdr:sp macro="" textlink="">
      <xdr:nvSpPr>
        <xdr:cNvPr id="380" name="公債費負担の状況平均値テキスト"/>
        <xdr:cNvSpPr txBox="1"/>
      </xdr:nvSpPr>
      <xdr:spPr>
        <a:xfrm>
          <a:off x="17106900" y="662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81" name="フローチャート : 判断 380"/>
        <xdr:cNvSpPr/>
      </xdr:nvSpPr>
      <xdr:spPr>
        <a:xfrm>
          <a:off x="169672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135044</xdr:rowOff>
    </xdr:from>
    <xdr:to>
      <xdr:col>23</xdr:col>
      <xdr:colOff>406400</xdr:colOff>
      <xdr:row>41</xdr:row>
      <xdr:rowOff>60113</xdr:rowOff>
    </xdr:to>
    <xdr:cxnSp macro="">
      <xdr:nvCxnSpPr>
        <xdr:cNvPr id="382" name="直線コネクタ 381"/>
        <xdr:cNvCxnSpPr/>
      </xdr:nvCxnSpPr>
      <xdr:spPr>
        <a:xfrm flipV="1">
          <a:off x="15290800" y="699304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135044</xdr:rowOff>
    </xdr:from>
    <xdr:to>
      <xdr:col>23</xdr:col>
      <xdr:colOff>457200</xdr:colOff>
      <xdr:row>40</xdr:row>
      <xdr:rowOff>65194</xdr:rowOff>
    </xdr:to>
    <xdr:sp macro="" textlink="">
      <xdr:nvSpPr>
        <xdr:cNvPr id="383" name="フローチャート : 判断 382"/>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75371</xdr:rowOff>
    </xdr:from>
    <xdr:ext cx="736600" cy="259045"/>
    <xdr:sp macro="" textlink="">
      <xdr:nvSpPr>
        <xdr:cNvPr id="384" name="テキスト ボックス 383"/>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60113</xdr:rowOff>
    </xdr:from>
    <xdr:to>
      <xdr:col>22</xdr:col>
      <xdr:colOff>203200</xdr:colOff>
      <xdr:row>41</xdr:row>
      <xdr:rowOff>76200</xdr:rowOff>
    </xdr:to>
    <xdr:cxnSp macro="">
      <xdr:nvCxnSpPr>
        <xdr:cNvPr id="385" name="直線コネクタ 384"/>
        <xdr:cNvCxnSpPr/>
      </xdr:nvCxnSpPr>
      <xdr:spPr>
        <a:xfrm flipV="1">
          <a:off x="14401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11854</xdr:rowOff>
    </xdr:from>
    <xdr:to>
      <xdr:col>22</xdr:col>
      <xdr:colOff>254000</xdr:colOff>
      <xdr:row>40</xdr:row>
      <xdr:rowOff>113454</xdr:rowOff>
    </xdr:to>
    <xdr:sp macro="" textlink="">
      <xdr:nvSpPr>
        <xdr:cNvPr id="386" name="フローチャート : 判断 385"/>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123631</xdr:rowOff>
    </xdr:from>
    <xdr:ext cx="762000" cy="259045"/>
    <xdr:sp macro="" textlink="">
      <xdr:nvSpPr>
        <xdr:cNvPr id="387" name="テキスト ボックス 386"/>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41</xdr:row>
      <xdr:rowOff>156633</xdr:rowOff>
    </xdr:to>
    <xdr:cxnSp macro="">
      <xdr:nvCxnSpPr>
        <xdr:cNvPr id="388" name="直線コネクタ 387"/>
        <xdr:cNvCxnSpPr/>
      </xdr:nvCxnSpPr>
      <xdr:spPr>
        <a:xfrm flipV="1">
          <a:off x="13512800" y="71056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60113</xdr:rowOff>
    </xdr:from>
    <xdr:to>
      <xdr:col>21</xdr:col>
      <xdr:colOff>50800</xdr:colOff>
      <xdr:row>40</xdr:row>
      <xdr:rowOff>161713</xdr:rowOff>
    </xdr:to>
    <xdr:sp macro="" textlink="">
      <xdr:nvSpPr>
        <xdr:cNvPr id="389" name="フローチャート : 判断 388"/>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440</xdr:rowOff>
    </xdr:from>
    <xdr:ext cx="762000" cy="259045"/>
    <xdr:sp macro="" textlink="">
      <xdr:nvSpPr>
        <xdr:cNvPr id="390" name="テキスト ボックス 389"/>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391" name="フローチャート : 判断 390"/>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392" name="テキスト ボックス 391"/>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98" name="円/楕円 397"/>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155381</xdr:rowOff>
    </xdr:from>
    <xdr:ext cx="762000" cy="259045"/>
    <xdr:sp macro="" textlink="">
      <xdr:nvSpPr>
        <xdr:cNvPr id="399" name="公債費負担の状況該当値テキスト"/>
        <xdr:cNvSpPr txBox="1"/>
      </xdr:nvSpPr>
      <xdr:spPr>
        <a:xfrm>
          <a:off x="17106900" y="684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84244</xdr:rowOff>
    </xdr:from>
    <xdr:to>
      <xdr:col>23</xdr:col>
      <xdr:colOff>457200</xdr:colOff>
      <xdr:row>41</xdr:row>
      <xdr:rowOff>14394</xdr:rowOff>
    </xdr:to>
    <xdr:sp macro="" textlink="">
      <xdr:nvSpPr>
        <xdr:cNvPr id="400" name="円/楕円 399"/>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170621</xdr:rowOff>
    </xdr:from>
    <xdr:ext cx="736600" cy="259045"/>
    <xdr:sp macro="" textlink="">
      <xdr:nvSpPr>
        <xdr:cNvPr id="401" name="テキスト ボックス 400"/>
        <xdr:cNvSpPr txBox="1"/>
      </xdr:nvSpPr>
      <xdr:spPr>
        <a:xfrm>
          <a:off x="15798800" y="702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9313</xdr:rowOff>
    </xdr:from>
    <xdr:to>
      <xdr:col>22</xdr:col>
      <xdr:colOff>254000</xdr:colOff>
      <xdr:row>41</xdr:row>
      <xdr:rowOff>110913</xdr:rowOff>
    </xdr:to>
    <xdr:sp macro="" textlink="">
      <xdr:nvSpPr>
        <xdr:cNvPr id="402" name="円/楕円 401"/>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95690</xdr:rowOff>
    </xdr:from>
    <xdr:ext cx="762000" cy="259045"/>
    <xdr:sp macro="" textlink="">
      <xdr:nvSpPr>
        <xdr:cNvPr id="403" name="テキスト ボックス 402"/>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404" name="円/楕円 403"/>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111777</xdr:rowOff>
    </xdr:from>
    <xdr:ext cx="762000" cy="259045"/>
    <xdr:sp macro="" textlink="">
      <xdr:nvSpPr>
        <xdr:cNvPr id="405" name="テキスト ボックス 404"/>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105833</xdr:rowOff>
    </xdr:from>
    <xdr:to>
      <xdr:col>19</xdr:col>
      <xdr:colOff>533400</xdr:colOff>
      <xdr:row>42</xdr:row>
      <xdr:rowOff>35983</xdr:rowOff>
    </xdr:to>
    <xdr:sp macro="" textlink="">
      <xdr:nvSpPr>
        <xdr:cNvPr id="406" name="円/楕円 405"/>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20760</xdr:rowOff>
    </xdr:from>
    <xdr:ext cx="762000" cy="259045"/>
    <xdr:sp macro="" textlink="">
      <xdr:nvSpPr>
        <xdr:cNvPr id="407" name="テキスト ボックス 406"/>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特別会計の市債現在高減少により，公営企業債等繰入見込額が減少（４４億円），職員数の削減による退職手当負担見込額の減少（１１億円）及び土地開発公社の用地買戻しによる債務負担行為に基づく支出予定額が減少（１４億円）したこと等により，前年度より９．６ポイント改善したが，類似団体平均よりも１０．０ポイント上回っている。今後も負債の削減，職員数の適正化等により財政健全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149860</xdr:rowOff>
    </xdr:from>
    <xdr:to>
      <xdr:col>24</xdr:col>
      <xdr:colOff>558800</xdr:colOff>
      <xdr:row>22</xdr:row>
      <xdr:rowOff>111718</xdr:rowOff>
    </xdr:to>
    <xdr:cxnSp macro="">
      <xdr:nvCxnSpPr>
        <xdr:cNvPr id="436" name="直線コネクタ 435"/>
        <xdr:cNvCxnSpPr/>
      </xdr:nvCxnSpPr>
      <xdr:spPr>
        <a:xfrm flipV="1">
          <a:off x="17018000" y="2378710"/>
          <a:ext cx="0" cy="1504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83795</xdr:rowOff>
    </xdr:from>
    <xdr:ext cx="762000" cy="259045"/>
    <xdr:sp macro="" textlink="">
      <xdr:nvSpPr>
        <xdr:cNvPr id="437"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188.1</a:t>
          </a:r>
          <a:endParaRPr kumimoji="1" lang="ja-JP" altLang="en-US" sz="1000" b="1">
            <a:latin typeface="ＭＳ Ｐゴシック"/>
          </a:endParaRPr>
        </a:p>
      </xdr:txBody>
    </xdr:sp>
    <xdr:clientData/>
  </xdr:oneCellAnchor>
  <xdr:twoCellAnchor>
    <xdr:from>
      <xdr:col>24</xdr:col>
      <xdr:colOff>469900</xdr:colOff>
      <xdr:row>22</xdr:row>
      <xdr:rowOff>111718</xdr:rowOff>
    </xdr:from>
    <xdr:to>
      <xdr:col>24</xdr:col>
      <xdr:colOff>647700</xdr:colOff>
      <xdr:row>22</xdr:row>
      <xdr:rowOff>111718</xdr:rowOff>
    </xdr:to>
    <xdr:cxnSp macro="">
      <xdr:nvCxnSpPr>
        <xdr:cNvPr id="438" name="直線コネクタ 437"/>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64787</xdr:rowOff>
    </xdr:from>
    <xdr:ext cx="762000" cy="259045"/>
    <xdr:sp macro="" textlink="">
      <xdr:nvSpPr>
        <xdr:cNvPr id="439" name="将来負担の状況最大値テキスト"/>
        <xdr:cNvSpPr txBox="1"/>
      </xdr:nvSpPr>
      <xdr:spPr>
        <a:xfrm>
          <a:off x="17106900" y="212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149860</xdr:rowOff>
    </xdr:from>
    <xdr:to>
      <xdr:col>24</xdr:col>
      <xdr:colOff>647700</xdr:colOff>
      <xdr:row>13</xdr:row>
      <xdr:rowOff>149860</xdr:rowOff>
    </xdr:to>
    <xdr:cxnSp macro="">
      <xdr:nvCxnSpPr>
        <xdr:cNvPr id="440" name="直線コネクタ 439"/>
        <xdr:cNvCxnSpPr/>
      </xdr:nvCxnSpPr>
      <xdr:spPr>
        <a:xfrm>
          <a:off x="16929100" y="23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145457</xdr:rowOff>
    </xdr:from>
    <xdr:to>
      <xdr:col>24</xdr:col>
      <xdr:colOff>558800</xdr:colOff>
      <xdr:row>17</xdr:row>
      <xdr:rowOff>51223</xdr:rowOff>
    </xdr:to>
    <xdr:cxnSp macro="">
      <xdr:nvCxnSpPr>
        <xdr:cNvPr id="441" name="直線コネクタ 440"/>
        <xdr:cNvCxnSpPr/>
      </xdr:nvCxnSpPr>
      <xdr:spPr>
        <a:xfrm flipV="1">
          <a:off x="16179800" y="2888657"/>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30751</xdr:rowOff>
    </xdr:from>
    <xdr:ext cx="762000" cy="259045"/>
    <xdr:sp macro="" textlink="">
      <xdr:nvSpPr>
        <xdr:cNvPr id="442" name="将来負担の状況平均値テキスト"/>
        <xdr:cNvSpPr txBox="1"/>
      </xdr:nvSpPr>
      <xdr:spPr>
        <a:xfrm>
          <a:off x="17106900" y="260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14224</xdr:rowOff>
    </xdr:from>
    <xdr:to>
      <xdr:col>24</xdr:col>
      <xdr:colOff>609600</xdr:colOff>
      <xdr:row>16</xdr:row>
      <xdr:rowOff>115824</xdr:rowOff>
    </xdr:to>
    <xdr:sp macro="" textlink="">
      <xdr:nvSpPr>
        <xdr:cNvPr id="443" name="フローチャート : 判断 442"/>
        <xdr:cNvSpPr/>
      </xdr:nvSpPr>
      <xdr:spPr>
        <a:xfrm>
          <a:off x="169672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51223</xdr:rowOff>
    </xdr:from>
    <xdr:to>
      <xdr:col>23</xdr:col>
      <xdr:colOff>406400</xdr:colOff>
      <xdr:row>17</xdr:row>
      <xdr:rowOff>101092</xdr:rowOff>
    </xdr:to>
    <xdr:cxnSp macro="">
      <xdr:nvCxnSpPr>
        <xdr:cNvPr id="444" name="直線コネクタ 443"/>
        <xdr:cNvCxnSpPr/>
      </xdr:nvCxnSpPr>
      <xdr:spPr>
        <a:xfrm flipV="1">
          <a:off x="15290800" y="2965873"/>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80984</xdr:rowOff>
    </xdr:from>
    <xdr:to>
      <xdr:col>23</xdr:col>
      <xdr:colOff>457200</xdr:colOff>
      <xdr:row>17</xdr:row>
      <xdr:rowOff>11134</xdr:rowOff>
    </xdr:to>
    <xdr:sp macro="" textlink="">
      <xdr:nvSpPr>
        <xdr:cNvPr id="445" name="フローチャート : 判断 444"/>
        <xdr:cNvSpPr/>
      </xdr:nvSpPr>
      <xdr:spPr>
        <a:xfrm>
          <a:off x="16129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21311</xdr:rowOff>
    </xdr:from>
    <xdr:ext cx="736600" cy="259045"/>
    <xdr:sp macro="" textlink="">
      <xdr:nvSpPr>
        <xdr:cNvPr id="446" name="テキスト ボックス 445"/>
        <xdr:cNvSpPr txBox="1"/>
      </xdr:nvSpPr>
      <xdr:spPr>
        <a:xfrm>
          <a:off x="15798800" y="25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101092</xdr:rowOff>
    </xdr:from>
    <xdr:to>
      <xdr:col>22</xdr:col>
      <xdr:colOff>203200</xdr:colOff>
      <xdr:row>18</xdr:row>
      <xdr:rowOff>13293</xdr:rowOff>
    </xdr:to>
    <xdr:cxnSp macro="">
      <xdr:nvCxnSpPr>
        <xdr:cNvPr id="447" name="直線コネクタ 446"/>
        <xdr:cNvCxnSpPr/>
      </xdr:nvCxnSpPr>
      <xdr:spPr>
        <a:xfrm flipV="1">
          <a:off x="14401800" y="3015742"/>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423</xdr:rowOff>
    </xdr:from>
    <xdr:to>
      <xdr:col>22</xdr:col>
      <xdr:colOff>254000</xdr:colOff>
      <xdr:row>17</xdr:row>
      <xdr:rowOff>102023</xdr:rowOff>
    </xdr:to>
    <xdr:sp macro="" textlink="">
      <xdr:nvSpPr>
        <xdr:cNvPr id="448" name="フローチャート : 判断 447"/>
        <xdr:cNvSpPr/>
      </xdr:nvSpPr>
      <xdr:spPr>
        <a:xfrm>
          <a:off x="15240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112200</xdr:rowOff>
    </xdr:from>
    <xdr:ext cx="762000" cy="259045"/>
    <xdr:sp macro="" textlink="">
      <xdr:nvSpPr>
        <xdr:cNvPr id="449" name="テキスト ボックス 448"/>
        <xdr:cNvSpPr txBox="1"/>
      </xdr:nvSpPr>
      <xdr:spPr>
        <a:xfrm>
          <a:off x="14909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13293</xdr:rowOff>
    </xdr:from>
    <xdr:to>
      <xdr:col>21</xdr:col>
      <xdr:colOff>0</xdr:colOff>
      <xdr:row>18</xdr:row>
      <xdr:rowOff>38227</xdr:rowOff>
    </xdr:to>
    <xdr:cxnSp macro="">
      <xdr:nvCxnSpPr>
        <xdr:cNvPr id="450" name="直線コネクタ 449"/>
        <xdr:cNvCxnSpPr/>
      </xdr:nvCxnSpPr>
      <xdr:spPr>
        <a:xfrm flipV="1">
          <a:off x="13512800" y="3099393"/>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121073</xdr:rowOff>
    </xdr:from>
    <xdr:to>
      <xdr:col>21</xdr:col>
      <xdr:colOff>50800</xdr:colOff>
      <xdr:row>18</xdr:row>
      <xdr:rowOff>51223</xdr:rowOff>
    </xdr:to>
    <xdr:sp macro="" textlink="">
      <xdr:nvSpPr>
        <xdr:cNvPr id="451" name="フローチャート : 判断 450"/>
        <xdr:cNvSpPr/>
      </xdr:nvSpPr>
      <xdr:spPr>
        <a:xfrm>
          <a:off x="14351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61400</xdr:rowOff>
    </xdr:from>
    <xdr:ext cx="762000" cy="259045"/>
    <xdr:sp macro="" textlink="">
      <xdr:nvSpPr>
        <xdr:cNvPr id="452" name="テキスト ボックス 451"/>
        <xdr:cNvSpPr txBox="1"/>
      </xdr:nvSpPr>
      <xdr:spPr>
        <a:xfrm>
          <a:off x="14020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22013</xdr:rowOff>
    </xdr:from>
    <xdr:to>
      <xdr:col>19</xdr:col>
      <xdr:colOff>533400</xdr:colOff>
      <xdr:row>18</xdr:row>
      <xdr:rowOff>123613</xdr:rowOff>
    </xdr:to>
    <xdr:sp macro="" textlink="">
      <xdr:nvSpPr>
        <xdr:cNvPr id="453" name="フローチャート : 判断 452"/>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108390</xdr:rowOff>
    </xdr:from>
    <xdr:ext cx="762000" cy="259045"/>
    <xdr:sp macro="" textlink="">
      <xdr:nvSpPr>
        <xdr:cNvPr id="454" name="テキスト ボックス 453"/>
        <xdr:cNvSpPr txBox="1"/>
      </xdr:nvSpPr>
      <xdr:spPr>
        <a:xfrm>
          <a:off x="13131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94657</xdr:rowOff>
    </xdr:from>
    <xdr:to>
      <xdr:col>24</xdr:col>
      <xdr:colOff>609600</xdr:colOff>
      <xdr:row>17</xdr:row>
      <xdr:rowOff>24807</xdr:rowOff>
    </xdr:to>
    <xdr:sp macro="" textlink="">
      <xdr:nvSpPr>
        <xdr:cNvPr id="460" name="円/楕円 459"/>
        <xdr:cNvSpPr/>
      </xdr:nvSpPr>
      <xdr:spPr>
        <a:xfrm>
          <a:off x="16967200" y="28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66734</xdr:rowOff>
    </xdr:from>
    <xdr:ext cx="762000" cy="259045"/>
    <xdr:sp macro="" textlink="">
      <xdr:nvSpPr>
        <xdr:cNvPr id="461" name="将来負担の状況該当値テキスト"/>
        <xdr:cNvSpPr txBox="1"/>
      </xdr:nvSpPr>
      <xdr:spPr>
        <a:xfrm>
          <a:off x="17106900" y="28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423</xdr:rowOff>
    </xdr:from>
    <xdr:to>
      <xdr:col>23</xdr:col>
      <xdr:colOff>457200</xdr:colOff>
      <xdr:row>17</xdr:row>
      <xdr:rowOff>102023</xdr:rowOff>
    </xdr:to>
    <xdr:sp macro="" textlink="">
      <xdr:nvSpPr>
        <xdr:cNvPr id="462" name="円/楕円 461"/>
        <xdr:cNvSpPr/>
      </xdr:nvSpPr>
      <xdr:spPr>
        <a:xfrm>
          <a:off x="16129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86800</xdr:rowOff>
    </xdr:from>
    <xdr:ext cx="736600" cy="259045"/>
    <xdr:sp macro="" textlink="">
      <xdr:nvSpPr>
        <xdr:cNvPr id="463" name="テキスト ボックス 462"/>
        <xdr:cNvSpPr txBox="1"/>
      </xdr:nvSpPr>
      <xdr:spPr>
        <a:xfrm>
          <a:off x="15798800" y="300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50292</xdr:rowOff>
    </xdr:from>
    <xdr:to>
      <xdr:col>22</xdr:col>
      <xdr:colOff>254000</xdr:colOff>
      <xdr:row>17</xdr:row>
      <xdr:rowOff>151892</xdr:rowOff>
    </xdr:to>
    <xdr:sp macro="" textlink="">
      <xdr:nvSpPr>
        <xdr:cNvPr id="464" name="円/楕円 463"/>
        <xdr:cNvSpPr/>
      </xdr:nvSpPr>
      <xdr:spPr>
        <a:xfrm>
          <a:off x="15240000" y="29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136669</xdr:rowOff>
    </xdr:from>
    <xdr:ext cx="762000" cy="259045"/>
    <xdr:sp macro="" textlink="">
      <xdr:nvSpPr>
        <xdr:cNvPr id="465" name="テキスト ボックス 464"/>
        <xdr:cNvSpPr txBox="1"/>
      </xdr:nvSpPr>
      <xdr:spPr>
        <a:xfrm>
          <a:off x="14909800" y="305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133943</xdr:rowOff>
    </xdr:from>
    <xdr:to>
      <xdr:col>21</xdr:col>
      <xdr:colOff>50800</xdr:colOff>
      <xdr:row>18</xdr:row>
      <xdr:rowOff>64093</xdr:rowOff>
    </xdr:to>
    <xdr:sp macro="" textlink="">
      <xdr:nvSpPr>
        <xdr:cNvPr id="466" name="円/楕円 465"/>
        <xdr:cNvSpPr/>
      </xdr:nvSpPr>
      <xdr:spPr>
        <a:xfrm>
          <a:off x="14351000" y="30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48870</xdr:rowOff>
    </xdr:from>
    <xdr:ext cx="762000" cy="259045"/>
    <xdr:sp macro="" textlink="">
      <xdr:nvSpPr>
        <xdr:cNvPr id="467" name="テキスト ボックス 466"/>
        <xdr:cNvSpPr txBox="1"/>
      </xdr:nvSpPr>
      <xdr:spPr>
        <a:xfrm>
          <a:off x="14020800" y="313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68" name="円/楕円 467"/>
        <xdr:cNvSpPr/>
      </xdr:nvSpPr>
      <xdr:spPr>
        <a:xfrm>
          <a:off x="13462000" y="30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99204</xdr:rowOff>
    </xdr:from>
    <xdr:ext cx="762000" cy="259045"/>
    <xdr:sp macro="" textlink="">
      <xdr:nvSpPr>
        <xdr:cNvPr id="469" name="テキスト ボックス 468"/>
        <xdr:cNvSpPr txBox="1"/>
      </xdr:nvSpPr>
      <xdr:spPr>
        <a:xfrm>
          <a:off x="13131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岡山県倉敷市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483,348
478,187
354.73
174,073,615
168,510,421
4,151,330
105,049,686
164,260,589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人件費に係る経常収支比率は，前年度から１．８ポイント改善し，類似団体平均よりも０．３ポイント下回った。行財政改革プラン２０１１による</a:t>
          </a:r>
          <a:r>
            <a:rPr kumimoji="1" lang="ja-JP" altLang="ja-JP" sz="1300">
              <a:solidFill>
                <a:schemeClr val="dk1"/>
              </a:solidFill>
              <a:effectLst/>
              <a:latin typeface="+mn-lt"/>
              <a:ea typeface="+mn-ea"/>
              <a:cs typeface="+mn-cs"/>
            </a:rPr>
            <a:t>定員適正化計画</a:t>
          </a:r>
          <a:r>
            <a:rPr kumimoji="1" lang="ja-JP" altLang="en-US" sz="1300">
              <a:solidFill>
                <a:schemeClr val="dk1"/>
              </a:solidFill>
              <a:effectLst/>
              <a:latin typeface="+mn-lt"/>
              <a:ea typeface="+mn-ea"/>
              <a:cs typeface="+mn-cs"/>
            </a:rPr>
            <a:t>が今年度で終了するため，更なる定員適正化や</a:t>
          </a:r>
          <a:r>
            <a:rPr kumimoji="1" lang="ja-JP" altLang="en-US" sz="1300">
              <a:latin typeface="ＭＳ Ｐゴシック"/>
            </a:rPr>
            <a:t>給料表の構造の見直し等について，</a:t>
          </a:r>
          <a:r>
            <a:rPr kumimoji="1" lang="ja-JP" altLang="ja-JP" sz="1300">
              <a:solidFill>
                <a:schemeClr val="dk1"/>
              </a:solidFill>
              <a:effectLst/>
              <a:latin typeface="+mn-lt"/>
              <a:ea typeface="+mn-ea"/>
              <a:cs typeface="+mn-cs"/>
            </a:rPr>
            <a:t>平成２７年度策定の次期計画への</a:t>
          </a:r>
          <a:r>
            <a:rPr kumimoji="1" lang="ja-JP" altLang="en-US" sz="1300">
              <a:latin typeface="ＭＳ Ｐゴシック"/>
            </a:rPr>
            <a:t>反映を検討し着実に推進していく。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42</xdr:row>
      <xdr:rowOff>39915</xdr:rowOff>
    </xdr:to>
    <xdr:cxnSp macro="">
      <xdr:nvCxnSpPr>
        <xdr:cNvPr id="62" name="直線コネクタ 61"/>
        <xdr:cNvCxnSpPr/>
      </xdr:nvCxnSpPr>
      <xdr:spPr>
        <a:xfrm flipV="1">
          <a:off x="4826000" y="56406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5"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6" name="直線コネクタ 65"/>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135164</xdr:rowOff>
    </xdr:from>
    <xdr:to>
      <xdr:col>7</xdr:col>
      <xdr:colOff>15875</xdr:colOff>
      <xdr:row>38</xdr:row>
      <xdr:rowOff>159657</xdr:rowOff>
    </xdr:to>
    <xdr:cxnSp macro="">
      <xdr:nvCxnSpPr>
        <xdr:cNvPr id="67" name="直線コネクタ 66"/>
        <xdr:cNvCxnSpPr/>
      </xdr:nvCxnSpPr>
      <xdr:spPr>
        <a:xfrm flipV="1">
          <a:off x="3987800" y="64788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8"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9" name="フローチャート : 判断 68"/>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38</xdr:row>
      <xdr:rowOff>159657</xdr:rowOff>
    </xdr:to>
    <xdr:cxnSp macro="">
      <xdr:nvCxnSpPr>
        <xdr:cNvPr id="70" name="直線コネクタ 69"/>
        <xdr:cNvCxnSpPr/>
      </xdr:nvCxnSpPr>
      <xdr:spPr>
        <a:xfrm>
          <a:off x="3098800" y="664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65315</xdr:rowOff>
    </xdr:from>
    <xdr:to>
      <xdr:col>5</xdr:col>
      <xdr:colOff>600075</xdr:colOff>
      <xdr:row>38</xdr:row>
      <xdr:rowOff>166915</xdr:rowOff>
    </xdr:to>
    <xdr:sp macro="" textlink="">
      <xdr:nvSpPr>
        <xdr:cNvPr id="71" name="フローチャート : 判断 70"/>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5641</xdr:rowOff>
    </xdr:from>
    <xdr:ext cx="736600" cy="259045"/>
    <xdr:sp macro="" textlink="">
      <xdr:nvSpPr>
        <xdr:cNvPr id="72" name="テキスト ボックス 71"/>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39</xdr:row>
      <xdr:rowOff>140607</xdr:rowOff>
    </xdr:to>
    <xdr:cxnSp macro="">
      <xdr:nvCxnSpPr>
        <xdr:cNvPr id="73" name="直線コネクタ 72"/>
        <xdr:cNvCxnSpPr/>
      </xdr:nvCxnSpPr>
      <xdr:spPr>
        <a:xfrm flipV="1">
          <a:off x="2209800" y="66421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4" name="フローチャート : 判断 73"/>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75" name="テキスト ボックス 74"/>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140607</xdr:rowOff>
    </xdr:from>
    <xdr:to>
      <xdr:col>3</xdr:col>
      <xdr:colOff>142875</xdr:colOff>
      <xdr:row>40</xdr:row>
      <xdr:rowOff>110672</xdr:rowOff>
    </xdr:to>
    <xdr:cxnSp macro="">
      <xdr:nvCxnSpPr>
        <xdr:cNvPr id="76" name="直線コネクタ 75"/>
        <xdr:cNvCxnSpPr/>
      </xdr:nvCxnSpPr>
      <xdr:spPr>
        <a:xfrm flipV="1">
          <a:off x="1320800" y="68271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7" name="フローチャート : 判断 76"/>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8" name="テキスト ボックス 77"/>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79" name="フローチャート : 判断 78"/>
        <xdr:cNvSpPr/>
      </xdr:nvSpPr>
      <xdr:spPr>
        <a:xfrm>
          <a:off x="1270000" y="68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128105</xdr:rowOff>
    </xdr:from>
    <xdr:ext cx="762000" cy="259045"/>
    <xdr:sp macro="" textlink="">
      <xdr:nvSpPr>
        <xdr:cNvPr id="80" name="テキスト ボックス 79"/>
        <xdr:cNvSpPr txBox="1"/>
      </xdr:nvSpPr>
      <xdr:spPr>
        <a:xfrm>
          <a:off x="939800" y="664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84364</xdr:rowOff>
    </xdr:from>
    <xdr:to>
      <xdr:col>7</xdr:col>
      <xdr:colOff>66675</xdr:colOff>
      <xdr:row>38</xdr:row>
      <xdr:rowOff>14514</xdr:rowOff>
    </xdr:to>
    <xdr:sp macro="" textlink="">
      <xdr:nvSpPr>
        <xdr:cNvPr id="86" name="円/楕円 85"/>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100891</xdr:rowOff>
    </xdr:from>
    <xdr:ext cx="762000" cy="259045"/>
    <xdr:sp macro="" textlink="">
      <xdr:nvSpPr>
        <xdr:cNvPr id="87" name="人件費該当値テキスト"/>
        <xdr:cNvSpPr txBox="1"/>
      </xdr:nvSpPr>
      <xdr:spPr>
        <a:xfrm>
          <a:off x="49149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108857</xdr:rowOff>
    </xdr:from>
    <xdr:to>
      <xdr:col>5</xdr:col>
      <xdr:colOff>600075</xdr:colOff>
      <xdr:row>39</xdr:row>
      <xdr:rowOff>39007</xdr:rowOff>
    </xdr:to>
    <xdr:sp macro="" textlink="">
      <xdr:nvSpPr>
        <xdr:cNvPr id="88" name="円/楕円 87"/>
        <xdr:cNvSpPr/>
      </xdr:nvSpPr>
      <xdr:spPr>
        <a:xfrm>
          <a:off x="393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23784</xdr:rowOff>
    </xdr:from>
    <xdr:ext cx="736600" cy="259045"/>
    <xdr:sp macro="" textlink="">
      <xdr:nvSpPr>
        <xdr:cNvPr id="89" name="テキスト ボックス 88"/>
        <xdr:cNvSpPr txBox="1"/>
      </xdr:nvSpPr>
      <xdr:spPr>
        <a:xfrm>
          <a:off x="3606800" y="671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90" name="円/楕円 89"/>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16527</xdr:rowOff>
    </xdr:from>
    <xdr:ext cx="762000" cy="259045"/>
    <xdr:sp macro="" textlink="">
      <xdr:nvSpPr>
        <xdr:cNvPr id="91" name="テキスト ボックス 90"/>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89807</xdr:rowOff>
    </xdr:from>
    <xdr:to>
      <xdr:col>3</xdr:col>
      <xdr:colOff>193675</xdr:colOff>
      <xdr:row>40</xdr:row>
      <xdr:rowOff>19957</xdr:rowOff>
    </xdr:to>
    <xdr:sp macro="" textlink="">
      <xdr:nvSpPr>
        <xdr:cNvPr id="92" name="円/楕円 91"/>
        <xdr:cNvSpPr/>
      </xdr:nvSpPr>
      <xdr:spPr>
        <a:xfrm>
          <a:off x="2159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4734</xdr:rowOff>
    </xdr:from>
    <xdr:ext cx="762000" cy="259045"/>
    <xdr:sp macro="" textlink="">
      <xdr:nvSpPr>
        <xdr:cNvPr id="93" name="テキスト ボックス 92"/>
        <xdr:cNvSpPr txBox="1"/>
      </xdr:nvSpPr>
      <xdr:spPr>
        <a:xfrm>
          <a:off x="1828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59872</xdr:rowOff>
    </xdr:from>
    <xdr:to>
      <xdr:col>1</xdr:col>
      <xdr:colOff>676275</xdr:colOff>
      <xdr:row>40</xdr:row>
      <xdr:rowOff>161472</xdr:rowOff>
    </xdr:to>
    <xdr:sp macro="" textlink="">
      <xdr:nvSpPr>
        <xdr:cNvPr id="94" name="円/楕円 93"/>
        <xdr:cNvSpPr/>
      </xdr:nvSpPr>
      <xdr:spPr>
        <a:xfrm>
          <a:off x="1270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146249</xdr:rowOff>
    </xdr:from>
    <xdr:ext cx="762000" cy="259045"/>
    <xdr:sp macro="" textlink="">
      <xdr:nvSpPr>
        <xdr:cNvPr id="95" name="テキスト ボックス 94"/>
        <xdr:cNvSpPr txBox="1"/>
      </xdr:nvSpPr>
      <xdr:spPr>
        <a:xfrm>
          <a:off x="939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と比較して０．９ポイント悪化しているものの，物件費の総額は微減の状態である。物件費が高止まりしている要因として，ごみ処理事業などを積極的に民間委託したこともその一つであると考えるが，今後においても行財政改革の推進による経費節減や合理化を積極的に行い，健全な財政運営に努め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0" name="直線コネクタ 109"/>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1" name="テキスト ボックス 110"/>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2" name="直線コネクタ 111"/>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3" name="テキスト ボックス 112"/>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6" name="直線コネクタ 115"/>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7" name="テキスト ボックス 116"/>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8" name="直線コネクタ 117"/>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9" name="テキスト ボックス 118"/>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31750</xdr:rowOff>
    </xdr:to>
    <xdr:cxnSp macro="">
      <xdr:nvCxnSpPr>
        <xdr:cNvPr id="123" name="直線コネクタ 122"/>
        <xdr:cNvCxnSpPr/>
      </xdr:nvCxnSpPr>
      <xdr:spPr>
        <a:xfrm flipV="1">
          <a:off x="16510000" y="2260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3827</xdr:rowOff>
    </xdr:from>
    <xdr:ext cx="762000" cy="259045"/>
    <xdr:sp macro="" textlink="">
      <xdr:nvSpPr>
        <xdr:cNvPr id="124"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31750</xdr:rowOff>
    </xdr:from>
    <xdr:to>
      <xdr:col>24</xdr:col>
      <xdr:colOff>120650</xdr:colOff>
      <xdr:row>21</xdr:row>
      <xdr:rowOff>31750</xdr:rowOff>
    </xdr:to>
    <xdr:cxnSp macro="">
      <xdr:nvCxnSpPr>
        <xdr:cNvPr id="125" name="直線コネクタ 124"/>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6"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7" name="直線コネクタ 126"/>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158750</xdr:rowOff>
    </xdr:from>
    <xdr:to>
      <xdr:col>24</xdr:col>
      <xdr:colOff>31750</xdr:colOff>
      <xdr:row>16</xdr:row>
      <xdr:rowOff>101600</xdr:rowOff>
    </xdr:to>
    <xdr:cxnSp macro="">
      <xdr:nvCxnSpPr>
        <xdr:cNvPr id="128" name="直線コネクタ 127"/>
        <xdr:cNvCxnSpPr/>
      </xdr:nvCxnSpPr>
      <xdr:spPr>
        <a:xfrm>
          <a:off x="15671800" y="2730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54627</xdr:rowOff>
    </xdr:from>
    <xdr:ext cx="762000" cy="259045"/>
    <xdr:sp macro="" textlink="">
      <xdr:nvSpPr>
        <xdr:cNvPr id="129"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30" name="フローチャート : 判断 129"/>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158750</xdr:rowOff>
    </xdr:to>
    <xdr:cxnSp macro="">
      <xdr:nvCxnSpPr>
        <xdr:cNvPr id="131" name="直線コネクタ 130"/>
        <xdr:cNvCxnSpPr/>
      </xdr:nvCxnSpPr>
      <xdr:spPr>
        <a:xfrm>
          <a:off x="14782800" y="2679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158750</xdr:rowOff>
    </xdr:from>
    <xdr:to>
      <xdr:col>22</xdr:col>
      <xdr:colOff>615950</xdr:colOff>
      <xdr:row>16</xdr:row>
      <xdr:rowOff>88900</xdr:rowOff>
    </xdr:to>
    <xdr:sp macro="" textlink="">
      <xdr:nvSpPr>
        <xdr:cNvPr id="132" name="フローチャート : 判断 131"/>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3" name="テキスト ボックス 132"/>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146050</xdr:rowOff>
    </xdr:to>
    <xdr:cxnSp macro="">
      <xdr:nvCxnSpPr>
        <xdr:cNvPr id="134" name="直線コネクタ 133"/>
        <xdr:cNvCxnSpPr/>
      </xdr:nvCxnSpPr>
      <xdr:spPr>
        <a:xfrm flipV="1">
          <a:off x="13893800" y="267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107950</xdr:rowOff>
    </xdr:from>
    <xdr:to>
      <xdr:col>21</xdr:col>
      <xdr:colOff>412750</xdr:colOff>
      <xdr:row>16</xdr:row>
      <xdr:rowOff>38100</xdr:rowOff>
    </xdr:to>
    <xdr:sp macro="" textlink="">
      <xdr:nvSpPr>
        <xdr:cNvPr id="135" name="フローチャート : 判断 134"/>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22877</xdr:rowOff>
    </xdr:from>
    <xdr:ext cx="762000" cy="259045"/>
    <xdr:sp macro="" textlink="">
      <xdr:nvSpPr>
        <xdr:cNvPr id="136" name="テキスト ボックス 135"/>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133350</xdr:rowOff>
    </xdr:from>
    <xdr:to>
      <xdr:col>20</xdr:col>
      <xdr:colOff>158750</xdr:colOff>
      <xdr:row>15</xdr:row>
      <xdr:rowOff>146050</xdr:rowOff>
    </xdr:to>
    <xdr:cxnSp macro="">
      <xdr:nvCxnSpPr>
        <xdr:cNvPr id="137" name="直線コネクタ 136"/>
        <xdr:cNvCxnSpPr/>
      </xdr:nvCxnSpPr>
      <xdr:spPr>
        <a:xfrm>
          <a:off x="13004800" y="2705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8" name="フローチャート : 判断 137"/>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39" name="テキスト ボックス 138"/>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0" name="フローチャート : 判断 139"/>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1" name="テキスト ボックス 140"/>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50800</xdr:rowOff>
    </xdr:from>
    <xdr:to>
      <xdr:col>24</xdr:col>
      <xdr:colOff>82550</xdr:colOff>
      <xdr:row>16</xdr:row>
      <xdr:rowOff>152400</xdr:rowOff>
    </xdr:to>
    <xdr:sp macro="" textlink="">
      <xdr:nvSpPr>
        <xdr:cNvPr id="147" name="円/楕円 146"/>
        <xdr:cNvSpPr/>
      </xdr:nvSpPr>
      <xdr:spPr>
        <a:xfrm>
          <a:off x="164592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22877</xdr:rowOff>
    </xdr:from>
    <xdr:ext cx="762000" cy="259045"/>
    <xdr:sp macro="" textlink="">
      <xdr:nvSpPr>
        <xdr:cNvPr id="148" name="物件費該当値テキスト"/>
        <xdr:cNvSpPr txBox="1"/>
      </xdr:nvSpPr>
      <xdr:spPr>
        <a:xfrm>
          <a:off x="165989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107950</xdr:rowOff>
    </xdr:from>
    <xdr:to>
      <xdr:col>22</xdr:col>
      <xdr:colOff>615950</xdr:colOff>
      <xdr:row>16</xdr:row>
      <xdr:rowOff>38100</xdr:rowOff>
    </xdr:to>
    <xdr:sp macro="" textlink="">
      <xdr:nvSpPr>
        <xdr:cNvPr id="149" name="円/楕円 148"/>
        <xdr:cNvSpPr/>
      </xdr:nvSpPr>
      <xdr:spPr>
        <a:xfrm>
          <a:off x="15621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48277</xdr:rowOff>
    </xdr:from>
    <xdr:ext cx="736600" cy="259045"/>
    <xdr:sp macro="" textlink="">
      <xdr:nvSpPr>
        <xdr:cNvPr id="150" name="テキスト ボックス 149"/>
        <xdr:cNvSpPr txBox="1"/>
      </xdr:nvSpPr>
      <xdr:spPr>
        <a:xfrm>
          <a:off x="15290800" y="244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1" name="円/楕円 150"/>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2" name="テキスト ボックス 151"/>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3" name="円/楕円 152"/>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54" name="テキスト ボックス 153"/>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82550</xdr:rowOff>
    </xdr:from>
    <xdr:to>
      <xdr:col>19</xdr:col>
      <xdr:colOff>6350</xdr:colOff>
      <xdr:row>16</xdr:row>
      <xdr:rowOff>12700</xdr:rowOff>
    </xdr:to>
    <xdr:sp macro="" textlink="">
      <xdr:nvSpPr>
        <xdr:cNvPr id="155" name="円/楕円 154"/>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22877</xdr:rowOff>
    </xdr:from>
    <xdr:ext cx="762000" cy="259045"/>
    <xdr:sp macro="" textlink="">
      <xdr:nvSpPr>
        <xdr:cNvPr id="156" name="テキスト ボックス 155"/>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と比較して，生活保護費等の減少により０．４ポイント改善したが，社会福祉費における障がい者支援給付費や障害者総合支援地域生活支援事業費，児童福祉費における民間保育所運営費等が大きく伸びており，今後も同様の推移が見込まれることから，健全な財政運営に努める。</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101600</xdr:rowOff>
    </xdr:to>
    <xdr:cxnSp macro="">
      <xdr:nvCxnSpPr>
        <xdr:cNvPr id="184" name="直線コネクタ 183"/>
        <xdr:cNvCxnSpPr/>
      </xdr:nvCxnSpPr>
      <xdr:spPr>
        <a:xfrm flipV="1">
          <a:off x="4826000" y="90805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73677</xdr:rowOff>
    </xdr:from>
    <xdr:ext cx="762000" cy="259045"/>
    <xdr:sp macro="" textlink="">
      <xdr:nvSpPr>
        <xdr:cNvPr id="185" name="扶助費最小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60</xdr:row>
      <xdr:rowOff>101600</xdr:rowOff>
    </xdr:from>
    <xdr:to>
      <xdr:col>7</xdr:col>
      <xdr:colOff>104775</xdr:colOff>
      <xdr:row>60</xdr:row>
      <xdr:rowOff>101600</xdr:rowOff>
    </xdr:to>
    <xdr:cxnSp macro="">
      <xdr:nvCxnSpPr>
        <xdr:cNvPr id="186" name="直線コネクタ 185"/>
        <xdr:cNvCxnSpPr/>
      </xdr:nvCxnSpPr>
      <xdr:spPr>
        <a:xfrm>
          <a:off x="4737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7"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8" name="直線コネクタ 187"/>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139700</xdr:rowOff>
    </xdr:to>
    <xdr:cxnSp macro="">
      <xdr:nvCxnSpPr>
        <xdr:cNvPr id="189" name="直線コネクタ 188"/>
        <xdr:cNvCxnSpPr/>
      </xdr:nvCxnSpPr>
      <xdr:spPr>
        <a:xfrm flipV="1">
          <a:off x="3987800" y="9690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0"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191" name="フローチャート : 判断 190"/>
        <xdr:cNvSpPr/>
      </xdr:nvSpPr>
      <xdr:spPr>
        <a:xfrm>
          <a:off x="4775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0</xdr:rowOff>
    </xdr:from>
    <xdr:to>
      <xdr:col>5</xdr:col>
      <xdr:colOff>549275</xdr:colOff>
      <xdr:row>56</xdr:row>
      <xdr:rowOff>139700</xdr:rowOff>
    </xdr:to>
    <xdr:cxnSp macro="">
      <xdr:nvCxnSpPr>
        <xdr:cNvPr id="192" name="直線コネクタ 191"/>
        <xdr:cNvCxnSpPr/>
      </xdr:nvCxnSpPr>
      <xdr:spPr>
        <a:xfrm>
          <a:off x="3098800" y="9601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50800</xdr:rowOff>
    </xdr:from>
    <xdr:to>
      <xdr:col>5</xdr:col>
      <xdr:colOff>600075</xdr:colOff>
      <xdr:row>56</xdr:row>
      <xdr:rowOff>152400</xdr:rowOff>
    </xdr:to>
    <xdr:sp macro="" textlink="">
      <xdr:nvSpPr>
        <xdr:cNvPr id="193" name="フローチャート : 判断 192"/>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194" name="テキスト ボックス 193"/>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0</xdr:rowOff>
    </xdr:from>
    <xdr:to>
      <xdr:col>4</xdr:col>
      <xdr:colOff>346075</xdr:colOff>
      <xdr:row>56</xdr:row>
      <xdr:rowOff>0</xdr:rowOff>
    </xdr:to>
    <xdr:cxnSp macro="">
      <xdr:nvCxnSpPr>
        <xdr:cNvPr id="195" name="直線コネクタ 194"/>
        <xdr:cNvCxnSpPr/>
      </xdr:nvCxnSpPr>
      <xdr:spPr>
        <a:xfrm>
          <a:off x="22098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6" name="フローチャート : 判断 195"/>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7" name="テキスト ボックス 196"/>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56</xdr:row>
      <xdr:rowOff>0</xdr:rowOff>
    </xdr:to>
    <xdr:cxnSp macro="">
      <xdr:nvCxnSpPr>
        <xdr:cNvPr id="198" name="直線コネクタ 197"/>
        <xdr:cNvCxnSpPr/>
      </xdr:nvCxnSpPr>
      <xdr:spPr>
        <a:xfrm>
          <a:off x="1320800" y="9461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9" name="フローチャート : 判断 198"/>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200" name="テキスト ボックス 199"/>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01" name="フローチャート : 判断 200"/>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02" name="テキスト ボックス 201"/>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8" name="円/楕円 207"/>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54627</xdr:rowOff>
    </xdr:from>
    <xdr:ext cx="762000" cy="259045"/>
    <xdr:sp macro="" textlink="">
      <xdr:nvSpPr>
        <xdr:cNvPr id="209"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88900</xdr:rowOff>
    </xdr:from>
    <xdr:to>
      <xdr:col>5</xdr:col>
      <xdr:colOff>600075</xdr:colOff>
      <xdr:row>57</xdr:row>
      <xdr:rowOff>19050</xdr:rowOff>
    </xdr:to>
    <xdr:sp macro="" textlink="">
      <xdr:nvSpPr>
        <xdr:cNvPr id="210" name="円/楕円 209"/>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211" name="テキスト ボックス 21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120650</xdr:rowOff>
    </xdr:from>
    <xdr:to>
      <xdr:col>4</xdr:col>
      <xdr:colOff>396875</xdr:colOff>
      <xdr:row>56</xdr:row>
      <xdr:rowOff>50800</xdr:rowOff>
    </xdr:to>
    <xdr:sp macro="" textlink="">
      <xdr:nvSpPr>
        <xdr:cNvPr id="212" name="円/楕円 211"/>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60977</xdr:rowOff>
    </xdr:from>
    <xdr:ext cx="762000" cy="259045"/>
    <xdr:sp macro="" textlink="">
      <xdr:nvSpPr>
        <xdr:cNvPr id="213" name="テキスト ボックス 212"/>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120650</xdr:rowOff>
    </xdr:from>
    <xdr:to>
      <xdr:col>3</xdr:col>
      <xdr:colOff>193675</xdr:colOff>
      <xdr:row>56</xdr:row>
      <xdr:rowOff>50800</xdr:rowOff>
    </xdr:to>
    <xdr:sp macro="" textlink="">
      <xdr:nvSpPr>
        <xdr:cNvPr id="214" name="円/楕円 213"/>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60977</xdr:rowOff>
    </xdr:from>
    <xdr:ext cx="762000" cy="259045"/>
    <xdr:sp macro="" textlink="">
      <xdr:nvSpPr>
        <xdr:cNvPr id="215" name="テキスト ボックス 214"/>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6" name="円/楕円 215"/>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7" name="テキスト ボックス 216"/>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前年度比で０．３ポイント悪化し，類似団体平均を上回っているのは，繰出金の増加が主な要因である。これは，下水道事業会計での負債削減に向けた資本費平準化債の発行取りやめによる繰出しや，国民健康保険，介護保険事業会計での給付費の増加に伴う繰出しの増にともなうものである。今後も給付費の適正化や事業経費の節減を図るとともに，料金の適正化に努め，繰出金の抑制に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62230</xdr:rowOff>
    </xdr:from>
    <xdr:to>
      <xdr:col>24</xdr:col>
      <xdr:colOff>31750</xdr:colOff>
      <xdr:row>60</xdr:row>
      <xdr:rowOff>58420</xdr:rowOff>
    </xdr:to>
    <xdr:cxnSp macro="">
      <xdr:nvCxnSpPr>
        <xdr:cNvPr id="245" name="直線コネクタ 244"/>
        <xdr:cNvCxnSpPr/>
      </xdr:nvCxnSpPr>
      <xdr:spPr>
        <a:xfrm flipV="1">
          <a:off x="16510000" y="9149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7" name="直線コネクタ 24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148607</xdr:rowOff>
    </xdr:from>
    <xdr:ext cx="762000" cy="259045"/>
    <xdr:sp macro="" textlink="">
      <xdr:nvSpPr>
        <xdr:cNvPr id="248"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53</xdr:row>
      <xdr:rowOff>62230</xdr:rowOff>
    </xdr:from>
    <xdr:to>
      <xdr:col>24</xdr:col>
      <xdr:colOff>120650</xdr:colOff>
      <xdr:row>53</xdr:row>
      <xdr:rowOff>62230</xdr:rowOff>
    </xdr:to>
    <xdr:cxnSp macro="">
      <xdr:nvCxnSpPr>
        <xdr:cNvPr id="249" name="直線コネクタ 248"/>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58420</xdr:rowOff>
    </xdr:from>
    <xdr:to>
      <xdr:col>24</xdr:col>
      <xdr:colOff>31750</xdr:colOff>
      <xdr:row>58</xdr:row>
      <xdr:rowOff>81280</xdr:rowOff>
    </xdr:to>
    <xdr:cxnSp macro="">
      <xdr:nvCxnSpPr>
        <xdr:cNvPr id="250" name="直線コネクタ 249"/>
        <xdr:cNvCxnSpPr/>
      </xdr:nvCxnSpPr>
      <xdr:spPr>
        <a:xfrm>
          <a:off x="15671800" y="10002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51"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52" name="フローチャート : 判断 251"/>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27940</xdr:rowOff>
    </xdr:from>
    <xdr:to>
      <xdr:col>22</xdr:col>
      <xdr:colOff>565150</xdr:colOff>
      <xdr:row>58</xdr:row>
      <xdr:rowOff>58420</xdr:rowOff>
    </xdr:to>
    <xdr:cxnSp macro="">
      <xdr:nvCxnSpPr>
        <xdr:cNvPr id="253" name="直線コネクタ 252"/>
        <xdr:cNvCxnSpPr/>
      </xdr:nvCxnSpPr>
      <xdr:spPr>
        <a:xfrm>
          <a:off x="14782800" y="997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4" name="フローチャート : 判断 253"/>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55" name="テキスト ボックス 254"/>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27940</xdr:rowOff>
    </xdr:to>
    <xdr:cxnSp macro="">
      <xdr:nvCxnSpPr>
        <xdr:cNvPr id="256" name="直線コネクタ 255"/>
        <xdr:cNvCxnSpPr/>
      </xdr:nvCxnSpPr>
      <xdr:spPr>
        <a:xfrm>
          <a:off x="13893800" y="995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110490</xdr:rowOff>
    </xdr:from>
    <xdr:to>
      <xdr:col>21</xdr:col>
      <xdr:colOff>412750</xdr:colOff>
      <xdr:row>56</xdr:row>
      <xdr:rowOff>40640</xdr:rowOff>
    </xdr:to>
    <xdr:sp macro="" textlink="">
      <xdr:nvSpPr>
        <xdr:cNvPr id="257" name="フローチャート : 判断 256"/>
        <xdr:cNvSpPr/>
      </xdr:nvSpPr>
      <xdr:spPr>
        <a:xfrm>
          <a:off x="14732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58" name="テキスト ボックス 257"/>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27940</xdr:rowOff>
    </xdr:to>
    <xdr:cxnSp macro="">
      <xdr:nvCxnSpPr>
        <xdr:cNvPr id="259" name="直線コネクタ 258"/>
        <xdr:cNvCxnSpPr/>
      </xdr:nvCxnSpPr>
      <xdr:spPr>
        <a:xfrm flipV="1">
          <a:off x="13004800" y="995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0" name="フローチャート : 判断 259"/>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61" name="テキスト ボックス 260"/>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2" name="フローチャート : 判断 261"/>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3" name="テキスト ボックス 262"/>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69" name="円/楕円 268"/>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70"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xdr:rowOff>
    </xdr:from>
    <xdr:to>
      <xdr:col>22</xdr:col>
      <xdr:colOff>615950</xdr:colOff>
      <xdr:row>58</xdr:row>
      <xdr:rowOff>109220</xdr:rowOff>
    </xdr:to>
    <xdr:sp macro="" textlink="">
      <xdr:nvSpPr>
        <xdr:cNvPr id="271" name="円/楕円 270"/>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93997</xdr:rowOff>
    </xdr:from>
    <xdr:ext cx="736600" cy="259045"/>
    <xdr:sp macro="" textlink="">
      <xdr:nvSpPr>
        <xdr:cNvPr id="272" name="テキスト ボックス 271"/>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148590</xdr:rowOff>
    </xdr:from>
    <xdr:to>
      <xdr:col>21</xdr:col>
      <xdr:colOff>412750</xdr:colOff>
      <xdr:row>58</xdr:row>
      <xdr:rowOff>78740</xdr:rowOff>
    </xdr:to>
    <xdr:sp macro="" textlink="">
      <xdr:nvSpPr>
        <xdr:cNvPr id="273" name="円/楕円 272"/>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63517</xdr:rowOff>
    </xdr:from>
    <xdr:ext cx="762000" cy="259045"/>
    <xdr:sp macro="" textlink="">
      <xdr:nvSpPr>
        <xdr:cNvPr id="274" name="テキスト ボックス 273"/>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5" name="円/楕円 274"/>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6" name="テキスト ボックス 275"/>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148590</xdr:rowOff>
    </xdr:from>
    <xdr:to>
      <xdr:col>19</xdr:col>
      <xdr:colOff>6350</xdr:colOff>
      <xdr:row>58</xdr:row>
      <xdr:rowOff>78740</xdr:rowOff>
    </xdr:to>
    <xdr:sp macro="" textlink="">
      <xdr:nvSpPr>
        <xdr:cNvPr id="277" name="円/楕円 276"/>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63517</xdr:rowOff>
    </xdr:from>
    <xdr:ext cx="762000" cy="259045"/>
    <xdr:sp macro="" textlink="">
      <xdr:nvSpPr>
        <xdr:cNvPr id="278" name="テキスト ボックス 277"/>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昨年と比較して，</a:t>
          </a:r>
          <a:r>
            <a:rPr kumimoji="1" lang="ja-JP" altLang="ja-JP" sz="1300">
              <a:solidFill>
                <a:schemeClr val="dk1"/>
              </a:solidFill>
              <a:effectLst/>
              <a:latin typeface="+mn-lt"/>
              <a:ea typeface="+mn-ea"/>
              <a:cs typeface="+mn-cs"/>
            </a:rPr>
            <a:t>一部事務組合に対する負担金や生活保護費（国庫返還金）の減少により０．６ポイント改善した</a:t>
          </a:r>
          <a:r>
            <a:rPr kumimoji="1" lang="ja-JP" altLang="en-US" sz="1300">
              <a:solidFill>
                <a:schemeClr val="dk1"/>
              </a:solidFill>
              <a:effectLst/>
              <a:latin typeface="+mn-lt"/>
              <a:ea typeface="+mn-ea"/>
              <a:cs typeface="+mn-cs"/>
            </a:rPr>
            <a:t>。平成２８年度には国直轄事業である</a:t>
          </a:r>
          <a:r>
            <a:rPr kumimoji="1" lang="ja-JP" altLang="ja-JP" sz="1300">
              <a:solidFill>
                <a:schemeClr val="dk1"/>
              </a:solidFill>
              <a:effectLst/>
              <a:latin typeface="+mn-lt"/>
              <a:ea typeface="+mn-ea"/>
              <a:cs typeface="+mn-cs"/>
            </a:rPr>
            <a:t>新高梁川橋梁</a:t>
          </a:r>
          <a:r>
            <a:rPr kumimoji="1" lang="ja-JP" altLang="en-US" sz="1300">
              <a:solidFill>
                <a:schemeClr val="dk1"/>
              </a:solidFill>
              <a:effectLst/>
              <a:latin typeface="+mn-lt"/>
              <a:ea typeface="+mn-ea"/>
              <a:cs typeface="+mn-cs"/>
            </a:rPr>
            <a:t>の工事が完了するため，２９年度以降は補助費等の割合が減少することが見込めるが，今後も定期的に補助金の見直しを行い，適正化に努める。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6" name="直線コネクタ 305"/>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7"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8" name="直線コネクタ 307"/>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09"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0" name="直線コネクタ 309"/>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120650</xdr:rowOff>
    </xdr:from>
    <xdr:to>
      <xdr:col>24</xdr:col>
      <xdr:colOff>31750</xdr:colOff>
      <xdr:row>34</xdr:row>
      <xdr:rowOff>25400</xdr:rowOff>
    </xdr:to>
    <xdr:cxnSp macro="">
      <xdr:nvCxnSpPr>
        <xdr:cNvPr id="311" name="直線コネクタ 310"/>
        <xdr:cNvCxnSpPr/>
      </xdr:nvCxnSpPr>
      <xdr:spPr>
        <a:xfrm flipV="1">
          <a:off x="15671800" y="5778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73677</xdr:rowOff>
    </xdr:from>
    <xdr:ext cx="762000" cy="259045"/>
    <xdr:sp macro="" textlink="">
      <xdr:nvSpPr>
        <xdr:cNvPr id="312"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101600</xdr:rowOff>
    </xdr:from>
    <xdr:to>
      <xdr:col>24</xdr:col>
      <xdr:colOff>82550</xdr:colOff>
      <xdr:row>37</xdr:row>
      <xdr:rowOff>31750</xdr:rowOff>
    </xdr:to>
    <xdr:sp macro="" textlink="">
      <xdr:nvSpPr>
        <xdr:cNvPr id="313" name="フローチャート : 判断 312"/>
        <xdr:cNvSpPr/>
      </xdr:nvSpPr>
      <xdr:spPr>
        <a:xfrm>
          <a:off x="16459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133350</xdr:rowOff>
    </xdr:from>
    <xdr:to>
      <xdr:col>22</xdr:col>
      <xdr:colOff>565150</xdr:colOff>
      <xdr:row>34</xdr:row>
      <xdr:rowOff>25400</xdr:rowOff>
    </xdr:to>
    <xdr:cxnSp macro="">
      <xdr:nvCxnSpPr>
        <xdr:cNvPr id="314" name="直線コネクタ 313"/>
        <xdr:cNvCxnSpPr/>
      </xdr:nvCxnSpPr>
      <xdr:spPr>
        <a:xfrm>
          <a:off x="14782800" y="579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5" name="フローチャート : 判断 314"/>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6" name="テキスト ボックス 315"/>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133350</xdr:rowOff>
    </xdr:from>
    <xdr:to>
      <xdr:col>21</xdr:col>
      <xdr:colOff>361950</xdr:colOff>
      <xdr:row>34</xdr:row>
      <xdr:rowOff>50800</xdr:rowOff>
    </xdr:to>
    <xdr:cxnSp macro="">
      <xdr:nvCxnSpPr>
        <xdr:cNvPr id="317" name="直線コネクタ 316"/>
        <xdr:cNvCxnSpPr/>
      </xdr:nvCxnSpPr>
      <xdr:spPr>
        <a:xfrm flipV="1">
          <a:off x="13893800" y="5791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88900</xdr:rowOff>
    </xdr:from>
    <xdr:to>
      <xdr:col>21</xdr:col>
      <xdr:colOff>412750</xdr:colOff>
      <xdr:row>37</xdr:row>
      <xdr:rowOff>19050</xdr:rowOff>
    </xdr:to>
    <xdr:sp macro="" textlink="">
      <xdr:nvSpPr>
        <xdr:cNvPr id="318" name="フローチャート : 判断 317"/>
        <xdr:cNvSpPr/>
      </xdr:nvSpPr>
      <xdr:spPr>
        <a:xfrm>
          <a:off x="14732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3827</xdr:rowOff>
    </xdr:from>
    <xdr:ext cx="762000" cy="259045"/>
    <xdr:sp macro="" textlink="">
      <xdr:nvSpPr>
        <xdr:cNvPr id="319" name="テキスト ボックス 318"/>
        <xdr:cNvSpPr txBox="1"/>
      </xdr:nvSpPr>
      <xdr:spPr>
        <a:xfrm>
          <a:off x="14401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50800</xdr:rowOff>
    </xdr:from>
    <xdr:to>
      <xdr:col>20</xdr:col>
      <xdr:colOff>158750</xdr:colOff>
      <xdr:row>34</xdr:row>
      <xdr:rowOff>127000</xdr:rowOff>
    </xdr:to>
    <xdr:cxnSp macro="">
      <xdr:nvCxnSpPr>
        <xdr:cNvPr id="320" name="直線コネクタ 319"/>
        <xdr:cNvCxnSpPr/>
      </xdr:nvCxnSpPr>
      <xdr:spPr>
        <a:xfrm flipV="1">
          <a:off x="13004800" y="588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21" name="フローチャート : 判断 320"/>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22" name="テキスト ボックス 321"/>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23" name="フローチャート : 判断 322"/>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149877</xdr:rowOff>
    </xdr:from>
    <xdr:ext cx="762000" cy="259045"/>
    <xdr:sp macro="" textlink="">
      <xdr:nvSpPr>
        <xdr:cNvPr id="324" name="テキスト ボックス 323"/>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69850</xdr:rowOff>
    </xdr:from>
    <xdr:to>
      <xdr:col>24</xdr:col>
      <xdr:colOff>82550</xdr:colOff>
      <xdr:row>34</xdr:row>
      <xdr:rowOff>0</xdr:rowOff>
    </xdr:to>
    <xdr:sp macro="" textlink="">
      <xdr:nvSpPr>
        <xdr:cNvPr id="330" name="円/楕円 329"/>
        <xdr:cNvSpPr/>
      </xdr:nvSpPr>
      <xdr:spPr>
        <a:xfrm>
          <a:off x="164592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86377</xdr:rowOff>
    </xdr:from>
    <xdr:ext cx="762000" cy="259045"/>
    <xdr:sp macro="" textlink="">
      <xdr:nvSpPr>
        <xdr:cNvPr id="331" name="補助費等該当値テキスト"/>
        <xdr:cNvSpPr txBox="1"/>
      </xdr:nvSpPr>
      <xdr:spPr>
        <a:xfrm>
          <a:off x="16598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146050</xdr:rowOff>
    </xdr:from>
    <xdr:to>
      <xdr:col>22</xdr:col>
      <xdr:colOff>615950</xdr:colOff>
      <xdr:row>34</xdr:row>
      <xdr:rowOff>76200</xdr:rowOff>
    </xdr:to>
    <xdr:sp macro="" textlink="">
      <xdr:nvSpPr>
        <xdr:cNvPr id="332" name="円/楕円 331"/>
        <xdr:cNvSpPr/>
      </xdr:nvSpPr>
      <xdr:spPr>
        <a:xfrm>
          <a:off x="15621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86377</xdr:rowOff>
    </xdr:from>
    <xdr:ext cx="736600" cy="259045"/>
    <xdr:sp macro="" textlink="">
      <xdr:nvSpPr>
        <xdr:cNvPr id="333" name="テキスト ボックス 332"/>
        <xdr:cNvSpPr txBox="1"/>
      </xdr:nvSpPr>
      <xdr:spPr>
        <a:xfrm>
          <a:off x="15290800" y="557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82550</xdr:rowOff>
    </xdr:from>
    <xdr:to>
      <xdr:col>21</xdr:col>
      <xdr:colOff>412750</xdr:colOff>
      <xdr:row>34</xdr:row>
      <xdr:rowOff>12700</xdr:rowOff>
    </xdr:to>
    <xdr:sp macro="" textlink="">
      <xdr:nvSpPr>
        <xdr:cNvPr id="334" name="円/楕円 333"/>
        <xdr:cNvSpPr/>
      </xdr:nvSpPr>
      <xdr:spPr>
        <a:xfrm>
          <a:off x="14732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22877</xdr:rowOff>
    </xdr:from>
    <xdr:ext cx="762000" cy="259045"/>
    <xdr:sp macro="" textlink="">
      <xdr:nvSpPr>
        <xdr:cNvPr id="335" name="テキスト ボックス 334"/>
        <xdr:cNvSpPr txBox="1"/>
      </xdr:nvSpPr>
      <xdr:spPr>
        <a:xfrm>
          <a:off x="14401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0</xdr:rowOff>
    </xdr:from>
    <xdr:to>
      <xdr:col>20</xdr:col>
      <xdr:colOff>209550</xdr:colOff>
      <xdr:row>34</xdr:row>
      <xdr:rowOff>101600</xdr:rowOff>
    </xdr:to>
    <xdr:sp macro="" textlink="">
      <xdr:nvSpPr>
        <xdr:cNvPr id="336" name="円/楕円 335"/>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111777</xdr:rowOff>
    </xdr:from>
    <xdr:ext cx="762000" cy="259045"/>
    <xdr:sp macro="" textlink="">
      <xdr:nvSpPr>
        <xdr:cNvPr id="337" name="テキスト ボックス 336"/>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76200</xdr:rowOff>
    </xdr:from>
    <xdr:to>
      <xdr:col>19</xdr:col>
      <xdr:colOff>6350</xdr:colOff>
      <xdr:row>35</xdr:row>
      <xdr:rowOff>6350</xdr:rowOff>
    </xdr:to>
    <xdr:sp macro="" textlink="">
      <xdr:nvSpPr>
        <xdr:cNvPr id="338" name="円/楕円 337"/>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16527</xdr:rowOff>
    </xdr:from>
    <xdr:ext cx="762000" cy="259045"/>
    <xdr:sp macro="" textlink="">
      <xdr:nvSpPr>
        <xdr:cNvPr id="339" name="テキスト ボックス 338"/>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構想</a:t>
          </a:r>
          <a:r>
            <a:rPr kumimoji="1" lang="ja-JP" altLang="en-US" sz="1300">
              <a:solidFill>
                <a:schemeClr val="dk1"/>
              </a:solidFill>
              <a:effectLst/>
              <a:latin typeface="+mn-lt"/>
              <a:ea typeface="+mn-ea"/>
              <a:cs typeface="+mn-cs"/>
            </a:rPr>
            <a:t>実現</a:t>
          </a:r>
          <a:r>
            <a:rPr kumimoji="1" lang="ja-JP" altLang="ja-JP" sz="1300">
              <a:solidFill>
                <a:schemeClr val="dk1"/>
              </a:solidFill>
              <a:effectLst/>
              <a:latin typeface="+mn-lt"/>
              <a:ea typeface="+mn-ea"/>
              <a:cs typeface="+mn-cs"/>
            </a:rPr>
            <a:t>計画に掲げる負債削減目標（</a:t>
          </a:r>
          <a:r>
            <a:rPr kumimoji="1" lang="ja-JP" altLang="en-US" sz="1300">
              <a:solidFill>
                <a:schemeClr val="dk1"/>
              </a:solidFill>
              <a:effectLst/>
              <a:latin typeface="+mn-lt"/>
              <a:ea typeface="+mn-ea"/>
              <a:cs typeface="+mn-cs"/>
            </a:rPr>
            <a:t>Ｈ</a:t>
          </a:r>
          <a:r>
            <a:rPr kumimoji="1" lang="en-US" altLang="ja-JP" sz="1300">
              <a:solidFill>
                <a:schemeClr val="dk1"/>
              </a:solidFill>
              <a:effectLst/>
              <a:latin typeface="+mn-lt"/>
              <a:ea typeface="+mn-ea"/>
              <a:cs typeface="+mn-cs"/>
            </a:rPr>
            <a:t>23</a:t>
          </a:r>
          <a:r>
            <a:rPr kumimoji="1" lang="ja-JP" altLang="en-US" sz="1300">
              <a:solidFill>
                <a:schemeClr val="dk1"/>
              </a:solidFill>
              <a:effectLst/>
              <a:latin typeface="+mn-lt"/>
              <a:ea typeface="+mn-ea"/>
              <a:cs typeface="+mn-cs"/>
            </a:rPr>
            <a:t>～Ｈ</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４年間で２００億円）</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着実</a:t>
          </a:r>
          <a:r>
            <a:rPr kumimoji="1" lang="ja-JP" altLang="en-US" sz="1300">
              <a:solidFill>
                <a:schemeClr val="dk1"/>
              </a:solidFill>
              <a:effectLst/>
              <a:latin typeface="+mn-lt"/>
              <a:ea typeface="+mn-ea"/>
              <a:cs typeface="+mn-cs"/>
            </a:rPr>
            <a:t>な推進と，一部事務組合の償還終了等により公債費が減少し，前年比で０．６ポイント改善した。今後も地方債の新規発行を伴う大型の普通建設事業の事業化については慎重に検討し，公債費の抑制に努める。</a:t>
          </a:r>
          <a:endParaRPr kumimoji="1" lang="en-US" altLang="ja-JP" sz="13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43180</xdr:rowOff>
    </xdr:to>
    <xdr:cxnSp macro="">
      <xdr:nvCxnSpPr>
        <xdr:cNvPr id="367" name="直線コネクタ 366"/>
        <xdr:cNvCxnSpPr/>
      </xdr:nvCxnSpPr>
      <xdr:spPr>
        <a:xfrm flipV="1">
          <a:off x="4826000" y="124256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15257</xdr:rowOff>
    </xdr:from>
    <xdr:ext cx="762000" cy="259045"/>
    <xdr:sp macro="" textlink="">
      <xdr:nvSpPr>
        <xdr:cNvPr id="368"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80</xdr:row>
      <xdr:rowOff>43180</xdr:rowOff>
    </xdr:from>
    <xdr:to>
      <xdr:col>7</xdr:col>
      <xdr:colOff>104775</xdr:colOff>
      <xdr:row>80</xdr:row>
      <xdr:rowOff>43180</xdr:rowOff>
    </xdr:to>
    <xdr:cxnSp macro="">
      <xdr:nvCxnSpPr>
        <xdr:cNvPr id="369" name="直線コネクタ 368"/>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70"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71" name="直線コネクタ 370"/>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149860</xdr:rowOff>
    </xdr:from>
    <xdr:to>
      <xdr:col>7</xdr:col>
      <xdr:colOff>15875</xdr:colOff>
      <xdr:row>75</xdr:row>
      <xdr:rowOff>24130</xdr:rowOff>
    </xdr:to>
    <xdr:cxnSp macro="">
      <xdr:nvCxnSpPr>
        <xdr:cNvPr id="372" name="直線コネクタ 371"/>
        <xdr:cNvCxnSpPr/>
      </xdr:nvCxnSpPr>
      <xdr:spPr>
        <a:xfrm flipV="1">
          <a:off x="3987800" y="12837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17797</xdr:rowOff>
    </xdr:from>
    <xdr:ext cx="762000" cy="259045"/>
    <xdr:sp macro="" textlink="">
      <xdr:nvSpPr>
        <xdr:cNvPr id="373"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74" name="フローチャート : 判断 373"/>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75</xdr:row>
      <xdr:rowOff>24130</xdr:rowOff>
    </xdr:to>
    <xdr:cxnSp macro="">
      <xdr:nvCxnSpPr>
        <xdr:cNvPr id="375" name="直線コネクタ 374"/>
        <xdr:cNvCxnSpPr/>
      </xdr:nvCxnSpPr>
      <xdr:spPr>
        <a:xfrm>
          <a:off x="3098800" y="12860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68580</xdr:rowOff>
    </xdr:from>
    <xdr:to>
      <xdr:col>5</xdr:col>
      <xdr:colOff>600075</xdr:colOff>
      <xdr:row>76</xdr:row>
      <xdr:rowOff>170180</xdr:rowOff>
    </xdr:to>
    <xdr:sp macro="" textlink="">
      <xdr:nvSpPr>
        <xdr:cNvPr id="376" name="フローチャート : 判断 375"/>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154957</xdr:rowOff>
    </xdr:from>
    <xdr:ext cx="736600" cy="259045"/>
    <xdr:sp macro="" textlink="">
      <xdr:nvSpPr>
        <xdr:cNvPr id="377" name="テキスト ボックス 376"/>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xdr:rowOff>
    </xdr:from>
    <xdr:to>
      <xdr:col>4</xdr:col>
      <xdr:colOff>346075</xdr:colOff>
      <xdr:row>75</xdr:row>
      <xdr:rowOff>24130</xdr:rowOff>
    </xdr:to>
    <xdr:cxnSp macro="">
      <xdr:nvCxnSpPr>
        <xdr:cNvPr id="378" name="直線コネクタ 377"/>
        <xdr:cNvCxnSpPr/>
      </xdr:nvCxnSpPr>
      <xdr:spPr>
        <a:xfrm flipV="1">
          <a:off x="2209800" y="12860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24130</xdr:rowOff>
    </xdr:from>
    <xdr:to>
      <xdr:col>3</xdr:col>
      <xdr:colOff>142875</xdr:colOff>
      <xdr:row>75</xdr:row>
      <xdr:rowOff>54610</xdr:rowOff>
    </xdr:to>
    <xdr:cxnSp macro="">
      <xdr:nvCxnSpPr>
        <xdr:cNvPr id="381" name="直線コネクタ 380"/>
        <xdr:cNvCxnSpPr/>
      </xdr:nvCxnSpPr>
      <xdr:spPr>
        <a:xfrm flipV="1">
          <a:off x="1320800" y="12882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106680</xdr:rowOff>
    </xdr:from>
    <xdr:to>
      <xdr:col>3</xdr:col>
      <xdr:colOff>193675</xdr:colOff>
      <xdr:row>77</xdr:row>
      <xdr:rowOff>36830</xdr:rowOff>
    </xdr:to>
    <xdr:sp macro="" textlink="">
      <xdr:nvSpPr>
        <xdr:cNvPr id="382" name="フローチャート : 判断 381"/>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21607</xdr:rowOff>
    </xdr:from>
    <xdr:ext cx="762000" cy="259045"/>
    <xdr:sp macro="" textlink="">
      <xdr:nvSpPr>
        <xdr:cNvPr id="383" name="テキスト ボックス 382"/>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4" name="フローチャート : 判断 383"/>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67327</xdr:rowOff>
    </xdr:from>
    <xdr:ext cx="762000" cy="259045"/>
    <xdr:sp macro="" textlink="">
      <xdr:nvSpPr>
        <xdr:cNvPr id="385" name="テキスト ボックス 384"/>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99060</xdr:rowOff>
    </xdr:from>
    <xdr:to>
      <xdr:col>7</xdr:col>
      <xdr:colOff>66675</xdr:colOff>
      <xdr:row>75</xdr:row>
      <xdr:rowOff>29210</xdr:rowOff>
    </xdr:to>
    <xdr:sp macro="" textlink="">
      <xdr:nvSpPr>
        <xdr:cNvPr id="391" name="円/楕円 390"/>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115587</xdr:rowOff>
    </xdr:from>
    <xdr:ext cx="762000" cy="259045"/>
    <xdr:sp macro="" textlink="">
      <xdr:nvSpPr>
        <xdr:cNvPr id="392"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144780</xdr:rowOff>
    </xdr:from>
    <xdr:to>
      <xdr:col>5</xdr:col>
      <xdr:colOff>600075</xdr:colOff>
      <xdr:row>75</xdr:row>
      <xdr:rowOff>74930</xdr:rowOff>
    </xdr:to>
    <xdr:sp macro="" textlink="">
      <xdr:nvSpPr>
        <xdr:cNvPr id="393" name="円/楕円 392"/>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85107</xdr:rowOff>
    </xdr:from>
    <xdr:ext cx="736600" cy="259045"/>
    <xdr:sp macro="" textlink="">
      <xdr:nvSpPr>
        <xdr:cNvPr id="394" name="テキスト ボックス 393"/>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121920</xdr:rowOff>
    </xdr:from>
    <xdr:to>
      <xdr:col>4</xdr:col>
      <xdr:colOff>396875</xdr:colOff>
      <xdr:row>75</xdr:row>
      <xdr:rowOff>52070</xdr:rowOff>
    </xdr:to>
    <xdr:sp macro="" textlink="">
      <xdr:nvSpPr>
        <xdr:cNvPr id="395" name="円/楕円 394"/>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62247</xdr:rowOff>
    </xdr:from>
    <xdr:ext cx="762000" cy="259045"/>
    <xdr:sp macro="" textlink="">
      <xdr:nvSpPr>
        <xdr:cNvPr id="396" name="テキスト ボックス 395"/>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144780</xdr:rowOff>
    </xdr:from>
    <xdr:to>
      <xdr:col>3</xdr:col>
      <xdr:colOff>193675</xdr:colOff>
      <xdr:row>75</xdr:row>
      <xdr:rowOff>74930</xdr:rowOff>
    </xdr:to>
    <xdr:sp macro="" textlink="">
      <xdr:nvSpPr>
        <xdr:cNvPr id="397" name="円/楕円 396"/>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85107</xdr:rowOff>
    </xdr:from>
    <xdr:ext cx="762000" cy="259045"/>
    <xdr:sp macro="" textlink="">
      <xdr:nvSpPr>
        <xdr:cNvPr id="398" name="テキスト ボックス 397"/>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3810</xdr:rowOff>
    </xdr:from>
    <xdr:to>
      <xdr:col>1</xdr:col>
      <xdr:colOff>676275</xdr:colOff>
      <xdr:row>75</xdr:row>
      <xdr:rowOff>105410</xdr:rowOff>
    </xdr:to>
    <xdr:sp macro="" textlink="">
      <xdr:nvSpPr>
        <xdr:cNvPr id="399" name="円/楕円 398"/>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115587</xdr:rowOff>
    </xdr:from>
    <xdr:ext cx="762000" cy="259045"/>
    <xdr:sp macro="" textlink="">
      <xdr:nvSpPr>
        <xdr:cNvPr id="400" name="テキスト ボックス 399"/>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公債費以外の経常収支比率は前年度比で１．６ポイント改善したが，類似団体平均を０．４ポイント上回っている。</a:t>
          </a:r>
          <a:endParaRPr kumimoji="1" lang="en-US" altLang="ja-JP" sz="1300">
            <a:latin typeface="ＭＳ Ｐゴシック"/>
          </a:endParaRPr>
        </a:p>
        <a:p>
          <a:r>
            <a:rPr kumimoji="1" lang="ja-JP" altLang="en-US" sz="1300">
              <a:latin typeface="ＭＳ Ｐゴシック"/>
            </a:rPr>
            <a:t>今後も人件費や繰出金の適正化など行財政改革の更なる推進により，経費節減や合理化に努める。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111760</xdr:rowOff>
    </xdr:from>
    <xdr:to>
      <xdr:col>24</xdr:col>
      <xdr:colOff>31750</xdr:colOff>
      <xdr:row>80</xdr:row>
      <xdr:rowOff>43180</xdr:rowOff>
    </xdr:to>
    <xdr:cxnSp macro="">
      <xdr:nvCxnSpPr>
        <xdr:cNvPr id="428" name="直線コネクタ 427"/>
        <xdr:cNvCxnSpPr/>
      </xdr:nvCxnSpPr>
      <xdr:spPr>
        <a:xfrm flipV="1">
          <a:off x="16510000" y="124561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9"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30" name="直線コネクタ 429"/>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26687</xdr:rowOff>
    </xdr:from>
    <xdr:ext cx="762000" cy="259045"/>
    <xdr:sp macro="" textlink="">
      <xdr:nvSpPr>
        <xdr:cNvPr id="431"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23</xdr:col>
      <xdr:colOff>628650</xdr:colOff>
      <xdr:row>72</xdr:row>
      <xdr:rowOff>111760</xdr:rowOff>
    </xdr:from>
    <xdr:to>
      <xdr:col>24</xdr:col>
      <xdr:colOff>120650</xdr:colOff>
      <xdr:row>72</xdr:row>
      <xdr:rowOff>111760</xdr:rowOff>
    </xdr:to>
    <xdr:cxnSp macro="">
      <xdr:nvCxnSpPr>
        <xdr:cNvPr id="432" name="直線コネクタ 431"/>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27939</xdr:rowOff>
    </xdr:from>
    <xdr:to>
      <xdr:col>24</xdr:col>
      <xdr:colOff>31750</xdr:colOff>
      <xdr:row>76</xdr:row>
      <xdr:rowOff>149861</xdr:rowOff>
    </xdr:to>
    <xdr:cxnSp macro="">
      <xdr:nvCxnSpPr>
        <xdr:cNvPr id="433" name="直線コネクタ 432"/>
        <xdr:cNvCxnSpPr/>
      </xdr:nvCxnSpPr>
      <xdr:spPr>
        <a:xfrm flipV="1">
          <a:off x="15671800" y="1305813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134637</xdr:rowOff>
    </xdr:from>
    <xdr:ext cx="762000" cy="259045"/>
    <xdr:sp macro="" textlink="">
      <xdr:nvSpPr>
        <xdr:cNvPr id="434" name="公債費以外平均値テキスト"/>
        <xdr:cNvSpPr txBox="1"/>
      </xdr:nvSpPr>
      <xdr:spPr>
        <a:xfrm>
          <a:off x="16598900" y="1282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5" name="フローチャート : 判断 434"/>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76</xdr:row>
      <xdr:rowOff>149861</xdr:rowOff>
    </xdr:to>
    <xdr:cxnSp macro="">
      <xdr:nvCxnSpPr>
        <xdr:cNvPr id="436" name="直線コネクタ 435"/>
        <xdr:cNvCxnSpPr/>
      </xdr:nvCxnSpPr>
      <xdr:spPr>
        <a:xfrm>
          <a:off x="14782800" y="129743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148589</xdr:rowOff>
    </xdr:from>
    <xdr:to>
      <xdr:col>22</xdr:col>
      <xdr:colOff>615950</xdr:colOff>
      <xdr:row>76</xdr:row>
      <xdr:rowOff>78739</xdr:rowOff>
    </xdr:to>
    <xdr:sp macro="" textlink="">
      <xdr:nvSpPr>
        <xdr:cNvPr id="437" name="フローチャート : 判断 436"/>
        <xdr:cNvSpPr/>
      </xdr:nvSpPr>
      <xdr:spPr>
        <a:xfrm>
          <a:off x="15621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88917</xdr:rowOff>
    </xdr:from>
    <xdr:ext cx="736600" cy="259045"/>
    <xdr:sp macro="" textlink="">
      <xdr:nvSpPr>
        <xdr:cNvPr id="438" name="テキスト ボックス 437"/>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76</xdr:row>
      <xdr:rowOff>134620</xdr:rowOff>
    </xdr:to>
    <xdr:cxnSp macro="">
      <xdr:nvCxnSpPr>
        <xdr:cNvPr id="439" name="直線コネクタ 438"/>
        <xdr:cNvCxnSpPr/>
      </xdr:nvCxnSpPr>
      <xdr:spPr>
        <a:xfrm flipV="1">
          <a:off x="13893800" y="129743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40" name="フローチャート : 判断 439"/>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41" name="テキスト ボックス 440"/>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134620</xdr:rowOff>
    </xdr:from>
    <xdr:to>
      <xdr:col>20</xdr:col>
      <xdr:colOff>158750</xdr:colOff>
      <xdr:row>77</xdr:row>
      <xdr:rowOff>31750</xdr:rowOff>
    </xdr:to>
    <xdr:cxnSp macro="">
      <xdr:nvCxnSpPr>
        <xdr:cNvPr id="442" name="直線コネクタ 441"/>
        <xdr:cNvCxnSpPr/>
      </xdr:nvCxnSpPr>
      <xdr:spPr>
        <a:xfrm flipV="1">
          <a:off x="13004800" y="13164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43" name="フローチャート : 判断 442"/>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44" name="テキスト ボックス 443"/>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5" name="フローチャート : 判断 444"/>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6" name="テキスト ボックス 445"/>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148589</xdr:rowOff>
    </xdr:from>
    <xdr:to>
      <xdr:col>24</xdr:col>
      <xdr:colOff>82550</xdr:colOff>
      <xdr:row>76</xdr:row>
      <xdr:rowOff>78739</xdr:rowOff>
    </xdr:to>
    <xdr:sp macro="" textlink="">
      <xdr:nvSpPr>
        <xdr:cNvPr id="452" name="円/楕円 451"/>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120666</xdr:rowOff>
    </xdr:from>
    <xdr:ext cx="762000" cy="259045"/>
    <xdr:sp macro="" textlink="">
      <xdr:nvSpPr>
        <xdr:cNvPr id="453" name="公債費以外該当値テキスト"/>
        <xdr:cNvSpPr txBox="1"/>
      </xdr:nvSpPr>
      <xdr:spPr>
        <a:xfrm>
          <a:off x="165989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54" name="円/楕円 453"/>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13988</xdr:rowOff>
    </xdr:from>
    <xdr:ext cx="736600" cy="259045"/>
    <xdr:sp macro="" textlink="">
      <xdr:nvSpPr>
        <xdr:cNvPr id="455" name="テキスト ボックス 454"/>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64770</xdr:rowOff>
    </xdr:from>
    <xdr:to>
      <xdr:col>21</xdr:col>
      <xdr:colOff>412750</xdr:colOff>
      <xdr:row>75</xdr:row>
      <xdr:rowOff>166370</xdr:rowOff>
    </xdr:to>
    <xdr:sp macro="" textlink="">
      <xdr:nvSpPr>
        <xdr:cNvPr id="456" name="円/楕円 455"/>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57" name="テキスト ボックス 456"/>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83820</xdr:rowOff>
    </xdr:from>
    <xdr:to>
      <xdr:col>20</xdr:col>
      <xdr:colOff>209550</xdr:colOff>
      <xdr:row>77</xdr:row>
      <xdr:rowOff>13970</xdr:rowOff>
    </xdr:to>
    <xdr:sp macro="" textlink="">
      <xdr:nvSpPr>
        <xdr:cNvPr id="458" name="円/楕円 457"/>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170197</xdr:rowOff>
    </xdr:from>
    <xdr:ext cx="762000" cy="259045"/>
    <xdr:sp macro="" textlink="">
      <xdr:nvSpPr>
        <xdr:cNvPr id="459" name="テキスト ボックス 458"/>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60" name="円/楕円 459"/>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61" name="テキスト ボックス 460"/>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岡山県倉敷市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152489</xdr:rowOff>
    </xdr:from>
    <xdr:to>
      <xdr:col>4</xdr:col>
      <xdr:colOff>1117600</xdr:colOff>
      <xdr:row>19</xdr:row>
      <xdr:rowOff>14338</xdr:rowOff>
    </xdr:to>
    <xdr:cxnSp macro="">
      <xdr:nvCxnSpPr>
        <xdr:cNvPr id="45" name="直線コネクタ 44"/>
        <xdr:cNvCxnSpPr/>
      </xdr:nvCxnSpPr>
      <xdr:spPr bwMode="auto">
        <a:xfrm flipV="1">
          <a:off x="5651500" y="2257514"/>
          <a:ext cx="0" cy="1061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157865</xdr:rowOff>
    </xdr:from>
    <xdr:ext cx="762000" cy="259045"/>
    <xdr:sp macro="" textlink="">
      <xdr:nvSpPr>
        <xdr:cNvPr id="46" name="人口1人当たり決算額の推移最小値テキスト130"/>
        <xdr:cNvSpPr txBox="1"/>
      </xdr:nvSpPr>
      <xdr:spPr>
        <a:xfrm>
          <a:off x="5740400" y="32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46,207</a:t>
          </a:r>
          <a:endParaRPr kumimoji="1" lang="ja-JP" altLang="en-US" sz="1000" b="1">
            <a:latin typeface="ＭＳ Ｐゴシック"/>
          </a:endParaRPr>
        </a:p>
      </xdr:txBody>
    </xdr:sp>
    <xdr:clientData/>
  </xdr:oneCellAnchor>
  <xdr:twoCellAnchor>
    <xdr:from>
      <xdr:col>4</xdr:col>
      <xdr:colOff>1028700</xdr:colOff>
      <xdr:row>19</xdr:row>
      <xdr:rowOff>14338</xdr:rowOff>
    </xdr:from>
    <xdr:to>
      <xdr:col>5</xdr:col>
      <xdr:colOff>73025</xdr:colOff>
      <xdr:row>19</xdr:row>
      <xdr:rowOff>14338</xdr:rowOff>
    </xdr:to>
    <xdr:cxnSp macro="">
      <xdr:nvCxnSpPr>
        <xdr:cNvPr id="47" name="直線コネクタ 46"/>
        <xdr:cNvCxnSpPr/>
      </xdr:nvCxnSpPr>
      <xdr:spPr bwMode="auto">
        <a:xfrm>
          <a:off x="5562600" y="3319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67416</xdr:rowOff>
    </xdr:from>
    <xdr:ext cx="762000" cy="259045"/>
    <xdr:sp macro="" textlink="">
      <xdr:nvSpPr>
        <xdr:cNvPr id="48" name="人口1人当たり決算額の推移最大値テキスト130"/>
        <xdr:cNvSpPr txBox="1"/>
      </xdr:nvSpPr>
      <xdr:spPr>
        <a:xfrm>
          <a:off x="5740400" y="20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74,081</a:t>
          </a:r>
          <a:endParaRPr kumimoji="1" lang="ja-JP" altLang="en-US" sz="1000" b="1">
            <a:latin typeface="ＭＳ Ｐゴシック"/>
          </a:endParaRPr>
        </a:p>
      </xdr:txBody>
    </xdr:sp>
    <xdr:clientData/>
  </xdr:oneCellAnchor>
  <xdr:twoCellAnchor>
    <xdr:from>
      <xdr:col>4</xdr:col>
      <xdr:colOff>1028700</xdr:colOff>
      <xdr:row>12</xdr:row>
      <xdr:rowOff>152489</xdr:rowOff>
    </xdr:from>
    <xdr:to>
      <xdr:col>5</xdr:col>
      <xdr:colOff>73025</xdr:colOff>
      <xdr:row>12</xdr:row>
      <xdr:rowOff>152489</xdr:rowOff>
    </xdr:to>
    <xdr:cxnSp macro="">
      <xdr:nvCxnSpPr>
        <xdr:cNvPr id="49" name="直線コネクタ 48"/>
        <xdr:cNvCxnSpPr/>
      </xdr:nvCxnSpPr>
      <xdr:spPr bwMode="auto">
        <a:xfrm>
          <a:off x="5562600" y="2257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112027</xdr:rowOff>
    </xdr:from>
    <xdr:to>
      <xdr:col>4</xdr:col>
      <xdr:colOff>1117600</xdr:colOff>
      <xdr:row>17</xdr:row>
      <xdr:rowOff>35408</xdr:rowOff>
    </xdr:to>
    <xdr:cxnSp macro="">
      <xdr:nvCxnSpPr>
        <xdr:cNvPr id="50" name="直線コネクタ 49"/>
        <xdr:cNvCxnSpPr/>
      </xdr:nvCxnSpPr>
      <xdr:spPr bwMode="auto">
        <a:xfrm>
          <a:off x="5003800" y="2902852"/>
          <a:ext cx="647700" cy="94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20032</xdr:rowOff>
    </xdr:from>
    <xdr:ext cx="762000" cy="259045"/>
    <xdr:sp macro="" textlink="">
      <xdr:nvSpPr>
        <xdr:cNvPr id="51" name="人口1人当たり決算額の推移平均値テキスト130"/>
        <xdr:cNvSpPr txBox="1"/>
      </xdr:nvSpPr>
      <xdr:spPr>
        <a:xfrm>
          <a:off x="5740400" y="2639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3505</xdr:rowOff>
    </xdr:from>
    <xdr:to>
      <xdr:col>5</xdr:col>
      <xdr:colOff>34925</xdr:colOff>
      <xdr:row>16</xdr:row>
      <xdr:rowOff>105105</xdr:rowOff>
    </xdr:to>
    <xdr:sp macro="" textlink="">
      <xdr:nvSpPr>
        <xdr:cNvPr id="52" name="フローチャート : 判断 51"/>
        <xdr:cNvSpPr/>
      </xdr:nvSpPr>
      <xdr:spPr bwMode="auto">
        <a:xfrm>
          <a:off x="5600700" y="27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59144</xdr:rowOff>
    </xdr:from>
    <xdr:to>
      <xdr:col>4</xdr:col>
      <xdr:colOff>469900</xdr:colOff>
      <xdr:row>16</xdr:row>
      <xdr:rowOff>112027</xdr:rowOff>
    </xdr:to>
    <xdr:cxnSp macro="">
      <xdr:nvCxnSpPr>
        <xdr:cNvPr id="53" name="直線コネクタ 52"/>
        <xdr:cNvCxnSpPr/>
      </xdr:nvCxnSpPr>
      <xdr:spPr bwMode="auto">
        <a:xfrm>
          <a:off x="4305300" y="2849969"/>
          <a:ext cx="698500" cy="52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103137</xdr:rowOff>
    </xdr:from>
    <xdr:to>
      <xdr:col>4</xdr:col>
      <xdr:colOff>520700</xdr:colOff>
      <xdr:row>16</xdr:row>
      <xdr:rowOff>33287</xdr:rowOff>
    </xdr:to>
    <xdr:sp macro="" textlink="">
      <xdr:nvSpPr>
        <xdr:cNvPr id="54" name="フローチャート : 判断 53"/>
        <xdr:cNvSpPr/>
      </xdr:nvSpPr>
      <xdr:spPr bwMode="auto">
        <a:xfrm>
          <a:off x="4953000" y="2722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43464</xdr:rowOff>
    </xdr:from>
    <xdr:ext cx="736600" cy="259045"/>
    <xdr:sp macro="" textlink="">
      <xdr:nvSpPr>
        <xdr:cNvPr id="55" name="テキスト ボックス 54"/>
        <xdr:cNvSpPr txBox="1"/>
      </xdr:nvSpPr>
      <xdr:spPr>
        <a:xfrm>
          <a:off x="4622800" y="249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50076</xdr:rowOff>
    </xdr:from>
    <xdr:to>
      <xdr:col>3</xdr:col>
      <xdr:colOff>904875</xdr:colOff>
      <xdr:row>16</xdr:row>
      <xdr:rowOff>59144</xdr:rowOff>
    </xdr:to>
    <xdr:cxnSp macro="">
      <xdr:nvCxnSpPr>
        <xdr:cNvPr id="56" name="直線コネクタ 55"/>
        <xdr:cNvCxnSpPr/>
      </xdr:nvCxnSpPr>
      <xdr:spPr bwMode="auto">
        <a:xfrm>
          <a:off x="3606800" y="2840901"/>
          <a:ext cx="6985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25032</xdr:rowOff>
    </xdr:from>
    <xdr:to>
      <xdr:col>3</xdr:col>
      <xdr:colOff>955675</xdr:colOff>
      <xdr:row>15</xdr:row>
      <xdr:rowOff>126632</xdr:rowOff>
    </xdr:to>
    <xdr:sp macro="" textlink="">
      <xdr:nvSpPr>
        <xdr:cNvPr id="57" name="フローチャート : 判断 56"/>
        <xdr:cNvSpPr/>
      </xdr:nvSpPr>
      <xdr:spPr bwMode="auto">
        <a:xfrm>
          <a:off x="4254500" y="2644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136809</xdr:rowOff>
    </xdr:from>
    <xdr:ext cx="762000" cy="259045"/>
    <xdr:sp macro="" textlink="">
      <xdr:nvSpPr>
        <xdr:cNvPr id="58" name="テキスト ボックス 57"/>
        <xdr:cNvSpPr txBox="1"/>
      </xdr:nvSpPr>
      <xdr:spPr>
        <a:xfrm>
          <a:off x="3924300" y="241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157823</xdr:rowOff>
    </xdr:from>
    <xdr:to>
      <xdr:col>3</xdr:col>
      <xdr:colOff>206375</xdr:colOff>
      <xdr:row>16</xdr:row>
      <xdr:rowOff>50076</xdr:rowOff>
    </xdr:to>
    <xdr:cxnSp macro="">
      <xdr:nvCxnSpPr>
        <xdr:cNvPr id="59" name="直線コネクタ 58"/>
        <xdr:cNvCxnSpPr/>
      </xdr:nvCxnSpPr>
      <xdr:spPr bwMode="auto">
        <a:xfrm>
          <a:off x="2908300" y="2777198"/>
          <a:ext cx="698500" cy="6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28423</xdr:rowOff>
    </xdr:from>
    <xdr:to>
      <xdr:col>3</xdr:col>
      <xdr:colOff>257175</xdr:colOff>
      <xdr:row>15</xdr:row>
      <xdr:rowOff>130023</xdr:rowOff>
    </xdr:to>
    <xdr:sp macro="" textlink="">
      <xdr:nvSpPr>
        <xdr:cNvPr id="60" name="フローチャート : 判断 59"/>
        <xdr:cNvSpPr/>
      </xdr:nvSpPr>
      <xdr:spPr bwMode="auto">
        <a:xfrm>
          <a:off x="3556000" y="2647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140200</xdr:rowOff>
    </xdr:from>
    <xdr:ext cx="762000" cy="259045"/>
    <xdr:sp macro="" textlink="">
      <xdr:nvSpPr>
        <xdr:cNvPr id="61" name="テキスト ボックス 60"/>
        <xdr:cNvSpPr txBox="1"/>
      </xdr:nvSpPr>
      <xdr:spPr>
        <a:xfrm>
          <a:off x="3225800" y="241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156058</xdr:rowOff>
    </xdr:from>
    <xdr:to>
      <xdr:col>2</xdr:col>
      <xdr:colOff>692150</xdr:colOff>
      <xdr:row>15</xdr:row>
      <xdr:rowOff>86208</xdr:rowOff>
    </xdr:to>
    <xdr:sp macro="" textlink="">
      <xdr:nvSpPr>
        <xdr:cNvPr id="62" name="フローチャート : 判断 61"/>
        <xdr:cNvSpPr/>
      </xdr:nvSpPr>
      <xdr:spPr bwMode="auto">
        <a:xfrm>
          <a:off x="2857500" y="2603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96385</xdr:rowOff>
    </xdr:from>
    <xdr:ext cx="762000" cy="259045"/>
    <xdr:sp macro="" textlink="">
      <xdr:nvSpPr>
        <xdr:cNvPr id="63" name="テキスト ボックス 62"/>
        <xdr:cNvSpPr txBox="1"/>
      </xdr:nvSpPr>
      <xdr:spPr>
        <a:xfrm>
          <a:off x="2527300" y="23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63,654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156058</xdr:rowOff>
    </xdr:from>
    <xdr:to>
      <xdr:col>5</xdr:col>
      <xdr:colOff>34925</xdr:colOff>
      <xdr:row>17</xdr:row>
      <xdr:rowOff>86208</xdr:rowOff>
    </xdr:to>
    <xdr:sp macro="" textlink="">
      <xdr:nvSpPr>
        <xdr:cNvPr id="69" name="円/楕円 68"/>
        <xdr:cNvSpPr/>
      </xdr:nvSpPr>
      <xdr:spPr bwMode="auto">
        <a:xfrm>
          <a:off x="5600700" y="2946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128135</xdr:rowOff>
    </xdr:from>
    <xdr:ext cx="762000" cy="259045"/>
    <xdr:sp macro="" textlink="">
      <xdr:nvSpPr>
        <xdr:cNvPr id="70" name="人口1人当たり決算額の推移該当値テキスト130"/>
        <xdr:cNvSpPr txBox="1"/>
      </xdr:nvSpPr>
      <xdr:spPr>
        <a:xfrm>
          <a:off x="5740400" y="291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54,654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61227</xdr:rowOff>
    </xdr:from>
    <xdr:to>
      <xdr:col>4</xdr:col>
      <xdr:colOff>520700</xdr:colOff>
      <xdr:row>16</xdr:row>
      <xdr:rowOff>162827</xdr:rowOff>
    </xdr:to>
    <xdr:sp macro="" textlink="">
      <xdr:nvSpPr>
        <xdr:cNvPr id="71" name="円/楕円 70"/>
        <xdr:cNvSpPr/>
      </xdr:nvSpPr>
      <xdr:spPr bwMode="auto">
        <a:xfrm>
          <a:off x="4953000" y="2852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147604</xdr:rowOff>
    </xdr:from>
    <xdr:ext cx="736600" cy="259045"/>
    <xdr:sp macro="" textlink="">
      <xdr:nvSpPr>
        <xdr:cNvPr id="72" name="テキスト ボックス 71"/>
        <xdr:cNvSpPr txBox="1"/>
      </xdr:nvSpPr>
      <xdr:spPr>
        <a:xfrm>
          <a:off x="4622800" y="293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57,143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8344</xdr:rowOff>
    </xdr:from>
    <xdr:to>
      <xdr:col>3</xdr:col>
      <xdr:colOff>955675</xdr:colOff>
      <xdr:row>16</xdr:row>
      <xdr:rowOff>109944</xdr:rowOff>
    </xdr:to>
    <xdr:sp macro="" textlink="">
      <xdr:nvSpPr>
        <xdr:cNvPr id="73" name="円/楕円 72"/>
        <xdr:cNvSpPr/>
      </xdr:nvSpPr>
      <xdr:spPr bwMode="auto">
        <a:xfrm>
          <a:off x="4254500" y="2799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94721</xdr:rowOff>
    </xdr:from>
    <xdr:ext cx="762000" cy="259045"/>
    <xdr:sp macro="" textlink="">
      <xdr:nvSpPr>
        <xdr:cNvPr id="74" name="テキスト ボックス 73"/>
        <xdr:cNvSpPr txBox="1"/>
      </xdr:nvSpPr>
      <xdr:spPr>
        <a:xfrm>
          <a:off x="3924300" y="288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58,531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170726</xdr:rowOff>
    </xdr:from>
    <xdr:to>
      <xdr:col>3</xdr:col>
      <xdr:colOff>257175</xdr:colOff>
      <xdr:row>16</xdr:row>
      <xdr:rowOff>100876</xdr:rowOff>
    </xdr:to>
    <xdr:sp macro="" textlink="">
      <xdr:nvSpPr>
        <xdr:cNvPr id="75" name="円/楕円 74"/>
        <xdr:cNvSpPr/>
      </xdr:nvSpPr>
      <xdr:spPr bwMode="auto">
        <a:xfrm>
          <a:off x="3556000" y="2790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85653</xdr:rowOff>
    </xdr:from>
    <xdr:ext cx="762000" cy="259045"/>
    <xdr:sp macro="" textlink="">
      <xdr:nvSpPr>
        <xdr:cNvPr id="76" name="テキスト ボックス 75"/>
        <xdr:cNvSpPr txBox="1"/>
      </xdr:nvSpPr>
      <xdr:spPr>
        <a:xfrm>
          <a:off x="3225800" y="287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58,769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107023</xdr:rowOff>
    </xdr:from>
    <xdr:to>
      <xdr:col>2</xdr:col>
      <xdr:colOff>692150</xdr:colOff>
      <xdr:row>16</xdr:row>
      <xdr:rowOff>37173</xdr:rowOff>
    </xdr:to>
    <xdr:sp macro="" textlink="">
      <xdr:nvSpPr>
        <xdr:cNvPr id="77" name="円/楕円 76"/>
        <xdr:cNvSpPr/>
      </xdr:nvSpPr>
      <xdr:spPr bwMode="auto">
        <a:xfrm>
          <a:off x="2857500" y="2726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21950</xdr:rowOff>
    </xdr:from>
    <xdr:ext cx="762000" cy="259045"/>
    <xdr:sp macro="" textlink="">
      <xdr:nvSpPr>
        <xdr:cNvPr id="78" name="テキスト ボックス 77"/>
        <xdr:cNvSpPr txBox="1"/>
      </xdr:nvSpPr>
      <xdr:spPr>
        <a:xfrm>
          <a:off x="2527300" y="281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168377</xdr:rowOff>
    </xdr:from>
    <xdr:to>
      <xdr:col>4</xdr:col>
      <xdr:colOff>1117600</xdr:colOff>
      <xdr:row>38</xdr:row>
      <xdr:rowOff>110312</xdr:rowOff>
    </xdr:to>
    <xdr:cxnSp macro="">
      <xdr:nvCxnSpPr>
        <xdr:cNvPr id="105" name="直線コネクタ 104"/>
        <xdr:cNvCxnSpPr/>
      </xdr:nvCxnSpPr>
      <xdr:spPr bwMode="auto">
        <a:xfrm flipV="1">
          <a:off x="5651500" y="6092927"/>
          <a:ext cx="0" cy="1484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82389</xdr:rowOff>
    </xdr:from>
    <xdr:ext cx="762000" cy="259045"/>
    <xdr:sp macro="" textlink="">
      <xdr:nvSpPr>
        <xdr:cNvPr id="106" name="人口1人当たり決算額の推移最小値テキスト445"/>
        <xdr:cNvSpPr txBox="1"/>
      </xdr:nvSpPr>
      <xdr:spPr>
        <a:xfrm>
          <a:off x="5740400" y="75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4</xdr:col>
      <xdr:colOff>1028700</xdr:colOff>
      <xdr:row>38</xdr:row>
      <xdr:rowOff>110312</xdr:rowOff>
    </xdr:from>
    <xdr:to>
      <xdr:col>5</xdr:col>
      <xdr:colOff>73025</xdr:colOff>
      <xdr:row>38</xdr:row>
      <xdr:rowOff>110312</xdr:rowOff>
    </xdr:to>
    <xdr:cxnSp macro="">
      <xdr:nvCxnSpPr>
        <xdr:cNvPr id="107" name="直線コネクタ 106"/>
        <xdr:cNvCxnSpPr/>
      </xdr:nvCxnSpPr>
      <xdr:spPr bwMode="auto">
        <a:xfrm>
          <a:off x="5562600" y="75779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83304</xdr:rowOff>
    </xdr:from>
    <xdr:ext cx="762000" cy="259045"/>
    <xdr:sp macro="" textlink="">
      <xdr:nvSpPr>
        <xdr:cNvPr id="108" name="人口1人当たり決算額の推移最大値テキスト445"/>
        <xdr:cNvSpPr txBox="1"/>
      </xdr:nvSpPr>
      <xdr:spPr>
        <a:xfrm>
          <a:off x="5740400" y="583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30,345</a:t>
          </a:r>
          <a:endParaRPr kumimoji="1" lang="ja-JP" altLang="en-US" sz="1000" b="1">
            <a:latin typeface="ＭＳ Ｐゴシック"/>
          </a:endParaRPr>
        </a:p>
      </xdr:txBody>
    </xdr:sp>
    <xdr:clientData/>
  </xdr:oneCellAnchor>
  <xdr:twoCellAnchor>
    <xdr:from>
      <xdr:col>4</xdr:col>
      <xdr:colOff>1028700</xdr:colOff>
      <xdr:row>33</xdr:row>
      <xdr:rowOff>168377</xdr:rowOff>
    </xdr:from>
    <xdr:to>
      <xdr:col>5</xdr:col>
      <xdr:colOff>73025</xdr:colOff>
      <xdr:row>33</xdr:row>
      <xdr:rowOff>168377</xdr:rowOff>
    </xdr:to>
    <xdr:cxnSp macro="">
      <xdr:nvCxnSpPr>
        <xdr:cNvPr id="109" name="直線コネクタ 108"/>
        <xdr:cNvCxnSpPr/>
      </xdr:nvCxnSpPr>
      <xdr:spPr bwMode="auto">
        <a:xfrm>
          <a:off x="5562600" y="60929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218303</xdr:rowOff>
    </xdr:from>
    <xdr:to>
      <xdr:col>4</xdr:col>
      <xdr:colOff>1117600</xdr:colOff>
      <xdr:row>35</xdr:row>
      <xdr:rowOff>227675</xdr:rowOff>
    </xdr:to>
    <xdr:cxnSp macro="">
      <xdr:nvCxnSpPr>
        <xdr:cNvPr id="110" name="直線コネクタ 109"/>
        <xdr:cNvCxnSpPr/>
      </xdr:nvCxnSpPr>
      <xdr:spPr bwMode="auto">
        <a:xfrm>
          <a:off x="5003800" y="6828653"/>
          <a:ext cx="6477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212452</xdr:rowOff>
    </xdr:from>
    <xdr:ext cx="762000" cy="259045"/>
    <xdr:sp macro="" textlink="">
      <xdr:nvSpPr>
        <xdr:cNvPr id="111" name="人口1人当たり決算額の推移平均値テキスト445"/>
        <xdr:cNvSpPr txBox="1"/>
      </xdr:nvSpPr>
      <xdr:spPr>
        <a:xfrm>
          <a:off x="5740400" y="6822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194066</xdr:rowOff>
    </xdr:from>
    <xdr:to>
      <xdr:col>5</xdr:col>
      <xdr:colOff>34925</xdr:colOff>
      <xdr:row>35</xdr:row>
      <xdr:rowOff>295666</xdr:rowOff>
    </xdr:to>
    <xdr:sp macro="" textlink="">
      <xdr:nvSpPr>
        <xdr:cNvPr id="112" name="フローチャート : 判断 111"/>
        <xdr:cNvSpPr/>
      </xdr:nvSpPr>
      <xdr:spPr bwMode="auto">
        <a:xfrm>
          <a:off x="56007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203352</xdr:rowOff>
    </xdr:from>
    <xdr:to>
      <xdr:col>4</xdr:col>
      <xdr:colOff>469900</xdr:colOff>
      <xdr:row>35</xdr:row>
      <xdr:rowOff>218303</xdr:rowOff>
    </xdr:to>
    <xdr:cxnSp macro="">
      <xdr:nvCxnSpPr>
        <xdr:cNvPr id="113" name="直線コネクタ 112"/>
        <xdr:cNvCxnSpPr/>
      </xdr:nvCxnSpPr>
      <xdr:spPr bwMode="auto">
        <a:xfrm>
          <a:off x="4305300" y="6470802"/>
          <a:ext cx="698500" cy="357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159548</xdr:rowOff>
    </xdr:from>
    <xdr:to>
      <xdr:col>4</xdr:col>
      <xdr:colOff>520700</xdr:colOff>
      <xdr:row>35</xdr:row>
      <xdr:rowOff>261148</xdr:rowOff>
    </xdr:to>
    <xdr:sp macro="" textlink="">
      <xdr:nvSpPr>
        <xdr:cNvPr id="114" name="フローチャート : 判断 113"/>
        <xdr:cNvSpPr/>
      </xdr:nvSpPr>
      <xdr:spPr bwMode="auto">
        <a:xfrm>
          <a:off x="4953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271325</xdr:rowOff>
    </xdr:from>
    <xdr:ext cx="736600" cy="259045"/>
    <xdr:sp macro="" textlink="">
      <xdr:nvSpPr>
        <xdr:cNvPr id="115" name="テキスト ボックス 114"/>
        <xdr:cNvSpPr txBox="1"/>
      </xdr:nvSpPr>
      <xdr:spPr>
        <a:xfrm>
          <a:off x="4622800" y="6538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203352</xdr:rowOff>
    </xdr:from>
    <xdr:to>
      <xdr:col>3</xdr:col>
      <xdr:colOff>904875</xdr:colOff>
      <xdr:row>35</xdr:row>
      <xdr:rowOff>13615</xdr:rowOff>
    </xdr:to>
    <xdr:cxnSp macro="">
      <xdr:nvCxnSpPr>
        <xdr:cNvPr id="116" name="直線コネクタ 115"/>
        <xdr:cNvCxnSpPr/>
      </xdr:nvCxnSpPr>
      <xdr:spPr bwMode="auto">
        <a:xfrm flipV="1">
          <a:off x="3606800" y="6470802"/>
          <a:ext cx="698500" cy="153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75880</xdr:rowOff>
    </xdr:from>
    <xdr:to>
      <xdr:col>3</xdr:col>
      <xdr:colOff>955675</xdr:colOff>
      <xdr:row>35</xdr:row>
      <xdr:rowOff>177480</xdr:rowOff>
    </xdr:to>
    <xdr:sp macro="" textlink="">
      <xdr:nvSpPr>
        <xdr:cNvPr id="117" name="フローチャート : 判断 116"/>
        <xdr:cNvSpPr/>
      </xdr:nvSpPr>
      <xdr:spPr bwMode="auto">
        <a:xfrm>
          <a:off x="4254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162257</xdr:rowOff>
    </xdr:from>
    <xdr:ext cx="762000" cy="259045"/>
    <xdr:sp macro="" textlink="">
      <xdr:nvSpPr>
        <xdr:cNvPr id="118" name="テキスト ボックス 117"/>
        <xdr:cNvSpPr txBox="1"/>
      </xdr:nvSpPr>
      <xdr:spPr>
        <a:xfrm>
          <a:off x="3924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262926</xdr:rowOff>
    </xdr:from>
    <xdr:to>
      <xdr:col>3</xdr:col>
      <xdr:colOff>206375</xdr:colOff>
      <xdr:row>35</xdr:row>
      <xdr:rowOff>13615</xdr:rowOff>
    </xdr:to>
    <xdr:cxnSp macro="">
      <xdr:nvCxnSpPr>
        <xdr:cNvPr id="119" name="直線コネクタ 118"/>
        <xdr:cNvCxnSpPr/>
      </xdr:nvCxnSpPr>
      <xdr:spPr bwMode="auto">
        <a:xfrm>
          <a:off x="2908300" y="6530376"/>
          <a:ext cx="698500" cy="93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46939</xdr:rowOff>
    </xdr:from>
    <xdr:to>
      <xdr:col>3</xdr:col>
      <xdr:colOff>257175</xdr:colOff>
      <xdr:row>35</xdr:row>
      <xdr:rowOff>148539</xdr:rowOff>
    </xdr:to>
    <xdr:sp macro="" textlink="">
      <xdr:nvSpPr>
        <xdr:cNvPr id="120" name="フローチャート : 判断 119"/>
        <xdr:cNvSpPr/>
      </xdr:nvSpPr>
      <xdr:spPr bwMode="auto">
        <a:xfrm>
          <a:off x="3556000" y="66572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133316</xdr:rowOff>
    </xdr:from>
    <xdr:ext cx="762000" cy="259045"/>
    <xdr:sp macro="" textlink="">
      <xdr:nvSpPr>
        <xdr:cNvPr id="121" name="テキスト ボックス 120"/>
        <xdr:cNvSpPr txBox="1"/>
      </xdr:nvSpPr>
      <xdr:spPr>
        <a:xfrm>
          <a:off x="3225800" y="674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30618</xdr:rowOff>
    </xdr:from>
    <xdr:to>
      <xdr:col>2</xdr:col>
      <xdr:colOff>692150</xdr:colOff>
      <xdr:row>35</xdr:row>
      <xdr:rowOff>132218</xdr:rowOff>
    </xdr:to>
    <xdr:sp macro="" textlink="">
      <xdr:nvSpPr>
        <xdr:cNvPr id="122" name="フローチャート : 判断 121"/>
        <xdr:cNvSpPr/>
      </xdr:nvSpPr>
      <xdr:spPr bwMode="auto">
        <a:xfrm>
          <a:off x="2857500" y="6640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116995</xdr:rowOff>
    </xdr:from>
    <xdr:ext cx="762000" cy="259045"/>
    <xdr:sp macro="" textlink="">
      <xdr:nvSpPr>
        <xdr:cNvPr id="123" name="テキスト ボックス 122"/>
        <xdr:cNvSpPr txBox="1"/>
      </xdr:nvSpPr>
      <xdr:spPr>
        <a:xfrm>
          <a:off x="2527300" y="67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176875</xdr:rowOff>
    </xdr:from>
    <xdr:to>
      <xdr:col>5</xdr:col>
      <xdr:colOff>34925</xdr:colOff>
      <xdr:row>35</xdr:row>
      <xdr:rowOff>278475</xdr:rowOff>
    </xdr:to>
    <xdr:sp macro="" textlink="">
      <xdr:nvSpPr>
        <xdr:cNvPr id="129" name="円/楕円 128"/>
        <xdr:cNvSpPr/>
      </xdr:nvSpPr>
      <xdr:spPr bwMode="auto">
        <a:xfrm>
          <a:off x="5600700" y="678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21952</xdr:rowOff>
    </xdr:from>
    <xdr:ext cx="762000" cy="259045"/>
    <xdr:sp macro="" textlink="">
      <xdr:nvSpPr>
        <xdr:cNvPr id="130" name="人口1人当たり決算額の推移該当値テキスト445"/>
        <xdr:cNvSpPr txBox="1"/>
      </xdr:nvSpPr>
      <xdr:spPr>
        <a:xfrm>
          <a:off x="5740400" y="663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14,048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167503</xdr:rowOff>
    </xdr:from>
    <xdr:to>
      <xdr:col>4</xdr:col>
      <xdr:colOff>520700</xdr:colOff>
      <xdr:row>35</xdr:row>
      <xdr:rowOff>269103</xdr:rowOff>
    </xdr:to>
    <xdr:sp macro="" textlink="">
      <xdr:nvSpPr>
        <xdr:cNvPr id="131" name="円/楕円 130"/>
        <xdr:cNvSpPr/>
      </xdr:nvSpPr>
      <xdr:spPr bwMode="auto">
        <a:xfrm>
          <a:off x="4953000" y="6777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253880</xdr:rowOff>
    </xdr:from>
    <xdr:ext cx="736600" cy="259045"/>
    <xdr:sp macro="" textlink="">
      <xdr:nvSpPr>
        <xdr:cNvPr id="132" name="テキスト ボックス 131"/>
        <xdr:cNvSpPr txBox="1"/>
      </xdr:nvSpPr>
      <xdr:spPr>
        <a:xfrm>
          <a:off x="4622800" y="6864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152552</xdr:rowOff>
    </xdr:from>
    <xdr:to>
      <xdr:col>3</xdr:col>
      <xdr:colOff>955675</xdr:colOff>
      <xdr:row>34</xdr:row>
      <xdr:rowOff>254152</xdr:rowOff>
    </xdr:to>
    <xdr:sp macro="" textlink="">
      <xdr:nvSpPr>
        <xdr:cNvPr id="133" name="円/楕円 132"/>
        <xdr:cNvSpPr/>
      </xdr:nvSpPr>
      <xdr:spPr bwMode="auto">
        <a:xfrm>
          <a:off x="4254500" y="6420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264329</xdr:rowOff>
    </xdr:from>
    <xdr:ext cx="762000" cy="259045"/>
    <xdr:sp macro="" textlink="">
      <xdr:nvSpPr>
        <xdr:cNvPr id="134" name="テキスト ボックス 133"/>
        <xdr:cNvSpPr txBox="1"/>
      </xdr:nvSpPr>
      <xdr:spPr>
        <a:xfrm>
          <a:off x="3924300" y="618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22,080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305715</xdr:rowOff>
    </xdr:from>
    <xdr:to>
      <xdr:col>3</xdr:col>
      <xdr:colOff>257175</xdr:colOff>
      <xdr:row>35</xdr:row>
      <xdr:rowOff>64415</xdr:rowOff>
    </xdr:to>
    <xdr:sp macro="" textlink="">
      <xdr:nvSpPr>
        <xdr:cNvPr id="135" name="円/楕円 134"/>
        <xdr:cNvSpPr/>
      </xdr:nvSpPr>
      <xdr:spPr bwMode="auto">
        <a:xfrm>
          <a:off x="3556000" y="6573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74591</xdr:rowOff>
    </xdr:from>
    <xdr:ext cx="762000" cy="259045"/>
    <xdr:sp macro="" textlink="">
      <xdr:nvSpPr>
        <xdr:cNvPr id="136" name="テキスト ボックス 135"/>
        <xdr:cNvSpPr txBox="1"/>
      </xdr:nvSpPr>
      <xdr:spPr>
        <a:xfrm>
          <a:off x="3225800" y="634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18,730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212125</xdr:rowOff>
    </xdr:from>
    <xdr:to>
      <xdr:col>2</xdr:col>
      <xdr:colOff>692150</xdr:colOff>
      <xdr:row>34</xdr:row>
      <xdr:rowOff>313725</xdr:rowOff>
    </xdr:to>
    <xdr:sp macro="" textlink="">
      <xdr:nvSpPr>
        <xdr:cNvPr id="137" name="円/楕円 136"/>
        <xdr:cNvSpPr/>
      </xdr:nvSpPr>
      <xdr:spPr bwMode="auto">
        <a:xfrm>
          <a:off x="2857500" y="6479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323902</xdr:rowOff>
    </xdr:from>
    <xdr:ext cx="762000" cy="259045"/>
    <xdr:sp macro="" textlink="">
      <xdr:nvSpPr>
        <xdr:cNvPr id="138" name="テキスト ボックス 137"/>
        <xdr:cNvSpPr txBox="1"/>
      </xdr:nvSpPr>
      <xdr:spPr>
        <a:xfrm>
          <a:off x="2527300" y="624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黒字で推移しており，財政調整基金も順調に増加している。今後も新規事業の必要性の見極めや行財政改革の更なる推進により歳出の効率化・合理化を図るとともに，企業誘致の促進，地場産業の振興，子育て支援など働くことのできる環境づくりによる地域経済活性化や子育て支援施策の充実により人口減少社会への対応を積極的に行い，安定した歳入の確保に努めるなど，財政の健全化に努め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収支額は黒字で推移しており，前年度比で０．２２ポイント改善した。これは一般会計の実質収支額と児島モータボート競走事業会計の資金剰余額が増加したことによるものであるが，国民健康保険事業会計においては，国保財政調整基金の取り崩しと一般会計からの繰入れにより実質収支が黒字に保たれている状況のため，保険料の適正化や経費削減等により一層の健全化に努める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構想実現計画に基づく負債削減を着実に取り組んだ結果，元利償還金は順調に減少している。平成２５年度は負債削減の観点から下水道事業会計で資本費平準化債の発行を取りやめたことにより，公営企業債に対する繰入金が増加し，元利償還金等全体では５５８百万円の増加となった。一方，臨時財政対策債の発行額増加等により，差し引かれるべき基準財政需要額が増加したため，実質公債費比率の分子が減少した。今後も将来への過度の負担を残さないよう負債削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臨時財政対策債の発行額増加（７億円）や小中学校の耐震化事業に伴う緊急防災減災事業債の増加（８億円）等により，一般会計等の地方債現在高が３１億円増加しているが，公営企業債等繰入見込額（下水道事業会計の市債現在高）の減少（４４億円）や債務負担行為に基づく支出予定額（土地開発公社及びＰＦＩ事業等の償還）が減少（１４億円）したことにより将来負担比率の分子は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174073615</v>
      </c>
      <c r="BO4" s="379"/>
      <c r="BP4" s="379"/>
      <c r="BQ4" s="379"/>
      <c r="BR4" s="379"/>
      <c r="BS4" s="379"/>
      <c r="BT4" s="379"/>
      <c r="BU4" s="380"/>
      <c r="BV4" s="378">
        <v>174401664</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4</v>
      </c>
      <c r="CU4" s="554"/>
      <c r="CV4" s="554"/>
      <c r="CW4" s="554"/>
      <c r="CX4" s="554"/>
      <c r="CY4" s="554"/>
      <c r="CZ4" s="554"/>
      <c r="DA4" s="555"/>
      <c r="DB4" s="553">
        <v>3.8</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168510421</v>
      </c>
      <c r="BO5" s="384"/>
      <c r="BP5" s="384"/>
      <c r="BQ5" s="384"/>
      <c r="BR5" s="384"/>
      <c r="BS5" s="384"/>
      <c r="BT5" s="384"/>
      <c r="BU5" s="385"/>
      <c r="BV5" s="383">
        <v>168843760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86.5</v>
      </c>
      <c r="CU5" s="354"/>
      <c r="CV5" s="354"/>
      <c r="CW5" s="354"/>
      <c r="CX5" s="354"/>
      <c r="CY5" s="354"/>
      <c r="CZ5" s="354"/>
      <c r="DA5" s="355"/>
      <c r="DB5" s="353">
        <v>88.7</v>
      </c>
      <c r="DC5" s="354"/>
      <c r="DD5" s="354"/>
      <c r="DE5" s="354"/>
      <c r="DF5" s="354"/>
      <c r="DG5" s="354"/>
      <c r="DH5" s="354"/>
      <c r="DI5" s="355"/>
      <c r="DJ5" s="137"/>
      <c r="DK5" s="137"/>
      <c r="DL5" s="137"/>
      <c r="DM5" s="137"/>
      <c r="DN5" s="137"/>
      <c r="DO5" s="137"/>
    </row>
    <row r="6" spans="1:119" ht="18.75" customHeight="1" x14ac:dyDescent="0.15">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5563194</v>
      </c>
      <c r="BO6" s="384"/>
      <c r="BP6" s="384"/>
      <c r="BQ6" s="384"/>
      <c r="BR6" s="384"/>
      <c r="BS6" s="384"/>
      <c r="BT6" s="384"/>
      <c r="BU6" s="385"/>
      <c r="BV6" s="383">
        <v>5557904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95.9</v>
      </c>
      <c r="CU6" s="528"/>
      <c r="CV6" s="528"/>
      <c r="CW6" s="528"/>
      <c r="CX6" s="528"/>
      <c r="CY6" s="528"/>
      <c r="CZ6" s="528"/>
      <c r="DA6" s="529"/>
      <c r="DB6" s="527">
        <v>97.7</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1411864</v>
      </c>
      <c r="BO7" s="384"/>
      <c r="BP7" s="384"/>
      <c r="BQ7" s="384"/>
      <c r="BR7" s="384"/>
      <c r="BS7" s="384"/>
      <c r="BT7" s="384"/>
      <c r="BU7" s="385"/>
      <c r="BV7" s="383">
        <v>1594201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105049686</v>
      </c>
      <c r="CU7" s="384"/>
      <c r="CV7" s="384"/>
      <c r="CW7" s="384"/>
      <c r="CX7" s="384"/>
      <c r="CY7" s="384"/>
      <c r="CZ7" s="384"/>
      <c r="DA7" s="385"/>
      <c r="DB7" s="383">
        <v>103043430</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4151330</v>
      </c>
      <c r="BO8" s="384"/>
      <c r="BP8" s="384"/>
      <c r="BQ8" s="384"/>
      <c r="BR8" s="384"/>
      <c r="BS8" s="384"/>
      <c r="BT8" s="384"/>
      <c r="BU8" s="385"/>
      <c r="BV8" s="383">
        <v>3963703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0.83</v>
      </c>
      <c r="CU8" s="491"/>
      <c r="CV8" s="491"/>
      <c r="CW8" s="491"/>
      <c r="CX8" s="491"/>
      <c r="CY8" s="491"/>
      <c r="CZ8" s="491"/>
      <c r="DA8" s="492"/>
      <c r="DB8" s="490">
        <v>0.83</v>
      </c>
      <c r="DC8" s="491"/>
      <c r="DD8" s="491"/>
      <c r="DE8" s="491"/>
      <c r="DF8" s="491"/>
      <c r="DG8" s="491"/>
      <c r="DH8" s="491"/>
      <c r="DI8" s="492"/>
      <c r="DJ8" s="137"/>
      <c r="DK8" s="137"/>
      <c r="DL8" s="137"/>
      <c r="DM8" s="137"/>
      <c r="DN8" s="137"/>
      <c r="DO8" s="137"/>
    </row>
    <row r="9" spans="1:119" ht="18.75" customHeight="1" thickBot="1" x14ac:dyDescent="0.2">
      <c r="A9" s="138"/>
      <c r="B9" s="516" t="s">
        <v>95</v>
      </c>
      <c r="C9" s="517"/>
      <c r="D9" s="517"/>
      <c r="E9" s="517"/>
      <c r="F9" s="517"/>
      <c r="G9" s="517"/>
      <c r="H9" s="517"/>
      <c r="I9" s="517"/>
      <c r="J9" s="517"/>
      <c r="K9" s="444"/>
      <c r="L9" s="518" t="s">
        <v>96</v>
      </c>
      <c r="M9" s="519"/>
      <c r="N9" s="519"/>
      <c r="O9" s="519"/>
      <c r="P9" s="519"/>
      <c r="Q9" s="520"/>
      <c r="R9" s="521">
        <v>475513</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187627</v>
      </c>
      <c r="BO9" s="384"/>
      <c r="BP9" s="384"/>
      <c r="BQ9" s="384"/>
      <c r="BR9" s="384"/>
      <c r="BS9" s="384"/>
      <c r="BT9" s="384"/>
      <c r="BU9" s="385"/>
      <c r="BV9" s="383">
        <v>-744109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13.6</v>
      </c>
      <c r="CU9" s="354"/>
      <c r="CV9" s="354"/>
      <c r="CW9" s="354"/>
      <c r="CX9" s="354"/>
      <c r="CY9" s="354"/>
      <c r="CZ9" s="354"/>
      <c r="DA9" s="355"/>
      <c r="DB9" s="353">
        <v>13.7</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101</v>
      </c>
      <c r="M10" s="357"/>
      <c r="N10" s="357"/>
      <c r="O10" s="357"/>
      <c r="P10" s="357"/>
      <c r="Q10" s="358"/>
      <c r="R10" s="359">
        <v>469377</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2605546</v>
      </c>
      <c r="BO10" s="384"/>
      <c r="BP10" s="384"/>
      <c r="BQ10" s="384"/>
      <c r="BR10" s="384"/>
      <c r="BS10" s="384"/>
      <c r="BT10" s="384"/>
      <c r="BU10" s="385"/>
      <c r="BV10" s="383">
        <v>3005866</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v>1125000</v>
      </c>
      <c r="BO11" s="384"/>
      <c r="BP11" s="384"/>
      <c r="BQ11" s="384"/>
      <c r="BR11" s="384"/>
      <c r="BS11" s="384"/>
      <c r="BT11" s="384"/>
      <c r="BU11" s="385"/>
      <c r="BV11" s="383">
        <v>989014</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x14ac:dyDescent="0.15">
      <c r="A12" s="138"/>
      <c r="B12" s="493" t="s">
        <v>112</v>
      </c>
      <c r="C12" s="494"/>
      <c r="D12" s="494"/>
      <c r="E12" s="494"/>
      <c r="F12" s="494"/>
      <c r="G12" s="494"/>
      <c r="H12" s="494"/>
      <c r="I12" s="494"/>
      <c r="J12" s="494"/>
      <c r="K12" s="495"/>
      <c r="L12" s="502" t="s">
        <v>113</v>
      </c>
      <c r="M12" s="503"/>
      <c r="N12" s="503"/>
      <c r="O12" s="503"/>
      <c r="P12" s="503"/>
      <c r="Q12" s="504"/>
      <c r="R12" s="505">
        <v>483348</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v>1569000</v>
      </c>
      <c r="BO12" s="384"/>
      <c r="BP12" s="384"/>
      <c r="BQ12" s="384"/>
      <c r="BR12" s="384"/>
      <c r="BS12" s="384"/>
      <c r="BT12" s="384"/>
      <c r="BU12" s="385"/>
      <c r="BV12" s="383">
        <v>2315000</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121</v>
      </c>
      <c r="N13" s="480"/>
      <c r="O13" s="480"/>
      <c r="P13" s="480"/>
      <c r="Q13" s="481"/>
      <c r="R13" s="482">
        <v>478187</v>
      </c>
      <c r="S13" s="483"/>
      <c r="T13" s="483"/>
      <c r="U13" s="483"/>
      <c r="V13" s="484"/>
      <c r="W13" s="470" t="s">
        <v>122</v>
      </c>
      <c r="X13" s="396"/>
      <c r="Y13" s="396"/>
      <c r="Z13" s="396"/>
      <c r="AA13" s="396"/>
      <c r="AB13" s="397"/>
      <c r="AC13" s="359">
        <v>4490</v>
      </c>
      <c r="AD13" s="360"/>
      <c r="AE13" s="360"/>
      <c r="AF13" s="360"/>
      <c r="AG13" s="361"/>
      <c r="AH13" s="359">
        <v>6035</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2349173</v>
      </c>
      <c r="BO13" s="384"/>
      <c r="BP13" s="384"/>
      <c r="BQ13" s="384"/>
      <c r="BR13" s="384"/>
      <c r="BS13" s="384"/>
      <c r="BT13" s="384"/>
      <c r="BU13" s="385"/>
      <c r="BV13" s="383">
        <v>935771</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9.1999999999999993</v>
      </c>
      <c r="CU13" s="354"/>
      <c r="CV13" s="354"/>
      <c r="CW13" s="354"/>
      <c r="CX13" s="354"/>
      <c r="CY13" s="354"/>
      <c r="CZ13" s="354"/>
      <c r="DA13" s="355"/>
      <c r="DB13" s="353">
        <v>10.1</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127</v>
      </c>
      <c r="M14" s="511"/>
      <c r="N14" s="511"/>
      <c r="O14" s="511"/>
      <c r="P14" s="511"/>
      <c r="Q14" s="512"/>
      <c r="R14" s="482">
        <v>482456</v>
      </c>
      <c r="S14" s="483"/>
      <c r="T14" s="483"/>
      <c r="U14" s="483"/>
      <c r="V14" s="484"/>
      <c r="W14" s="485"/>
      <c r="X14" s="399"/>
      <c r="Y14" s="399"/>
      <c r="Z14" s="399"/>
      <c r="AA14" s="399"/>
      <c r="AB14" s="400"/>
      <c r="AC14" s="475">
        <v>2.2000000000000002</v>
      </c>
      <c r="AD14" s="476"/>
      <c r="AE14" s="476"/>
      <c r="AF14" s="476"/>
      <c r="AG14" s="477"/>
      <c r="AH14" s="475">
        <v>2.7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64.400000000000006</v>
      </c>
      <c r="CU14" s="454"/>
      <c r="CV14" s="454"/>
      <c r="CW14" s="454"/>
      <c r="CX14" s="454"/>
      <c r="CY14" s="454"/>
      <c r="CZ14" s="454"/>
      <c r="DA14" s="455"/>
      <c r="DB14" s="486">
        <v>74</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121</v>
      </c>
      <c r="N15" s="480"/>
      <c r="O15" s="480"/>
      <c r="P15" s="480"/>
      <c r="Q15" s="481"/>
      <c r="R15" s="482">
        <v>477245</v>
      </c>
      <c r="S15" s="483"/>
      <c r="T15" s="483"/>
      <c r="U15" s="483"/>
      <c r="V15" s="484"/>
      <c r="W15" s="470" t="s">
        <v>129</v>
      </c>
      <c r="X15" s="396"/>
      <c r="Y15" s="396"/>
      <c r="Z15" s="396"/>
      <c r="AA15" s="396"/>
      <c r="AB15" s="397"/>
      <c r="AC15" s="359">
        <v>67462</v>
      </c>
      <c r="AD15" s="360"/>
      <c r="AE15" s="360"/>
      <c r="AF15" s="360"/>
      <c r="AG15" s="361"/>
      <c r="AH15" s="359">
        <v>74389</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61281617</v>
      </c>
      <c r="BO15" s="379"/>
      <c r="BP15" s="379"/>
      <c r="BQ15" s="379"/>
      <c r="BR15" s="379"/>
      <c r="BS15" s="379"/>
      <c r="BT15" s="379"/>
      <c r="BU15" s="380"/>
      <c r="BV15" s="378">
        <v>60910409</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32.5</v>
      </c>
      <c r="AD16" s="476"/>
      <c r="AE16" s="476"/>
      <c r="AF16" s="476"/>
      <c r="AG16" s="477"/>
      <c r="AH16" s="475">
        <v>33.4</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73367209</v>
      </c>
      <c r="BO16" s="384"/>
      <c r="BP16" s="384"/>
      <c r="BQ16" s="384"/>
      <c r="BR16" s="384"/>
      <c r="BS16" s="384"/>
      <c r="BT16" s="384"/>
      <c r="BU16" s="385"/>
      <c r="BV16" s="383">
        <v>73550653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135787</v>
      </c>
      <c r="AD17" s="360"/>
      <c r="AE17" s="360"/>
      <c r="AF17" s="360"/>
      <c r="AG17" s="361"/>
      <c r="AH17" s="359">
        <v>137577</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79625639</v>
      </c>
      <c r="BO17" s="384"/>
      <c r="BP17" s="384"/>
      <c r="BQ17" s="384"/>
      <c r="BR17" s="384"/>
      <c r="BS17" s="384"/>
      <c r="BT17" s="384"/>
      <c r="BU17" s="385"/>
      <c r="BV17" s="383">
        <v>78882254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138</v>
      </c>
      <c r="C18" s="444"/>
      <c r="D18" s="444"/>
      <c r="E18" s="445"/>
      <c r="F18" s="445"/>
      <c r="G18" s="445"/>
      <c r="H18" s="445"/>
      <c r="I18" s="445"/>
      <c r="J18" s="445"/>
      <c r="K18" s="445"/>
      <c r="L18" s="446">
        <v>354.73</v>
      </c>
      <c r="M18" s="446"/>
      <c r="N18" s="446"/>
      <c r="O18" s="446"/>
      <c r="P18" s="446"/>
      <c r="Q18" s="446"/>
      <c r="R18" s="447"/>
      <c r="S18" s="447"/>
      <c r="T18" s="447"/>
      <c r="U18" s="447"/>
      <c r="V18" s="448"/>
      <c r="W18" s="462"/>
      <c r="X18" s="463"/>
      <c r="Y18" s="463"/>
      <c r="Z18" s="463"/>
      <c r="AA18" s="463"/>
      <c r="AB18" s="471"/>
      <c r="AC18" s="347">
        <v>65.400000000000006</v>
      </c>
      <c r="AD18" s="348"/>
      <c r="AE18" s="348"/>
      <c r="AF18" s="348"/>
      <c r="AG18" s="449"/>
      <c r="AH18" s="347">
        <v>61.7</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92843295</v>
      </c>
      <c r="BO18" s="384"/>
      <c r="BP18" s="384"/>
      <c r="BQ18" s="384"/>
      <c r="BR18" s="384"/>
      <c r="BS18" s="384"/>
      <c r="BT18" s="384"/>
      <c r="BU18" s="385"/>
      <c r="BV18" s="383">
        <v>93781407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140</v>
      </c>
      <c r="C19" s="444"/>
      <c r="D19" s="444"/>
      <c r="E19" s="445"/>
      <c r="F19" s="445"/>
      <c r="G19" s="445"/>
      <c r="H19" s="445"/>
      <c r="I19" s="445"/>
      <c r="J19" s="445"/>
      <c r="K19" s="445"/>
      <c r="L19" s="451">
        <v>1340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121352883</v>
      </c>
      <c r="BO19" s="384"/>
      <c r="BP19" s="384"/>
      <c r="BQ19" s="384"/>
      <c r="BR19" s="384"/>
      <c r="BS19" s="384"/>
      <c r="BT19" s="384"/>
      <c r="BU19" s="385"/>
      <c r="BV19" s="383">
        <v>121564773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142</v>
      </c>
      <c r="C20" s="444"/>
      <c r="D20" s="444"/>
      <c r="E20" s="445"/>
      <c r="F20" s="445"/>
      <c r="G20" s="445"/>
      <c r="H20" s="445"/>
      <c r="I20" s="445"/>
      <c r="J20" s="445"/>
      <c r="K20" s="445"/>
      <c r="L20" s="451">
        <v>183303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164260589</v>
      </c>
      <c r="BO23" s="384"/>
      <c r="BP23" s="384"/>
      <c r="BQ23" s="384"/>
      <c r="BR23" s="384"/>
      <c r="BS23" s="384"/>
      <c r="BT23" s="384"/>
      <c r="BU23" s="385"/>
      <c r="BV23" s="383">
        <v>161129983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11500</v>
      </c>
      <c r="R24" s="360"/>
      <c r="S24" s="360"/>
      <c r="T24" s="360"/>
      <c r="U24" s="360"/>
      <c r="V24" s="361"/>
      <c r="W24" s="425"/>
      <c r="X24" s="416"/>
      <c r="Y24" s="417"/>
      <c r="Z24" s="356" t="s">
        <v>152</v>
      </c>
      <c r="AA24" s="357"/>
      <c r="AB24" s="357"/>
      <c r="AC24" s="357"/>
      <c r="AD24" s="357"/>
      <c r="AE24" s="357"/>
      <c r="AF24" s="357"/>
      <c r="AG24" s="358"/>
      <c r="AH24" s="359">
        <v>2641</v>
      </c>
      <c r="AI24" s="360"/>
      <c r="AJ24" s="360"/>
      <c r="AK24" s="360"/>
      <c r="AL24" s="361"/>
      <c r="AM24" s="359">
        <v>8398380</v>
      </c>
      <c r="AN24" s="360"/>
      <c r="AO24" s="360"/>
      <c r="AP24" s="360"/>
      <c r="AQ24" s="360"/>
      <c r="AR24" s="361"/>
      <c r="AS24" s="359">
        <v>3180</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110188281</v>
      </c>
      <c r="BO24" s="384"/>
      <c r="BP24" s="384"/>
      <c r="BQ24" s="384"/>
      <c r="BR24" s="384"/>
      <c r="BS24" s="384"/>
      <c r="BT24" s="384"/>
      <c r="BU24" s="385"/>
      <c r="BV24" s="383">
        <v>105452076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2</v>
      </c>
      <c r="M25" s="360"/>
      <c r="N25" s="360"/>
      <c r="O25" s="360"/>
      <c r="P25" s="361"/>
      <c r="Q25" s="359">
        <v>9300</v>
      </c>
      <c r="R25" s="360"/>
      <c r="S25" s="360"/>
      <c r="T25" s="360"/>
      <c r="U25" s="360"/>
      <c r="V25" s="361"/>
      <c r="W25" s="425"/>
      <c r="X25" s="416"/>
      <c r="Y25" s="417"/>
      <c r="Z25" s="356" t="s">
        <v>155</v>
      </c>
      <c r="AA25" s="357"/>
      <c r="AB25" s="357"/>
      <c r="AC25" s="357"/>
      <c r="AD25" s="357"/>
      <c r="AE25" s="357"/>
      <c r="AF25" s="357"/>
      <c r="AG25" s="358"/>
      <c r="AH25" s="359">
        <v>445</v>
      </c>
      <c r="AI25" s="360"/>
      <c r="AJ25" s="360"/>
      <c r="AK25" s="360"/>
      <c r="AL25" s="361"/>
      <c r="AM25" s="359">
        <v>1278040</v>
      </c>
      <c r="AN25" s="360"/>
      <c r="AO25" s="360"/>
      <c r="AP25" s="360"/>
      <c r="AQ25" s="360"/>
      <c r="AR25" s="361"/>
      <c r="AS25" s="359">
        <v>2872</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70550573</v>
      </c>
      <c r="BO25" s="379"/>
      <c r="BP25" s="379"/>
      <c r="BQ25" s="379"/>
      <c r="BR25" s="379"/>
      <c r="BS25" s="379"/>
      <c r="BT25" s="379"/>
      <c r="BU25" s="380"/>
      <c r="BV25" s="378">
        <v>49351113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8100</v>
      </c>
      <c r="R26" s="360"/>
      <c r="S26" s="360"/>
      <c r="T26" s="360"/>
      <c r="U26" s="360"/>
      <c r="V26" s="361"/>
      <c r="W26" s="425"/>
      <c r="X26" s="416"/>
      <c r="Y26" s="417"/>
      <c r="Z26" s="356" t="s">
        <v>158</v>
      </c>
      <c r="AA26" s="436"/>
      <c r="AB26" s="436"/>
      <c r="AC26" s="436"/>
      <c r="AD26" s="436"/>
      <c r="AE26" s="436"/>
      <c r="AF26" s="436"/>
      <c r="AG26" s="437"/>
      <c r="AH26" s="359">
        <v>274</v>
      </c>
      <c r="AI26" s="360"/>
      <c r="AJ26" s="360"/>
      <c r="AK26" s="360"/>
      <c r="AL26" s="361"/>
      <c r="AM26" s="359">
        <v>987222</v>
      </c>
      <c r="AN26" s="360"/>
      <c r="AO26" s="360"/>
      <c r="AP26" s="360"/>
      <c r="AQ26" s="360"/>
      <c r="AR26" s="361"/>
      <c r="AS26" s="359">
        <v>3603</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v>350000</v>
      </c>
      <c r="BO26" s="384"/>
      <c r="BP26" s="384"/>
      <c r="BQ26" s="384"/>
      <c r="BR26" s="384"/>
      <c r="BS26" s="384"/>
      <c r="BT26" s="384"/>
      <c r="BU26" s="385"/>
      <c r="BV26" s="383">
        <v>450000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7800</v>
      </c>
      <c r="R27" s="360"/>
      <c r="S27" s="360"/>
      <c r="T27" s="360"/>
      <c r="U27" s="360"/>
      <c r="V27" s="361"/>
      <c r="W27" s="425"/>
      <c r="X27" s="416"/>
      <c r="Y27" s="417"/>
      <c r="Z27" s="356" t="s">
        <v>161</v>
      </c>
      <c r="AA27" s="357"/>
      <c r="AB27" s="357"/>
      <c r="AC27" s="357"/>
      <c r="AD27" s="357"/>
      <c r="AE27" s="357"/>
      <c r="AF27" s="357"/>
      <c r="AG27" s="358"/>
      <c r="AH27" s="359">
        <v>230</v>
      </c>
      <c r="AI27" s="360"/>
      <c r="AJ27" s="360"/>
      <c r="AK27" s="360"/>
      <c r="AL27" s="361"/>
      <c r="AM27" s="359">
        <v>772721</v>
      </c>
      <c r="AN27" s="360"/>
      <c r="AO27" s="360"/>
      <c r="AP27" s="360"/>
      <c r="AQ27" s="360"/>
      <c r="AR27" s="361"/>
      <c r="AS27" s="359">
        <v>3360</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1930000</v>
      </c>
      <c r="BO27" s="387"/>
      <c r="BP27" s="387"/>
      <c r="BQ27" s="387"/>
      <c r="BR27" s="387"/>
      <c r="BS27" s="387"/>
      <c r="BT27" s="387"/>
      <c r="BU27" s="388"/>
      <c r="BV27" s="386">
        <v>1930000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7200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9037653</v>
      </c>
      <c r="BO28" s="379"/>
      <c r="BP28" s="379"/>
      <c r="BQ28" s="379"/>
      <c r="BR28" s="379"/>
      <c r="BS28" s="379"/>
      <c r="BT28" s="379"/>
      <c r="BU28" s="380"/>
      <c r="BV28" s="378">
        <v>8001107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41</v>
      </c>
      <c r="M29" s="360"/>
      <c r="N29" s="360"/>
      <c r="O29" s="360"/>
      <c r="P29" s="361"/>
      <c r="Q29" s="359">
        <v>6700</v>
      </c>
      <c r="R29" s="360"/>
      <c r="S29" s="360"/>
      <c r="T29" s="360"/>
      <c r="U29" s="360"/>
      <c r="V29" s="361"/>
      <c r="W29" s="425"/>
      <c r="X29" s="416"/>
      <c r="Y29" s="417"/>
      <c r="Z29" s="356" t="s">
        <v>168</v>
      </c>
      <c r="AA29" s="357"/>
      <c r="AB29" s="357"/>
      <c r="AC29" s="357"/>
      <c r="AD29" s="357"/>
      <c r="AE29" s="357"/>
      <c r="AF29" s="357"/>
      <c r="AG29" s="358"/>
      <c r="AH29" s="359">
        <v>2871</v>
      </c>
      <c r="AI29" s="360"/>
      <c r="AJ29" s="360"/>
      <c r="AK29" s="360"/>
      <c r="AL29" s="361"/>
      <c r="AM29" s="359">
        <v>9171101</v>
      </c>
      <c r="AN29" s="360"/>
      <c r="AO29" s="360"/>
      <c r="AP29" s="360"/>
      <c r="AQ29" s="360"/>
      <c r="AR29" s="361"/>
      <c r="AS29" s="359">
        <v>3194</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2562328</v>
      </c>
      <c r="BO29" s="384"/>
      <c r="BP29" s="384"/>
      <c r="BQ29" s="384"/>
      <c r="BR29" s="384"/>
      <c r="BS29" s="384"/>
      <c r="BT29" s="384"/>
      <c r="BU29" s="385"/>
      <c r="BV29" s="383">
        <v>1686513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101.3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11626510</v>
      </c>
      <c r="BO30" s="387"/>
      <c r="BP30" s="387"/>
      <c r="BQ30" s="387"/>
      <c r="BR30" s="387"/>
      <c r="BS30" s="387"/>
      <c r="BT30" s="387"/>
      <c r="BU30" s="388"/>
      <c r="BV30" s="386">
        <v>9191831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倉敷市国民健康保険事業特別会計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倉敷市水道事業会計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倉敷市下水道事業特別会計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総社広域環境施設組合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倉敷市土地開発公社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倉敷市母子寡婦福祉資金貸付特別会計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倉敷市介護保険事業特別会計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倉敷市立児島市民病院事業会計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倉敷市農業集落排水事業特別会計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備南水道企業団</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一般財団法人倉敷市開発公社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倉敷市住宅新築資金等貸付特別会計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倉敷市後期高齢者医療事業特別会計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IF('各会計、関係団体の財政状況及び健全化判断比率'!B33="","",'各会計、関係団体の財政状況及び健全化判断比率'!B33)</f>
        <v>倉敷市児島モーターボート競走事業会計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岡山県南部水道企業団</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財団法人倉敷市保健医療センター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岡山県広域水道企業団</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公益財団法人倉敷市スポーツ振興事業団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倉敷西部清掃施設組合</v>
      </c>
      <c r="BZ38" s="342"/>
      <c r="CA38" s="342"/>
      <c r="CB38" s="342"/>
      <c r="CC38" s="342"/>
      <c r="CD38" s="342"/>
      <c r="CE38" s="342"/>
      <c r="CF38" s="342"/>
      <c r="CG38" s="342"/>
      <c r="CH38" s="342"/>
      <c r="CI38" s="342"/>
      <c r="CJ38" s="342"/>
      <c r="CK38" s="342"/>
      <c r="CL38" s="342"/>
      <c r="CM38" s="342"/>
      <c r="CN38" s="165"/>
      <c r="CO38" s="343">
        <f t="shared" si="3"/>
        <v>26</v>
      </c>
      <c r="CP38" s="343"/>
      <c r="CQ38" s="342" t="str">
        <f>IF('各会計、関係団体の財政状況及び健全化判断比率'!BS11="","",'各会計、関係団体の財政状況及び健全化判断比率'!BS11)</f>
        <v>財団法人倉敷市文化振興事業団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備南衛生施設組合</v>
      </c>
      <c r="BZ39" s="342"/>
      <c r="CA39" s="342"/>
      <c r="CB39" s="342"/>
      <c r="CC39" s="342"/>
      <c r="CD39" s="342"/>
      <c r="CE39" s="342"/>
      <c r="CF39" s="342"/>
      <c r="CG39" s="342"/>
      <c r="CH39" s="342"/>
      <c r="CI39" s="342"/>
      <c r="CJ39" s="342"/>
      <c r="CK39" s="342"/>
      <c r="CL39" s="342"/>
      <c r="CM39" s="342"/>
      <c r="CN39" s="165"/>
      <c r="CO39" s="343">
        <f t="shared" si="3"/>
        <v>27</v>
      </c>
      <c r="CP39" s="343"/>
      <c r="CQ39" s="342" t="str">
        <f>IF('各会計、関係団体の財政状況及び健全化判断比率'!BS12="","",'各会計、関係団体の財政状況及び健全化判断比率'!BS12)</f>
        <v>くらしきシティプラザ東西ビル管理株式会社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倉敷地区農業共済事務組合</v>
      </c>
      <c r="BZ40" s="342"/>
      <c r="CA40" s="342"/>
      <c r="CB40" s="342"/>
      <c r="CC40" s="342"/>
      <c r="CD40" s="342"/>
      <c r="CE40" s="342"/>
      <c r="CF40" s="342"/>
      <c r="CG40" s="342"/>
      <c r="CH40" s="342"/>
      <c r="CI40" s="342"/>
      <c r="CJ40" s="342"/>
      <c r="CK40" s="342"/>
      <c r="CL40" s="342"/>
      <c r="CM40" s="342"/>
      <c r="CN40" s="165"/>
      <c r="CO40" s="343">
        <f t="shared" si="3"/>
        <v>28</v>
      </c>
      <c r="CP40" s="343"/>
      <c r="CQ40" s="342" t="str">
        <f>IF('各会計、関係団体の財政状況及び健全化判断比率'!BS13="","",'各会計、関係団体の財政状況及び健全化判断比率'!BS13)</f>
        <v>倉敷市開発ビル株式会社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高梁川東西用水組合</v>
      </c>
      <c r="BZ41" s="342"/>
      <c r="CA41" s="342"/>
      <c r="CB41" s="342"/>
      <c r="CC41" s="342"/>
      <c r="CD41" s="342"/>
      <c r="CE41" s="342"/>
      <c r="CF41" s="342"/>
      <c r="CG41" s="342"/>
      <c r="CH41" s="342"/>
      <c r="CI41" s="342"/>
      <c r="CJ41" s="342"/>
      <c r="CK41" s="342"/>
      <c r="CL41" s="342"/>
      <c r="CM41" s="342"/>
      <c r="CN41" s="165"/>
      <c r="CO41" s="343">
        <f t="shared" si="3"/>
        <v>29</v>
      </c>
      <c r="CP41" s="343"/>
      <c r="CQ41" s="342" t="str">
        <f>IF('各会計、関係団体の財政状況及び健全化判断比率'!BS14="","",'各会計、関係団体の財政状況及び健全化判断比率'!BS14)</f>
        <v>水島臨海鉄道株式会社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八ケ郷合同用水組合</v>
      </c>
      <c r="BZ42" s="342"/>
      <c r="CA42" s="342"/>
      <c r="CB42" s="342"/>
      <c r="CC42" s="342"/>
      <c r="CD42" s="342"/>
      <c r="CE42" s="342"/>
      <c r="CF42" s="342"/>
      <c r="CG42" s="342"/>
      <c r="CH42" s="342"/>
      <c r="CI42" s="342"/>
      <c r="CJ42" s="342"/>
      <c r="CK42" s="342"/>
      <c r="CL42" s="342"/>
      <c r="CM42" s="342"/>
      <c r="CN42" s="165"/>
      <c r="CO42" s="343">
        <f t="shared" si="3"/>
        <v>30</v>
      </c>
      <c r="CP42" s="343"/>
      <c r="CQ42" s="342" t="str">
        <f>IF('各会計、関係団体の財政状況及び健全化判断比率'!BS15="","",'各会計、関係団体の財政状況及び健全化判断比率'!BS15)</f>
        <v>倉敷ファッションセンター株式会社</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湛井十二箇郷組合</v>
      </c>
      <c r="BZ43" s="342"/>
      <c r="CA43" s="342"/>
      <c r="CB43" s="342"/>
      <c r="CC43" s="342"/>
      <c r="CD43" s="342"/>
      <c r="CE43" s="342"/>
      <c r="CF43" s="342"/>
      <c r="CG43" s="342"/>
      <c r="CH43" s="342"/>
      <c r="CI43" s="342"/>
      <c r="CJ43" s="342"/>
      <c r="CK43" s="342"/>
      <c r="CL43" s="342"/>
      <c r="CM43" s="342"/>
      <c r="CN43" s="165"/>
      <c r="CO43" s="343">
        <f t="shared" si="3"/>
        <v>31</v>
      </c>
      <c r="CP43" s="343"/>
      <c r="CQ43" s="342" t="str">
        <f>IF('各会計、関係団体の財政状況及び健全化判断比率'!BS16="","",'各会計、関係団体の財政状況及び健全化判断比率'!BS16)</f>
        <v>水島エコワークス株式会社</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90" zoomScaleNormal="9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205</v>
      </c>
      <c r="C5" s="674"/>
      <c r="D5" s="674"/>
      <c r="E5" s="674"/>
      <c r="F5" s="674"/>
      <c r="G5" s="674"/>
      <c r="H5" s="674"/>
      <c r="I5" s="674"/>
      <c r="J5" s="674"/>
      <c r="K5" s="674"/>
      <c r="L5" s="674"/>
      <c r="M5" s="674"/>
      <c r="N5" s="674"/>
      <c r="O5" s="674"/>
      <c r="P5" s="674"/>
      <c r="Q5" s="675"/>
      <c r="R5" s="636">
        <v>78916312</v>
      </c>
      <c r="S5" s="637"/>
      <c r="T5" s="637"/>
      <c r="U5" s="637"/>
      <c r="V5" s="637"/>
      <c r="W5" s="637"/>
      <c r="X5" s="637"/>
      <c r="Y5" s="684"/>
      <c r="Z5" s="697">
        <v>45.3</v>
      </c>
      <c r="AA5" s="697"/>
      <c r="AB5" s="697"/>
      <c r="AC5" s="697"/>
      <c r="AD5" s="698">
        <v>73704181</v>
      </c>
      <c r="AE5" s="698"/>
      <c r="AF5" s="698"/>
      <c r="AG5" s="698"/>
      <c r="AH5" s="698"/>
      <c r="AI5" s="698"/>
      <c r="AJ5" s="698"/>
      <c r="AK5" s="698"/>
      <c r="AL5" s="685">
        <v>76.099999999999994</v>
      </c>
      <c r="AM5" s="654"/>
      <c r="AN5" s="654"/>
      <c r="AO5" s="686"/>
      <c r="AP5" s="673" t="s">
        <v>206</v>
      </c>
      <c r="AQ5" s="674"/>
      <c r="AR5" s="674"/>
      <c r="AS5" s="674"/>
      <c r="AT5" s="674"/>
      <c r="AU5" s="674"/>
      <c r="AV5" s="674"/>
      <c r="AW5" s="674"/>
      <c r="AX5" s="674"/>
      <c r="AY5" s="674"/>
      <c r="AZ5" s="674"/>
      <c r="BA5" s="674"/>
      <c r="BB5" s="674"/>
      <c r="BC5" s="674"/>
      <c r="BD5" s="674"/>
      <c r="BE5" s="674"/>
      <c r="BF5" s="675"/>
      <c r="BG5" s="586">
        <v>69403881</v>
      </c>
      <c r="BH5" s="587"/>
      <c r="BI5" s="587"/>
      <c r="BJ5" s="587"/>
      <c r="BK5" s="587"/>
      <c r="BL5" s="587"/>
      <c r="BM5" s="587"/>
      <c r="BN5" s="588"/>
      <c r="BO5" s="639">
        <v>87.9</v>
      </c>
      <c r="BP5" s="639"/>
      <c r="BQ5" s="639"/>
      <c r="BR5" s="639"/>
      <c r="BS5" s="640">
        <v>714046</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199</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x14ac:dyDescent="0.15">
      <c r="B6" s="583" t="s">
        <v>210</v>
      </c>
      <c r="C6" s="584"/>
      <c r="D6" s="584"/>
      <c r="E6" s="584"/>
      <c r="F6" s="584"/>
      <c r="G6" s="584"/>
      <c r="H6" s="584"/>
      <c r="I6" s="584"/>
      <c r="J6" s="584"/>
      <c r="K6" s="584"/>
      <c r="L6" s="584"/>
      <c r="M6" s="584"/>
      <c r="N6" s="584"/>
      <c r="O6" s="584"/>
      <c r="P6" s="584"/>
      <c r="Q6" s="585"/>
      <c r="R6" s="586">
        <v>1856624</v>
      </c>
      <c r="S6" s="587"/>
      <c r="T6" s="587"/>
      <c r="U6" s="587"/>
      <c r="V6" s="587"/>
      <c r="W6" s="587"/>
      <c r="X6" s="587"/>
      <c r="Y6" s="588"/>
      <c r="Z6" s="639">
        <v>1.1000000000000001</v>
      </c>
      <c r="AA6" s="639"/>
      <c r="AB6" s="639"/>
      <c r="AC6" s="639"/>
      <c r="AD6" s="640">
        <v>1856624</v>
      </c>
      <c r="AE6" s="640"/>
      <c r="AF6" s="640"/>
      <c r="AG6" s="640"/>
      <c r="AH6" s="640"/>
      <c r="AI6" s="640"/>
      <c r="AJ6" s="640"/>
      <c r="AK6" s="640"/>
      <c r="AL6" s="609">
        <v>1.9</v>
      </c>
      <c r="AM6" s="641"/>
      <c r="AN6" s="641"/>
      <c r="AO6" s="642"/>
      <c r="AP6" s="583" t="s">
        <v>211</v>
      </c>
      <c r="AQ6" s="584"/>
      <c r="AR6" s="584"/>
      <c r="AS6" s="584"/>
      <c r="AT6" s="584"/>
      <c r="AU6" s="584"/>
      <c r="AV6" s="584"/>
      <c r="AW6" s="584"/>
      <c r="AX6" s="584"/>
      <c r="AY6" s="584"/>
      <c r="AZ6" s="584"/>
      <c r="BA6" s="584"/>
      <c r="BB6" s="584"/>
      <c r="BC6" s="584"/>
      <c r="BD6" s="584"/>
      <c r="BE6" s="584"/>
      <c r="BF6" s="585"/>
      <c r="BG6" s="586">
        <v>69403881</v>
      </c>
      <c r="BH6" s="587"/>
      <c r="BI6" s="587"/>
      <c r="BJ6" s="587"/>
      <c r="BK6" s="587"/>
      <c r="BL6" s="587"/>
      <c r="BM6" s="587"/>
      <c r="BN6" s="588"/>
      <c r="BO6" s="639">
        <v>87.9</v>
      </c>
      <c r="BP6" s="639"/>
      <c r="BQ6" s="639"/>
      <c r="BR6" s="639"/>
      <c r="BS6" s="640">
        <v>714046</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888859</v>
      </c>
      <c r="CS6" s="587"/>
      <c r="CT6" s="587"/>
      <c r="CU6" s="587"/>
      <c r="CV6" s="587"/>
      <c r="CW6" s="587"/>
      <c r="CX6" s="587"/>
      <c r="CY6" s="588"/>
      <c r="CZ6" s="639">
        <v>0.5</v>
      </c>
      <c r="DA6" s="639"/>
      <c r="DB6" s="639"/>
      <c r="DC6" s="639"/>
      <c r="DD6" s="592" t="s">
        <v>213</v>
      </c>
      <c r="DE6" s="587"/>
      <c r="DF6" s="587"/>
      <c r="DG6" s="587"/>
      <c r="DH6" s="587"/>
      <c r="DI6" s="587"/>
      <c r="DJ6" s="587"/>
      <c r="DK6" s="587"/>
      <c r="DL6" s="587"/>
      <c r="DM6" s="587"/>
      <c r="DN6" s="587"/>
      <c r="DO6" s="587"/>
      <c r="DP6" s="588"/>
      <c r="DQ6" s="592">
        <v>888859</v>
      </c>
      <c r="DR6" s="587"/>
      <c r="DS6" s="587"/>
      <c r="DT6" s="587"/>
      <c r="DU6" s="587"/>
      <c r="DV6" s="587"/>
      <c r="DW6" s="587"/>
      <c r="DX6" s="587"/>
      <c r="DY6" s="587"/>
      <c r="DZ6" s="587"/>
      <c r="EA6" s="587"/>
      <c r="EB6" s="587"/>
      <c r="EC6" s="622"/>
    </row>
    <row r="7" spans="2:143" ht="11.25" customHeight="1" x14ac:dyDescent="0.15">
      <c r="B7" s="583" t="s">
        <v>214</v>
      </c>
      <c r="C7" s="584"/>
      <c r="D7" s="584"/>
      <c r="E7" s="584"/>
      <c r="F7" s="584"/>
      <c r="G7" s="584"/>
      <c r="H7" s="584"/>
      <c r="I7" s="584"/>
      <c r="J7" s="584"/>
      <c r="K7" s="584"/>
      <c r="L7" s="584"/>
      <c r="M7" s="584"/>
      <c r="N7" s="584"/>
      <c r="O7" s="584"/>
      <c r="P7" s="584"/>
      <c r="Q7" s="585"/>
      <c r="R7" s="586">
        <v>168693</v>
      </c>
      <c r="S7" s="587"/>
      <c r="T7" s="587"/>
      <c r="U7" s="587"/>
      <c r="V7" s="587"/>
      <c r="W7" s="587"/>
      <c r="X7" s="587"/>
      <c r="Y7" s="588"/>
      <c r="Z7" s="639">
        <v>0.1</v>
      </c>
      <c r="AA7" s="639"/>
      <c r="AB7" s="639"/>
      <c r="AC7" s="639"/>
      <c r="AD7" s="640">
        <v>168693</v>
      </c>
      <c r="AE7" s="640"/>
      <c r="AF7" s="640"/>
      <c r="AG7" s="640"/>
      <c r="AH7" s="640"/>
      <c r="AI7" s="640"/>
      <c r="AJ7" s="640"/>
      <c r="AK7" s="640"/>
      <c r="AL7" s="609">
        <v>0.2</v>
      </c>
      <c r="AM7" s="641"/>
      <c r="AN7" s="641"/>
      <c r="AO7" s="642"/>
      <c r="AP7" s="583" t="s">
        <v>215</v>
      </c>
      <c r="AQ7" s="584"/>
      <c r="AR7" s="584"/>
      <c r="AS7" s="584"/>
      <c r="AT7" s="584"/>
      <c r="AU7" s="584"/>
      <c r="AV7" s="584"/>
      <c r="AW7" s="584"/>
      <c r="AX7" s="584"/>
      <c r="AY7" s="584"/>
      <c r="AZ7" s="584"/>
      <c r="BA7" s="584"/>
      <c r="BB7" s="584"/>
      <c r="BC7" s="584"/>
      <c r="BD7" s="584"/>
      <c r="BE7" s="584"/>
      <c r="BF7" s="585"/>
      <c r="BG7" s="586">
        <v>28689441</v>
      </c>
      <c r="BH7" s="587"/>
      <c r="BI7" s="587"/>
      <c r="BJ7" s="587"/>
      <c r="BK7" s="587"/>
      <c r="BL7" s="587"/>
      <c r="BM7" s="587"/>
      <c r="BN7" s="588"/>
      <c r="BO7" s="639">
        <v>36.4</v>
      </c>
      <c r="BP7" s="639"/>
      <c r="BQ7" s="639"/>
      <c r="BR7" s="639"/>
      <c r="BS7" s="640">
        <v>714046</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15625797</v>
      </c>
      <c r="CS7" s="587"/>
      <c r="CT7" s="587"/>
      <c r="CU7" s="587"/>
      <c r="CV7" s="587"/>
      <c r="CW7" s="587"/>
      <c r="CX7" s="587"/>
      <c r="CY7" s="588"/>
      <c r="CZ7" s="639">
        <v>9.3000000000000007</v>
      </c>
      <c r="DA7" s="639"/>
      <c r="DB7" s="639"/>
      <c r="DC7" s="639"/>
      <c r="DD7" s="592">
        <v>132913</v>
      </c>
      <c r="DE7" s="587"/>
      <c r="DF7" s="587"/>
      <c r="DG7" s="587"/>
      <c r="DH7" s="587"/>
      <c r="DI7" s="587"/>
      <c r="DJ7" s="587"/>
      <c r="DK7" s="587"/>
      <c r="DL7" s="587"/>
      <c r="DM7" s="587"/>
      <c r="DN7" s="587"/>
      <c r="DO7" s="587"/>
      <c r="DP7" s="588"/>
      <c r="DQ7" s="592">
        <v>13886841</v>
      </c>
      <c r="DR7" s="587"/>
      <c r="DS7" s="587"/>
      <c r="DT7" s="587"/>
      <c r="DU7" s="587"/>
      <c r="DV7" s="587"/>
      <c r="DW7" s="587"/>
      <c r="DX7" s="587"/>
      <c r="DY7" s="587"/>
      <c r="DZ7" s="587"/>
      <c r="EA7" s="587"/>
      <c r="EB7" s="587"/>
      <c r="EC7" s="622"/>
    </row>
    <row r="8" spans="2:143" ht="11.25" customHeight="1" x14ac:dyDescent="0.15">
      <c r="B8" s="583" t="s">
        <v>217</v>
      </c>
      <c r="C8" s="584"/>
      <c r="D8" s="584"/>
      <c r="E8" s="584"/>
      <c r="F8" s="584"/>
      <c r="G8" s="584"/>
      <c r="H8" s="584"/>
      <c r="I8" s="584"/>
      <c r="J8" s="584"/>
      <c r="K8" s="584"/>
      <c r="L8" s="584"/>
      <c r="M8" s="584"/>
      <c r="N8" s="584"/>
      <c r="O8" s="584"/>
      <c r="P8" s="584"/>
      <c r="Q8" s="585"/>
      <c r="R8" s="586">
        <v>298800</v>
      </c>
      <c r="S8" s="587"/>
      <c r="T8" s="587"/>
      <c r="U8" s="587"/>
      <c r="V8" s="587"/>
      <c r="W8" s="587"/>
      <c r="X8" s="587"/>
      <c r="Y8" s="588"/>
      <c r="Z8" s="639">
        <v>0.2</v>
      </c>
      <c r="AA8" s="639"/>
      <c r="AB8" s="639"/>
      <c r="AC8" s="639"/>
      <c r="AD8" s="640">
        <v>298800</v>
      </c>
      <c r="AE8" s="640"/>
      <c r="AF8" s="640"/>
      <c r="AG8" s="640"/>
      <c r="AH8" s="640"/>
      <c r="AI8" s="640"/>
      <c r="AJ8" s="640"/>
      <c r="AK8" s="640"/>
      <c r="AL8" s="609">
        <v>0.3</v>
      </c>
      <c r="AM8" s="641"/>
      <c r="AN8" s="641"/>
      <c r="AO8" s="642"/>
      <c r="AP8" s="583" t="s">
        <v>218</v>
      </c>
      <c r="AQ8" s="584"/>
      <c r="AR8" s="584"/>
      <c r="AS8" s="584"/>
      <c r="AT8" s="584"/>
      <c r="AU8" s="584"/>
      <c r="AV8" s="584"/>
      <c r="AW8" s="584"/>
      <c r="AX8" s="584"/>
      <c r="AY8" s="584"/>
      <c r="AZ8" s="584"/>
      <c r="BA8" s="584"/>
      <c r="BB8" s="584"/>
      <c r="BC8" s="584"/>
      <c r="BD8" s="584"/>
      <c r="BE8" s="584"/>
      <c r="BF8" s="585"/>
      <c r="BG8" s="586">
        <v>673770</v>
      </c>
      <c r="BH8" s="587"/>
      <c r="BI8" s="587"/>
      <c r="BJ8" s="587"/>
      <c r="BK8" s="587"/>
      <c r="BL8" s="587"/>
      <c r="BM8" s="587"/>
      <c r="BN8" s="588"/>
      <c r="BO8" s="639">
        <v>0.9</v>
      </c>
      <c r="BP8" s="639"/>
      <c r="BQ8" s="639"/>
      <c r="BR8" s="639"/>
      <c r="BS8" s="592" t="s">
        <v>111</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62279369</v>
      </c>
      <c r="CS8" s="587"/>
      <c r="CT8" s="587"/>
      <c r="CU8" s="587"/>
      <c r="CV8" s="587"/>
      <c r="CW8" s="587"/>
      <c r="CX8" s="587"/>
      <c r="CY8" s="588"/>
      <c r="CZ8" s="639">
        <v>37</v>
      </c>
      <c r="DA8" s="639"/>
      <c r="DB8" s="639"/>
      <c r="DC8" s="639"/>
      <c r="DD8" s="592">
        <v>611544</v>
      </c>
      <c r="DE8" s="587"/>
      <c r="DF8" s="587"/>
      <c r="DG8" s="587"/>
      <c r="DH8" s="587"/>
      <c r="DI8" s="587"/>
      <c r="DJ8" s="587"/>
      <c r="DK8" s="587"/>
      <c r="DL8" s="587"/>
      <c r="DM8" s="587"/>
      <c r="DN8" s="587"/>
      <c r="DO8" s="587"/>
      <c r="DP8" s="588"/>
      <c r="DQ8" s="592">
        <v>30449337</v>
      </c>
      <c r="DR8" s="587"/>
      <c r="DS8" s="587"/>
      <c r="DT8" s="587"/>
      <c r="DU8" s="587"/>
      <c r="DV8" s="587"/>
      <c r="DW8" s="587"/>
      <c r="DX8" s="587"/>
      <c r="DY8" s="587"/>
      <c r="DZ8" s="587"/>
      <c r="EA8" s="587"/>
      <c r="EB8" s="587"/>
      <c r="EC8" s="622"/>
    </row>
    <row r="9" spans="2:143" ht="11.25" customHeight="1" x14ac:dyDescent="0.15">
      <c r="B9" s="583" t="s">
        <v>220</v>
      </c>
      <c r="C9" s="584"/>
      <c r="D9" s="584"/>
      <c r="E9" s="584"/>
      <c r="F9" s="584"/>
      <c r="G9" s="584"/>
      <c r="H9" s="584"/>
      <c r="I9" s="584"/>
      <c r="J9" s="584"/>
      <c r="K9" s="584"/>
      <c r="L9" s="584"/>
      <c r="M9" s="584"/>
      <c r="N9" s="584"/>
      <c r="O9" s="584"/>
      <c r="P9" s="584"/>
      <c r="Q9" s="585"/>
      <c r="R9" s="586">
        <v>417012</v>
      </c>
      <c r="S9" s="587"/>
      <c r="T9" s="587"/>
      <c r="U9" s="587"/>
      <c r="V9" s="587"/>
      <c r="W9" s="587"/>
      <c r="X9" s="587"/>
      <c r="Y9" s="588"/>
      <c r="Z9" s="639">
        <v>0.2</v>
      </c>
      <c r="AA9" s="639"/>
      <c r="AB9" s="639"/>
      <c r="AC9" s="639"/>
      <c r="AD9" s="640">
        <v>417012</v>
      </c>
      <c r="AE9" s="640"/>
      <c r="AF9" s="640"/>
      <c r="AG9" s="640"/>
      <c r="AH9" s="640"/>
      <c r="AI9" s="640"/>
      <c r="AJ9" s="640"/>
      <c r="AK9" s="640"/>
      <c r="AL9" s="609">
        <v>0.4</v>
      </c>
      <c r="AM9" s="641"/>
      <c r="AN9" s="641"/>
      <c r="AO9" s="642"/>
      <c r="AP9" s="583" t="s">
        <v>221</v>
      </c>
      <c r="AQ9" s="584"/>
      <c r="AR9" s="584"/>
      <c r="AS9" s="584"/>
      <c r="AT9" s="584"/>
      <c r="AU9" s="584"/>
      <c r="AV9" s="584"/>
      <c r="AW9" s="584"/>
      <c r="AX9" s="584"/>
      <c r="AY9" s="584"/>
      <c r="AZ9" s="584"/>
      <c r="BA9" s="584"/>
      <c r="BB9" s="584"/>
      <c r="BC9" s="584"/>
      <c r="BD9" s="584"/>
      <c r="BE9" s="584"/>
      <c r="BF9" s="585"/>
      <c r="BG9" s="586">
        <v>22393457</v>
      </c>
      <c r="BH9" s="587"/>
      <c r="BI9" s="587"/>
      <c r="BJ9" s="587"/>
      <c r="BK9" s="587"/>
      <c r="BL9" s="587"/>
      <c r="BM9" s="587"/>
      <c r="BN9" s="588"/>
      <c r="BO9" s="639">
        <v>28.4</v>
      </c>
      <c r="BP9" s="639"/>
      <c r="BQ9" s="639"/>
      <c r="BR9" s="639"/>
      <c r="BS9" s="592" t="s">
        <v>111</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18005073</v>
      </c>
      <c r="CS9" s="587"/>
      <c r="CT9" s="587"/>
      <c r="CU9" s="587"/>
      <c r="CV9" s="587"/>
      <c r="CW9" s="587"/>
      <c r="CX9" s="587"/>
      <c r="CY9" s="588"/>
      <c r="CZ9" s="639">
        <v>10.7</v>
      </c>
      <c r="DA9" s="639"/>
      <c r="DB9" s="639"/>
      <c r="DC9" s="639"/>
      <c r="DD9" s="592">
        <v>817535</v>
      </c>
      <c r="DE9" s="587"/>
      <c r="DF9" s="587"/>
      <c r="DG9" s="587"/>
      <c r="DH9" s="587"/>
      <c r="DI9" s="587"/>
      <c r="DJ9" s="587"/>
      <c r="DK9" s="587"/>
      <c r="DL9" s="587"/>
      <c r="DM9" s="587"/>
      <c r="DN9" s="587"/>
      <c r="DO9" s="587"/>
      <c r="DP9" s="588"/>
      <c r="DQ9" s="592">
        <v>13611055</v>
      </c>
      <c r="DR9" s="587"/>
      <c r="DS9" s="587"/>
      <c r="DT9" s="587"/>
      <c r="DU9" s="587"/>
      <c r="DV9" s="587"/>
      <c r="DW9" s="587"/>
      <c r="DX9" s="587"/>
      <c r="DY9" s="587"/>
      <c r="DZ9" s="587"/>
      <c r="EA9" s="587"/>
      <c r="EB9" s="587"/>
      <c r="EC9" s="622"/>
    </row>
    <row r="10" spans="2:143" ht="11.25" customHeight="1" x14ac:dyDescent="0.15">
      <c r="B10" s="583" t="s">
        <v>223</v>
      </c>
      <c r="C10" s="584"/>
      <c r="D10" s="584"/>
      <c r="E10" s="584"/>
      <c r="F10" s="584"/>
      <c r="G10" s="584"/>
      <c r="H10" s="584"/>
      <c r="I10" s="584"/>
      <c r="J10" s="584"/>
      <c r="K10" s="584"/>
      <c r="L10" s="584"/>
      <c r="M10" s="584"/>
      <c r="N10" s="584"/>
      <c r="O10" s="584"/>
      <c r="P10" s="584"/>
      <c r="Q10" s="585"/>
      <c r="R10" s="586">
        <v>4369601</v>
      </c>
      <c r="S10" s="587"/>
      <c r="T10" s="587"/>
      <c r="U10" s="587"/>
      <c r="V10" s="587"/>
      <c r="W10" s="587"/>
      <c r="X10" s="587"/>
      <c r="Y10" s="588"/>
      <c r="Z10" s="639">
        <v>2.5</v>
      </c>
      <c r="AA10" s="639"/>
      <c r="AB10" s="639"/>
      <c r="AC10" s="639"/>
      <c r="AD10" s="640">
        <v>4369601</v>
      </c>
      <c r="AE10" s="640"/>
      <c r="AF10" s="640"/>
      <c r="AG10" s="640"/>
      <c r="AH10" s="640"/>
      <c r="AI10" s="640"/>
      <c r="AJ10" s="640"/>
      <c r="AK10" s="640"/>
      <c r="AL10" s="609">
        <v>4.5</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1229823</v>
      </c>
      <c r="BH10" s="587"/>
      <c r="BI10" s="587"/>
      <c r="BJ10" s="587"/>
      <c r="BK10" s="587"/>
      <c r="BL10" s="587"/>
      <c r="BM10" s="587"/>
      <c r="BN10" s="588"/>
      <c r="BO10" s="639">
        <v>1.6</v>
      </c>
      <c r="BP10" s="639"/>
      <c r="BQ10" s="639"/>
      <c r="BR10" s="639"/>
      <c r="BS10" s="592" t="s">
        <v>111</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537810</v>
      </c>
      <c r="CS10" s="587"/>
      <c r="CT10" s="587"/>
      <c r="CU10" s="587"/>
      <c r="CV10" s="587"/>
      <c r="CW10" s="587"/>
      <c r="CX10" s="587"/>
      <c r="CY10" s="588"/>
      <c r="CZ10" s="639">
        <v>0.3</v>
      </c>
      <c r="DA10" s="639"/>
      <c r="DB10" s="639"/>
      <c r="DC10" s="639"/>
      <c r="DD10" s="592">
        <v>32634</v>
      </c>
      <c r="DE10" s="587"/>
      <c r="DF10" s="587"/>
      <c r="DG10" s="587"/>
      <c r="DH10" s="587"/>
      <c r="DI10" s="587"/>
      <c r="DJ10" s="587"/>
      <c r="DK10" s="587"/>
      <c r="DL10" s="587"/>
      <c r="DM10" s="587"/>
      <c r="DN10" s="587"/>
      <c r="DO10" s="587"/>
      <c r="DP10" s="588"/>
      <c r="DQ10" s="592">
        <v>185805</v>
      </c>
      <c r="DR10" s="587"/>
      <c r="DS10" s="587"/>
      <c r="DT10" s="587"/>
      <c r="DU10" s="587"/>
      <c r="DV10" s="587"/>
      <c r="DW10" s="587"/>
      <c r="DX10" s="587"/>
      <c r="DY10" s="587"/>
      <c r="DZ10" s="587"/>
      <c r="EA10" s="587"/>
      <c r="EB10" s="587"/>
      <c r="EC10" s="622"/>
    </row>
    <row r="11" spans="2:143" ht="11.25" customHeight="1" x14ac:dyDescent="0.15">
      <c r="B11" s="583" t="s">
        <v>226</v>
      </c>
      <c r="C11" s="584"/>
      <c r="D11" s="584"/>
      <c r="E11" s="584"/>
      <c r="F11" s="584"/>
      <c r="G11" s="584"/>
      <c r="H11" s="584"/>
      <c r="I11" s="584"/>
      <c r="J11" s="584"/>
      <c r="K11" s="584"/>
      <c r="L11" s="584"/>
      <c r="M11" s="584"/>
      <c r="N11" s="584"/>
      <c r="O11" s="584"/>
      <c r="P11" s="584"/>
      <c r="Q11" s="585"/>
      <c r="R11" s="586">
        <v>44735</v>
      </c>
      <c r="S11" s="587"/>
      <c r="T11" s="587"/>
      <c r="U11" s="587"/>
      <c r="V11" s="587"/>
      <c r="W11" s="587"/>
      <c r="X11" s="587"/>
      <c r="Y11" s="588"/>
      <c r="Z11" s="639">
        <v>0</v>
      </c>
      <c r="AA11" s="639"/>
      <c r="AB11" s="639"/>
      <c r="AC11" s="639"/>
      <c r="AD11" s="640">
        <v>44735</v>
      </c>
      <c r="AE11" s="640"/>
      <c r="AF11" s="640"/>
      <c r="AG11" s="640"/>
      <c r="AH11" s="640"/>
      <c r="AI11" s="640"/>
      <c r="AJ11" s="640"/>
      <c r="AK11" s="640"/>
      <c r="AL11" s="609">
        <v>0</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4392391</v>
      </c>
      <c r="BH11" s="587"/>
      <c r="BI11" s="587"/>
      <c r="BJ11" s="587"/>
      <c r="BK11" s="587"/>
      <c r="BL11" s="587"/>
      <c r="BM11" s="587"/>
      <c r="BN11" s="588"/>
      <c r="BO11" s="639">
        <v>5.6</v>
      </c>
      <c r="BP11" s="639"/>
      <c r="BQ11" s="639"/>
      <c r="BR11" s="639"/>
      <c r="BS11" s="592">
        <v>714046</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3180848</v>
      </c>
      <c r="CS11" s="587"/>
      <c r="CT11" s="587"/>
      <c r="CU11" s="587"/>
      <c r="CV11" s="587"/>
      <c r="CW11" s="587"/>
      <c r="CX11" s="587"/>
      <c r="CY11" s="588"/>
      <c r="CZ11" s="639">
        <v>1.9</v>
      </c>
      <c r="DA11" s="639"/>
      <c r="DB11" s="639"/>
      <c r="DC11" s="639"/>
      <c r="DD11" s="592">
        <v>1275265</v>
      </c>
      <c r="DE11" s="587"/>
      <c r="DF11" s="587"/>
      <c r="DG11" s="587"/>
      <c r="DH11" s="587"/>
      <c r="DI11" s="587"/>
      <c r="DJ11" s="587"/>
      <c r="DK11" s="587"/>
      <c r="DL11" s="587"/>
      <c r="DM11" s="587"/>
      <c r="DN11" s="587"/>
      <c r="DO11" s="587"/>
      <c r="DP11" s="588"/>
      <c r="DQ11" s="592">
        <v>2047411</v>
      </c>
      <c r="DR11" s="587"/>
      <c r="DS11" s="587"/>
      <c r="DT11" s="587"/>
      <c r="DU11" s="587"/>
      <c r="DV11" s="587"/>
      <c r="DW11" s="587"/>
      <c r="DX11" s="587"/>
      <c r="DY11" s="587"/>
      <c r="DZ11" s="587"/>
      <c r="EA11" s="587"/>
      <c r="EB11" s="587"/>
      <c r="EC11" s="622"/>
    </row>
    <row r="12" spans="2:143" ht="11.25" customHeight="1" x14ac:dyDescent="0.15">
      <c r="B12" s="583" t="s">
        <v>229</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36035930</v>
      </c>
      <c r="BH12" s="587"/>
      <c r="BI12" s="587"/>
      <c r="BJ12" s="587"/>
      <c r="BK12" s="587"/>
      <c r="BL12" s="587"/>
      <c r="BM12" s="587"/>
      <c r="BN12" s="588"/>
      <c r="BO12" s="639">
        <v>45.7</v>
      </c>
      <c r="BP12" s="639"/>
      <c r="BQ12" s="639"/>
      <c r="BR12" s="639"/>
      <c r="BS12" s="592" t="s">
        <v>111</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1893953</v>
      </c>
      <c r="CS12" s="587"/>
      <c r="CT12" s="587"/>
      <c r="CU12" s="587"/>
      <c r="CV12" s="587"/>
      <c r="CW12" s="587"/>
      <c r="CX12" s="587"/>
      <c r="CY12" s="588"/>
      <c r="CZ12" s="639">
        <v>1.1000000000000001</v>
      </c>
      <c r="DA12" s="639"/>
      <c r="DB12" s="639"/>
      <c r="DC12" s="639"/>
      <c r="DD12" s="592">
        <v>413184</v>
      </c>
      <c r="DE12" s="587"/>
      <c r="DF12" s="587"/>
      <c r="DG12" s="587"/>
      <c r="DH12" s="587"/>
      <c r="DI12" s="587"/>
      <c r="DJ12" s="587"/>
      <c r="DK12" s="587"/>
      <c r="DL12" s="587"/>
      <c r="DM12" s="587"/>
      <c r="DN12" s="587"/>
      <c r="DO12" s="587"/>
      <c r="DP12" s="588"/>
      <c r="DQ12" s="592">
        <v>1829781</v>
      </c>
      <c r="DR12" s="587"/>
      <c r="DS12" s="587"/>
      <c r="DT12" s="587"/>
      <c r="DU12" s="587"/>
      <c r="DV12" s="587"/>
      <c r="DW12" s="587"/>
      <c r="DX12" s="587"/>
      <c r="DY12" s="587"/>
      <c r="DZ12" s="587"/>
      <c r="EA12" s="587"/>
      <c r="EB12" s="587"/>
      <c r="EC12" s="622"/>
    </row>
    <row r="13" spans="2:143" ht="11.25" customHeight="1" x14ac:dyDescent="0.15">
      <c r="B13" s="583" t="s">
        <v>232</v>
      </c>
      <c r="C13" s="584"/>
      <c r="D13" s="584"/>
      <c r="E13" s="584"/>
      <c r="F13" s="584"/>
      <c r="G13" s="584"/>
      <c r="H13" s="584"/>
      <c r="I13" s="584"/>
      <c r="J13" s="584"/>
      <c r="K13" s="584"/>
      <c r="L13" s="584"/>
      <c r="M13" s="584"/>
      <c r="N13" s="584"/>
      <c r="O13" s="584"/>
      <c r="P13" s="584"/>
      <c r="Q13" s="585"/>
      <c r="R13" s="586">
        <v>312774</v>
      </c>
      <c r="S13" s="587"/>
      <c r="T13" s="587"/>
      <c r="U13" s="587"/>
      <c r="V13" s="587"/>
      <c r="W13" s="587"/>
      <c r="X13" s="587"/>
      <c r="Y13" s="588"/>
      <c r="Z13" s="639">
        <v>0.2</v>
      </c>
      <c r="AA13" s="639"/>
      <c r="AB13" s="639"/>
      <c r="AC13" s="639"/>
      <c r="AD13" s="640">
        <v>312774</v>
      </c>
      <c r="AE13" s="640"/>
      <c r="AF13" s="640"/>
      <c r="AG13" s="640"/>
      <c r="AH13" s="640"/>
      <c r="AI13" s="640"/>
      <c r="AJ13" s="640"/>
      <c r="AK13" s="640"/>
      <c r="AL13" s="609">
        <v>0.3</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35924854</v>
      </c>
      <c r="BH13" s="587"/>
      <c r="BI13" s="587"/>
      <c r="BJ13" s="587"/>
      <c r="BK13" s="587"/>
      <c r="BL13" s="587"/>
      <c r="BM13" s="587"/>
      <c r="BN13" s="588"/>
      <c r="BO13" s="639">
        <v>45.5</v>
      </c>
      <c r="BP13" s="639"/>
      <c r="BQ13" s="639"/>
      <c r="BR13" s="639"/>
      <c r="BS13" s="592" t="s">
        <v>111</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25419566</v>
      </c>
      <c r="CS13" s="587"/>
      <c r="CT13" s="587"/>
      <c r="CU13" s="587"/>
      <c r="CV13" s="587"/>
      <c r="CW13" s="587"/>
      <c r="CX13" s="587"/>
      <c r="CY13" s="588"/>
      <c r="CZ13" s="639">
        <v>15.1</v>
      </c>
      <c r="DA13" s="639"/>
      <c r="DB13" s="639"/>
      <c r="DC13" s="639"/>
      <c r="DD13" s="592">
        <v>7391764</v>
      </c>
      <c r="DE13" s="587"/>
      <c r="DF13" s="587"/>
      <c r="DG13" s="587"/>
      <c r="DH13" s="587"/>
      <c r="DI13" s="587"/>
      <c r="DJ13" s="587"/>
      <c r="DK13" s="587"/>
      <c r="DL13" s="587"/>
      <c r="DM13" s="587"/>
      <c r="DN13" s="587"/>
      <c r="DO13" s="587"/>
      <c r="DP13" s="588"/>
      <c r="DQ13" s="592">
        <v>19063101</v>
      </c>
      <c r="DR13" s="587"/>
      <c r="DS13" s="587"/>
      <c r="DT13" s="587"/>
      <c r="DU13" s="587"/>
      <c r="DV13" s="587"/>
      <c r="DW13" s="587"/>
      <c r="DX13" s="587"/>
      <c r="DY13" s="587"/>
      <c r="DZ13" s="587"/>
      <c r="EA13" s="587"/>
      <c r="EB13" s="587"/>
      <c r="EC13" s="622"/>
    </row>
    <row r="14" spans="2:143" ht="11.25" customHeight="1" x14ac:dyDescent="0.15">
      <c r="B14" s="583" t="s">
        <v>235</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1048704</v>
      </c>
      <c r="BH14" s="587"/>
      <c r="BI14" s="587"/>
      <c r="BJ14" s="587"/>
      <c r="BK14" s="587"/>
      <c r="BL14" s="587"/>
      <c r="BM14" s="587"/>
      <c r="BN14" s="588"/>
      <c r="BO14" s="639">
        <v>1.3</v>
      </c>
      <c r="BP14" s="639"/>
      <c r="BQ14" s="639"/>
      <c r="BR14" s="639"/>
      <c r="BS14" s="592" t="s">
        <v>111</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4455886</v>
      </c>
      <c r="CS14" s="587"/>
      <c r="CT14" s="587"/>
      <c r="CU14" s="587"/>
      <c r="CV14" s="587"/>
      <c r="CW14" s="587"/>
      <c r="CX14" s="587"/>
      <c r="CY14" s="588"/>
      <c r="CZ14" s="639">
        <v>2.6</v>
      </c>
      <c r="DA14" s="639"/>
      <c r="DB14" s="639"/>
      <c r="DC14" s="639"/>
      <c r="DD14" s="592">
        <v>604142</v>
      </c>
      <c r="DE14" s="587"/>
      <c r="DF14" s="587"/>
      <c r="DG14" s="587"/>
      <c r="DH14" s="587"/>
      <c r="DI14" s="587"/>
      <c r="DJ14" s="587"/>
      <c r="DK14" s="587"/>
      <c r="DL14" s="587"/>
      <c r="DM14" s="587"/>
      <c r="DN14" s="587"/>
      <c r="DO14" s="587"/>
      <c r="DP14" s="588"/>
      <c r="DQ14" s="592">
        <v>3551662</v>
      </c>
      <c r="DR14" s="587"/>
      <c r="DS14" s="587"/>
      <c r="DT14" s="587"/>
      <c r="DU14" s="587"/>
      <c r="DV14" s="587"/>
      <c r="DW14" s="587"/>
      <c r="DX14" s="587"/>
      <c r="DY14" s="587"/>
      <c r="DZ14" s="587"/>
      <c r="EA14" s="587"/>
      <c r="EB14" s="587"/>
      <c r="EC14" s="622"/>
    </row>
    <row r="15" spans="2:143" ht="11.25" customHeight="1" x14ac:dyDescent="0.15">
      <c r="B15" s="583" t="s">
        <v>238</v>
      </c>
      <c r="C15" s="584"/>
      <c r="D15" s="584"/>
      <c r="E15" s="584"/>
      <c r="F15" s="584"/>
      <c r="G15" s="584"/>
      <c r="H15" s="584"/>
      <c r="I15" s="584"/>
      <c r="J15" s="584"/>
      <c r="K15" s="584"/>
      <c r="L15" s="584"/>
      <c r="M15" s="584"/>
      <c r="N15" s="584"/>
      <c r="O15" s="584"/>
      <c r="P15" s="584"/>
      <c r="Q15" s="585"/>
      <c r="R15" s="586">
        <v>336777</v>
      </c>
      <c r="S15" s="587"/>
      <c r="T15" s="587"/>
      <c r="U15" s="587"/>
      <c r="V15" s="587"/>
      <c r="W15" s="587"/>
      <c r="X15" s="587"/>
      <c r="Y15" s="588"/>
      <c r="Z15" s="639">
        <v>0.2</v>
      </c>
      <c r="AA15" s="639"/>
      <c r="AB15" s="639"/>
      <c r="AC15" s="639"/>
      <c r="AD15" s="640">
        <v>336777</v>
      </c>
      <c r="AE15" s="640"/>
      <c r="AF15" s="640"/>
      <c r="AG15" s="640"/>
      <c r="AH15" s="640"/>
      <c r="AI15" s="640"/>
      <c r="AJ15" s="640"/>
      <c r="AK15" s="640"/>
      <c r="AL15" s="609">
        <v>0.3</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3629806</v>
      </c>
      <c r="BH15" s="587"/>
      <c r="BI15" s="587"/>
      <c r="BJ15" s="587"/>
      <c r="BK15" s="587"/>
      <c r="BL15" s="587"/>
      <c r="BM15" s="587"/>
      <c r="BN15" s="588"/>
      <c r="BO15" s="639">
        <v>4.5999999999999996</v>
      </c>
      <c r="BP15" s="639"/>
      <c r="BQ15" s="639"/>
      <c r="BR15" s="639"/>
      <c r="BS15" s="592" t="s">
        <v>111</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18895564</v>
      </c>
      <c r="CS15" s="587"/>
      <c r="CT15" s="587"/>
      <c r="CU15" s="587"/>
      <c r="CV15" s="587"/>
      <c r="CW15" s="587"/>
      <c r="CX15" s="587"/>
      <c r="CY15" s="588"/>
      <c r="CZ15" s="639">
        <v>11.2</v>
      </c>
      <c r="DA15" s="639"/>
      <c r="DB15" s="639"/>
      <c r="DC15" s="639"/>
      <c r="DD15" s="592">
        <v>5861877</v>
      </c>
      <c r="DE15" s="587"/>
      <c r="DF15" s="587"/>
      <c r="DG15" s="587"/>
      <c r="DH15" s="587"/>
      <c r="DI15" s="587"/>
      <c r="DJ15" s="587"/>
      <c r="DK15" s="587"/>
      <c r="DL15" s="587"/>
      <c r="DM15" s="587"/>
      <c r="DN15" s="587"/>
      <c r="DO15" s="587"/>
      <c r="DP15" s="588"/>
      <c r="DQ15" s="592">
        <v>13376224</v>
      </c>
      <c r="DR15" s="587"/>
      <c r="DS15" s="587"/>
      <c r="DT15" s="587"/>
      <c r="DU15" s="587"/>
      <c r="DV15" s="587"/>
      <c r="DW15" s="587"/>
      <c r="DX15" s="587"/>
      <c r="DY15" s="587"/>
      <c r="DZ15" s="587"/>
      <c r="EA15" s="587"/>
      <c r="EB15" s="587"/>
      <c r="EC15" s="622"/>
    </row>
    <row r="16" spans="2:143" ht="11.25" customHeight="1" x14ac:dyDescent="0.15">
      <c r="B16" s="583" t="s">
        <v>241</v>
      </c>
      <c r="C16" s="584"/>
      <c r="D16" s="584"/>
      <c r="E16" s="584"/>
      <c r="F16" s="584"/>
      <c r="G16" s="584"/>
      <c r="H16" s="584"/>
      <c r="I16" s="584"/>
      <c r="J16" s="584"/>
      <c r="K16" s="584"/>
      <c r="L16" s="584"/>
      <c r="M16" s="584"/>
      <c r="N16" s="584"/>
      <c r="O16" s="584"/>
      <c r="P16" s="584"/>
      <c r="Q16" s="585"/>
      <c r="R16" s="586">
        <v>16227345</v>
      </c>
      <c r="S16" s="587"/>
      <c r="T16" s="587"/>
      <c r="U16" s="587"/>
      <c r="V16" s="587"/>
      <c r="W16" s="587"/>
      <c r="X16" s="587"/>
      <c r="Y16" s="588"/>
      <c r="Z16" s="639">
        <v>9.3000000000000007</v>
      </c>
      <c r="AA16" s="639"/>
      <c r="AB16" s="639"/>
      <c r="AC16" s="639"/>
      <c r="AD16" s="640">
        <v>14967021</v>
      </c>
      <c r="AE16" s="640"/>
      <c r="AF16" s="640"/>
      <c r="AG16" s="640"/>
      <c r="AH16" s="640"/>
      <c r="AI16" s="640"/>
      <c r="AJ16" s="640"/>
      <c r="AK16" s="640"/>
      <c r="AL16" s="609">
        <v>15.5</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83237</v>
      </c>
      <c r="CS16" s="587"/>
      <c r="CT16" s="587"/>
      <c r="CU16" s="587"/>
      <c r="CV16" s="587"/>
      <c r="CW16" s="587"/>
      <c r="CX16" s="587"/>
      <c r="CY16" s="588"/>
      <c r="CZ16" s="639">
        <v>0</v>
      </c>
      <c r="DA16" s="639"/>
      <c r="DB16" s="639"/>
      <c r="DC16" s="639"/>
      <c r="DD16" s="592" t="s">
        <v>111</v>
      </c>
      <c r="DE16" s="587"/>
      <c r="DF16" s="587"/>
      <c r="DG16" s="587"/>
      <c r="DH16" s="587"/>
      <c r="DI16" s="587"/>
      <c r="DJ16" s="587"/>
      <c r="DK16" s="587"/>
      <c r="DL16" s="587"/>
      <c r="DM16" s="587"/>
      <c r="DN16" s="587"/>
      <c r="DO16" s="587"/>
      <c r="DP16" s="588"/>
      <c r="DQ16" s="592">
        <v>64586</v>
      </c>
      <c r="DR16" s="587"/>
      <c r="DS16" s="587"/>
      <c r="DT16" s="587"/>
      <c r="DU16" s="587"/>
      <c r="DV16" s="587"/>
      <c r="DW16" s="587"/>
      <c r="DX16" s="587"/>
      <c r="DY16" s="587"/>
      <c r="DZ16" s="587"/>
      <c r="EA16" s="587"/>
      <c r="EB16" s="587"/>
      <c r="EC16" s="622"/>
    </row>
    <row r="17" spans="2:133" ht="11.25" customHeight="1" x14ac:dyDescent="0.15">
      <c r="B17" s="583" t="s">
        <v>244</v>
      </c>
      <c r="C17" s="584"/>
      <c r="D17" s="584"/>
      <c r="E17" s="584"/>
      <c r="F17" s="584"/>
      <c r="G17" s="584"/>
      <c r="H17" s="584"/>
      <c r="I17" s="584"/>
      <c r="J17" s="584"/>
      <c r="K17" s="584"/>
      <c r="L17" s="584"/>
      <c r="M17" s="584"/>
      <c r="N17" s="584"/>
      <c r="O17" s="584"/>
      <c r="P17" s="584"/>
      <c r="Q17" s="585"/>
      <c r="R17" s="586">
        <v>14967021</v>
      </c>
      <c r="S17" s="587"/>
      <c r="T17" s="587"/>
      <c r="U17" s="587"/>
      <c r="V17" s="587"/>
      <c r="W17" s="587"/>
      <c r="X17" s="587"/>
      <c r="Y17" s="588"/>
      <c r="Z17" s="639">
        <v>8.6</v>
      </c>
      <c r="AA17" s="639"/>
      <c r="AB17" s="639"/>
      <c r="AC17" s="639"/>
      <c r="AD17" s="640">
        <v>14967021</v>
      </c>
      <c r="AE17" s="640"/>
      <c r="AF17" s="640"/>
      <c r="AG17" s="640"/>
      <c r="AH17" s="640"/>
      <c r="AI17" s="640"/>
      <c r="AJ17" s="640"/>
      <c r="AK17" s="640"/>
      <c r="AL17" s="609">
        <v>15.5</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16883006</v>
      </c>
      <c r="CS17" s="587"/>
      <c r="CT17" s="587"/>
      <c r="CU17" s="587"/>
      <c r="CV17" s="587"/>
      <c r="CW17" s="587"/>
      <c r="CX17" s="587"/>
      <c r="CY17" s="588"/>
      <c r="CZ17" s="639">
        <v>10</v>
      </c>
      <c r="DA17" s="639"/>
      <c r="DB17" s="639"/>
      <c r="DC17" s="639"/>
      <c r="DD17" s="592" t="s">
        <v>111</v>
      </c>
      <c r="DE17" s="587"/>
      <c r="DF17" s="587"/>
      <c r="DG17" s="587"/>
      <c r="DH17" s="587"/>
      <c r="DI17" s="587"/>
      <c r="DJ17" s="587"/>
      <c r="DK17" s="587"/>
      <c r="DL17" s="587"/>
      <c r="DM17" s="587"/>
      <c r="DN17" s="587"/>
      <c r="DO17" s="587"/>
      <c r="DP17" s="588"/>
      <c r="DQ17" s="592">
        <v>16513010</v>
      </c>
      <c r="DR17" s="587"/>
      <c r="DS17" s="587"/>
      <c r="DT17" s="587"/>
      <c r="DU17" s="587"/>
      <c r="DV17" s="587"/>
      <c r="DW17" s="587"/>
      <c r="DX17" s="587"/>
      <c r="DY17" s="587"/>
      <c r="DZ17" s="587"/>
      <c r="EA17" s="587"/>
      <c r="EB17" s="587"/>
      <c r="EC17" s="622"/>
    </row>
    <row r="18" spans="2:133" ht="11.25" customHeight="1" x14ac:dyDescent="0.15">
      <c r="B18" s="583" t="s">
        <v>247</v>
      </c>
      <c r="C18" s="584"/>
      <c r="D18" s="584"/>
      <c r="E18" s="584"/>
      <c r="F18" s="584"/>
      <c r="G18" s="584"/>
      <c r="H18" s="584"/>
      <c r="I18" s="584"/>
      <c r="J18" s="584"/>
      <c r="K18" s="584"/>
      <c r="L18" s="584"/>
      <c r="M18" s="584"/>
      <c r="N18" s="584"/>
      <c r="O18" s="584"/>
      <c r="P18" s="584"/>
      <c r="Q18" s="585"/>
      <c r="R18" s="586">
        <v>1260281</v>
      </c>
      <c r="S18" s="587"/>
      <c r="T18" s="587"/>
      <c r="U18" s="587"/>
      <c r="V18" s="587"/>
      <c r="W18" s="587"/>
      <c r="X18" s="587"/>
      <c r="Y18" s="588"/>
      <c r="Z18" s="639">
        <v>0.7</v>
      </c>
      <c r="AA18" s="639"/>
      <c r="AB18" s="639"/>
      <c r="AC18" s="639"/>
      <c r="AD18" s="640" t="s">
        <v>111</v>
      </c>
      <c r="AE18" s="640"/>
      <c r="AF18" s="640"/>
      <c r="AG18" s="640"/>
      <c r="AH18" s="640"/>
      <c r="AI18" s="640"/>
      <c r="AJ18" s="640"/>
      <c r="AK18" s="640"/>
      <c r="AL18" s="609" t="s">
        <v>111</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v>361453</v>
      </c>
      <c r="CS18" s="587"/>
      <c r="CT18" s="587"/>
      <c r="CU18" s="587"/>
      <c r="CV18" s="587"/>
      <c r="CW18" s="587"/>
      <c r="CX18" s="587"/>
      <c r="CY18" s="588"/>
      <c r="CZ18" s="639">
        <v>0.2</v>
      </c>
      <c r="DA18" s="639"/>
      <c r="DB18" s="639"/>
      <c r="DC18" s="639"/>
      <c r="DD18" s="592" t="s">
        <v>111</v>
      </c>
      <c r="DE18" s="587"/>
      <c r="DF18" s="587"/>
      <c r="DG18" s="587"/>
      <c r="DH18" s="587"/>
      <c r="DI18" s="587"/>
      <c r="DJ18" s="587"/>
      <c r="DK18" s="587"/>
      <c r="DL18" s="587"/>
      <c r="DM18" s="587"/>
      <c r="DN18" s="587"/>
      <c r="DO18" s="587"/>
      <c r="DP18" s="588"/>
      <c r="DQ18" s="592">
        <v>361453</v>
      </c>
      <c r="DR18" s="587"/>
      <c r="DS18" s="587"/>
      <c r="DT18" s="587"/>
      <c r="DU18" s="587"/>
      <c r="DV18" s="587"/>
      <c r="DW18" s="587"/>
      <c r="DX18" s="587"/>
      <c r="DY18" s="587"/>
      <c r="DZ18" s="587"/>
      <c r="EA18" s="587"/>
      <c r="EB18" s="587"/>
      <c r="EC18" s="622"/>
    </row>
    <row r="19" spans="2:133" ht="11.25" customHeight="1" x14ac:dyDescent="0.15">
      <c r="B19" s="583" t="s">
        <v>250</v>
      </c>
      <c r="C19" s="584"/>
      <c r="D19" s="584"/>
      <c r="E19" s="584"/>
      <c r="F19" s="584"/>
      <c r="G19" s="584"/>
      <c r="H19" s="584"/>
      <c r="I19" s="584"/>
      <c r="J19" s="584"/>
      <c r="K19" s="584"/>
      <c r="L19" s="584"/>
      <c r="M19" s="584"/>
      <c r="N19" s="584"/>
      <c r="O19" s="584"/>
      <c r="P19" s="584"/>
      <c r="Q19" s="585"/>
      <c r="R19" s="586">
        <v>43</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9512431</v>
      </c>
      <c r="BH19" s="587"/>
      <c r="BI19" s="587"/>
      <c r="BJ19" s="587"/>
      <c r="BK19" s="587"/>
      <c r="BL19" s="587"/>
      <c r="BM19" s="587"/>
      <c r="BN19" s="588"/>
      <c r="BO19" s="639">
        <v>12.1</v>
      </c>
      <c r="BP19" s="639"/>
      <c r="BQ19" s="639"/>
      <c r="BR19" s="639"/>
      <c r="BS19" s="592" t="s">
        <v>111</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x14ac:dyDescent="0.15">
      <c r="B20" s="583" t="s">
        <v>253</v>
      </c>
      <c r="C20" s="584"/>
      <c r="D20" s="584"/>
      <c r="E20" s="584"/>
      <c r="F20" s="584"/>
      <c r="G20" s="584"/>
      <c r="H20" s="584"/>
      <c r="I20" s="584"/>
      <c r="J20" s="584"/>
      <c r="K20" s="584"/>
      <c r="L20" s="584"/>
      <c r="M20" s="584"/>
      <c r="N20" s="584"/>
      <c r="O20" s="584"/>
      <c r="P20" s="584"/>
      <c r="Q20" s="585"/>
      <c r="R20" s="586">
        <v>102948673</v>
      </c>
      <c r="S20" s="587"/>
      <c r="T20" s="587"/>
      <c r="U20" s="587"/>
      <c r="V20" s="587"/>
      <c r="W20" s="587"/>
      <c r="X20" s="587"/>
      <c r="Y20" s="588"/>
      <c r="Z20" s="639">
        <v>59.1</v>
      </c>
      <c r="AA20" s="639"/>
      <c r="AB20" s="639"/>
      <c r="AC20" s="639"/>
      <c r="AD20" s="640">
        <v>96476218</v>
      </c>
      <c r="AE20" s="640"/>
      <c r="AF20" s="640"/>
      <c r="AG20" s="640"/>
      <c r="AH20" s="640"/>
      <c r="AI20" s="640"/>
      <c r="AJ20" s="640"/>
      <c r="AK20" s="640"/>
      <c r="AL20" s="609">
        <v>99.6</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9512431</v>
      </c>
      <c r="BH20" s="587"/>
      <c r="BI20" s="587"/>
      <c r="BJ20" s="587"/>
      <c r="BK20" s="587"/>
      <c r="BL20" s="587"/>
      <c r="BM20" s="587"/>
      <c r="BN20" s="588"/>
      <c r="BO20" s="639">
        <v>12.1</v>
      </c>
      <c r="BP20" s="639"/>
      <c r="BQ20" s="639"/>
      <c r="BR20" s="639"/>
      <c r="BS20" s="592" t="s">
        <v>111</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168510421</v>
      </c>
      <c r="CS20" s="587"/>
      <c r="CT20" s="587"/>
      <c r="CU20" s="587"/>
      <c r="CV20" s="587"/>
      <c r="CW20" s="587"/>
      <c r="CX20" s="587"/>
      <c r="CY20" s="588"/>
      <c r="CZ20" s="639">
        <v>100</v>
      </c>
      <c r="DA20" s="639"/>
      <c r="DB20" s="639"/>
      <c r="DC20" s="639"/>
      <c r="DD20" s="592">
        <v>17140858</v>
      </c>
      <c r="DE20" s="587"/>
      <c r="DF20" s="587"/>
      <c r="DG20" s="587"/>
      <c r="DH20" s="587"/>
      <c r="DI20" s="587"/>
      <c r="DJ20" s="587"/>
      <c r="DK20" s="587"/>
      <c r="DL20" s="587"/>
      <c r="DM20" s="587"/>
      <c r="DN20" s="587"/>
      <c r="DO20" s="587"/>
      <c r="DP20" s="588"/>
      <c r="DQ20" s="592">
        <v>115829125</v>
      </c>
      <c r="DR20" s="587"/>
      <c r="DS20" s="587"/>
      <c r="DT20" s="587"/>
      <c r="DU20" s="587"/>
      <c r="DV20" s="587"/>
      <c r="DW20" s="587"/>
      <c r="DX20" s="587"/>
      <c r="DY20" s="587"/>
      <c r="DZ20" s="587"/>
      <c r="EA20" s="587"/>
      <c r="EB20" s="587"/>
      <c r="EC20" s="622"/>
    </row>
    <row r="21" spans="2:133" ht="11.25" customHeight="1" x14ac:dyDescent="0.15">
      <c r="B21" s="583" t="s">
        <v>256</v>
      </c>
      <c r="C21" s="584"/>
      <c r="D21" s="584"/>
      <c r="E21" s="584"/>
      <c r="F21" s="584"/>
      <c r="G21" s="584"/>
      <c r="H21" s="584"/>
      <c r="I21" s="584"/>
      <c r="J21" s="584"/>
      <c r="K21" s="584"/>
      <c r="L21" s="584"/>
      <c r="M21" s="584"/>
      <c r="N21" s="584"/>
      <c r="O21" s="584"/>
      <c r="P21" s="584"/>
      <c r="Q21" s="585"/>
      <c r="R21" s="586">
        <v>112508</v>
      </c>
      <c r="S21" s="587"/>
      <c r="T21" s="587"/>
      <c r="U21" s="587"/>
      <c r="V21" s="587"/>
      <c r="W21" s="587"/>
      <c r="X21" s="587"/>
      <c r="Y21" s="588"/>
      <c r="Z21" s="639">
        <v>0.1</v>
      </c>
      <c r="AA21" s="639"/>
      <c r="AB21" s="639"/>
      <c r="AC21" s="639"/>
      <c r="AD21" s="640">
        <v>112508</v>
      </c>
      <c r="AE21" s="640"/>
      <c r="AF21" s="640"/>
      <c r="AG21" s="640"/>
      <c r="AH21" s="640"/>
      <c r="AI21" s="640"/>
      <c r="AJ21" s="640"/>
      <c r="AK21" s="640"/>
      <c r="AL21" s="609">
        <v>0.1</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v>17940</v>
      </c>
      <c r="BH21" s="587"/>
      <c r="BI21" s="587"/>
      <c r="BJ21" s="587"/>
      <c r="BK21" s="587"/>
      <c r="BL21" s="587"/>
      <c r="BM21" s="587"/>
      <c r="BN21" s="588"/>
      <c r="BO21" s="639">
        <v>0</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258</v>
      </c>
      <c r="C22" s="584"/>
      <c r="D22" s="584"/>
      <c r="E22" s="584"/>
      <c r="F22" s="584"/>
      <c r="G22" s="584"/>
      <c r="H22" s="584"/>
      <c r="I22" s="584"/>
      <c r="J22" s="584"/>
      <c r="K22" s="584"/>
      <c r="L22" s="584"/>
      <c r="M22" s="584"/>
      <c r="N22" s="584"/>
      <c r="O22" s="584"/>
      <c r="P22" s="584"/>
      <c r="Q22" s="585"/>
      <c r="R22" s="586">
        <v>2892703</v>
      </c>
      <c r="S22" s="587"/>
      <c r="T22" s="587"/>
      <c r="U22" s="587"/>
      <c r="V22" s="587"/>
      <c r="W22" s="587"/>
      <c r="X22" s="587"/>
      <c r="Y22" s="588"/>
      <c r="Z22" s="639">
        <v>1.7</v>
      </c>
      <c r="AA22" s="639"/>
      <c r="AB22" s="639"/>
      <c r="AC22" s="639"/>
      <c r="AD22" s="640" t="s">
        <v>111</v>
      </c>
      <c r="AE22" s="640"/>
      <c r="AF22" s="640"/>
      <c r="AG22" s="640"/>
      <c r="AH22" s="640"/>
      <c r="AI22" s="640"/>
      <c r="AJ22" s="640"/>
      <c r="AK22" s="640"/>
      <c r="AL22" s="609" t="s">
        <v>111</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v>4282360</v>
      </c>
      <c r="BH22" s="587"/>
      <c r="BI22" s="587"/>
      <c r="BJ22" s="587"/>
      <c r="BK22" s="587"/>
      <c r="BL22" s="587"/>
      <c r="BM22" s="587"/>
      <c r="BN22" s="588"/>
      <c r="BO22" s="639">
        <v>5.4</v>
      </c>
      <c r="BP22" s="639"/>
      <c r="BQ22" s="639"/>
      <c r="BR22" s="639"/>
      <c r="BS22" s="592" t="s">
        <v>111</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261</v>
      </c>
      <c r="C23" s="584"/>
      <c r="D23" s="584"/>
      <c r="E23" s="584"/>
      <c r="F23" s="584"/>
      <c r="G23" s="584"/>
      <c r="H23" s="584"/>
      <c r="I23" s="584"/>
      <c r="J23" s="584"/>
      <c r="K23" s="584"/>
      <c r="L23" s="584"/>
      <c r="M23" s="584"/>
      <c r="N23" s="584"/>
      <c r="O23" s="584"/>
      <c r="P23" s="584"/>
      <c r="Q23" s="585"/>
      <c r="R23" s="586">
        <v>2159455</v>
      </c>
      <c r="S23" s="587"/>
      <c r="T23" s="587"/>
      <c r="U23" s="587"/>
      <c r="V23" s="587"/>
      <c r="W23" s="587"/>
      <c r="X23" s="587"/>
      <c r="Y23" s="588"/>
      <c r="Z23" s="639">
        <v>1.2</v>
      </c>
      <c r="AA23" s="639"/>
      <c r="AB23" s="639"/>
      <c r="AC23" s="639"/>
      <c r="AD23" s="640">
        <v>215997</v>
      </c>
      <c r="AE23" s="640"/>
      <c r="AF23" s="640"/>
      <c r="AG23" s="640"/>
      <c r="AH23" s="640"/>
      <c r="AI23" s="640"/>
      <c r="AJ23" s="640"/>
      <c r="AK23" s="640"/>
      <c r="AL23" s="609">
        <v>0.2</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v>5212131</v>
      </c>
      <c r="BH23" s="587"/>
      <c r="BI23" s="587"/>
      <c r="BJ23" s="587"/>
      <c r="BK23" s="587"/>
      <c r="BL23" s="587"/>
      <c r="BM23" s="587"/>
      <c r="BN23" s="588"/>
      <c r="BO23" s="639">
        <v>6.6</v>
      </c>
      <c r="BP23" s="639"/>
      <c r="BQ23" s="639"/>
      <c r="BR23" s="639"/>
      <c r="BS23" s="592" t="s">
        <v>111</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x14ac:dyDescent="0.15">
      <c r="B24" s="583" t="s">
        <v>268</v>
      </c>
      <c r="C24" s="584"/>
      <c r="D24" s="584"/>
      <c r="E24" s="584"/>
      <c r="F24" s="584"/>
      <c r="G24" s="584"/>
      <c r="H24" s="584"/>
      <c r="I24" s="584"/>
      <c r="J24" s="584"/>
      <c r="K24" s="584"/>
      <c r="L24" s="584"/>
      <c r="M24" s="584"/>
      <c r="N24" s="584"/>
      <c r="O24" s="584"/>
      <c r="P24" s="584"/>
      <c r="Q24" s="585"/>
      <c r="R24" s="586">
        <v>1144639</v>
      </c>
      <c r="S24" s="587"/>
      <c r="T24" s="587"/>
      <c r="U24" s="587"/>
      <c r="V24" s="587"/>
      <c r="W24" s="587"/>
      <c r="X24" s="587"/>
      <c r="Y24" s="588"/>
      <c r="Z24" s="639">
        <v>0.7</v>
      </c>
      <c r="AA24" s="639"/>
      <c r="AB24" s="639"/>
      <c r="AC24" s="639"/>
      <c r="AD24" s="640" t="s">
        <v>111</v>
      </c>
      <c r="AE24" s="640"/>
      <c r="AF24" s="640"/>
      <c r="AG24" s="640"/>
      <c r="AH24" s="640"/>
      <c r="AI24" s="640"/>
      <c r="AJ24" s="640"/>
      <c r="AK24" s="640"/>
      <c r="AL24" s="609" t="s">
        <v>111</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87270694</v>
      </c>
      <c r="CS24" s="637"/>
      <c r="CT24" s="637"/>
      <c r="CU24" s="637"/>
      <c r="CV24" s="637"/>
      <c r="CW24" s="637"/>
      <c r="CX24" s="637"/>
      <c r="CY24" s="684"/>
      <c r="CZ24" s="688">
        <v>51.8</v>
      </c>
      <c r="DA24" s="689"/>
      <c r="DB24" s="689"/>
      <c r="DC24" s="690"/>
      <c r="DD24" s="683">
        <v>56527873</v>
      </c>
      <c r="DE24" s="637"/>
      <c r="DF24" s="637"/>
      <c r="DG24" s="637"/>
      <c r="DH24" s="637"/>
      <c r="DI24" s="637"/>
      <c r="DJ24" s="637"/>
      <c r="DK24" s="684"/>
      <c r="DL24" s="683">
        <v>54970144</v>
      </c>
      <c r="DM24" s="637"/>
      <c r="DN24" s="637"/>
      <c r="DO24" s="637"/>
      <c r="DP24" s="637"/>
      <c r="DQ24" s="637"/>
      <c r="DR24" s="637"/>
      <c r="DS24" s="637"/>
      <c r="DT24" s="637"/>
      <c r="DU24" s="637"/>
      <c r="DV24" s="684"/>
      <c r="DW24" s="685">
        <v>51.2</v>
      </c>
      <c r="DX24" s="654"/>
      <c r="DY24" s="654"/>
      <c r="DZ24" s="654"/>
      <c r="EA24" s="654"/>
      <c r="EB24" s="654"/>
      <c r="EC24" s="686"/>
    </row>
    <row r="25" spans="2:133" ht="11.25" customHeight="1" x14ac:dyDescent="0.15">
      <c r="B25" s="583" t="s">
        <v>271</v>
      </c>
      <c r="C25" s="584"/>
      <c r="D25" s="584"/>
      <c r="E25" s="584"/>
      <c r="F25" s="584"/>
      <c r="G25" s="584"/>
      <c r="H25" s="584"/>
      <c r="I25" s="584"/>
      <c r="J25" s="584"/>
      <c r="K25" s="584"/>
      <c r="L25" s="584"/>
      <c r="M25" s="584"/>
      <c r="N25" s="584"/>
      <c r="O25" s="584"/>
      <c r="P25" s="584"/>
      <c r="Q25" s="585"/>
      <c r="R25" s="586">
        <v>26755140</v>
      </c>
      <c r="S25" s="587"/>
      <c r="T25" s="587"/>
      <c r="U25" s="587"/>
      <c r="V25" s="587"/>
      <c r="W25" s="587"/>
      <c r="X25" s="587"/>
      <c r="Y25" s="588"/>
      <c r="Z25" s="639">
        <v>15.4</v>
      </c>
      <c r="AA25" s="639"/>
      <c r="AB25" s="639"/>
      <c r="AC25" s="639"/>
      <c r="AD25" s="640" t="s">
        <v>111</v>
      </c>
      <c r="AE25" s="640"/>
      <c r="AF25" s="640"/>
      <c r="AG25" s="640"/>
      <c r="AH25" s="640"/>
      <c r="AI25" s="640"/>
      <c r="AJ25" s="640"/>
      <c r="AK25" s="640"/>
      <c r="AL25" s="609" t="s">
        <v>111</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27469650</v>
      </c>
      <c r="CS25" s="605"/>
      <c r="CT25" s="605"/>
      <c r="CU25" s="605"/>
      <c r="CV25" s="605"/>
      <c r="CW25" s="605"/>
      <c r="CX25" s="605"/>
      <c r="CY25" s="606"/>
      <c r="CZ25" s="589">
        <v>16.3</v>
      </c>
      <c r="DA25" s="607"/>
      <c r="DB25" s="607"/>
      <c r="DC25" s="608"/>
      <c r="DD25" s="592">
        <v>25246580</v>
      </c>
      <c r="DE25" s="605"/>
      <c r="DF25" s="605"/>
      <c r="DG25" s="605"/>
      <c r="DH25" s="605"/>
      <c r="DI25" s="605"/>
      <c r="DJ25" s="605"/>
      <c r="DK25" s="606"/>
      <c r="DL25" s="592">
        <v>24819376</v>
      </c>
      <c r="DM25" s="605"/>
      <c r="DN25" s="605"/>
      <c r="DO25" s="605"/>
      <c r="DP25" s="605"/>
      <c r="DQ25" s="605"/>
      <c r="DR25" s="605"/>
      <c r="DS25" s="605"/>
      <c r="DT25" s="605"/>
      <c r="DU25" s="605"/>
      <c r="DV25" s="606"/>
      <c r="DW25" s="609">
        <v>23.1</v>
      </c>
      <c r="DX25" s="610"/>
      <c r="DY25" s="610"/>
      <c r="DZ25" s="610"/>
      <c r="EA25" s="610"/>
      <c r="EB25" s="610"/>
      <c r="EC25" s="611"/>
    </row>
    <row r="26" spans="2:133" ht="11.25" customHeight="1" x14ac:dyDescent="0.15">
      <c r="B26" s="680" t="s">
        <v>274</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16350853</v>
      </c>
      <c r="CS26" s="587"/>
      <c r="CT26" s="587"/>
      <c r="CU26" s="587"/>
      <c r="CV26" s="587"/>
      <c r="CW26" s="587"/>
      <c r="CX26" s="587"/>
      <c r="CY26" s="588"/>
      <c r="CZ26" s="589">
        <v>9.6999999999999993</v>
      </c>
      <c r="DA26" s="607"/>
      <c r="DB26" s="607"/>
      <c r="DC26" s="608"/>
      <c r="DD26" s="592">
        <v>14803647</v>
      </c>
      <c r="DE26" s="587"/>
      <c r="DF26" s="587"/>
      <c r="DG26" s="587"/>
      <c r="DH26" s="587"/>
      <c r="DI26" s="587"/>
      <c r="DJ26" s="587"/>
      <c r="DK26" s="588"/>
      <c r="DL26" s="592" t="s">
        <v>213</v>
      </c>
      <c r="DM26" s="587"/>
      <c r="DN26" s="587"/>
      <c r="DO26" s="587"/>
      <c r="DP26" s="587"/>
      <c r="DQ26" s="587"/>
      <c r="DR26" s="587"/>
      <c r="DS26" s="587"/>
      <c r="DT26" s="587"/>
      <c r="DU26" s="587"/>
      <c r="DV26" s="588"/>
      <c r="DW26" s="609" t="s">
        <v>213</v>
      </c>
      <c r="DX26" s="610"/>
      <c r="DY26" s="610"/>
      <c r="DZ26" s="610"/>
      <c r="EA26" s="610"/>
      <c r="EB26" s="610"/>
      <c r="EC26" s="611"/>
    </row>
    <row r="27" spans="2:133" ht="11.25" customHeight="1" x14ac:dyDescent="0.15">
      <c r="B27" s="583" t="s">
        <v>277</v>
      </c>
      <c r="C27" s="584"/>
      <c r="D27" s="584"/>
      <c r="E27" s="584"/>
      <c r="F27" s="584"/>
      <c r="G27" s="584"/>
      <c r="H27" s="584"/>
      <c r="I27" s="584"/>
      <c r="J27" s="584"/>
      <c r="K27" s="584"/>
      <c r="L27" s="584"/>
      <c r="M27" s="584"/>
      <c r="N27" s="584"/>
      <c r="O27" s="584"/>
      <c r="P27" s="584"/>
      <c r="Q27" s="585"/>
      <c r="R27" s="586">
        <v>7564102</v>
      </c>
      <c r="S27" s="587"/>
      <c r="T27" s="587"/>
      <c r="U27" s="587"/>
      <c r="V27" s="587"/>
      <c r="W27" s="587"/>
      <c r="X27" s="587"/>
      <c r="Y27" s="588"/>
      <c r="Z27" s="639">
        <v>4.3</v>
      </c>
      <c r="AA27" s="639"/>
      <c r="AB27" s="639"/>
      <c r="AC27" s="639"/>
      <c r="AD27" s="640" t="s">
        <v>111</v>
      </c>
      <c r="AE27" s="640"/>
      <c r="AF27" s="640"/>
      <c r="AG27" s="640"/>
      <c r="AH27" s="640"/>
      <c r="AI27" s="640"/>
      <c r="AJ27" s="640"/>
      <c r="AK27" s="640"/>
      <c r="AL27" s="609" t="s">
        <v>111</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78916312</v>
      </c>
      <c r="BH27" s="587"/>
      <c r="BI27" s="587"/>
      <c r="BJ27" s="587"/>
      <c r="BK27" s="587"/>
      <c r="BL27" s="587"/>
      <c r="BM27" s="587"/>
      <c r="BN27" s="588"/>
      <c r="BO27" s="639">
        <v>100</v>
      </c>
      <c r="BP27" s="639"/>
      <c r="BQ27" s="639"/>
      <c r="BR27" s="639"/>
      <c r="BS27" s="592">
        <v>714046</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42923869</v>
      </c>
      <c r="CS27" s="605"/>
      <c r="CT27" s="605"/>
      <c r="CU27" s="605"/>
      <c r="CV27" s="605"/>
      <c r="CW27" s="605"/>
      <c r="CX27" s="605"/>
      <c r="CY27" s="606"/>
      <c r="CZ27" s="589">
        <v>25.5</v>
      </c>
      <c r="DA27" s="607"/>
      <c r="DB27" s="607"/>
      <c r="DC27" s="608"/>
      <c r="DD27" s="592">
        <v>14774114</v>
      </c>
      <c r="DE27" s="605"/>
      <c r="DF27" s="605"/>
      <c r="DG27" s="605"/>
      <c r="DH27" s="605"/>
      <c r="DI27" s="605"/>
      <c r="DJ27" s="605"/>
      <c r="DK27" s="606"/>
      <c r="DL27" s="592">
        <v>14768589</v>
      </c>
      <c r="DM27" s="605"/>
      <c r="DN27" s="605"/>
      <c r="DO27" s="605"/>
      <c r="DP27" s="605"/>
      <c r="DQ27" s="605"/>
      <c r="DR27" s="605"/>
      <c r="DS27" s="605"/>
      <c r="DT27" s="605"/>
      <c r="DU27" s="605"/>
      <c r="DV27" s="606"/>
      <c r="DW27" s="609">
        <v>13.8</v>
      </c>
      <c r="DX27" s="610"/>
      <c r="DY27" s="610"/>
      <c r="DZ27" s="610"/>
      <c r="EA27" s="610"/>
      <c r="EB27" s="610"/>
      <c r="EC27" s="611"/>
    </row>
    <row r="28" spans="2:133" ht="11.25" customHeight="1" x14ac:dyDescent="0.15">
      <c r="B28" s="583" t="s">
        <v>280</v>
      </c>
      <c r="C28" s="584"/>
      <c r="D28" s="584"/>
      <c r="E28" s="584"/>
      <c r="F28" s="584"/>
      <c r="G28" s="584"/>
      <c r="H28" s="584"/>
      <c r="I28" s="584"/>
      <c r="J28" s="584"/>
      <c r="K28" s="584"/>
      <c r="L28" s="584"/>
      <c r="M28" s="584"/>
      <c r="N28" s="584"/>
      <c r="O28" s="584"/>
      <c r="P28" s="584"/>
      <c r="Q28" s="585"/>
      <c r="R28" s="586">
        <v>721146</v>
      </c>
      <c r="S28" s="587"/>
      <c r="T28" s="587"/>
      <c r="U28" s="587"/>
      <c r="V28" s="587"/>
      <c r="W28" s="587"/>
      <c r="X28" s="587"/>
      <c r="Y28" s="588"/>
      <c r="Z28" s="639">
        <v>0.4</v>
      </c>
      <c r="AA28" s="639"/>
      <c r="AB28" s="639"/>
      <c r="AC28" s="639"/>
      <c r="AD28" s="640">
        <v>1473</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16877175</v>
      </c>
      <c r="CS28" s="587"/>
      <c r="CT28" s="587"/>
      <c r="CU28" s="587"/>
      <c r="CV28" s="587"/>
      <c r="CW28" s="587"/>
      <c r="CX28" s="587"/>
      <c r="CY28" s="588"/>
      <c r="CZ28" s="589">
        <v>10</v>
      </c>
      <c r="DA28" s="607"/>
      <c r="DB28" s="607"/>
      <c r="DC28" s="608"/>
      <c r="DD28" s="592">
        <v>16507179</v>
      </c>
      <c r="DE28" s="587"/>
      <c r="DF28" s="587"/>
      <c r="DG28" s="587"/>
      <c r="DH28" s="587"/>
      <c r="DI28" s="587"/>
      <c r="DJ28" s="587"/>
      <c r="DK28" s="588"/>
      <c r="DL28" s="592">
        <v>15382179</v>
      </c>
      <c r="DM28" s="587"/>
      <c r="DN28" s="587"/>
      <c r="DO28" s="587"/>
      <c r="DP28" s="587"/>
      <c r="DQ28" s="587"/>
      <c r="DR28" s="587"/>
      <c r="DS28" s="587"/>
      <c r="DT28" s="587"/>
      <c r="DU28" s="587"/>
      <c r="DV28" s="588"/>
      <c r="DW28" s="609">
        <v>14.3</v>
      </c>
      <c r="DX28" s="610"/>
      <c r="DY28" s="610"/>
      <c r="DZ28" s="610"/>
      <c r="EA28" s="610"/>
      <c r="EB28" s="610"/>
      <c r="EC28" s="611"/>
    </row>
    <row r="29" spans="2:133" ht="11.25" customHeight="1" x14ac:dyDescent="0.15">
      <c r="B29" s="583" t="s">
        <v>282</v>
      </c>
      <c r="C29" s="584"/>
      <c r="D29" s="584"/>
      <c r="E29" s="584"/>
      <c r="F29" s="584"/>
      <c r="G29" s="584"/>
      <c r="H29" s="584"/>
      <c r="I29" s="584"/>
      <c r="J29" s="584"/>
      <c r="K29" s="584"/>
      <c r="L29" s="584"/>
      <c r="M29" s="584"/>
      <c r="N29" s="584"/>
      <c r="O29" s="584"/>
      <c r="P29" s="584"/>
      <c r="Q29" s="585"/>
      <c r="R29" s="586">
        <v>137805</v>
      </c>
      <c r="S29" s="587"/>
      <c r="T29" s="587"/>
      <c r="U29" s="587"/>
      <c r="V29" s="587"/>
      <c r="W29" s="587"/>
      <c r="X29" s="587"/>
      <c r="Y29" s="588"/>
      <c r="Z29" s="639">
        <v>0.1</v>
      </c>
      <c r="AA29" s="639"/>
      <c r="AB29" s="639"/>
      <c r="AC29" s="639"/>
      <c r="AD29" s="640" t="s">
        <v>111</v>
      </c>
      <c r="AE29" s="640"/>
      <c r="AF29" s="640"/>
      <c r="AG29" s="640"/>
      <c r="AH29" s="640"/>
      <c r="AI29" s="640"/>
      <c r="AJ29" s="640"/>
      <c r="AK29" s="640"/>
      <c r="AL29" s="609" t="s">
        <v>111</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286</v>
      </c>
      <c r="CG29" s="620"/>
      <c r="CH29" s="620"/>
      <c r="CI29" s="620"/>
      <c r="CJ29" s="620"/>
      <c r="CK29" s="620"/>
      <c r="CL29" s="620"/>
      <c r="CM29" s="620"/>
      <c r="CN29" s="620"/>
      <c r="CO29" s="620"/>
      <c r="CP29" s="620"/>
      <c r="CQ29" s="621"/>
      <c r="CR29" s="586">
        <v>16873924</v>
      </c>
      <c r="CS29" s="605"/>
      <c r="CT29" s="605"/>
      <c r="CU29" s="605"/>
      <c r="CV29" s="605"/>
      <c r="CW29" s="605"/>
      <c r="CX29" s="605"/>
      <c r="CY29" s="606"/>
      <c r="CZ29" s="589">
        <v>10</v>
      </c>
      <c r="DA29" s="607"/>
      <c r="DB29" s="607"/>
      <c r="DC29" s="608"/>
      <c r="DD29" s="592">
        <v>16503928</v>
      </c>
      <c r="DE29" s="605"/>
      <c r="DF29" s="605"/>
      <c r="DG29" s="605"/>
      <c r="DH29" s="605"/>
      <c r="DI29" s="605"/>
      <c r="DJ29" s="605"/>
      <c r="DK29" s="606"/>
      <c r="DL29" s="592">
        <v>15378928</v>
      </c>
      <c r="DM29" s="605"/>
      <c r="DN29" s="605"/>
      <c r="DO29" s="605"/>
      <c r="DP29" s="605"/>
      <c r="DQ29" s="605"/>
      <c r="DR29" s="605"/>
      <c r="DS29" s="605"/>
      <c r="DT29" s="605"/>
      <c r="DU29" s="605"/>
      <c r="DV29" s="606"/>
      <c r="DW29" s="609">
        <v>14.3</v>
      </c>
      <c r="DX29" s="610"/>
      <c r="DY29" s="610"/>
      <c r="DZ29" s="610"/>
      <c r="EA29" s="610"/>
      <c r="EB29" s="610"/>
      <c r="EC29" s="611"/>
    </row>
    <row r="30" spans="2:133" ht="11.25" customHeight="1" x14ac:dyDescent="0.15">
      <c r="B30" s="583" t="s">
        <v>287</v>
      </c>
      <c r="C30" s="584"/>
      <c r="D30" s="584"/>
      <c r="E30" s="584"/>
      <c r="F30" s="584"/>
      <c r="G30" s="584"/>
      <c r="H30" s="584"/>
      <c r="I30" s="584"/>
      <c r="J30" s="584"/>
      <c r="K30" s="584"/>
      <c r="L30" s="584"/>
      <c r="M30" s="584"/>
      <c r="N30" s="584"/>
      <c r="O30" s="584"/>
      <c r="P30" s="584"/>
      <c r="Q30" s="585"/>
      <c r="R30" s="586">
        <v>1587785</v>
      </c>
      <c r="S30" s="587"/>
      <c r="T30" s="587"/>
      <c r="U30" s="587"/>
      <c r="V30" s="587"/>
      <c r="W30" s="587"/>
      <c r="X30" s="587"/>
      <c r="Y30" s="588"/>
      <c r="Z30" s="639">
        <v>0.9</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168</v>
      </c>
      <c r="AY30" s="674"/>
      <c r="AZ30" s="674"/>
      <c r="BA30" s="674"/>
      <c r="BB30" s="674"/>
      <c r="BC30" s="674"/>
      <c r="BD30" s="674"/>
      <c r="BE30" s="674"/>
      <c r="BF30" s="675"/>
      <c r="BG30" s="652">
        <v>99</v>
      </c>
      <c r="BH30" s="653"/>
      <c r="BI30" s="653"/>
      <c r="BJ30" s="653"/>
      <c r="BK30" s="653"/>
      <c r="BL30" s="653"/>
      <c r="BM30" s="654">
        <v>94.9</v>
      </c>
      <c r="BN30" s="653"/>
      <c r="BO30" s="653"/>
      <c r="BP30" s="653"/>
      <c r="BQ30" s="655"/>
      <c r="BR30" s="652">
        <v>98.8</v>
      </c>
      <c r="BS30" s="653"/>
      <c r="BT30" s="653"/>
      <c r="BU30" s="653"/>
      <c r="BV30" s="653"/>
      <c r="BW30" s="653"/>
      <c r="BX30" s="654">
        <v>94.2</v>
      </c>
      <c r="BY30" s="653"/>
      <c r="BZ30" s="653"/>
      <c r="CA30" s="653"/>
      <c r="CB30" s="655"/>
      <c r="CD30" s="658"/>
      <c r="CE30" s="659"/>
      <c r="CF30" s="623" t="s">
        <v>290</v>
      </c>
      <c r="CG30" s="620"/>
      <c r="CH30" s="620"/>
      <c r="CI30" s="620"/>
      <c r="CJ30" s="620"/>
      <c r="CK30" s="620"/>
      <c r="CL30" s="620"/>
      <c r="CM30" s="620"/>
      <c r="CN30" s="620"/>
      <c r="CO30" s="620"/>
      <c r="CP30" s="620"/>
      <c r="CQ30" s="621"/>
      <c r="CR30" s="586">
        <v>14799120</v>
      </c>
      <c r="CS30" s="587"/>
      <c r="CT30" s="587"/>
      <c r="CU30" s="587"/>
      <c r="CV30" s="587"/>
      <c r="CW30" s="587"/>
      <c r="CX30" s="587"/>
      <c r="CY30" s="588"/>
      <c r="CZ30" s="589">
        <v>8.8000000000000007</v>
      </c>
      <c r="DA30" s="607"/>
      <c r="DB30" s="607"/>
      <c r="DC30" s="608"/>
      <c r="DD30" s="592">
        <v>14440120</v>
      </c>
      <c r="DE30" s="587"/>
      <c r="DF30" s="587"/>
      <c r="DG30" s="587"/>
      <c r="DH30" s="587"/>
      <c r="DI30" s="587"/>
      <c r="DJ30" s="587"/>
      <c r="DK30" s="588"/>
      <c r="DL30" s="592">
        <v>13315120</v>
      </c>
      <c r="DM30" s="587"/>
      <c r="DN30" s="587"/>
      <c r="DO30" s="587"/>
      <c r="DP30" s="587"/>
      <c r="DQ30" s="587"/>
      <c r="DR30" s="587"/>
      <c r="DS30" s="587"/>
      <c r="DT30" s="587"/>
      <c r="DU30" s="587"/>
      <c r="DV30" s="588"/>
      <c r="DW30" s="609">
        <v>12.4</v>
      </c>
      <c r="DX30" s="610"/>
      <c r="DY30" s="610"/>
      <c r="DZ30" s="610"/>
      <c r="EA30" s="610"/>
      <c r="EB30" s="610"/>
      <c r="EC30" s="611"/>
    </row>
    <row r="31" spans="2:133" ht="11.25" customHeight="1" x14ac:dyDescent="0.15">
      <c r="B31" s="583" t="s">
        <v>291</v>
      </c>
      <c r="C31" s="584"/>
      <c r="D31" s="584"/>
      <c r="E31" s="584"/>
      <c r="F31" s="584"/>
      <c r="G31" s="584"/>
      <c r="H31" s="584"/>
      <c r="I31" s="584"/>
      <c r="J31" s="584"/>
      <c r="K31" s="584"/>
      <c r="L31" s="584"/>
      <c r="M31" s="584"/>
      <c r="N31" s="584"/>
      <c r="O31" s="584"/>
      <c r="P31" s="584"/>
      <c r="Q31" s="585"/>
      <c r="R31" s="586">
        <v>5557904</v>
      </c>
      <c r="S31" s="587"/>
      <c r="T31" s="587"/>
      <c r="U31" s="587"/>
      <c r="V31" s="587"/>
      <c r="W31" s="587"/>
      <c r="X31" s="587"/>
      <c r="Y31" s="588"/>
      <c r="Z31" s="639">
        <v>3.2</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98.6</v>
      </c>
      <c r="BH31" s="605"/>
      <c r="BI31" s="605"/>
      <c r="BJ31" s="605"/>
      <c r="BK31" s="605"/>
      <c r="BL31" s="605"/>
      <c r="BM31" s="641">
        <v>93.5</v>
      </c>
      <c r="BN31" s="651"/>
      <c r="BO31" s="651"/>
      <c r="BP31" s="651"/>
      <c r="BQ31" s="615"/>
      <c r="BR31" s="650">
        <v>98.3</v>
      </c>
      <c r="BS31" s="605"/>
      <c r="BT31" s="605"/>
      <c r="BU31" s="605"/>
      <c r="BV31" s="605"/>
      <c r="BW31" s="605"/>
      <c r="BX31" s="641">
        <v>92.8</v>
      </c>
      <c r="BY31" s="651"/>
      <c r="BZ31" s="651"/>
      <c r="CA31" s="651"/>
      <c r="CB31" s="615"/>
      <c r="CD31" s="658"/>
      <c r="CE31" s="659"/>
      <c r="CF31" s="623" t="s">
        <v>294</v>
      </c>
      <c r="CG31" s="620"/>
      <c r="CH31" s="620"/>
      <c r="CI31" s="620"/>
      <c r="CJ31" s="620"/>
      <c r="CK31" s="620"/>
      <c r="CL31" s="620"/>
      <c r="CM31" s="620"/>
      <c r="CN31" s="620"/>
      <c r="CO31" s="620"/>
      <c r="CP31" s="620"/>
      <c r="CQ31" s="621"/>
      <c r="CR31" s="586">
        <v>2074804</v>
      </c>
      <c r="CS31" s="605"/>
      <c r="CT31" s="605"/>
      <c r="CU31" s="605"/>
      <c r="CV31" s="605"/>
      <c r="CW31" s="605"/>
      <c r="CX31" s="605"/>
      <c r="CY31" s="606"/>
      <c r="CZ31" s="589">
        <v>1.2</v>
      </c>
      <c r="DA31" s="607"/>
      <c r="DB31" s="607"/>
      <c r="DC31" s="608"/>
      <c r="DD31" s="592">
        <v>2063808</v>
      </c>
      <c r="DE31" s="605"/>
      <c r="DF31" s="605"/>
      <c r="DG31" s="605"/>
      <c r="DH31" s="605"/>
      <c r="DI31" s="605"/>
      <c r="DJ31" s="605"/>
      <c r="DK31" s="606"/>
      <c r="DL31" s="592">
        <v>2063808</v>
      </c>
      <c r="DM31" s="605"/>
      <c r="DN31" s="605"/>
      <c r="DO31" s="605"/>
      <c r="DP31" s="605"/>
      <c r="DQ31" s="605"/>
      <c r="DR31" s="605"/>
      <c r="DS31" s="605"/>
      <c r="DT31" s="605"/>
      <c r="DU31" s="605"/>
      <c r="DV31" s="606"/>
      <c r="DW31" s="609">
        <v>1.9</v>
      </c>
      <c r="DX31" s="610"/>
      <c r="DY31" s="610"/>
      <c r="DZ31" s="610"/>
      <c r="EA31" s="610"/>
      <c r="EB31" s="610"/>
      <c r="EC31" s="611"/>
    </row>
    <row r="32" spans="2:133" ht="11.25" customHeight="1" x14ac:dyDescent="0.15">
      <c r="B32" s="583" t="s">
        <v>295</v>
      </c>
      <c r="C32" s="584"/>
      <c r="D32" s="584"/>
      <c r="E32" s="584"/>
      <c r="F32" s="584"/>
      <c r="G32" s="584"/>
      <c r="H32" s="584"/>
      <c r="I32" s="584"/>
      <c r="J32" s="584"/>
      <c r="K32" s="584"/>
      <c r="L32" s="584"/>
      <c r="M32" s="584"/>
      <c r="N32" s="584"/>
      <c r="O32" s="584"/>
      <c r="P32" s="584"/>
      <c r="Q32" s="585"/>
      <c r="R32" s="586">
        <v>4562029</v>
      </c>
      <c r="S32" s="587"/>
      <c r="T32" s="587"/>
      <c r="U32" s="587"/>
      <c r="V32" s="587"/>
      <c r="W32" s="587"/>
      <c r="X32" s="587"/>
      <c r="Y32" s="588"/>
      <c r="Z32" s="639">
        <v>2.6</v>
      </c>
      <c r="AA32" s="639"/>
      <c r="AB32" s="639"/>
      <c r="AC32" s="639"/>
      <c r="AD32" s="640">
        <v>25487</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99.1</v>
      </c>
      <c r="BH32" s="571"/>
      <c r="BI32" s="571"/>
      <c r="BJ32" s="571"/>
      <c r="BK32" s="571"/>
      <c r="BL32" s="571"/>
      <c r="BM32" s="634">
        <v>95</v>
      </c>
      <c r="BN32" s="571"/>
      <c r="BO32" s="571"/>
      <c r="BP32" s="571"/>
      <c r="BQ32" s="628"/>
      <c r="BR32" s="649">
        <v>98.9</v>
      </c>
      <c r="BS32" s="571"/>
      <c r="BT32" s="571"/>
      <c r="BU32" s="571"/>
      <c r="BV32" s="571"/>
      <c r="BW32" s="571"/>
      <c r="BX32" s="634">
        <v>94.3</v>
      </c>
      <c r="BY32" s="571"/>
      <c r="BZ32" s="571"/>
      <c r="CA32" s="571"/>
      <c r="CB32" s="628"/>
      <c r="CD32" s="660"/>
      <c r="CE32" s="661"/>
      <c r="CF32" s="623" t="s">
        <v>297</v>
      </c>
      <c r="CG32" s="620"/>
      <c r="CH32" s="620"/>
      <c r="CI32" s="620"/>
      <c r="CJ32" s="620"/>
      <c r="CK32" s="620"/>
      <c r="CL32" s="620"/>
      <c r="CM32" s="620"/>
      <c r="CN32" s="620"/>
      <c r="CO32" s="620"/>
      <c r="CP32" s="620"/>
      <c r="CQ32" s="621"/>
      <c r="CR32" s="586">
        <v>3251</v>
      </c>
      <c r="CS32" s="587"/>
      <c r="CT32" s="587"/>
      <c r="CU32" s="587"/>
      <c r="CV32" s="587"/>
      <c r="CW32" s="587"/>
      <c r="CX32" s="587"/>
      <c r="CY32" s="588"/>
      <c r="CZ32" s="589">
        <v>0</v>
      </c>
      <c r="DA32" s="607"/>
      <c r="DB32" s="607"/>
      <c r="DC32" s="608"/>
      <c r="DD32" s="592">
        <v>3251</v>
      </c>
      <c r="DE32" s="587"/>
      <c r="DF32" s="587"/>
      <c r="DG32" s="587"/>
      <c r="DH32" s="587"/>
      <c r="DI32" s="587"/>
      <c r="DJ32" s="587"/>
      <c r="DK32" s="588"/>
      <c r="DL32" s="592">
        <v>3251</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298</v>
      </c>
      <c r="C33" s="584"/>
      <c r="D33" s="584"/>
      <c r="E33" s="584"/>
      <c r="F33" s="584"/>
      <c r="G33" s="584"/>
      <c r="H33" s="584"/>
      <c r="I33" s="584"/>
      <c r="J33" s="584"/>
      <c r="K33" s="584"/>
      <c r="L33" s="584"/>
      <c r="M33" s="584"/>
      <c r="N33" s="584"/>
      <c r="O33" s="584"/>
      <c r="P33" s="584"/>
      <c r="Q33" s="585"/>
      <c r="R33" s="586">
        <v>17929726</v>
      </c>
      <c r="S33" s="587"/>
      <c r="T33" s="587"/>
      <c r="U33" s="587"/>
      <c r="V33" s="587"/>
      <c r="W33" s="587"/>
      <c r="X33" s="587"/>
      <c r="Y33" s="588"/>
      <c r="Z33" s="639">
        <v>10.3</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64015632</v>
      </c>
      <c r="CS33" s="605"/>
      <c r="CT33" s="605"/>
      <c r="CU33" s="605"/>
      <c r="CV33" s="605"/>
      <c r="CW33" s="605"/>
      <c r="CX33" s="605"/>
      <c r="CY33" s="606"/>
      <c r="CZ33" s="589">
        <v>38</v>
      </c>
      <c r="DA33" s="607"/>
      <c r="DB33" s="607"/>
      <c r="DC33" s="608"/>
      <c r="DD33" s="592">
        <v>54184297</v>
      </c>
      <c r="DE33" s="605"/>
      <c r="DF33" s="605"/>
      <c r="DG33" s="605"/>
      <c r="DH33" s="605"/>
      <c r="DI33" s="605"/>
      <c r="DJ33" s="605"/>
      <c r="DK33" s="606"/>
      <c r="DL33" s="592">
        <v>37873151</v>
      </c>
      <c r="DM33" s="605"/>
      <c r="DN33" s="605"/>
      <c r="DO33" s="605"/>
      <c r="DP33" s="605"/>
      <c r="DQ33" s="605"/>
      <c r="DR33" s="605"/>
      <c r="DS33" s="605"/>
      <c r="DT33" s="605"/>
      <c r="DU33" s="605"/>
      <c r="DV33" s="606"/>
      <c r="DW33" s="609">
        <v>35.299999999999997</v>
      </c>
      <c r="DX33" s="610"/>
      <c r="DY33" s="610"/>
      <c r="DZ33" s="610"/>
      <c r="EA33" s="610"/>
      <c r="EB33" s="610"/>
      <c r="EC33" s="611"/>
    </row>
    <row r="34" spans="2:133" ht="11.25" customHeight="1" x14ac:dyDescent="0.15">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18957876</v>
      </c>
      <c r="CS34" s="587"/>
      <c r="CT34" s="587"/>
      <c r="CU34" s="587"/>
      <c r="CV34" s="587"/>
      <c r="CW34" s="587"/>
      <c r="CX34" s="587"/>
      <c r="CY34" s="588"/>
      <c r="CZ34" s="589">
        <v>11.3</v>
      </c>
      <c r="DA34" s="607"/>
      <c r="DB34" s="607"/>
      <c r="DC34" s="608"/>
      <c r="DD34" s="592">
        <v>15838229</v>
      </c>
      <c r="DE34" s="587"/>
      <c r="DF34" s="587"/>
      <c r="DG34" s="587"/>
      <c r="DH34" s="587"/>
      <c r="DI34" s="587"/>
      <c r="DJ34" s="587"/>
      <c r="DK34" s="588"/>
      <c r="DL34" s="592">
        <v>14917809</v>
      </c>
      <c r="DM34" s="587"/>
      <c r="DN34" s="587"/>
      <c r="DO34" s="587"/>
      <c r="DP34" s="587"/>
      <c r="DQ34" s="587"/>
      <c r="DR34" s="587"/>
      <c r="DS34" s="587"/>
      <c r="DT34" s="587"/>
      <c r="DU34" s="587"/>
      <c r="DV34" s="588"/>
      <c r="DW34" s="609">
        <v>13.9</v>
      </c>
      <c r="DX34" s="610"/>
      <c r="DY34" s="610"/>
      <c r="DZ34" s="610"/>
      <c r="EA34" s="610"/>
      <c r="EB34" s="610"/>
      <c r="EC34" s="611"/>
    </row>
    <row r="35" spans="2:133" ht="11.25" customHeight="1" x14ac:dyDescent="0.15">
      <c r="B35" s="583" t="s">
        <v>304</v>
      </c>
      <c r="C35" s="584"/>
      <c r="D35" s="584"/>
      <c r="E35" s="584"/>
      <c r="F35" s="584"/>
      <c r="G35" s="584"/>
      <c r="H35" s="584"/>
      <c r="I35" s="584"/>
      <c r="J35" s="584"/>
      <c r="K35" s="584"/>
      <c r="L35" s="584"/>
      <c r="M35" s="584"/>
      <c r="N35" s="584"/>
      <c r="O35" s="584"/>
      <c r="P35" s="584"/>
      <c r="Q35" s="585"/>
      <c r="R35" s="586">
        <v>10457026</v>
      </c>
      <c r="S35" s="587"/>
      <c r="T35" s="587"/>
      <c r="U35" s="587"/>
      <c r="V35" s="587"/>
      <c r="W35" s="587"/>
      <c r="X35" s="587"/>
      <c r="Y35" s="588"/>
      <c r="Z35" s="639">
        <v>6</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26274406</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959331</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2826238</v>
      </c>
      <c r="CS35" s="605"/>
      <c r="CT35" s="605"/>
      <c r="CU35" s="605"/>
      <c r="CV35" s="605"/>
      <c r="CW35" s="605"/>
      <c r="CX35" s="605"/>
      <c r="CY35" s="606"/>
      <c r="CZ35" s="589">
        <v>1.7</v>
      </c>
      <c r="DA35" s="607"/>
      <c r="DB35" s="607"/>
      <c r="DC35" s="608"/>
      <c r="DD35" s="592">
        <v>2492753</v>
      </c>
      <c r="DE35" s="605"/>
      <c r="DF35" s="605"/>
      <c r="DG35" s="605"/>
      <c r="DH35" s="605"/>
      <c r="DI35" s="605"/>
      <c r="DJ35" s="605"/>
      <c r="DK35" s="606"/>
      <c r="DL35" s="592">
        <v>2492753</v>
      </c>
      <c r="DM35" s="605"/>
      <c r="DN35" s="605"/>
      <c r="DO35" s="605"/>
      <c r="DP35" s="605"/>
      <c r="DQ35" s="605"/>
      <c r="DR35" s="605"/>
      <c r="DS35" s="605"/>
      <c r="DT35" s="605"/>
      <c r="DU35" s="605"/>
      <c r="DV35" s="606"/>
      <c r="DW35" s="609">
        <v>2.2999999999999998</v>
      </c>
      <c r="DX35" s="610"/>
      <c r="DY35" s="610"/>
      <c r="DZ35" s="610"/>
      <c r="EA35" s="610"/>
      <c r="EB35" s="610"/>
      <c r="EC35" s="611"/>
    </row>
    <row r="36" spans="2:133" ht="11.25" customHeight="1" x14ac:dyDescent="0.15">
      <c r="B36" s="567" t="s">
        <v>308</v>
      </c>
      <c r="C36" s="568"/>
      <c r="D36" s="568"/>
      <c r="E36" s="568"/>
      <c r="F36" s="568"/>
      <c r="G36" s="568"/>
      <c r="H36" s="568"/>
      <c r="I36" s="568"/>
      <c r="J36" s="568"/>
      <c r="K36" s="568"/>
      <c r="L36" s="568"/>
      <c r="M36" s="568"/>
      <c r="N36" s="568"/>
      <c r="O36" s="568"/>
      <c r="P36" s="568"/>
      <c r="Q36" s="569"/>
      <c r="R36" s="570">
        <v>174073615</v>
      </c>
      <c r="S36" s="627"/>
      <c r="T36" s="627"/>
      <c r="U36" s="627"/>
      <c r="V36" s="627"/>
      <c r="W36" s="627"/>
      <c r="X36" s="627"/>
      <c r="Y36" s="630"/>
      <c r="Z36" s="631">
        <v>100</v>
      </c>
      <c r="AA36" s="631"/>
      <c r="AB36" s="631"/>
      <c r="AC36" s="631"/>
      <c r="AD36" s="632">
        <v>96831683</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12586748</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437245</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9961748</v>
      </c>
      <c r="CS36" s="587"/>
      <c r="CT36" s="587"/>
      <c r="CU36" s="587"/>
      <c r="CV36" s="587"/>
      <c r="CW36" s="587"/>
      <c r="CX36" s="587"/>
      <c r="CY36" s="588"/>
      <c r="CZ36" s="589">
        <v>5.9</v>
      </c>
      <c r="DA36" s="607"/>
      <c r="DB36" s="607"/>
      <c r="DC36" s="608"/>
      <c r="DD36" s="592">
        <v>6176942</v>
      </c>
      <c r="DE36" s="587"/>
      <c r="DF36" s="587"/>
      <c r="DG36" s="587"/>
      <c r="DH36" s="587"/>
      <c r="DI36" s="587"/>
      <c r="DJ36" s="587"/>
      <c r="DK36" s="588"/>
      <c r="DL36" s="592">
        <v>4319043</v>
      </c>
      <c r="DM36" s="587"/>
      <c r="DN36" s="587"/>
      <c r="DO36" s="587"/>
      <c r="DP36" s="587"/>
      <c r="DQ36" s="587"/>
      <c r="DR36" s="587"/>
      <c r="DS36" s="587"/>
      <c r="DT36" s="587"/>
      <c r="DU36" s="587"/>
      <c r="DV36" s="588"/>
      <c r="DW36" s="609">
        <v>4</v>
      </c>
      <c r="DX36" s="610"/>
      <c r="DY36" s="610"/>
      <c r="DZ36" s="610"/>
      <c r="EA36" s="610"/>
      <c r="EB36" s="610"/>
      <c r="EC36" s="611"/>
    </row>
    <row r="37" spans="2:133" ht="11.25" customHeight="1" x14ac:dyDescent="0.15">
      <c r="AQ37" s="612" t="s">
        <v>312</v>
      </c>
      <c r="AR37" s="613"/>
      <c r="AS37" s="613"/>
      <c r="AT37" s="613"/>
      <c r="AU37" s="613"/>
      <c r="AV37" s="613"/>
      <c r="AW37" s="613"/>
      <c r="AX37" s="613"/>
      <c r="AY37" s="614"/>
      <c r="AZ37" s="586">
        <v>198108</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68229</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987566</v>
      </c>
      <c r="CS37" s="605"/>
      <c r="CT37" s="605"/>
      <c r="CU37" s="605"/>
      <c r="CV37" s="605"/>
      <c r="CW37" s="605"/>
      <c r="CX37" s="605"/>
      <c r="CY37" s="606"/>
      <c r="CZ37" s="589">
        <v>0.6</v>
      </c>
      <c r="DA37" s="607"/>
      <c r="DB37" s="607"/>
      <c r="DC37" s="608"/>
      <c r="DD37" s="592">
        <v>722169</v>
      </c>
      <c r="DE37" s="605"/>
      <c r="DF37" s="605"/>
      <c r="DG37" s="605"/>
      <c r="DH37" s="605"/>
      <c r="DI37" s="605"/>
      <c r="DJ37" s="605"/>
      <c r="DK37" s="606"/>
      <c r="DL37" s="592">
        <v>720203</v>
      </c>
      <c r="DM37" s="605"/>
      <c r="DN37" s="605"/>
      <c r="DO37" s="605"/>
      <c r="DP37" s="605"/>
      <c r="DQ37" s="605"/>
      <c r="DR37" s="605"/>
      <c r="DS37" s="605"/>
      <c r="DT37" s="605"/>
      <c r="DU37" s="605"/>
      <c r="DV37" s="606"/>
      <c r="DW37" s="609">
        <v>0.7</v>
      </c>
      <c r="DX37" s="610"/>
      <c r="DY37" s="610"/>
      <c r="DZ37" s="610"/>
      <c r="EA37" s="610"/>
      <c r="EB37" s="610"/>
      <c r="EC37" s="611"/>
    </row>
    <row r="38" spans="2:133" ht="11.25" customHeight="1" x14ac:dyDescent="0.15">
      <c r="AQ38" s="612" t="s">
        <v>315</v>
      </c>
      <c r="AR38" s="613"/>
      <c r="AS38" s="613"/>
      <c r="AT38" s="613"/>
      <c r="AU38" s="613"/>
      <c r="AV38" s="613"/>
      <c r="AW38" s="613"/>
      <c r="AX38" s="613"/>
      <c r="AY38" s="614"/>
      <c r="AZ38" s="586">
        <v>68342</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116425</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25942878</v>
      </c>
      <c r="CS38" s="587"/>
      <c r="CT38" s="587"/>
      <c r="CU38" s="587"/>
      <c r="CV38" s="587"/>
      <c r="CW38" s="587"/>
      <c r="CX38" s="587"/>
      <c r="CY38" s="588"/>
      <c r="CZ38" s="589">
        <v>15.4</v>
      </c>
      <c r="DA38" s="607"/>
      <c r="DB38" s="607"/>
      <c r="DC38" s="608"/>
      <c r="DD38" s="592">
        <v>24127898</v>
      </c>
      <c r="DE38" s="587"/>
      <c r="DF38" s="587"/>
      <c r="DG38" s="587"/>
      <c r="DH38" s="587"/>
      <c r="DI38" s="587"/>
      <c r="DJ38" s="587"/>
      <c r="DK38" s="588"/>
      <c r="DL38" s="592">
        <v>16127150</v>
      </c>
      <c r="DM38" s="587"/>
      <c r="DN38" s="587"/>
      <c r="DO38" s="587"/>
      <c r="DP38" s="587"/>
      <c r="DQ38" s="587"/>
      <c r="DR38" s="587"/>
      <c r="DS38" s="587"/>
      <c r="DT38" s="587"/>
      <c r="DU38" s="587"/>
      <c r="DV38" s="588"/>
      <c r="DW38" s="609">
        <v>15</v>
      </c>
      <c r="DX38" s="610"/>
      <c r="DY38" s="610"/>
      <c r="DZ38" s="610"/>
      <c r="EA38" s="610"/>
      <c r="EB38" s="610"/>
      <c r="EC38" s="611"/>
    </row>
    <row r="39" spans="2:133" ht="11.25" customHeight="1" x14ac:dyDescent="0.15">
      <c r="AQ39" s="612" t="s">
        <v>318</v>
      </c>
      <c r="AR39" s="613"/>
      <c r="AS39" s="613"/>
      <c r="AT39" s="613"/>
      <c r="AU39" s="613"/>
      <c r="AV39" s="613"/>
      <c r="AW39" s="613"/>
      <c r="AX39" s="613"/>
      <c r="AY39" s="614"/>
      <c r="AZ39" s="586" t="s">
        <v>319</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86</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5934825</v>
      </c>
      <c r="CS39" s="605"/>
      <c r="CT39" s="605"/>
      <c r="CU39" s="605"/>
      <c r="CV39" s="605"/>
      <c r="CW39" s="605"/>
      <c r="CX39" s="605"/>
      <c r="CY39" s="606"/>
      <c r="CZ39" s="589">
        <v>3.5</v>
      </c>
      <c r="DA39" s="607"/>
      <c r="DB39" s="607"/>
      <c r="DC39" s="608"/>
      <c r="DD39" s="592">
        <v>5532079</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3089026</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96</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392067</v>
      </c>
      <c r="CS40" s="587"/>
      <c r="CT40" s="587"/>
      <c r="CU40" s="587"/>
      <c r="CV40" s="587"/>
      <c r="CW40" s="587"/>
      <c r="CX40" s="587"/>
      <c r="CY40" s="588"/>
      <c r="CZ40" s="589">
        <v>0.2</v>
      </c>
      <c r="DA40" s="607"/>
      <c r="DB40" s="607"/>
      <c r="DC40" s="608"/>
      <c r="DD40" s="592">
        <v>16396</v>
      </c>
      <c r="DE40" s="587"/>
      <c r="DF40" s="587"/>
      <c r="DG40" s="587"/>
      <c r="DH40" s="587"/>
      <c r="DI40" s="587"/>
      <c r="DJ40" s="587"/>
      <c r="DK40" s="588"/>
      <c r="DL40" s="592">
        <v>16396</v>
      </c>
      <c r="DM40" s="587"/>
      <c r="DN40" s="587"/>
      <c r="DO40" s="587"/>
      <c r="DP40" s="587"/>
      <c r="DQ40" s="587"/>
      <c r="DR40" s="587"/>
      <c r="DS40" s="587"/>
      <c r="DT40" s="587"/>
      <c r="DU40" s="587"/>
      <c r="DV40" s="588"/>
      <c r="DW40" s="609">
        <v>0</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10332182</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309</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17224095</v>
      </c>
      <c r="CS42" s="587"/>
      <c r="CT42" s="587"/>
      <c r="CU42" s="587"/>
      <c r="CV42" s="587"/>
      <c r="CW42" s="587"/>
      <c r="CX42" s="587"/>
      <c r="CY42" s="588"/>
      <c r="CZ42" s="589">
        <v>10.199999999999999</v>
      </c>
      <c r="DA42" s="590"/>
      <c r="DB42" s="590"/>
      <c r="DC42" s="591"/>
      <c r="DD42" s="592">
        <v>5116955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382598</v>
      </c>
      <c r="CS43" s="605"/>
      <c r="CT43" s="605"/>
      <c r="CU43" s="605"/>
      <c r="CV43" s="605"/>
      <c r="CW43" s="605"/>
      <c r="CX43" s="605"/>
      <c r="CY43" s="606"/>
      <c r="CZ43" s="589">
        <v>0.2</v>
      </c>
      <c r="DA43" s="607"/>
      <c r="DB43" s="607"/>
      <c r="DC43" s="608"/>
      <c r="DD43" s="592">
        <v>382598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334</v>
      </c>
      <c r="CD44" s="599" t="s">
        <v>285</v>
      </c>
      <c r="CE44" s="600"/>
      <c r="CF44" s="583" t="s">
        <v>335</v>
      </c>
      <c r="CG44" s="584"/>
      <c r="CH44" s="584"/>
      <c r="CI44" s="584"/>
      <c r="CJ44" s="584"/>
      <c r="CK44" s="584"/>
      <c r="CL44" s="584"/>
      <c r="CM44" s="584"/>
      <c r="CN44" s="584"/>
      <c r="CO44" s="584"/>
      <c r="CP44" s="584"/>
      <c r="CQ44" s="585"/>
      <c r="CR44" s="586">
        <v>17140858</v>
      </c>
      <c r="CS44" s="587"/>
      <c r="CT44" s="587"/>
      <c r="CU44" s="587"/>
      <c r="CV44" s="587"/>
      <c r="CW44" s="587"/>
      <c r="CX44" s="587"/>
      <c r="CY44" s="588"/>
      <c r="CZ44" s="589">
        <v>10.199999999999999</v>
      </c>
      <c r="DA44" s="590"/>
      <c r="DB44" s="590"/>
      <c r="DC44" s="591"/>
      <c r="DD44" s="592">
        <v>5052369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336</v>
      </c>
      <c r="CG45" s="584"/>
      <c r="CH45" s="584"/>
      <c r="CI45" s="584"/>
      <c r="CJ45" s="584"/>
      <c r="CK45" s="584"/>
      <c r="CL45" s="584"/>
      <c r="CM45" s="584"/>
      <c r="CN45" s="584"/>
      <c r="CO45" s="584"/>
      <c r="CP45" s="584"/>
      <c r="CQ45" s="585"/>
      <c r="CR45" s="586">
        <v>6513858</v>
      </c>
      <c r="CS45" s="605"/>
      <c r="CT45" s="605"/>
      <c r="CU45" s="605"/>
      <c r="CV45" s="605"/>
      <c r="CW45" s="605"/>
      <c r="CX45" s="605"/>
      <c r="CY45" s="606"/>
      <c r="CZ45" s="589">
        <v>3.9</v>
      </c>
      <c r="DA45" s="607"/>
      <c r="DB45" s="607"/>
      <c r="DC45" s="608"/>
      <c r="DD45" s="592">
        <v>337109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337</v>
      </c>
      <c r="CG46" s="584"/>
      <c r="CH46" s="584"/>
      <c r="CI46" s="584"/>
      <c r="CJ46" s="584"/>
      <c r="CK46" s="584"/>
      <c r="CL46" s="584"/>
      <c r="CM46" s="584"/>
      <c r="CN46" s="584"/>
      <c r="CO46" s="584"/>
      <c r="CP46" s="584"/>
      <c r="CQ46" s="585"/>
      <c r="CR46" s="586">
        <v>9947860</v>
      </c>
      <c r="CS46" s="587"/>
      <c r="CT46" s="587"/>
      <c r="CU46" s="587"/>
      <c r="CV46" s="587"/>
      <c r="CW46" s="587"/>
      <c r="CX46" s="587"/>
      <c r="CY46" s="588"/>
      <c r="CZ46" s="589">
        <v>5.9</v>
      </c>
      <c r="DA46" s="590"/>
      <c r="DB46" s="590"/>
      <c r="DC46" s="591"/>
      <c r="DD46" s="592">
        <v>4571910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338</v>
      </c>
      <c r="CG47" s="584"/>
      <c r="CH47" s="584"/>
      <c r="CI47" s="584"/>
      <c r="CJ47" s="584"/>
      <c r="CK47" s="584"/>
      <c r="CL47" s="584"/>
      <c r="CM47" s="584"/>
      <c r="CN47" s="584"/>
      <c r="CO47" s="584"/>
      <c r="CP47" s="584"/>
      <c r="CQ47" s="585"/>
      <c r="CR47" s="586">
        <v>83237</v>
      </c>
      <c r="CS47" s="605"/>
      <c r="CT47" s="605"/>
      <c r="CU47" s="605"/>
      <c r="CV47" s="605"/>
      <c r="CW47" s="605"/>
      <c r="CX47" s="605"/>
      <c r="CY47" s="606"/>
      <c r="CZ47" s="589">
        <v>0</v>
      </c>
      <c r="DA47" s="607"/>
      <c r="DB47" s="607"/>
      <c r="DC47" s="608"/>
      <c r="DD47" s="592">
        <v>64586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339</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340</v>
      </c>
      <c r="CE49" s="568"/>
      <c r="CF49" s="568"/>
      <c r="CG49" s="568"/>
      <c r="CH49" s="568"/>
      <c r="CI49" s="568"/>
      <c r="CJ49" s="568"/>
      <c r="CK49" s="568"/>
      <c r="CL49" s="568"/>
      <c r="CM49" s="568"/>
      <c r="CN49" s="568"/>
      <c r="CO49" s="568"/>
      <c r="CP49" s="568"/>
      <c r="CQ49" s="569"/>
      <c r="CR49" s="570">
        <v>168510421</v>
      </c>
      <c r="CS49" s="571"/>
      <c r="CT49" s="571"/>
      <c r="CU49" s="571"/>
      <c r="CV49" s="571"/>
      <c r="CW49" s="571"/>
      <c r="CX49" s="571"/>
      <c r="CY49" s="572"/>
      <c r="CZ49" s="573">
        <v>100</v>
      </c>
      <c r="DA49" s="574"/>
      <c r="DB49" s="574"/>
      <c r="DC49" s="575"/>
      <c r="DD49" s="576">
        <v>115829125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363</v>
      </c>
      <c r="C7" s="1045"/>
      <c r="D7" s="1045"/>
      <c r="E7" s="1045"/>
      <c r="F7" s="1045"/>
      <c r="G7" s="1045"/>
      <c r="H7" s="1045"/>
      <c r="I7" s="1045"/>
      <c r="J7" s="1045"/>
      <c r="K7" s="1045"/>
      <c r="L7" s="1045"/>
      <c r="M7" s="1045"/>
      <c r="N7" s="1045"/>
      <c r="O7" s="1045"/>
      <c r="P7" s="1046"/>
      <c r="Q7" s="1098">
        <v>175189</v>
      </c>
      <c r="R7" s="1099"/>
      <c r="S7" s="1099"/>
      <c r="T7" s="1099"/>
      <c r="U7" s="1099"/>
      <c r="V7" s="1099">
        <v>168546</v>
      </c>
      <c r="W7" s="1099"/>
      <c r="X7" s="1099"/>
      <c r="Y7" s="1099"/>
      <c r="Z7" s="1099"/>
      <c r="AA7" s="1099">
        <v>6643</v>
      </c>
      <c r="AB7" s="1099"/>
      <c r="AC7" s="1099"/>
      <c r="AD7" s="1099"/>
      <c r="AE7" s="1100"/>
      <c r="AF7" s="1101">
        <v>5263</v>
      </c>
      <c r="AG7" s="1102"/>
      <c r="AH7" s="1102"/>
      <c r="AI7" s="1102"/>
      <c r="AJ7" s="1103"/>
      <c r="AK7" s="1085" t="s">
        <v>559</v>
      </c>
      <c r="AL7" s="1086"/>
      <c r="AM7" s="1086"/>
      <c r="AN7" s="1086"/>
      <c r="AO7" s="1086"/>
      <c r="AP7" s="1086">
        <v>164960</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560</v>
      </c>
      <c r="BS7" s="1089" t="s">
        <v>562</v>
      </c>
      <c r="BT7" s="1090"/>
      <c r="BU7" s="1090"/>
      <c r="BV7" s="1090"/>
      <c r="BW7" s="1090"/>
      <c r="BX7" s="1090"/>
      <c r="BY7" s="1090"/>
      <c r="BZ7" s="1090"/>
      <c r="CA7" s="1090"/>
      <c r="CB7" s="1090"/>
      <c r="CC7" s="1090"/>
      <c r="CD7" s="1090"/>
      <c r="CE7" s="1090"/>
      <c r="CF7" s="1090"/>
      <c r="CG7" s="1091"/>
      <c r="CH7" s="1082" t="s">
        <v>561</v>
      </c>
      <c r="CI7" s="1083"/>
      <c r="CJ7" s="1083"/>
      <c r="CK7" s="1083"/>
      <c r="CL7" s="1084"/>
      <c r="CM7" s="1082">
        <v>27</v>
      </c>
      <c r="CN7" s="1083"/>
      <c r="CO7" s="1083"/>
      <c r="CP7" s="1083"/>
      <c r="CQ7" s="1084"/>
      <c r="CR7" s="1082">
        <v>10</v>
      </c>
      <c r="CS7" s="1083"/>
      <c r="CT7" s="1083"/>
      <c r="CU7" s="1083"/>
      <c r="CV7" s="1084"/>
      <c r="CW7" s="1082">
        <v>89</v>
      </c>
      <c r="CX7" s="1083"/>
      <c r="CY7" s="1083"/>
      <c r="CZ7" s="1083"/>
      <c r="DA7" s="1084"/>
      <c r="DB7" s="1082" t="s">
        <v>559</v>
      </c>
      <c r="DC7" s="1083"/>
      <c r="DD7" s="1083"/>
      <c r="DE7" s="1083"/>
      <c r="DF7" s="1084"/>
      <c r="DG7" s="1082">
        <v>5406</v>
      </c>
      <c r="DH7" s="1083"/>
      <c r="DI7" s="1083"/>
      <c r="DJ7" s="1083"/>
      <c r="DK7" s="1084"/>
      <c r="DL7" s="1082" t="s">
        <v>559</v>
      </c>
      <c r="DM7" s="1083"/>
      <c r="DN7" s="1083"/>
      <c r="DO7" s="1083"/>
      <c r="DP7" s="1084"/>
      <c r="DQ7" s="1082" t="s">
        <v>578</v>
      </c>
      <c r="DR7" s="1083"/>
      <c r="DS7" s="1083"/>
      <c r="DT7" s="1083"/>
      <c r="DU7" s="1084"/>
      <c r="DV7" s="1109"/>
      <c r="DW7" s="1110"/>
      <c r="DX7" s="1110"/>
      <c r="DY7" s="1110"/>
      <c r="DZ7" s="1111"/>
      <c r="EA7" s="205"/>
    </row>
    <row r="8" spans="1:131" s="206" customFormat="1" ht="26.25" customHeight="1" x14ac:dyDescent="0.15">
      <c r="A8" s="212">
        <v>2</v>
      </c>
      <c r="B8" s="1031" t="s">
        <v>364</v>
      </c>
      <c r="C8" s="1032"/>
      <c r="D8" s="1032"/>
      <c r="E8" s="1032"/>
      <c r="F8" s="1032"/>
      <c r="G8" s="1032"/>
      <c r="H8" s="1032"/>
      <c r="I8" s="1032"/>
      <c r="J8" s="1032"/>
      <c r="K8" s="1032"/>
      <c r="L8" s="1032"/>
      <c r="M8" s="1032"/>
      <c r="N8" s="1032"/>
      <c r="O8" s="1032"/>
      <c r="P8" s="1033"/>
      <c r="Q8" s="1037">
        <v>99</v>
      </c>
      <c r="R8" s="1038"/>
      <c r="S8" s="1038"/>
      <c r="T8" s="1038"/>
      <c r="U8" s="1038"/>
      <c r="V8" s="1038">
        <v>56</v>
      </c>
      <c r="W8" s="1038"/>
      <c r="X8" s="1038"/>
      <c r="Y8" s="1038"/>
      <c r="Z8" s="1038"/>
      <c r="AA8" s="1038">
        <v>42</v>
      </c>
      <c r="AB8" s="1038"/>
      <c r="AC8" s="1038"/>
      <c r="AD8" s="1038"/>
      <c r="AE8" s="1039"/>
      <c r="AF8" s="1013">
        <v>10</v>
      </c>
      <c r="AG8" s="1014"/>
      <c r="AH8" s="1014"/>
      <c r="AI8" s="1014"/>
      <c r="AJ8" s="1015"/>
      <c r="AK8" s="1080">
        <v>10</v>
      </c>
      <c r="AL8" s="1081"/>
      <c r="AM8" s="1081"/>
      <c r="AN8" s="1081"/>
      <c r="AO8" s="1081"/>
      <c r="AP8" s="1081" t="s">
        <v>536</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t="s">
        <v>577</v>
      </c>
      <c r="BS8" s="1008" t="s">
        <v>563</v>
      </c>
      <c r="BT8" s="1009"/>
      <c r="BU8" s="1009"/>
      <c r="BV8" s="1009"/>
      <c r="BW8" s="1009"/>
      <c r="BX8" s="1009"/>
      <c r="BY8" s="1009"/>
      <c r="BZ8" s="1009"/>
      <c r="CA8" s="1009"/>
      <c r="CB8" s="1009"/>
      <c r="CC8" s="1009"/>
      <c r="CD8" s="1009"/>
      <c r="CE8" s="1009"/>
      <c r="CF8" s="1009"/>
      <c r="CG8" s="1010"/>
      <c r="CH8" s="983" t="s">
        <v>561</v>
      </c>
      <c r="CI8" s="984"/>
      <c r="CJ8" s="984"/>
      <c r="CK8" s="984"/>
      <c r="CL8" s="985"/>
      <c r="CM8" s="983">
        <v>3</v>
      </c>
      <c r="CN8" s="984"/>
      <c r="CO8" s="984"/>
      <c r="CP8" s="984"/>
      <c r="CQ8" s="985"/>
      <c r="CR8" s="983">
        <v>3</v>
      </c>
      <c r="CS8" s="984"/>
      <c r="CT8" s="984"/>
      <c r="CU8" s="984"/>
      <c r="CV8" s="985"/>
      <c r="CW8" s="983">
        <v>17</v>
      </c>
      <c r="CX8" s="984"/>
      <c r="CY8" s="984"/>
      <c r="CZ8" s="984"/>
      <c r="DA8" s="985"/>
      <c r="DB8" s="983" t="s">
        <v>559</v>
      </c>
      <c r="DC8" s="984"/>
      <c r="DD8" s="984"/>
      <c r="DE8" s="984"/>
      <c r="DF8" s="985"/>
      <c r="DG8" s="983" t="s">
        <v>559</v>
      </c>
      <c r="DH8" s="984"/>
      <c r="DI8" s="984"/>
      <c r="DJ8" s="984"/>
      <c r="DK8" s="985"/>
      <c r="DL8" s="983">
        <v>579</v>
      </c>
      <c r="DM8" s="984"/>
      <c r="DN8" s="984"/>
      <c r="DO8" s="984"/>
      <c r="DP8" s="985"/>
      <c r="DQ8" s="983">
        <v>579</v>
      </c>
      <c r="DR8" s="984"/>
      <c r="DS8" s="984"/>
      <c r="DT8" s="984"/>
      <c r="DU8" s="985"/>
      <c r="DV8" s="986"/>
      <c r="DW8" s="987"/>
      <c r="DX8" s="987"/>
      <c r="DY8" s="987"/>
      <c r="DZ8" s="988"/>
      <c r="EA8" s="205"/>
    </row>
    <row r="9" spans="1:131" s="206" customFormat="1" ht="26.25" customHeight="1" x14ac:dyDescent="0.15">
      <c r="A9" s="212">
        <v>3</v>
      </c>
      <c r="B9" s="1031" t="s">
        <v>365</v>
      </c>
      <c r="C9" s="1032"/>
      <c r="D9" s="1032"/>
      <c r="E9" s="1032"/>
      <c r="F9" s="1032"/>
      <c r="G9" s="1032"/>
      <c r="H9" s="1032"/>
      <c r="I9" s="1032"/>
      <c r="J9" s="1032"/>
      <c r="K9" s="1032"/>
      <c r="L9" s="1032"/>
      <c r="M9" s="1032"/>
      <c r="N9" s="1032"/>
      <c r="O9" s="1032"/>
      <c r="P9" s="1033"/>
      <c r="Q9" s="1037">
        <v>34</v>
      </c>
      <c r="R9" s="1038"/>
      <c r="S9" s="1038"/>
      <c r="T9" s="1038"/>
      <c r="U9" s="1038"/>
      <c r="V9" s="1038">
        <v>1156</v>
      </c>
      <c r="W9" s="1038"/>
      <c r="X9" s="1038"/>
      <c r="Y9" s="1038"/>
      <c r="Z9" s="1038"/>
      <c r="AA9" s="1038">
        <v>-1122</v>
      </c>
      <c r="AB9" s="1038"/>
      <c r="AC9" s="1038"/>
      <c r="AD9" s="1038"/>
      <c r="AE9" s="1039"/>
      <c r="AF9" s="1013">
        <v>-1122</v>
      </c>
      <c r="AG9" s="1014"/>
      <c r="AH9" s="1014"/>
      <c r="AI9" s="1014"/>
      <c r="AJ9" s="1015"/>
      <c r="AK9" s="1080">
        <v>2</v>
      </c>
      <c r="AL9" s="1081"/>
      <c r="AM9" s="1081"/>
      <c r="AN9" s="1081"/>
      <c r="AO9" s="1081"/>
      <c r="AP9" s="1081">
        <v>51</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564</v>
      </c>
      <c r="BT9" s="1009"/>
      <c r="BU9" s="1009"/>
      <c r="BV9" s="1009"/>
      <c r="BW9" s="1009"/>
      <c r="BX9" s="1009"/>
      <c r="BY9" s="1009"/>
      <c r="BZ9" s="1009"/>
      <c r="CA9" s="1009"/>
      <c r="CB9" s="1009"/>
      <c r="CC9" s="1009"/>
      <c r="CD9" s="1009"/>
      <c r="CE9" s="1009"/>
      <c r="CF9" s="1009"/>
      <c r="CG9" s="1010"/>
      <c r="CH9" s="983">
        <v>-4797</v>
      </c>
      <c r="CI9" s="984"/>
      <c r="CJ9" s="984"/>
      <c r="CK9" s="984"/>
      <c r="CL9" s="985"/>
      <c r="CM9" s="983">
        <v>763</v>
      </c>
      <c r="CN9" s="984"/>
      <c r="CO9" s="984"/>
      <c r="CP9" s="984"/>
      <c r="CQ9" s="985"/>
      <c r="CR9" s="983">
        <v>10</v>
      </c>
      <c r="CS9" s="984"/>
      <c r="CT9" s="984"/>
      <c r="CU9" s="984"/>
      <c r="CV9" s="985"/>
      <c r="CW9" s="983">
        <v>78</v>
      </c>
      <c r="CX9" s="984"/>
      <c r="CY9" s="984"/>
      <c r="CZ9" s="984"/>
      <c r="DA9" s="985"/>
      <c r="DB9" s="983" t="s">
        <v>576</v>
      </c>
      <c r="DC9" s="984"/>
      <c r="DD9" s="984"/>
      <c r="DE9" s="984"/>
      <c r="DF9" s="985"/>
      <c r="DG9" s="983" t="s">
        <v>559</v>
      </c>
      <c r="DH9" s="984"/>
      <c r="DI9" s="984"/>
      <c r="DJ9" s="984"/>
      <c r="DK9" s="985"/>
      <c r="DL9" s="983" t="s">
        <v>478</v>
      </c>
      <c r="DM9" s="984"/>
      <c r="DN9" s="984"/>
      <c r="DO9" s="984"/>
      <c r="DP9" s="985"/>
      <c r="DQ9" s="983" t="s">
        <v>578</v>
      </c>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565</v>
      </c>
      <c r="BT10" s="1009"/>
      <c r="BU10" s="1009"/>
      <c r="BV10" s="1009"/>
      <c r="BW10" s="1009"/>
      <c r="BX10" s="1009"/>
      <c r="BY10" s="1009"/>
      <c r="BZ10" s="1009"/>
      <c r="CA10" s="1009"/>
      <c r="CB10" s="1009"/>
      <c r="CC10" s="1009"/>
      <c r="CD10" s="1009"/>
      <c r="CE10" s="1009"/>
      <c r="CF10" s="1009"/>
      <c r="CG10" s="1010"/>
      <c r="CH10" s="983">
        <v>10870</v>
      </c>
      <c r="CI10" s="984"/>
      <c r="CJ10" s="984"/>
      <c r="CK10" s="984"/>
      <c r="CL10" s="985"/>
      <c r="CM10" s="983">
        <v>185</v>
      </c>
      <c r="CN10" s="984"/>
      <c r="CO10" s="984"/>
      <c r="CP10" s="984"/>
      <c r="CQ10" s="985"/>
      <c r="CR10" s="983">
        <v>30</v>
      </c>
      <c r="CS10" s="984"/>
      <c r="CT10" s="984"/>
      <c r="CU10" s="984"/>
      <c r="CV10" s="985"/>
      <c r="CW10" s="983">
        <v>15</v>
      </c>
      <c r="CX10" s="984"/>
      <c r="CY10" s="984"/>
      <c r="CZ10" s="984"/>
      <c r="DA10" s="985"/>
      <c r="DB10" s="983" t="s">
        <v>559</v>
      </c>
      <c r="DC10" s="984"/>
      <c r="DD10" s="984"/>
      <c r="DE10" s="984"/>
      <c r="DF10" s="985"/>
      <c r="DG10" s="983" t="s">
        <v>559</v>
      </c>
      <c r="DH10" s="984"/>
      <c r="DI10" s="984"/>
      <c r="DJ10" s="984"/>
      <c r="DK10" s="985"/>
      <c r="DL10" s="983" t="s">
        <v>478</v>
      </c>
      <c r="DM10" s="984"/>
      <c r="DN10" s="984"/>
      <c r="DO10" s="984"/>
      <c r="DP10" s="985"/>
      <c r="DQ10" s="983" t="s">
        <v>578</v>
      </c>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566</v>
      </c>
      <c r="BT11" s="1009"/>
      <c r="BU11" s="1009"/>
      <c r="BV11" s="1009"/>
      <c r="BW11" s="1009"/>
      <c r="BX11" s="1009"/>
      <c r="BY11" s="1009"/>
      <c r="BZ11" s="1009"/>
      <c r="CA11" s="1009"/>
      <c r="CB11" s="1009"/>
      <c r="CC11" s="1009"/>
      <c r="CD11" s="1009"/>
      <c r="CE11" s="1009"/>
      <c r="CF11" s="1009"/>
      <c r="CG11" s="1010"/>
      <c r="CH11" s="983">
        <v>-6586</v>
      </c>
      <c r="CI11" s="984"/>
      <c r="CJ11" s="984"/>
      <c r="CK11" s="984"/>
      <c r="CL11" s="985"/>
      <c r="CM11" s="983">
        <v>460</v>
      </c>
      <c r="CN11" s="984"/>
      <c r="CO11" s="984"/>
      <c r="CP11" s="984"/>
      <c r="CQ11" s="985"/>
      <c r="CR11" s="983">
        <v>300</v>
      </c>
      <c r="CS11" s="984"/>
      <c r="CT11" s="984"/>
      <c r="CU11" s="984"/>
      <c r="CV11" s="985"/>
      <c r="CW11" s="983">
        <v>242</v>
      </c>
      <c r="CX11" s="984"/>
      <c r="CY11" s="984"/>
      <c r="CZ11" s="984"/>
      <c r="DA11" s="985"/>
      <c r="DB11" s="983" t="s">
        <v>559</v>
      </c>
      <c r="DC11" s="984"/>
      <c r="DD11" s="984"/>
      <c r="DE11" s="984"/>
      <c r="DF11" s="985"/>
      <c r="DG11" s="983" t="s">
        <v>559</v>
      </c>
      <c r="DH11" s="984"/>
      <c r="DI11" s="984"/>
      <c r="DJ11" s="984"/>
      <c r="DK11" s="985"/>
      <c r="DL11" s="983" t="s">
        <v>478</v>
      </c>
      <c r="DM11" s="984"/>
      <c r="DN11" s="984"/>
      <c r="DO11" s="984"/>
      <c r="DP11" s="985"/>
      <c r="DQ11" s="983" t="s">
        <v>578</v>
      </c>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567</v>
      </c>
      <c r="BT12" s="1009"/>
      <c r="BU12" s="1009"/>
      <c r="BV12" s="1009"/>
      <c r="BW12" s="1009"/>
      <c r="BX12" s="1009"/>
      <c r="BY12" s="1009"/>
      <c r="BZ12" s="1009"/>
      <c r="CA12" s="1009"/>
      <c r="CB12" s="1009"/>
      <c r="CC12" s="1009"/>
      <c r="CD12" s="1009"/>
      <c r="CE12" s="1009"/>
      <c r="CF12" s="1009"/>
      <c r="CG12" s="1010"/>
      <c r="CH12" s="983">
        <v>4951</v>
      </c>
      <c r="CI12" s="984"/>
      <c r="CJ12" s="984"/>
      <c r="CK12" s="984"/>
      <c r="CL12" s="985"/>
      <c r="CM12" s="983">
        <v>129</v>
      </c>
      <c r="CN12" s="984"/>
      <c r="CO12" s="984"/>
      <c r="CP12" s="984"/>
      <c r="CQ12" s="985"/>
      <c r="CR12" s="983">
        <v>40</v>
      </c>
      <c r="CS12" s="984"/>
      <c r="CT12" s="984"/>
      <c r="CU12" s="984"/>
      <c r="CV12" s="985"/>
      <c r="CW12" s="983" t="s">
        <v>559</v>
      </c>
      <c r="CX12" s="984"/>
      <c r="CY12" s="984"/>
      <c r="CZ12" s="984"/>
      <c r="DA12" s="985"/>
      <c r="DB12" s="983" t="s">
        <v>559</v>
      </c>
      <c r="DC12" s="984"/>
      <c r="DD12" s="984"/>
      <c r="DE12" s="984"/>
      <c r="DF12" s="985"/>
      <c r="DG12" s="983" t="s">
        <v>559</v>
      </c>
      <c r="DH12" s="984"/>
      <c r="DI12" s="984"/>
      <c r="DJ12" s="984"/>
      <c r="DK12" s="985"/>
      <c r="DL12" s="983" t="s">
        <v>478</v>
      </c>
      <c r="DM12" s="984"/>
      <c r="DN12" s="984"/>
      <c r="DO12" s="984"/>
      <c r="DP12" s="985"/>
      <c r="DQ12" s="983" t="s">
        <v>578</v>
      </c>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568</v>
      </c>
      <c r="BT13" s="1009"/>
      <c r="BU13" s="1009"/>
      <c r="BV13" s="1009"/>
      <c r="BW13" s="1009"/>
      <c r="BX13" s="1009"/>
      <c r="BY13" s="1009"/>
      <c r="BZ13" s="1009"/>
      <c r="CA13" s="1009"/>
      <c r="CB13" s="1009"/>
      <c r="CC13" s="1009"/>
      <c r="CD13" s="1009"/>
      <c r="CE13" s="1009"/>
      <c r="CF13" s="1009"/>
      <c r="CG13" s="1010"/>
      <c r="CH13" s="983">
        <v>-1882</v>
      </c>
      <c r="CI13" s="984"/>
      <c r="CJ13" s="984"/>
      <c r="CK13" s="984"/>
      <c r="CL13" s="985"/>
      <c r="CM13" s="983">
        <v>1904</v>
      </c>
      <c r="CN13" s="984"/>
      <c r="CO13" s="984"/>
      <c r="CP13" s="984"/>
      <c r="CQ13" s="985"/>
      <c r="CR13" s="983">
        <v>90</v>
      </c>
      <c r="CS13" s="984"/>
      <c r="CT13" s="984"/>
      <c r="CU13" s="984"/>
      <c r="CV13" s="985"/>
      <c r="CW13" s="983" t="s">
        <v>559</v>
      </c>
      <c r="CX13" s="984"/>
      <c r="CY13" s="984"/>
      <c r="CZ13" s="984"/>
      <c r="DA13" s="985"/>
      <c r="DB13" s="983">
        <v>61</v>
      </c>
      <c r="DC13" s="984"/>
      <c r="DD13" s="984"/>
      <c r="DE13" s="984"/>
      <c r="DF13" s="985"/>
      <c r="DG13" s="983" t="s">
        <v>559</v>
      </c>
      <c r="DH13" s="984"/>
      <c r="DI13" s="984"/>
      <c r="DJ13" s="984"/>
      <c r="DK13" s="985"/>
      <c r="DL13" s="983" t="s">
        <v>478</v>
      </c>
      <c r="DM13" s="984"/>
      <c r="DN13" s="984"/>
      <c r="DO13" s="984"/>
      <c r="DP13" s="985"/>
      <c r="DQ13" s="983" t="s">
        <v>578</v>
      </c>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t="s">
        <v>569</v>
      </c>
      <c r="BT14" s="1009"/>
      <c r="BU14" s="1009"/>
      <c r="BV14" s="1009"/>
      <c r="BW14" s="1009"/>
      <c r="BX14" s="1009"/>
      <c r="BY14" s="1009"/>
      <c r="BZ14" s="1009"/>
      <c r="CA14" s="1009"/>
      <c r="CB14" s="1009"/>
      <c r="CC14" s="1009"/>
      <c r="CD14" s="1009"/>
      <c r="CE14" s="1009"/>
      <c r="CF14" s="1009"/>
      <c r="CG14" s="1010"/>
      <c r="CH14" s="983">
        <v>50075</v>
      </c>
      <c r="CI14" s="984"/>
      <c r="CJ14" s="984"/>
      <c r="CK14" s="984"/>
      <c r="CL14" s="985"/>
      <c r="CM14" s="983">
        <v>1758</v>
      </c>
      <c r="CN14" s="984"/>
      <c r="CO14" s="984"/>
      <c r="CP14" s="984"/>
      <c r="CQ14" s="985"/>
      <c r="CR14" s="983">
        <v>300</v>
      </c>
      <c r="CS14" s="984"/>
      <c r="CT14" s="984"/>
      <c r="CU14" s="984"/>
      <c r="CV14" s="985"/>
      <c r="CW14" s="983">
        <v>18</v>
      </c>
      <c r="CX14" s="984"/>
      <c r="CY14" s="984"/>
      <c r="CZ14" s="984"/>
      <c r="DA14" s="985"/>
      <c r="DB14" s="983" t="s">
        <v>561</v>
      </c>
      <c r="DC14" s="984"/>
      <c r="DD14" s="984"/>
      <c r="DE14" s="984"/>
      <c r="DF14" s="985"/>
      <c r="DG14" s="983" t="s">
        <v>559</v>
      </c>
      <c r="DH14" s="984"/>
      <c r="DI14" s="984"/>
      <c r="DJ14" s="984"/>
      <c r="DK14" s="985"/>
      <c r="DL14" s="983" t="s">
        <v>478</v>
      </c>
      <c r="DM14" s="984"/>
      <c r="DN14" s="984"/>
      <c r="DO14" s="984"/>
      <c r="DP14" s="985"/>
      <c r="DQ14" s="983" t="s">
        <v>578</v>
      </c>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t="s">
        <v>570</v>
      </c>
      <c r="BT15" s="1009"/>
      <c r="BU15" s="1009"/>
      <c r="BV15" s="1009"/>
      <c r="BW15" s="1009"/>
      <c r="BX15" s="1009"/>
      <c r="BY15" s="1009"/>
      <c r="BZ15" s="1009"/>
      <c r="CA15" s="1009"/>
      <c r="CB15" s="1009"/>
      <c r="CC15" s="1009"/>
      <c r="CD15" s="1009"/>
      <c r="CE15" s="1009"/>
      <c r="CF15" s="1009"/>
      <c r="CG15" s="1010"/>
      <c r="CH15" s="983">
        <v>-3371</v>
      </c>
      <c r="CI15" s="984"/>
      <c r="CJ15" s="984"/>
      <c r="CK15" s="984"/>
      <c r="CL15" s="985"/>
      <c r="CM15" s="983">
        <v>1068</v>
      </c>
      <c r="CN15" s="984"/>
      <c r="CO15" s="984"/>
      <c r="CP15" s="984"/>
      <c r="CQ15" s="985"/>
      <c r="CR15" s="983">
        <v>350</v>
      </c>
      <c r="CS15" s="984"/>
      <c r="CT15" s="984"/>
      <c r="CU15" s="984"/>
      <c r="CV15" s="985"/>
      <c r="CW15" s="983">
        <v>19</v>
      </c>
      <c r="CX15" s="984"/>
      <c r="CY15" s="984"/>
      <c r="CZ15" s="984"/>
      <c r="DA15" s="985"/>
      <c r="DB15" s="983" t="s">
        <v>561</v>
      </c>
      <c r="DC15" s="984"/>
      <c r="DD15" s="984"/>
      <c r="DE15" s="984"/>
      <c r="DF15" s="985"/>
      <c r="DG15" s="983" t="s">
        <v>559</v>
      </c>
      <c r="DH15" s="984"/>
      <c r="DI15" s="984"/>
      <c r="DJ15" s="984"/>
      <c r="DK15" s="985"/>
      <c r="DL15" s="983" t="s">
        <v>478</v>
      </c>
      <c r="DM15" s="984"/>
      <c r="DN15" s="984"/>
      <c r="DO15" s="984"/>
      <c r="DP15" s="985"/>
      <c r="DQ15" s="983" t="s">
        <v>578</v>
      </c>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t="s">
        <v>571</v>
      </c>
      <c r="BT16" s="1009"/>
      <c r="BU16" s="1009"/>
      <c r="BV16" s="1009"/>
      <c r="BW16" s="1009"/>
      <c r="BX16" s="1009"/>
      <c r="BY16" s="1009"/>
      <c r="BZ16" s="1009"/>
      <c r="CA16" s="1009"/>
      <c r="CB16" s="1009"/>
      <c r="CC16" s="1009"/>
      <c r="CD16" s="1009"/>
      <c r="CE16" s="1009"/>
      <c r="CF16" s="1009"/>
      <c r="CG16" s="1010"/>
      <c r="CH16" s="983">
        <v>578785</v>
      </c>
      <c r="CI16" s="984"/>
      <c r="CJ16" s="984"/>
      <c r="CK16" s="984"/>
      <c r="CL16" s="985"/>
      <c r="CM16" s="983">
        <v>4002</v>
      </c>
      <c r="CN16" s="984"/>
      <c r="CO16" s="984"/>
      <c r="CP16" s="984"/>
      <c r="CQ16" s="985"/>
      <c r="CR16" s="983">
        <v>460</v>
      </c>
      <c r="CS16" s="984"/>
      <c r="CT16" s="984"/>
      <c r="CU16" s="984"/>
      <c r="CV16" s="985"/>
      <c r="CW16" s="983" t="s">
        <v>559</v>
      </c>
      <c r="CX16" s="984"/>
      <c r="CY16" s="984"/>
      <c r="CZ16" s="984"/>
      <c r="DA16" s="985"/>
      <c r="DB16" s="983" t="s">
        <v>561</v>
      </c>
      <c r="DC16" s="984"/>
      <c r="DD16" s="984"/>
      <c r="DE16" s="984"/>
      <c r="DF16" s="985"/>
      <c r="DG16" s="983" t="s">
        <v>559</v>
      </c>
      <c r="DH16" s="984"/>
      <c r="DI16" s="984"/>
      <c r="DJ16" s="984"/>
      <c r="DK16" s="985"/>
      <c r="DL16" s="983" t="s">
        <v>478</v>
      </c>
      <c r="DM16" s="984"/>
      <c r="DN16" s="984"/>
      <c r="DO16" s="984"/>
      <c r="DP16" s="985"/>
      <c r="DQ16" s="983" t="s">
        <v>578</v>
      </c>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t="s">
        <v>577</v>
      </c>
      <c r="BS17" s="1008" t="s">
        <v>572</v>
      </c>
      <c r="BT17" s="1009"/>
      <c r="BU17" s="1009"/>
      <c r="BV17" s="1009"/>
      <c r="BW17" s="1009"/>
      <c r="BX17" s="1009"/>
      <c r="BY17" s="1009"/>
      <c r="BZ17" s="1009"/>
      <c r="CA17" s="1009"/>
      <c r="CB17" s="1009"/>
      <c r="CC17" s="1009"/>
      <c r="CD17" s="1009"/>
      <c r="CE17" s="1009"/>
      <c r="CF17" s="1009"/>
      <c r="CG17" s="1010"/>
      <c r="CH17" s="983">
        <v>-20645</v>
      </c>
      <c r="CI17" s="984"/>
      <c r="CJ17" s="984"/>
      <c r="CK17" s="984"/>
      <c r="CL17" s="985"/>
      <c r="CM17" s="983">
        <v>126</v>
      </c>
      <c r="CN17" s="984"/>
      <c r="CO17" s="984"/>
      <c r="CP17" s="984"/>
      <c r="CQ17" s="985"/>
      <c r="CR17" s="983">
        <v>50</v>
      </c>
      <c r="CS17" s="984"/>
      <c r="CT17" s="984"/>
      <c r="CU17" s="984"/>
      <c r="CV17" s="985"/>
      <c r="CW17" s="983">
        <v>2</v>
      </c>
      <c r="CX17" s="984"/>
      <c r="CY17" s="984"/>
      <c r="CZ17" s="984"/>
      <c r="DA17" s="985"/>
      <c r="DB17" s="983" t="s">
        <v>559</v>
      </c>
      <c r="DC17" s="984"/>
      <c r="DD17" s="984"/>
      <c r="DE17" s="984"/>
      <c r="DF17" s="985"/>
      <c r="DG17" s="983" t="s">
        <v>559</v>
      </c>
      <c r="DH17" s="984"/>
      <c r="DI17" s="984"/>
      <c r="DJ17" s="984"/>
      <c r="DK17" s="985"/>
      <c r="DL17" s="983">
        <v>132</v>
      </c>
      <c r="DM17" s="984"/>
      <c r="DN17" s="984"/>
      <c r="DO17" s="984"/>
      <c r="DP17" s="985"/>
      <c r="DQ17" s="983">
        <v>118</v>
      </c>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t="s">
        <v>577</v>
      </c>
      <c r="BS18" s="1008" t="s">
        <v>573</v>
      </c>
      <c r="BT18" s="1009"/>
      <c r="BU18" s="1009"/>
      <c r="BV18" s="1009"/>
      <c r="BW18" s="1009"/>
      <c r="BX18" s="1009"/>
      <c r="BY18" s="1009"/>
      <c r="BZ18" s="1009"/>
      <c r="CA18" s="1009"/>
      <c r="CB18" s="1009"/>
      <c r="CC18" s="1009"/>
      <c r="CD18" s="1009"/>
      <c r="CE18" s="1009"/>
      <c r="CF18" s="1009"/>
      <c r="CG18" s="1010"/>
      <c r="CH18" s="983">
        <v>4592</v>
      </c>
      <c r="CI18" s="984"/>
      <c r="CJ18" s="984"/>
      <c r="CK18" s="984"/>
      <c r="CL18" s="985"/>
      <c r="CM18" s="983">
        <v>10</v>
      </c>
      <c r="CN18" s="984"/>
      <c r="CO18" s="984"/>
      <c r="CP18" s="984"/>
      <c r="CQ18" s="985"/>
      <c r="CR18" s="983">
        <v>3</v>
      </c>
      <c r="CS18" s="984"/>
      <c r="CT18" s="984"/>
      <c r="CU18" s="984"/>
      <c r="CV18" s="985"/>
      <c r="CW18" s="983">
        <v>15</v>
      </c>
      <c r="CX18" s="984"/>
      <c r="CY18" s="984"/>
      <c r="CZ18" s="984"/>
      <c r="DA18" s="985"/>
      <c r="DB18" s="983" t="s">
        <v>561</v>
      </c>
      <c r="DC18" s="984"/>
      <c r="DD18" s="984"/>
      <c r="DE18" s="984"/>
      <c r="DF18" s="985"/>
      <c r="DG18" s="983" t="s">
        <v>559</v>
      </c>
      <c r="DH18" s="984"/>
      <c r="DI18" s="984"/>
      <c r="DJ18" s="984"/>
      <c r="DK18" s="985"/>
      <c r="DL18" s="983">
        <v>14</v>
      </c>
      <c r="DM18" s="984"/>
      <c r="DN18" s="984"/>
      <c r="DO18" s="984"/>
      <c r="DP18" s="985"/>
      <c r="DQ18" s="983">
        <v>1</v>
      </c>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t="s">
        <v>574</v>
      </c>
      <c r="BT19" s="1009"/>
      <c r="BU19" s="1009"/>
      <c r="BV19" s="1009"/>
      <c r="BW19" s="1009"/>
      <c r="BX19" s="1009"/>
      <c r="BY19" s="1009"/>
      <c r="BZ19" s="1009"/>
      <c r="CA19" s="1009"/>
      <c r="CB19" s="1009"/>
      <c r="CC19" s="1009"/>
      <c r="CD19" s="1009"/>
      <c r="CE19" s="1009"/>
      <c r="CF19" s="1009"/>
      <c r="CG19" s="1010"/>
      <c r="CH19" s="983">
        <v>10813</v>
      </c>
      <c r="CI19" s="984"/>
      <c r="CJ19" s="984"/>
      <c r="CK19" s="984"/>
      <c r="CL19" s="985"/>
      <c r="CM19" s="983">
        <v>52</v>
      </c>
      <c r="CN19" s="984"/>
      <c r="CO19" s="984"/>
      <c r="CP19" s="984"/>
      <c r="CQ19" s="985"/>
      <c r="CR19" s="983">
        <v>10</v>
      </c>
      <c r="CS19" s="984"/>
      <c r="CT19" s="984"/>
      <c r="CU19" s="984"/>
      <c r="CV19" s="985"/>
      <c r="CW19" s="983" t="s">
        <v>559</v>
      </c>
      <c r="CX19" s="984"/>
      <c r="CY19" s="984"/>
      <c r="CZ19" s="984"/>
      <c r="DA19" s="985"/>
      <c r="DB19" s="983" t="s">
        <v>559</v>
      </c>
      <c r="DC19" s="984"/>
      <c r="DD19" s="984"/>
      <c r="DE19" s="984"/>
      <c r="DF19" s="985"/>
      <c r="DG19" s="983" t="s">
        <v>559</v>
      </c>
      <c r="DH19" s="984"/>
      <c r="DI19" s="984"/>
      <c r="DJ19" s="984"/>
      <c r="DK19" s="985"/>
      <c r="DL19" s="983" t="s">
        <v>478</v>
      </c>
      <c r="DM19" s="984"/>
      <c r="DN19" s="984"/>
      <c r="DO19" s="984"/>
      <c r="DP19" s="985"/>
      <c r="DQ19" s="983" t="s">
        <v>578</v>
      </c>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t="s">
        <v>575</v>
      </c>
      <c r="BT20" s="1009"/>
      <c r="BU20" s="1009"/>
      <c r="BV20" s="1009"/>
      <c r="BW20" s="1009"/>
      <c r="BX20" s="1009"/>
      <c r="BY20" s="1009"/>
      <c r="BZ20" s="1009"/>
      <c r="CA20" s="1009"/>
      <c r="CB20" s="1009"/>
      <c r="CC20" s="1009"/>
      <c r="CD20" s="1009"/>
      <c r="CE20" s="1009"/>
      <c r="CF20" s="1009"/>
      <c r="CG20" s="1010"/>
      <c r="CH20" s="983">
        <v>-169</v>
      </c>
      <c r="CI20" s="984"/>
      <c r="CJ20" s="984"/>
      <c r="CK20" s="984"/>
      <c r="CL20" s="985"/>
      <c r="CM20" s="983">
        <v>573</v>
      </c>
      <c r="CN20" s="984"/>
      <c r="CO20" s="984"/>
      <c r="CP20" s="984"/>
      <c r="CQ20" s="985"/>
      <c r="CR20" s="983">
        <v>43</v>
      </c>
      <c r="CS20" s="984"/>
      <c r="CT20" s="984"/>
      <c r="CU20" s="984"/>
      <c r="CV20" s="985"/>
      <c r="CW20" s="983">
        <v>21</v>
      </c>
      <c r="CX20" s="984"/>
      <c r="CY20" s="984"/>
      <c r="CZ20" s="984"/>
      <c r="DA20" s="985"/>
      <c r="DB20" s="983" t="s">
        <v>579</v>
      </c>
      <c r="DC20" s="984"/>
      <c r="DD20" s="984"/>
      <c r="DE20" s="984"/>
      <c r="DF20" s="985"/>
      <c r="DG20" s="983" t="s">
        <v>579</v>
      </c>
      <c r="DH20" s="984"/>
      <c r="DI20" s="984"/>
      <c r="DJ20" s="984"/>
      <c r="DK20" s="985"/>
      <c r="DL20" s="983" t="s">
        <v>579</v>
      </c>
      <c r="DM20" s="984"/>
      <c r="DN20" s="984"/>
      <c r="DO20" s="984"/>
      <c r="DP20" s="985"/>
      <c r="DQ20" s="983" t="s">
        <v>580</v>
      </c>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367</v>
      </c>
      <c r="B23" s="938" t="s">
        <v>368</v>
      </c>
      <c r="C23" s="939"/>
      <c r="D23" s="939"/>
      <c r="E23" s="939"/>
      <c r="F23" s="939"/>
      <c r="G23" s="939"/>
      <c r="H23" s="939"/>
      <c r="I23" s="939"/>
      <c r="J23" s="939"/>
      <c r="K23" s="939"/>
      <c r="L23" s="939"/>
      <c r="M23" s="939"/>
      <c r="N23" s="939"/>
      <c r="O23" s="939"/>
      <c r="P23" s="940"/>
      <c r="Q23" s="1062">
        <v>175213</v>
      </c>
      <c r="R23" s="1063"/>
      <c r="S23" s="1063"/>
      <c r="T23" s="1063"/>
      <c r="U23" s="1063"/>
      <c r="V23" s="1063">
        <v>169650</v>
      </c>
      <c r="W23" s="1063"/>
      <c r="X23" s="1063"/>
      <c r="Y23" s="1063"/>
      <c r="Z23" s="1063"/>
      <c r="AA23" s="1063">
        <v>5563</v>
      </c>
      <c r="AB23" s="1063"/>
      <c r="AC23" s="1063"/>
      <c r="AD23" s="1063"/>
      <c r="AE23" s="1064"/>
      <c r="AF23" s="1065">
        <v>4151</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346</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379</v>
      </c>
      <c r="C28" s="1045"/>
      <c r="D28" s="1045"/>
      <c r="E28" s="1045"/>
      <c r="F28" s="1045"/>
      <c r="G28" s="1045"/>
      <c r="H28" s="1045"/>
      <c r="I28" s="1045"/>
      <c r="J28" s="1045"/>
      <c r="K28" s="1045"/>
      <c r="L28" s="1045"/>
      <c r="M28" s="1045"/>
      <c r="N28" s="1045"/>
      <c r="O28" s="1045"/>
      <c r="P28" s="1046"/>
      <c r="Q28" s="1047">
        <v>51839</v>
      </c>
      <c r="R28" s="1048"/>
      <c r="S28" s="1048"/>
      <c r="T28" s="1048"/>
      <c r="U28" s="1048"/>
      <c r="V28" s="1048">
        <v>50880</v>
      </c>
      <c r="W28" s="1048"/>
      <c r="X28" s="1048"/>
      <c r="Y28" s="1048"/>
      <c r="Z28" s="1048"/>
      <c r="AA28" s="1048">
        <v>959</v>
      </c>
      <c r="AB28" s="1048"/>
      <c r="AC28" s="1048"/>
      <c r="AD28" s="1048"/>
      <c r="AE28" s="1049"/>
      <c r="AF28" s="1050">
        <v>959</v>
      </c>
      <c r="AG28" s="1048"/>
      <c r="AH28" s="1048"/>
      <c r="AI28" s="1048"/>
      <c r="AJ28" s="1051"/>
      <c r="AK28" s="1052">
        <v>3086</v>
      </c>
      <c r="AL28" s="1040"/>
      <c r="AM28" s="1040"/>
      <c r="AN28" s="1040"/>
      <c r="AO28" s="1040"/>
      <c r="AP28" s="1040" t="s">
        <v>537</v>
      </c>
      <c r="AQ28" s="1040"/>
      <c r="AR28" s="1040"/>
      <c r="AS28" s="1040"/>
      <c r="AT28" s="1040"/>
      <c r="AU28" s="1040" t="s">
        <v>537</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380</v>
      </c>
      <c r="C29" s="1032"/>
      <c r="D29" s="1032"/>
      <c r="E29" s="1032"/>
      <c r="F29" s="1032"/>
      <c r="G29" s="1032"/>
      <c r="H29" s="1032"/>
      <c r="I29" s="1032"/>
      <c r="J29" s="1032"/>
      <c r="K29" s="1032"/>
      <c r="L29" s="1032"/>
      <c r="M29" s="1032"/>
      <c r="N29" s="1032"/>
      <c r="O29" s="1032"/>
      <c r="P29" s="1033"/>
      <c r="Q29" s="1037">
        <v>34747</v>
      </c>
      <c r="R29" s="1038"/>
      <c r="S29" s="1038"/>
      <c r="T29" s="1038"/>
      <c r="U29" s="1038"/>
      <c r="V29" s="1038">
        <v>34581</v>
      </c>
      <c r="W29" s="1038"/>
      <c r="X29" s="1038"/>
      <c r="Y29" s="1038"/>
      <c r="Z29" s="1038"/>
      <c r="AA29" s="1038">
        <v>166</v>
      </c>
      <c r="AB29" s="1038"/>
      <c r="AC29" s="1038"/>
      <c r="AD29" s="1038"/>
      <c r="AE29" s="1039"/>
      <c r="AF29" s="1013">
        <v>166</v>
      </c>
      <c r="AG29" s="1014"/>
      <c r="AH29" s="1014"/>
      <c r="AI29" s="1014"/>
      <c r="AJ29" s="1015"/>
      <c r="AK29" s="974">
        <v>4910</v>
      </c>
      <c r="AL29" s="965"/>
      <c r="AM29" s="965"/>
      <c r="AN29" s="965"/>
      <c r="AO29" s="965"/>
      <c r="AP29" s="965" t="s">
        <v>537</v>
      </c>
      <c r="AQ29" s="965"/>
      <c r="AR29" s="965"/>
      <c r="AS29" s="965"/>
      <c r="AT29" s="965"/>
      <c r="AU29" s="965" t="s">
        <v>537</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381</v>
      </c>
      <c r="C30" s="1032"/>
      <c r="D30" s="1032"/>
      <c r="E30" s="1032"/>
      <c r="F30" s="1032"/>
      <c r="G30" s="1032"/>
      <c r="H30" s="1032"/>
      <c r="I30" s="1032"/>
      <c r="J30" s="1032"/>
      <c r="K30" s="1032"/>
      <c r="L30" s="1032"/>
      <c r="M30" s="1032"/>
      <c r="N30" s="1032"/>
      <c r="O30" s="1032"/>
      <c r="P30" s="1033"/>
      <c r="Q30" s="1037">
        <v>4701</v>
      </c>
      <c r="R30" s="1038"/>
      <c r="S30" s="1038"/>
      <c r="T30" s="1038"/>
      <c r="U30" s="1038"/>
      <c r="V30" s="1038">
        <v>4701</v>
      </c>
      <c r="W30" s="1038"/>
      <c r="X30" s="1038"/>
      <c r="Y30" s="1038"/>
      <c r="Z30" s="1038"/>
      <c r="AA30" s="1038" t="s">
        <v>537</v>
      </c>
      <c r="AB30" s="1038"/>
      <c r="AC30" s="1038"/>
      <c r="AD30" s="1038"/>
      <c r="AE30" s="1039"/>
      <c r="AF30" s="1013" t="s">
        <v>111</v>
      </c>
      <c r="AG30" s="1014"/>
      <c r="AH30" s="1014"/>
      <c r="AI30" s="1014"/>
      <c r="AJ30" s="1015"/>
      <c r="AK30" s="974">
        <v>886</v>
      </c>
      <c r="AL30" s="965"/>
      <c r="AM30" s="965"/>
      <c r="AN30" s="965"/>
      <c r="AO30" s="965"/>
      <c r="AP30" s="965" t="s">
        <v>537</v>
      </c>
      <c r="AQ30" s="965"/>
      <c r="AR30" s="965"/>
      <c r="AS30" s="965"/>
      <c r="AT30" s="965"/>
      <c r="AU30" s="965" t="s">
        <v>537</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382</v>
      </c>
      <c r="C31" s="1032"/>
      <c r="D31" s="1032"/>
      <c r="E31" s="1032"/>
      <c r="F31" s="1032"/>
      <c r="G31" s="1032"/>
      <c r="H31" s="1032"/>
      <c r="I31" s="1032"/>
      <c r="J31" s="1032"/>
      <c r="K31" s="1032"/>
      <c r="L31" s="1032"/>
      <c r="M31" s="1032"/>
      <c r="N31" s="1032"/>
      <c r="O31" s="1032"/>
      <c r="P31" s="1033"/>
      <c r="Q31" s="1037">
        <v>7172</v>
      </c>
      <c r="R31" s="1038"/>
      <c r="S31" s="1038"/>
      <c r="T31" s="1038"/>
      <c r="U31" s="1038"/>
      <c r="V31" s="1038">
        <v>7147</v>
      </c>
      <c r="W31" s="1038"/>
      <c r="X31" s="1038"/>
      <c r="Y31" s="1038"/>
      <c r="Z31" s="1038"/>
      <c r="AA31" s="1038">
        <v>25</v>
      </c>
      <c r="AB31" s="1038"/>
      <c r="AC31" s="1038"/>
      <c r="AD31" s="1038"/>
      <c r="AE31" s="1039"/>
      <c r="AF31" s="1013">
        <v>4754</v>
      </c>
      <c r="AG31" s="1014"/>
      <c r="AH31" s="1014"/>
      <c r="AI31" s="1014"/>
      <c r="AJ31" s="1015"/>
      <c r="AK31" s="974">
        <v>65</v>
      </c>
      <c r="AL31" s="965"/>
      <c r="AM31" s="965"/>
      <c r="AN31" s="965"/>
      <c r="AO31" s="965"/>
      <c r="AP31" s="965">
        <v>16878</v>
      </c>
      <c r="AQ31" s="965"/>
      <c r="AR31" s="965"/>
      <c r="AS31" s="965"/>
      <c r="AT31" s="965"/>
      <c r="AU31" s="965">
        <v>34</v>
      </c>
      <c r="AV31" s="965"/>
      <c r="AW31" s="965"/>
      <c r="AX31" s="965"/>
      <c r="AY31" s="965"/>
      <c r="AZ31" s="1036" t="s">
        <v>538</v>
      </c>
      <c r="BA31" s="1036"/>
      <c r="BB31" s="1036"/>
      <c r="BC31" s="1036"/>
      <c r="BD31" s="1036"/>
      <c r="BE31" s="1026" t="s">
        <v>383</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384</v>
      </c>
      <c r="C32" s="1032"/>
      <c r="D32" s="1032"/>
      <c r="E32" s="1032"/>
      <c r="F32" s="1032"/>
      <c r="G32" s="1032"/>
      <c r="H32" s="1032"/>
      <c r="I32" s="1032"/>
      <c r="J32" s="1032"/>
      <c r="K32" s="1032"/>
      <c r="L32" s="1032"/>
      <c r="M32" s="1032"/>
      <c r="N32" s="1032"/>
      <c r="O32" s="1032"/>
      <c r="P32" s="1033"/>
      <c r="Q32" s="1037">
        <v>2355</v>
      </c>
      <c r="R32" s="1038"/>
      <c r="S32" s="1038"/>
      <c r="T32" s="1038"/>
      <c r="U32" s="1038"/>
      <c r="V32" s="1038">
        <v>2234</v>
      </c>
      <c r="W32" s="1038"/>
      <c r="X32" s="1038"/>
      <c r="Y32" s="1038"/>
      <c r="Z32" s="1038"/>
      <c r="AA32" s="1038">
        <v>122</v>
      </c>
      <c r="AB32" s="1038"/>
      <c r="AC32" s="1038"/>
      <c r="AD32" s="1038"/>
      <c r="AE32" s="1039"/>
      <c r="AF32" s="1013">
        <v>761</v>
      </c>
      <c r="AG32" s="1014"/>
      <c r="AH32" s="1014"/>
      <c r="AI32" s="1014"/>
      <c r="AJ32" s="1015"/>
      <c r="AK32" s="974">
        <v>198</v>
      </c>
      <c r="AL32" s="965"/>
      <c r="AM32" s="965"/>
      <c r="AN32" s="965"/>
      <c r="AO32" s="965"/>
      <c r="AP32" s="965">
        <v>329</v>
      </c>
      <c r="AQ32" s="965"/>
      <c r="AR32" s="965"/>
      <c r="AS32" s="965"/>
      <c r="AT32" s="965"/>
      <c r="AU32" s="965">
        <v>289</v>
      </c>
      <c r="AV32" s="965"/>
      <c r="AW32" s="965"/>
      <c r="AX32" s="965"/>
      <c r="AY32" s="965"/>
      <c r="AZ32" s="1036" t="s">
        <v>538</v>
      </c>
      <c r="BA32" s="1036"/>
      <c r="BB32" s="1036"/>
      <c r="BC32" s="1036"/>
      <c r="BD32" s="1036"/>
      <c r="BE32" s="1026" t="s">
        <v>383</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385</v>
      </c>
      <c r="C33" s="1032"/>
      <c r="D33" s="1032"/>
      <c r="E33" s="1032"/>
      <c r="F33" s="1032"/>
      <c r="G33" s="1032"/>
      <c r="H33" s="1032"/>
      <c r="I33" s="1032"/>
      <c r="J33" s="1032"/>
      <c r="K33" s="1032"/>
      <c r="L33" s="1032"/>
      <c r="M33" s="1032"/>
      <c r="N33" s="1032"/>
      <c r="O33" s="1032"/>
      <c r="P33" s="1033"/>
      <c r="Q33" s="1037">
        <v>27568</v>
      </c>
      <c r="R33" s="1038"/>
      <c r="S33" s="1038"/>
      <c r="T33" s="1038"/>
      <c r="U33" s="1038"/>
      <c r="V33" s="1038">
        <v>26231</v>
      </c>
      <c r="W33" s="1038"/>
      <c r="X33" s="1038"/>
      <c r="Y33" s="1038"/>
      <c r="Z33" s="1038"/>
      <c r="AA33" s="1038">
        <v>1337</v>
      </c>
      <c r="AB33" s="1038"/>
      <c r="AC33" s="1038"/>
      <c r="AD33" s="1038"/>
      <c r="AE33" s="1039"/>
      <c r="AF33" s="1013">
        <v>12631</v>
      </c>
      <c r="AG33" s="1014"/>
      <c r="AH33" s="1014"/>
      <c r="AI33" s="1014"/>
      <c r="AJ33" s="1015"/>
      <c r="AK33" s="974">
        <v>1</v>
      </c>
      <c r="AL33" s="965"/>
      <c r="AM33" s="965"/>
      <c r="AN33" s="965"/>
      <c r="AO33" s="965"/>
      <c r="AP33" s="965" t="s">
        <v>538</v>
      </c>
      <c r="AQ33" s="965"/>
      <c r="AR33" s="965"/>
      <c r="AS33" s="965"/>
      <c r="AT33" s="965"/>
      <c r="AU33" s="965" t="s">
        <v>538</v>
      </c>
      <c r="AV33" s="965"/>
      <c r="AW33" s="965"/>
      <c r="AX33" s="965"/>
      <c r="AY33" s="965"/>
      <c r="AZ33" s="1036" t="s">
        <v>538</v>
      </c>
      <c r="BA33" s="1036"/>
      <c r="BB33" s="1036"/>
      <c r="BC33" s="1036"/>
      <c r="BD33" s="1036"/>
      <c r="BE33" s="1026" t="s">
        <v>383</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386</v>
      </c>
      <c r="C34" s="1032"/>
      <c r="D34" s="1032"/>
      <c r="E34" s="1032"/>
      <c r="F34" s="1032"/>
      <c r="G34" s="1032"/>
      <c r="H34" s="1032"/>
      <c r="I34" s="1032"/>
      <c r="J34" s="1032"/>
      <c r="K34" s="1032"/>
      <c r="L34" s="1032"/>
      <c r="M34" s="1032"/>
      <c r="N34" s="1032"/>
      <c r="O34" s="1032"/>
      <c r="P34" s="1033"/>
      <c r="Q34" s="1037">
        <v>26473</v>
      </c>
      <c r="R34" s="1038"/>
      <c r="S34" s="1038"/>
      <c r="T34" s="1038"/>
      <c r="U34" s="1038"/>
      <c r="V34" s="1038">
        <v>26415</v>
      </c>
      <c r="W34" s="1038"/>
      <c r="X34" s="1038"/>
      <c r="Y34" s="1038"/>
      <c r="Z34" s="1038"/>
      <c r="AA34" s="1038">
        <v>58</v>
      </c>
      <c r="AB34" s="1038"/>
      <c r="AC34" s="1038"/>
      <c r="AD34" s="1038"/>
      <c r="AE34" s="1039"/>
      <c r="AF34" s="1013" t="s">
        <v>111</v>
      </c>
      <c r="AG34" s="1014"/>
      <c r="AH34" s="1014"/>
      <c r="AI34" s="1014"/>
      <c r="AJ34" s="1015"/>
      <c r="AK34" s="974">
        <v>12505</v>
      </c>
      <c r="AL34" s="965"/>
      <c r="AM34" s="965"/>
      <c r="AN34" s="965"/>
      <c r="AO34" s="965"/>
      <c r="AP34" s="965">
        <v>183477</v>
      </c>
      <c r="AQ34" s="965"/>
      <c r="AR34" s="965"/>
      <c r="AS34" s="965"/>
      <c r="AT34" s="965"/>
      <c r="AU34" s="965">
        <v>123296</v>
      </c>
      <c r="AV34" s="965"/>
      <c r="AW34" s="965"/>
      <c r="AX34" s="965"/>
      <c r="AY34" s="965"/>
      <c r="AZ34" s="1036" t="s">
        <v>539</v>
      </c>
      <c r="BA34" s="1036"/>
      <c r="BB34" s="1036"/>
      <c r="BC34" s="1036"/>
      <c r="BD34" s="1036"/>
      <c r="BE34" s="1026" t="s">
        <v>387</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388</v>
      </c>
      <c r="C35" s="1032"/>
      <c r="D35" s="1032"/>
      <c r="E35" s="1032"/>
      <c r="F35" s="1032"/>
      <c r="G35" s="1032"/>
      <c r="H35" s="1032"/>
      <c r="I35" s="1032"/>
      <c r="J35" s="1032"/>
      <c r="K35" s="1032"/>
      <c r="L35" s="1032"/>
      <c r="M35" s="1032"/>
      <c r="N35" s="1032"/>
      <c r="O35" s="1032"/>
      <c r="P35" s="1033"/>
      <c r="Q35" s="1037">
        <v>110</v>
      </c>
      <c r="R35" s="1038"/>
      <c r="S35" s="1038"/>
      <c r="T35" s="1038"/>
      <c r="U35" s="1038"/>
      <c r="V35" s="1038">
        <v>106</v>
      </c>
      <c r="W35" s="1038"/>
      <c r="X35" s="1038"/>
      <c r="Y35" s="1038"/>
      <c r="Z35" s="1038"/>
      <c r="AA35" s="1038">
        <v>4</v>
      </c>
      <c r="AB35" s="1038"/>
      <c r="AC35" s="1038"/>
      <c r="AD35" s="1038"/>
      <c r="AE35" s="1039"/>
      <c r="AF35" s="1013" t="s">
        <v>111</v>
      </c>
      <c r="AG35" s="1014"/>
      <c r="AH35" s="1014"/>
      <c r="AI35" s="1014"/>
      <c r="AJ35" s="1015"/>
      <c r="AK35" s="974">
        <v>82</v>
      </c>
      <c r="AL35" s="965"/>
      <c r="AM35" s="965"/>
      <c r="AN35" s="965"/>
      <c r="AO35" s="965"/>
      <c r="AP35" s="965">
        <v>748</v>
      </c>
      <c r="AQ35" s="965"/>
      <c r="AR35" s="965"/>
      <c r="AS35" s="965"/>
      <c r="AT35" s="965"/>
      <c r="AU35" s="965">
        <v>700</v>
      </c>
      <c r="AV35" s="965"/>
      <c r="AW35" s="965"/>
      <c r="AX35" s="965"/>
      <c r="AY35" s="965"/>
      <c r="AZ35" s="1036" t="s">
        <v>538</v>
      </c>
      <c r="BA35" s="1036"/>
      <c r="BB35" s="1036"/>
      <c r="BC35" s="1036"/>
      <c r="BD35" s="1036"/>
      <c r="BE35" s="1026" t="s">
        <v>387</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389</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367</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19271</v>
      </c>
      <c r="AG63" s="953"/>
      <c r="AH63" s="953"/>
      <c r="AI63" s="953"/>
      <c r="AJ63" s="1024"/>
      <c r="AK63" s="1025"/>
      <c r="AL63" s="957"/>
      <c r="AM63" s="957"/>
      <c r="AN63" s="957"/>
      <c r="AO63" s="957"/>
      <c r="AP63" s="953">
        <f>SUM(AP28:AT35)</f>
        <v>201432</v>
      </c>
      <c r="AQ63" s="953"/>
      <c r="AR63" s="953"/>
      <c r="AS63" s="953"/>
      <c r="AT63" s="953"/>
      <c r="AU63" s="953">
        <f>SUM(AU28:AY35)</f>
        <v>124319</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392</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393</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540</v>
      </c>
      <c r="C68" s="980"/>
      <c r="D68" s="980"/>
      <c r="E68" s="980"/>
      <c r="F68" s="980"/>
      <c r="G68" s="980"/>
      <c r="H68" s="980"/>
      <c r="I68" s="980"/>
      <c r="J68" s="980"/>
      <c r="K68" s="980"/>
      <c r="L68" s="980"/>
      <c r="M68" s="980"/>
      <c r="N68" s="980"/>
      <c r="O68" s="980"/>
      <c r="P68" s="981"/>
      <c r="Q68" s="982">
        <v>1139</v>
      </c>
      <c r="R68" s="976"/>
      <c r="S68" s="976"/>
      <c r="T68" s="976"/>
      <c r="U68" s="976"/>
      <c r="V68" s="976">
        <v>1062</v>
      </c>
      <c r="W68" s="976"/>
      <c r="X68" s="976"/>
      <c r="Y68" s="976"/>
      <c r="Z68" s="976"/>
      <c r="AA68" s="976">
        <v>77</v>
      </c>
      <c r="AB68" s="976"/>
      <c r="AC68" s="976"/>
      <c r="AD68" s="976"/>
      <c r="AE68" s="976"/>
      <c r="AF68" s="976">
        <v>77</v>
      </c>
      <c r="AG68" s="976"/>
      <c r="AH68" s="976"/>
      <c r="AI68" s="976"/>
      <c r="AJ68" s="976"/>
      <c r="AK68" s="976" t="s">
        <v>559</v>
      </c>
      <c r="AL68" s="976"/>
      <c r="AM68" s="976"/>
      <c r="AN68" s="976"/>
      <c r="AO68" s="976"/>
      <c r="AP68" s="976">
        <v>1425</v>
      </c>
      <c r="AQ68" s="976"/>
      <c r="AR68" s="976"/>
      <c r="AS68" s="976"/>
      <c r="AT68" s="976"/>
      <c r="AU68" s="976">
        <v>825</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541</v>
      </c>
      <c r="C69" s="969"/>
      <c r="D69" s="969"/>
      <c r="E69" s="969"/>
      <c r="F69" s="969"/>
      <c r="G69" s="969"/>
      <c r="H69" s="969"/>
      <c r="I69" s="969"/>
      <c r="J69" s="969"/>
      <c r="K69" s="969"/>
      <c r="L69" s="969"/>
      <c r="M69" s="969"/>
      <c r="N69" s="969"/>
      <c r="O69" s="969"/>
      <c r="P69" s="970"/>
      <c r="Q69" s="971">
        <v>745</v>
      </c>
      <c r="R69" s="965"/>
      <c r="S69" s="965"/>
      <c r="T69" s="965"/>
      <c r="U69" s="965"/>
      <c r="V69" s="965">
        <v>669</v>
      </c>
      <c r="W69" s="965"/>
      <c r="X69" s="965"/>
      <c r="Y69" s="965"/>
      <c r="Z69" s="965"/>
      <c r="AA69" s="965">
        <v>76</v>
      </c>
      <c r="AB69" s="965"/>
      <c r="AC69" s="965"/>
      <c r="AD69" s="965"/>
      <c r="AE69" s="965"/>
      <c r="AF69" s="965">
        <v>1786</v>
      </c>
      <c r="AG69" s="965"/>
      <c r="AH69" s="965"/>
      <c r="AI69" s="965"/>
      <c r="AJ69" s="965"/>
      <c r="AK69" s="965" t="s">
        <v>559</v>
      </c>
      <c r="AL69" s="965"/>
      <c r="AM69" s="965"/>
      <c r="AN69" s="965"/>
      <c r="AO69" s="965"/>
      <c r="AP69" s="965">
        <v>2668</v>
      </c>
      <c r="AQ69" s="965"/>
      <c r="AR69" s="965"/>
      <c r="AS69" s="965"/>
      <c r="AT69" s="965"/>
      <c r="AU69" s="965" t="s">
        <v>559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542</v>
      </c>
      <c r="C70" s="969"/>
      <c r="D70" s="969"/>
      <c r="E70" s="969"/>
      <c r="F70" s="969"/>
      <c r="G70" s="969"/>
      <c r="H70" s="969"/>
      <c r="I70" s="969"/>
      <c r="J70" s="969"/>
      <c r="K70" s="969"/>
      <c r="L70" s="969"/>
      <c r="M70" s="969"/>
      <c r="N70" s="969"/>
      <c r="O70" s="969"/>
      <c r="P70" s="970"/>
      <c r="Q70" s="971">
        <v>1593</v>
      </c>
      <c r="R70" s="965"/>
      <c r="S70" s="965"/>
      <c r="T70" s="965"/>
      <c r="U70" s="965"/>
      <c r="V70" s="965">
        <v>1250</v>
      </c>
      <c r="W70" s="965"/>
      <c r="X70" s="965"/>
      <c r="Y70" s="965"/>
      <c r="Z70" s="965"/>
      <c r="AA70" s="965">
        <v>342</v>
      </c>
      <c r="AB70" s="965"/>
      <c r="AC70" s="965"/>
      <c r="AD70" s="965"/>
      <c r="AE70" s="965"/>
      <c r="AF70" s="965">
        <v>4772</v>
      </c>
      <c r="AG70" s="965"/>
      <c r="AH70" s="965"/>
      <c r="AI70" s="965"/>
      <c r="AJ70" s="965"/>
      <c r="AK70" s="965" t="s">
        <v>543</v>
      </c>
      <c r="AL70" s="965"/>
      <c r="AM70" s="965"/>
      <c r="AN70" s="965"/>
      <c r="AO70" s="965"/>
      <c r="AP70" s="965">
        <v>4488</v>
      </c>
      <c r="AQ70" s="965"/>
      <c r="AR70" s="965"/>
      <c r="AS70" s="965"/>
      <c r="AT70" s="965"/>
      <c r="AU70" s="965" t="s">
        <v>543</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544</v>
      </c>
      <c r="C71" s="969"/>
      <c r="D71" s="969"/>
      <c r="E71" s="969"/>
      <c r="F71" s="969"/>
      <c r="G71" s="969"/>
      <c r="H71" s="969"/>
      <c r="I71" s="969"/>
      <c r="J71" s="969"/>
      <c r="K71" s="969"/>
      <c r="L71" s="969"/>
      <c r="M71" s="969"/>
      <c r="N71" s="969"/>
      <c r="O71" s="969"/>
      <c r="P71" s="970"/>
      <c r="Q71" s="971">
        <v>4915</v>
      </c>
      <c r="R71" s="965"/>
      <c r="S71" s="965"/>
      <c r="T71" s="965"/>
      <c r="U71" s="965"/>
      <c r="V71" s="965">
        <v>6117</v>
      </c>
      <c r="W71" s="965"/>
      <c r="X71" s="965"/>
      <c r="Y71" s="965"/>
      <c r="Z71" s="965"/>
      <c r="AA71" s="965">
        <v>-1202</v>
      </c>
      <c r="AB71" s="965"/>
      <c r="AC71" s="965"/>
      <c r="AD71" s="965"/>
      <c r="AE71" s="965"/>
      <c r="AF71" s="965">
        <v>3004</v>
      </c>
      <c r="AG71" s="965"/>
      <c r="AH71" s="965"/>
      <c r="AI71" s="965"/>
      <c r="AJ71" s="965"/>
      <c r="AK71" s="965" t="s">
        <v>536</v>
      </c>
      <c r="AL71" s="965"/>
      <c r="AM71" s="965"/>
      <c r="AN71" s="965"/>
      <c r="AO71" s="965"/>
      <c r="AP71" s="965">
        <v>37480</v>
      </c>
      <c r="AQ71" s="965"/>
      <c r="AR71" s="965"/>
      <c r="AS71" s="965"/>
      <c r="AT71" s="965"/>
      <c r="AU71" s="965" t="s">
        <v>536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545</v>
      </c>
      <c r="C72" s="969"/>
      <c r="D72" s="969"/>
      <c r="E72" s="969"/>
      <c r="F72" s="969"/>
      <c r="G72" s="969"/>
      <c r="H72" s="969"/>
      <c r="I72" s="969"/>
      <c r="J72" s="969"/>
      <c r="K72" s="969"/>
      <c r="L72" s="969"/>
      <c r="M72" s="969"/>
      <c r="N72" s="969"/>
      <c r="O72" s="969"/>
      <c r="P72" s="970"/>
      <c r="Q72" s="971">
        <v>716</v>
      </c>
      <c r="R72" s="965"/>
      <c r="S72" s="965"/>
      <c r="T72" s="965"/>
      <c r="U72" s="965"/>
      <c r="V72" s="965">
        <v>670</v>
      </c>
      <c r="W72" s="965"/>
      <c r="X72" s="965"/>
      <c r="Y72" s="965"/>
      <c r="Z72" s="965"/>
      <c r="AA72" s="965">
        <v>46</v>
      </c>
      <c r="AB72" s="965"/>
      <c r="AC72" s="965"/>
      <c r="AD72" s="965"/>
      <c r="AE72" s="965"/>
      <c r="AF72" s="965">
        <v>46</v>
      </c>
      <c r="AG72" s="965"/>
      <c r="AH72" s="965"/>
      <c r="AI72" s="965"/>
      <c r="AJ72" s="965"/>
      <c r="AK72" s="965" t="s">
        <v>536</v>
      </c>
      <c r="AL72" s="965"/>
      <c r="AM72" s="965"/>
      <c r="AN72" s="965"/>
      <c r="AO72" s="965"/>
      <c r="AP72" s="965" t="s">
        <v>543</v>
      </c>
      <c r="AQ72" s="965"/>
      <c r="AR72" s="965"/>
      <c r="AS72" s="965"/>
      <c r="AT72" s="965"/>
      <c r="AU72" s="965" t="s">
        <v>536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546</v>
      </c>
      <c r="C73" s="969"/>
      <c r="D73" s="969"/>
      <c r="E73" s="969"/>
      <c r="F73" s="969"/>
      <c r="G73" s="969"/>
      <c r="H73" s="969"/>
      <c r="I73" s="969"/>
      <c r="J73" s="969"/>
      <c r="K73" s="969"/>
      <c r="L73" s="969"/>
      <c r="M73" s="969"/>
      <c r="N73" s="969"/>
      <c r="O73" s="969"/>
      <c r="P73" s="970"/>
      <c r="Q73" s="971">
        <v>210</v>
      </c>
      <c r="R73" s="965"/>
      <c r="S73" s="965"/>
      <c r="T73" s="965"/>
      <c r="U73" s="965"/>
      <c r="V73" s="965">
        <v>197</v>
      </c>
      <c r="W73" s="965"/>
      <c r="X73" s="965"/>
      <c r="Y73" s="965"/>
      <c r="Z73" s="965"/>
      <c r="AA73" s="965">
        <v>13</v>
      </c>
      <c r="AB73" s="965"/>
      <c r="AC73" s="965"/>
      <c r="AD73" s="965"/>
      <c r="AE73" s="965"/>
      <c r="AF73" s="965">
        <v>13</v>
      </c>
      <c r="AG73" s="965"/>
      <c r="AH73" s="965"/>
      <c r="AI73" s="965"/>
      <c r="AJ73" s="965"/>
      <c r="AK73" s="965" t="s">
        <v>536</v>
      </c>
      <c r="AL73" s="965"/>
      <c r="AM73" s="965"/>
      <c r="AN73" s="965"/>
      <c r="AO73" s="965"/>
      <c r="AP73" s="965" t="s">
        <v>543</v>
      </c>
      <c r="AQ73" s="965"/>
      <c r="AR73" s="965"/>
      <c r="AS73" s="965"/>
      <c r="AT73" s="965"/>
      <c r="AU73" s="965" t="s">
        <v>536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547</v>
      </c>
      <c r="C74" s="969"/>
      <c r="D74" s="969"/>
      <c r="E74" s="969"/>
      <c r="F74" s="969"/>
      <c r="G74" s="969"/>
      <c r="H74" s="969"/>
      <c r="I74" s="969"/>
      <c r="J74" s="969"/>
      <c r="K74" s="969"/>
      <c r="L74" s="969"/>
      <c r="M74" s="969"/>
      <c r="N74" s="969"/>
      <c r="O74" s="969"/>
      <c r="P74" s="970"/>
      <c r="Q74" s="971">
        <v>292</v>
      </c>
      <c r="R74" s="965"/>
      <c r="S74" s="965"/>
      <c r="T74" s="965"/>
      <c r="U74" s="965"/>
      <c r="V74" s="965">
        <v>291</v>
      </c>
      <c r="W74" s="965"/>
      <c r="X74" s="965"/>
      <c r="Y74" s="965"/>
      <c r="Z74" s="965"/>
      <c r="AA74" s="965">
        <v>1</v>
      </c>
      <c r="AB74" s="965"/>
      <c r="AC74" s="965"/>
      <c r="AD74" s="965"/>
      <c r="AE74" s="965"/>
      <c r="AF74" s="965">
        <v>150</v>
      </c>
      <c r="AG74" s="965"/>
      <c r="AH74" s="965"/>
      <c r="AI74" s="965"/>
      <c r="AJ74" s="965"/>
      <c r="AK74" s="965" t="s">
        <v>536</v>
      </c>
      <c r="AL74" s="965"/>
      <c r="AM74" s="965"/>
      <c r="AN74" s="965"/>
      <c r="AO74" s="965"/>
      <c r="AP74" s="965" t="s">
        <v>536</v>
      </c>
      <c r="AQ74" s="965"/>
      <c r="AR74" s="965"/>
      <c r="AS74" s="965"/>
      <c r="AT74" s="965"/>
      <c r="AU74" s="965" t="s">
        <v>536</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548</v>
      </c>
      <c r="C75" s="969"/>
      <c r="D75" s="969"/>
      <c r="E75" s="969"/>
      <c r="F75" s="969"/>
      <c r="G75" s="969"/>
      <c r="H75" s="969"/>
      <c r="I75" s="969"/>
      <c r="J75" s="969"/>
      <c r="K75" s="969"/>
      <c r="L75" s="969"/>
      <c r="M75" s="969"/>
      <c r="N75" s="969"/>
      <c r="O75" s="969"/>
      <c r="P75" s="970"/>
      <c r="Q75" s="972">
        <v>29</v>
      </c>
      <c r="R75" s="973"/>
      <c r="S75" s="973"/>
      <c r="T75" s="973"/>
      <c r="U75" s="974"/>
      <c r="V75" s="975">
        <v>26</v>
      </c>
      <c r="W75" s="973"/>
      <c r="X75" s="973"/>
      <c r="Y75" s="973"/>
      <c r="Z75" s="974"/>
      <c r="AA75" s="975">
        <v>3</v>
      </c>
      <c r="AB75" s="973"/>
      <c r="AC75" s="973"/>
      <c r="AD75" s="973"/>
      <c r="AE75" s="974"/>
      <c r="AF75" s="975">
        <v>3</v>
      </c>
      <c r="AG75" s="973"/>
      <c r="AH75" s="973"/>
      <c r="AI75" s="973"/>
      <c r="AJ75" s="974"/>
      <c r="AK75" s="965" t="s">
        <v>536</v>
      </c>
      <c r="AL75" s="965"/>
      <c r="AM75" s="965"/>
      <c r="AN75" s="965"/>
      <c r="AO75" s="965"/>
      <c r="AP75" s="965" t="s">
        <v>536</v>
      </c>
      <c r="AQ75" s="965"/>
      <c r="AR75" s="965"/>
      <c r="AS75" s="965"/>
      <c r="AT75" s="965"/>
      <c r="AU75" s="965" t="s">
        <v>536</v>
      </c>
      <c r="AV75" s="965"/>
      <c r="AW75" s="965"/>
      <c r="AX75" s="965"/>
      <c r="AY75" s="96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549</v>
      </c>
      <c r="C76" s="969"/>
      <c r="D76" s="969"/>
      <c r="E76" s="969"/>
      <c r="F76" s="969"/>
      <c r="G76" s="969"/>
      <c r="H76" s="969"/>
      <c r="I76" s="969"/>
      <c r="J76" s="969"/>
      <c r="K76" s="969"/>
      <c r="L76" s="969"/>
      <c r="M76" s="969"/>
      <c r="N76" s="969"/>
      <c r="O76" s="969"/>
      <c r="P76" s="970"/>
      <c r="Q76" s="972">
        <v>35</v>
      </c>
      <c r="R76" s="973"/>
      <c r="S76" s="973"/>
      <c r="T76" s="973"/>
      <c r="U76" s="974"/>
      <c r="V76" s="975">
        <v>27</v>
      </c>
      <c r="W76" s="973"/>
      <c r="X76" s="973"/>
      <c r="Y76" s="973"/>
      <c r="Z76" s="974"/>
      <c r="AA76" s="975">
        <v>7</v>
      </c>
      <c r="AB76" s="973"/>
      <c r="AC76" s="973"/>
      <c r="AD76" s="973"/>
      <c r="AE76" s="974"/>
      <c r="AF76" s="975">
        <v>7</v>
      </c>
      <c r="AG76" s="973"/>
      <c r="AH76" s="973"/>
      <c r="AI76" s="973"/>
      <c r="AJ76" s="974"/>
      <c r="AK76" s="965" t="s">
        <v>536</v>
      </c>
      <c r="AL76" s="965"/>
      <c r="AM76" s="965"/>
      <c r="AN76" s="965"/>
      <c r="AO76" s="965"/>
      <c r="AP76" s="965" t="s">
        <v>536</v>
      </c>
      <c r="AQ76" s="965"/>
      <c r="AR76" s="965"/>
      <c r="AS76" s="965"/>
      <c r="AT76" s="965"/>
      <c r="AU76" s="965" t="s">
        <v>536</v>
      </c>
      <c r="AV76" s="965"/>
      <c r="AW76" s="965"/>
      <c r="AX76" s="965"/>
      <c r="AY76" s="96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t="s">
        <v>550</v>
      </c>
      <c r="C77" s="969"/>
      <c r="D77" s="969"/>
      <c r="E77" s="969"/>
      <c r="F77" s="969"/>
      <c r="G77" s="969"/>
      <c r="H77" s="969"/>
      <c r="I77" s="969"/>
      <c r="J77" s="969"/>
      <c r="K77" s="969"/>
      <c r="L77" s="969"/>
      <c r="M77" s="969"/>
      <c r="N77" s="969"/>
      <c r="O77" s="969"/>
      <c r="P77" s="970"/>
      <c r="Q77" s="972">
        <v>15</v>
      </c>
      <c r="R77" s="973"/>
      <c r="S77" s="973"/>
      <c r="T77" s="973"/>
      <c r="U77" s="974"/>
      <c r="V77" s="975">
        <v>12</v>
      </c>
      <c r="W77" s="973"/>
      <c r="X77" s="973"/>
      <c r="Y77" s="973"/>
      <c r="Z77" s="974"/>
      <c r="AA77" s="975">
        <v>3</v>
      </c>
      <c r="AB77" s="973"/>
      <c r="AC77" s="973"/>
      <c r="AD77" s="973"/>
      <c r="AE77" s="974"/>
      <c r="AF77" s="975">
        <v>3</v>
      </c>
      <c r="AG77" s="973"/>
      <c r="AH77" s="973"/>
      <c r="AI77" s="973"/>
      <c r="AJ77" s="974"/>
      <c r="AK77" s="965" t="s">
        <v>536</v>
      </c>
      <c r="AL77" s="965"/>
      <c r="AM77" s="965"/>
      <c r="AN77" s="965"/>
      <c r="AO77" s="965"/>
      <c r="AP77" s="965" t="s">
        <v>536</v>
      </c>
      <c r="AQ77" s="965"/>
      <c r="AR77" s="965"/>
      <c r="AS77" s="965"/>
      <c r="AT77" s="965"/>
      <c r="AU77" s="965" t="s">
        <v>536</v>
      </c>
      <c r="AV77" s="965"/>
      <c r="AW77" s="965"/>
      <c r="AX77" s="965"/>
      <c r="AY77" s="965"/>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t="s">
        <v>551</v>
      </c>
      <c r="C78" s="969"/>
      <c r="D78" s="969"/>
      <c r="E78" s="969"/>
      <c r="F78" s="969"/>
      <c r="G78" s="969"/>
      <c r="H78" s="969"/>
      <c r="I78" s="969"/>
      <c r="J78" s="969"/>
      <c r="K78" s="969"/>
      <c r="L78" s="969"/>
      <c r="M78" s="969"/>
      <c r="N78" s="969"/>
      <c r="O78" s="969"/>
      <c r="P78" s="970"/>
      <c r="Q78" s="971">
        <v>4</v>
      </c>
      <c r="R78" s="965"/>
      <c r="S78" s="965"/>
      <c r="T78" s="965"/>
      <c r="U78" s="965"/>
      <c r="V78" s="965">
        <v>1</v>
      </c>
      <c r="W78" s="965"/>
      <c r="X78" s="965"/>
      <c r="Y78" s="965"/>
      <c r="Z78" s="965"/>
      <c r="AA78" s="965">
        <v>3</v>
      </c>
      <c r="AB78" s="965"/>
      <c r="AC78" s="965"/>
      <c r="AD78" s="965"/>
      <c r="AE78" s="965"/>
      <c r="AF78" s="965">
        <v>3</v>
      </c>
      <c r="AG78" s="965"/>
      <c r="AH78" s="965"/>
      <c r="AI78" s="965"/>
      <c r="AJ78" s="965"/>
      <c r="AK78" s="965" t="s">
        <v>536</v>
      </c>
      <c r="AL78" s="965"/>
      <c r="AM78" s="965"/>
      <c r="AN78" s="965"/>
      <c r="AO78" s="965"/>
      <c r="AP78" s="965" t="s">
        <v>536</v>
      </c>
      <c r="AQ78" s="965"/>
      <c r="AR78" s="965"/>
      <c r="AS78" s="965"/>
      <c r="AT78" s="965"/>
      <c r="AU78" s="965" t="s">
        <v>536</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t="s">
        <v>552</v>
      </c>
      <c r="C79" s="969"/>
      <c r="D79" s="969"/>
      <c r="E79" s="969"/>
      <c r="F79" s="969"/>
      <c r="G79" s="969"/>
      <c r="H79" s="969"/>
      <c r="I79" s="969"/>
      <c r="J79" s="969"/>
      <c r="K79" s="969"/>
      <c r="L79" s="969"/>
      <c r="M79" s="969"/>
      <c r="N79" s="969"/>
      <c r="O79" s="969"/>
      <c r="P79" s="970"/>
      <c r="Q79" s="971">
        <v>2</v>
      </c>
      <c r="R79" s="965"/>
      <c r="S79" s="965"/>
      <c r="T79" s="965"/>
      <c r="U79" s="965"/>
      <c r="V79" s="965">
        <v>1</v>
      </c>
      <c r="W79" s="965"/>
      <c r="X79" s="965"/>
      <c r="Y79" s="965"/>
      <c r="Z79" s="965"/>
      <c r="AA79" s="965">
        <v>1</v>
      </c>
      <c r="AB79" s="965"/>
      <c r="AC79" s="965"/>
      <c r="AD79" s="965"/>
      <c r="AE79" s="965"/>
      <c r="AF79" s="965">
        <v>1</v>
      </c>
      <c r="AG79" s="965"/>
      <c r="AH79" s="965"/>
      <c r="AI79" s="965"/>
      <c r="AJ79" s="965"/>
      <c r="AK79" s="965" t="s">
        <v>536</v>
      </c>
      <c r="AL79" s="965"/>
      <c r="AM79" s="965"/>
      <c r="AN79" s="965"/>
      <c r="AO79" s="965"/>
      <c r="AP79" s="965" t="s">
        <v>536</v>
      </c>
      <c r="AQ79" s="965"/>
      <c r="AR79" s="965"/>
      <c r="AS79" s="965"/>
      <c r="AT79" s="965"/>
      <c r="AU79" s="965" t="s">
        <v>536</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t="s">
        <v>553</v>
      </c>
      <c r="C80" s="969"/>
      <c r="D80" s="969"/>
      <c r="E80" s="969"/>
      <c r="F80" s="969"/>
      <c r="G80" s="969"/>
      <c r="H80" s="969"/>
      <c r="I80" s="969"/>
      <c r="J80" s="969"/>
      <c r="K80" s="969"/>
      <c r="L80" s="969"/>
      <c r="M80" s="969"/>
      <c r="N80" s="969"/>
      <c r="O80" s="969"/>
      <c r="P80" s="970"/>
      <c r="Q80" s="971">
        <v>12</v>
      </c>
      <c r="R80" s="965"/>
      <c r="S80" s="965"/>
      <c r="T80" s="965"/>
      <c r="U80" s="965"/>
      <c r="V80" s="965">
        <v>11</v>
      </c>
      <c r="W80" s="965"/>
      <c r="X80" s="965"/>
      <c r="Y80" s="965"/>
      <c r="Z80" s="965"/>
      <c r="AA80" s="965">
        <v>2</v>
      </c>
      <c r="AB80" s="965"/>
      <c r="AC80" s="965"/>
      <c r="AD80" s="965"/>
      <c r="AE80" s="965"/>
      <c r="AF80" s="965">
        <v>2</v>
      </c>
      <c r="AG80" s="965"/>
      <c r="AH80" s="965"/>
      <c r="AI80" s="965"/>
      <c r="AJ80" s="965"/>
      <c r="AK80" s="965" t="s">
        <v>536</v>
      </c>
      <c r="AL80" s="965"/>
      <c r="AM80" s="965"/>
      <c r="AN80" s="965"/>
      <c r="AO80" s="965"/>
      <c r="AP80" s="965" t="s">
        <v>536</v>
      </c>
      <c r="AQ80" s="965"/>
      <c r="AR80" s="965"/>
      <c r="AS80" s="965"/>
      <c r="AT80" s="965"/>
      <c r="AU80" s="965" t="s">
        <v>536</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t="s">
        <v>554</v>
      </c>
      <c r="C81" s="969"/>
      <c r="D81" s="969"/>
      <c r="E81" s="969"/>
      <c r="F81" s="969"/>
      <c r="G81" s="969"/>
      <c r="H81" s="969"/>
      <c r="I81" s="969"/>
      <c r="J81" s="969"/>
      <c r="K81" s="969"/>
      <c r="L81" s="969"/>
      <c r="M81" s="969"/>
      <c r="N81" s="969"/>
      <c r="O81" s="969"/>
      <c r="P81" s="970"/>
      <c r="Q81" s="971">
        <v>2</v>
      </c>
      <c r="R81" s="965"/>
      <c r="S81" s="965"/>
      <c r="T81" s="965"/>
      <c r="U81" s="965"/>
      <c r="V81" s="965">
        <v>1</v>
      </c>
      <c r="W81" s="965"/>
      <c r="X81" s="965"/>
      <c r="Y81" s="965"/>
      <c r="Z81" s="965"/>
      <c r="AA81" s="965">
        <v>1</v>
      </c>
      <c r="AB81" s="965"/>
      <c r="AC81" s="965"/>
      <c r="AD81" s="965"/>
      <c r="AE81" s="965"/>
      <c r="AF81" s="965">
        <v>1</v>
      </c>
      <c r="AG81" s="965"/>
      <c r="AH81" s="965"/>
      <c r="AI81" s="965"/>
      <c r="AJ81" s="965"/>
      <c r="AK81" s="965" t="s">
        <v>536</v>
      </c>
      <c r="AL81" s="965"/>
      <c r="AM81" s="965"/>
      <c r="AN81" s="965"/>
      <c r="AO81" s="965"/>
      <c r="AP81" s="965" t="s">
        <v>536</v>
      </c>
      <c r="AQ81" s="965"/>
      <c r="AR81" s="965"/>
      <c r="AS81" s="965"/>
      <c r="AT81" s="965"/>
      <c r="AU81" s="965" t="s">
        <v>536</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t="s">
        <v>555</v>
      </c>
      <c r="C82" s="969"/>
      <c r="D82" s="969"/>
      <c r="E82" s="969"/>
      <c r="F82" s="969"/>
      <c r="G82" s="969"/>
      <c r="H82" s="969"/>
      <c r="I82" s="969"/>
      <c r="J82" s="969"/>
      <c r="K82" s="969"/>
      <c r="L82" s="969"/>
      <c r="M82" s="969"/>
      <c r="N82" s="969"/>
      <c r="O82" s="969"/>
      <c r="P82" s="970"/>
      <c r="Q82" s="971">
        <v>2</v>
      </c>
      <c r="R82" s="965"/>
      <c r="S82" s="965"/>
      <c r="T82" s="965"/>
      <c r="U82" s="965"/>
      <c r="V82" s="965">
        <v>0</v>
      </c>
      <c r="W82" s="965"/>
      <c r="X82" s="965"/>
      <c r="Y82" s="965"/>
      <c r="Z82" s="965"/>
      <c r="AA82" s="965">
        <v>2</v>
      </c>
      <c r="AB82" s="965"/>
      <c r="AC82" s="965"/>
      <c r="AD82" s="965"/>
      <c r="AE82" s="965"/>
      <c r="AF82" s="965">
        <v>0</v>
      </c>
      <c r="AG82" s="965"/>
      <c r="AH82" s="965"/>
      <c r="AI82" s="965"/>
      <c r="AJ82" s="965"/>
      <c r="AK82" s="965" t="s">
        <v>536</v>
      </c>
      <c r="AL82" s="965"/>
      <c r="AM82" s="965"/>
      <c r="AN82" s="965"/>
      <c r="AO82" s="965"/>
      <c r="AP82" s="965" t="s">
        <v>536</v>
      </c>
      <c r="AQ82" s="965"/>
      <c r="AR82" s="965"/>
      <c r="AS82" s="965"/>
      <c r="AT82" s="965"/>
      <c r="AU82" s="965" t="s">
        <v>536</v>
      </c>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t="s">
        <v>556</v>
      </c>
      <c r="C83" s="969"/>
      <c r="D83" s="969"/>
      <c r="E83" s="969"/>
      <c r="F83" s="969"/>
      <c r="G83" s="969"/>
      <c r="H83" s="969"/>
      <c r="I83" s="969"/>
      <c r="J83" s="969"/>
      <c r="K83" s="969"/>
      <c r="L83" s="969"/>
      <c r="M83" s="969"/>
      <c r="N83" s="969"/>
      <c r="O83" s="969"/>
      <c r="P83" s="970"/>
      <c r="Q83" s="971">
        <v>10771</v>
      </c>
      <c r="R83" s="965"/>
      <c r="S83" s="965"/>
      <c r="T83" s="965"/>
      <c r="U83" s="965"/>
      <c r="V83" s="965">
        <v>10505</v>
      </c>
      <c r="W83" s="965"/>
      <c r="X83" s="965"/>
      <c r="Y83" s="965"/>
      <c r="Z83" s="965"/>
      <c r="AA83" s="965">
        <v>266</v>
      </c>
      <c r="AB83" s="965"/>
      <c r="AC83" s="965"/>
      <c r="AD83" s="965"/>
      <c r="AE83" s="965"/>
      <c r="AF83" s="965">
        <v>266</v>
      </c>
      <c r="AG83" s="965"/>
      <c r="AH83" s="965"/>
      <c r="AI83" s="965"/>
      <c r="AJ83" s="965"/>
      <c r="AK83" s="965">
        <v>882</v>
      </c>
      <c r="AL83" s="965"/>
      <c r="AM83" s="965"/>
      <c r="AN83" s="965"/>
      <c r="AO83" s="965"/>
      <c r="AP83" s="965" t="s">
        <v>536</v>
      </c>
      <c r="AQ83" s="965"/>
      <c r="AR83" s="965"/>
      <c r="AS83" s="965"/>
      <c r="AT83" s="965"/>
      <c r="AU83" s="965" t="s">
        <v>536</v>
      </c>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t="s">
        <v>557</v>
      </c>
      <c r="C84" s="969"/>
      <c r="D84" s="969"/>
      <c r="E84" s="969"/>
      <c r="F84" s="969"/>
      <c r="G84" s="969"/>
      <c r="H84" s="969"/>
      <c r="I84" s="969"/>
      <c r="J84" s="969"/>
      <c r="K84" s="969"/>
      <c r="L84" s="969"/>
      <c r="M84" s="969"/>
      <c r="N84" s="969"/>
      <c r="O84" s="969"/>
      <c r="P84" s="970"/>
      <c r="Q84" s="971">
        <v>63</v>
      </c>
      <c r="R84" s="965"/>
      <c r="S84" s="965"/>
      <c r="T84" s="965"/>
      <c r="U84" s="965"/>
      <c r="V84" s="965">
        <v>61</v>
      </c>
      <c r="W84" s="965"/>
      <c r="X84" s="965"/>
      <c r="Y84" s="965"/>
      <c r="Z84" s="965"/>
      <c r="AA84" s="965">
        <v>1</v>
      </c>
      <c r="AB84" s="965"/>
      <c r="AC84" s="965"/>
      <c r="AD84" s="965"/>
      <c r="AE84" s="965"/>
      <c r="AF84" s="965"/>
      <c r="AG84" s="965"/>
      <c r="AH84" s="965"/>
      <c r="AI84" s="965"/>
      <c r="AJ84" s="965"/>
      <c r="AK84" s="965" t="s">
        <v>559</v>
      </c>
      <c r="AL84" s="965"/>
      <c r="AM84" s="965"/>
      <c r="AN84" s="965"/>
      <c r="AO84" s="965"/>
      <c r="AP84" s="965" t="s">
        <v>536</v>
      </c>
      <c r="AQ84" s="965"/>
      <c r="AR84" s="965"/>
      <c r="AS84" s="965"/>
      <c r="AT84" s="965"/>
      <c r="AU84" s="965" t="s">
        <v>536</v>
      </c>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t="s">
        <v>558</v>
      </c>
      <c r="C85" s="969"/>
      <c r="D85" s="969"/>
      <c r="E85" s="969"/>
      <c r="F85" s="969"/>
      <c r="G85" s="969"/>
      <c r="H85" s="969"/>
      <c r="I85" s="969"/>
      <c r="J85" s="969"/>
      <c r="K85" s="969"/>
      <c r="L85" s="969"/>
      <c r="M85" s="969"/>
      <c r="N85" s="969"/>
      <c r="O85" s="969"/>
      <c r="P85" s="970"/>
      <c r="Q85" s="971">
        <v>249017</v>
      </c>
      <c r="R85" s="965"/>
      <c r="S85" s="965"/>
      <c r="T85" s="965"/>
      <c r="U85" s="965"/>
      <c r="V85" s="965">
        <v>248915</v>
      </c>
      <c r="W85" s="965"/>
      <c r="X85" s="965"/>
      <c r="Y85" s="965"/>
      <c r="Z85" s="965"/>
      <c r="AA85" s="965">
        <v>102</v>
      </c>
      <c r="AB85" s="965"/>
      <c r="AC85" s="965"/>
      <c r="AD85" s="965"/>
      <c r="AE85" s="965"/>
      <c r="AF85" s="965">
        <v>102</v>
      </c>
      <c r="AG85" s="965"/>
      <c r="AH85" s="965"/>
      <c r="AI85" s="965"/>
      <c r="AJ85" s="965"/>
      <c r="AK85" s="965">
        <v>6150</v>
      </c>
      <c r="AL85" s="965"/>
      <c r="AM85" s="965"/>
      <c r="AN85" s="965"/>
      <c r="AO85" s="965"/>
      <c r="AP85" s="965" t="s">
        <v>536</v>
      </c>
      <c r="AQ85" s="965"/>
      <c r="AR85" s="965"/>
      <c r="AS85" s="965"/>
      <c r="AT85" s="965"/>
      <c r="AU85" s="965" t="s">
        <v>536</v>
      </c>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367</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SUM(AF68:AJ85)</f>
        <v>10236</v>
      </c>
      <c r="AG88" s="953"/>
      <c r="AH88" s="953"/>
      <c r="AI88" s="953"/>
      <c r="AJ88" s="953"/>
      <c r="AK88" s="957"/>
      <c r="AL88" s="957"/>
      <c r="AM88" s="957"/>
      <c r="AN88" s="957"/>
      <c r="AO88" s="957"/>
      <c r="AP88" s="953">
        <f>SUM(AP68:AT85)</f>
        <v>46061</v>
      </c>
      <c r="AQ88" s="953"/>
      <c r="AR88" s="953"/>
      <c r="AS88" s="953"/>
      <c r="AT88" s="953"/>
      <c r="AU88" s="953">
        <f>SUM(AU68:AY85)</f>
        <v>825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SUM(CR7:CV88)</f>
        <v>1699</v>
      </c>
      <c r="CS102" s="945"/>
      <c r="CT102" s="945"/>
      <c r="CU102" s="945"/>
      <c r="CV102" s="946"/>
      <c r="CW102" s="944">
        <f>SUM(CW7:DA88)</f>
        <v>516</v>
      </c>
      <c r="CX102" s="945"/>
      <c r="CY102" s="945"/>
      <c r="CZ102" s="945"/>
      <c r="DA102" s="946"/>
      <c r="DB102" s="944">
        <f t="shared" ref="DB102" si="0">SUM(DB7:DF88)</f>
        <v>61</v>
      </c>
      <c r="DC102" s="945"/>
      <c r="DD102" s="945"/>
      <c r="DE102" s="945"/>
      <c r="DF102" s="946"/>
      <c r="DG102" s="944">
        <f t="shared" ref="DG102" si="1">SUM(DG7:DK88)</f>
        <v>5406</v>
      </c>
      <c r="DH102" s="945"/>
      <c r="DI102" s="945"/>
      <c r="DJ102" s="945"/>
      <c r="DK102" s="946"/>
      <c r="DL102" s="944">
        <f t="shared" ref="DL102" si="2">SUM(DL7:DP88)</f>
        <v>725</v>
      </c>
      <c r="DM102" s="945"/>
      <c r="DN102" s="945"/>
      <c r="DO102" s="945"/>
      <c r="DP102" s="946"/>
      <c r="DQ102" s="944">
        <v>699</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284</v>
      </c>
      <c r="AG109" s="886"/>
      <c r="AH109" s="886"/>
      <c r="AI109" s="886"/>
      <c r="AJ109" s="887"/>
      <c r="AK109" s="888" t="s">
        <v>283</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284</v>
      </c>
      <c r="BW109" s="886"/>
      <c r="BX109" s="886"/>
      <c r="BY109" s="886"/>
      <c r="BZ109" s="887"/>
      <c r="CA109" s="888" t="s">
        <v>283</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284</v>
      </c>
      <c r="DM109" s="886"/>
      <c r="DN109" s="886"/>
      <c r="DO109" s="886"/>
      <c r="DP109" s="887"/>
      <c r="DQ109" s="888" t="s">
        <v>283</v>
      </c>
      <c r="DR109" s="886"/>
      <c r="DS109" s="886"/>
      <c r="DT109" s="886"/>
      <c r="DU109" s="887"/>
      <c r="DV109" s="888" t="s">
        <v>404</v>
      </c>
      <c r="DW109" s="886"/>
      <c r="DX109" s="886"/>
      <c r="DY109" s="886"/>
      <c r="DZ109" s="917"/>
    </row>
    <row r="110" spans="1:131" s="197" customFormat="1" ht="26.25" customHeight="1" x14ac:dyDescent="0.15">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15499535</v>
      </c>
      <c r="AB110" s="871"/>
      <c r="AC110" s="871"/>
      <c r="AD110" s="871"/>
      <c r="AE110" s="872"/>
      <c r="AF110" s="873">
        <v>15484896</v>
      </c>
      <c r="AG110" s="871"/>
      <c r="AH110" s="871"/>
      <c r="AI110" s="871"/>
      <c r="AJ110" s="872"/>
      <c r="AK110" s="873">
        <v>14998924</v>
      </c>
      <c r="AL110" s="871"/>
      <c r="AM110" s="871"/>
      <c r="AN110" s="871"/>
      <c r="AO110" s="872"/>
      <c r="AP110" s="874">
        <v>16.8</v>
      </c>
      <c r="AQ110" s="875"/>
      <c r="AR110" s="875"/>
      <c r="AS110" s="875"/>
      <c r="AT110" s="876"/>
      <c r="AU110" s="918" t="s">
        <v>60</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158662198</v>
      </c>
      <c r="BR110" s="798"/>
      <c r="BS110" s="798"/>
      <c r="BT110" s="798"/>
      <c r="BU110" s="798"/>
      <c r="BV110" s="798">
        <v>161879983</v>
      </c>
      <c r="BW110" s="798"/>
      <c r="BX110" s="798"/>
      <c r="BY110" s="798"/>
      <c r="BZ110" s="798"/>
      <c r="CA110" s="798">
        <v>165010589</v>
      </c>
      <c r="CB110" s="798"/>
      <c r="CC110" s="798"/>
      <c r="CD110" s="798"/>
      <c r="CE110" s="798"/>
      <c r="CF110" s="859">
        <v>185.4</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v>3025782</v>
      </c>
      <c r="DH110" s="798"/>
      <c r="DI110" s="798"/>
      <c r="DJ110" s="798"/>
      <c r="DK110" s="798"/>
      <c r="DL110" s="798">
        <v>2793371</v>
      </c>
      <c r="DM110" s="798"/>
      <c r="DN110" s="798"/>
      <c r="DO110" s="798"/>
      <c r="DP110" s="798"/>
      <c r="DQ110" s="798">
        <v>2804891</v>
      </c>
      <c r="DR110" s="798"/>
      <c r="DS110" s="798"/>
      <c r="DT110" s="798"/>
      <c r="DU110" s="798"/>
      <c r="DV110" s="799">
        <v>3.2</v>
      </c>
      <c r="DW110" s="799"/>
      <c r="DX110" s="799"/>
      <c r="DY110" s="799"/>
      <c r="DZ110" s="800"/>
    </row>
    <row r="111" spans="1:131" s="197" customFormat="1" ht="26.25" customHeight="1" x14ac:dyDescent="0.15">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v>11176782</v>
      </c>
      <c r="BR111" s="769"/>
      <c r="BS111" s="769"/>
      <c r="BT111" s="769"/>
      <c r="BU111" s="769"/>
      <c r="BV111" s="769">
        <v>10033267</v>
      </c>
      <c r="BW111" s="769"/>
      <c r="BX111" s="769"/>
      <c r="BY111" s="769"/>
      <c r="BZ111" s="769"/>
      <c r="CA111" s="769">
        <v>8613352</v>
      </c>
      <c r="CB111" s="769"/>
      <c r="CC111" s="769"/>
      <c r="CD111" s="769"/>
      <c r="CE111" s="769"/>
      <c r="CF111" s="846">
        <v>9.6999999999999993</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x14ac:dyDescent="0.15">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216667</v>
      </c>
      <c r="AB112" s="782"/>
      <c r="AC112" s="782"/>
      <c r="AD112" s="782"/>
      <c r="AE112" s="783"/>
      <c r="AF112" s="784">
        <v>266667</v>
      </c>
      <c r="AG112" s="782"/>
      <c r="AH112" s="782"/>
      <c r="AI112" s="782"/>
      <c r="AJ112" s="783"/>
      <c r="AK112" s="784">
        <v>316667</v>
      </c>
      <c r="AL112" s="782"/>
      <c r="AM112" s="782"/>
      <c r="AN112" s="782"/>
      <c r="AO112" s="783"/>
      <c r="AP112" s="752">
        <v>0.4</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132247297</v>
      </c>
      <c r="BR112" s="769"/>
      <c r="BS112" s="769"/>
      <c r="BT112" s="769"/>
      <c r="BU112" s="769"/>
      <c r="BV112" s="769">
        <v>128762796</v>
      </c>
      <c r="BW112" s="769"/>
      <c r="BX112" s="769"/>
      <c r="BY112" s="769"/>
      <c r="BZ112" s="769"/>
      <c r="CA112" s="769">
        <v>124319387</v>
      </c>
      <c r="CB112" s="769"/>
      <c r="CC112" s="769"/>
      <c r="CD112" s="769"/>
      <c r="CE112" s="769"/>
      <c r="CF112" s="846">
        <v>139.69999999999999</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x14ac:dyDescent="0.15">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9911532</v>
      </c>
      <c r="AB113" s="907"/>
      <c r="AC113" s="907"/>
      <c r="AD113" s="907"/>
      <c r="AE113" s="908"/>
      <c r="AF113" s="909">
        <v>8989489</v>
      </c>
      <c r="AG113" s="907"/>
      <c r="AH113" s="907"/>
      <c r="AI113" s="907"/>
      <c r="AJ113" s="908"/>
      <c r="AK113" s="909">
        <v>10239586</v>
      </c>
      <c r="AL113" s="907"/>
      <c r="AM113" s="907"/>
      <c r="AN113" s="907"/>
      <c r="AO113" s="908"/>
      <c r="AP113" s="910">
        <v>11.5</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1188245</v>
      </c>
      <c r="BR113" s="769"/>
      <c r="BS113" s="769"/>
      <c r="BT113" s="769"/>
      <c r="BU113" s="769"/>
      <c r="BV113" s="769">
        <v>964844</v>
      </c>
      <c r="BW113" s="769"/>
      <c r="BX113" s="769"/>
      <c r="BY113" s="769"/>
      <c r="BZ113" s="769"/>
      <c r="CA113" s="769">
        <v>824879</v>
      </c>
      <c r="CB113" s="769"/>
      <c r="CC113" s="769"/>
      <c r="CD113" s="769"/>
      <c r="CE113" s="769"/>
      <c r="CF113" s="846">
        <v>0.9</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x14ac:dyDescent="0.15">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649617</v>
      </c>
      <c r="AB114" s="782"/>
      <c r="AC114" s="782"/>
      <c r="AD114" s="782"/>
      <c r="AE114" s="783"/>
      <c r="AF114" s="784">
        <v>350520</v>
      </c>
      <c r="AG114" s="782"/>
      <c r="AH114" s="782"/>
      <c r="AI114" s="782"/>
      <c r="AJ114" s="783"/>
      <c r="AK114" s="784">
        <v>147340</v>
      </c>
      <c r="AL114" s="782"/>
      <c r="AM114" s="782"/>
      <c r="AN114" s="782"/>
      <c r="AO114" s="783"/>
      <c r="AP114" s="752">
        <v>0.2</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25954804</v>
      </c>
      <c r="BR114" s="769"/>
      <c r="BS114" s="769"/>
      <c r="BT114" s="769"/>
      <c r="BU114" s="769"/>
      <c r="BV114" s="769">
        <v>24267368</v>
      </c>
      <c r="BW114" s="769"/>
      <c r="BX114" s="769"/>
      <c r="BY114" s="769"/>
      <c r="BZ114" s="769"/>
      <c r="CA114" s="769">
        <v>23161533</v>
      </c>
      <c r="CB114" s="769"/>
      <c r="CC114" s="769"/>
      <c r="CD114" s="769"/>
      <c r="CE114" s="769"/>
      <c r="CF114" s="846">
        <v>26</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x14ac:dyDescent="0.15">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3550747</v>
      </c>
      <c r="AB115" s="907"/>
      <c r="AC115" s="907"/>
      <c r="AD115" s="907"/>
      <c r="AE115" s="908"/>
      <c r="AF115" s="909">
        <v>1664224</v>
      </c>
      <c r="AG115" s="907"/>
      <c r="AH115" s="907"/>
      <c r="AI115" s="907"/>
      <c r="AJ115" s="908"/>
      <c r="AK115" s="909">
        <v>1613807</v>
      </c>
      <c r="AL115" s="907"/>
      <c r="AM115" s="907"/>
      <c r="AN115" s="907"/>
      <c r="AO115" s="908"/>
      <c r="AP115" s="910">
        <v>1.8</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v>947332</v>
      </c>
      <c r="BR115" s="769"/>
      <c r="BS115" s="769"/>
      <c r="BT115" s="769"/>
      <c r="BU115" s="769"/>
      <c r="BV115" s="769">
        <v>802313</v>
      </c>
      <c r="BW115" s="769"/>
      <c r="BX115" s="769"/>
      <c r="BY115" s="769"/>
      <c r="BZ115" s="769"/>
      <c r="CA115" s="769">
        <v>752236</v>
      </c>
      <c r="CB115" s="769"/>
      <c r="CC115" s="769"/>
      <c r="CD115" s="769"/>
      <c r="CE115" s="769"/>
      <c r="CF115" s="846">
        <v>0.8</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7300691</v>
      </c>
      <c r="DH115" s="782"/>
      <c r="DI115" s="782"/>
      <c r="DJ115" s="782"/>
      <c r="DK115" s="783"/>
      <c r="DL115" s="784">
        <v>6451446</v>
      </c>
      <c r="DM115" s="782"/>
      <c r="DN115" s="782"/>
      <c r="DO115" s="782"/>
      <c r="DP115" s="783"/>
      <c r="DQ115" s="784">
        <v>5090541</v>
      </c>
      <c r="DR115" s="782"/>
      <c r="DS115" s="782"/>
      <c r="DT115" s="782"/>
      <c r="DU115" s="783"/>
      <c r="DV115" s="752">
        <v>5.7</v>
      </c>
      <c r="DW115" s="753"/>
      <c r="DX115" s="753"/>
      <c r="DY115" s="753"/>
      <c r="DZ115" s="754"/>
    </row>
    <row r="116" spans="1:130" s="197" customFormat="1" ht="26.25" customHeight="1" x14ac:dyDescent="0.15">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9455</v>
      </c>
      <c r="AB116" s="782"/>
      <c r="AC116" s="782"/>
      <c r="AD116" s="782"/>
      <c r="AE116" s="783"/>
      <c r="AF116" s="784">
        <v>6319</v>
      </c>
      <c r="AG116" s="782"/>
      <c r="AH116" s="782"/>
      <c r="AI116" s="782"/>
      <c r="AJ116" s="783"/>
      <c r="AK116" s="784">
        <v>3251</v>
      </c>
      <c r="AL116" s="782"/>
      <c r="AM116" s="782"/>
      <c r="AN116" s="782"/>
      <c r="AO116" s="783"/>
      <c r="AP116" s="752">
        <v>0</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x14ac:dyDescent="0.15">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29837553</v>
      </c>
      <c r="AB117" s="893"/>
      <c r="AC117" s="893"/>
      <c r="AD117" s="893"/>
      <c r="AE117" s="894"/>
      <c r="AF117" s="896">
        <v>26762115</v>
      </c>
      <c r="AG117" s="893"/>
      <c r="AH117" s="893"/>
      <c r="AI117" s="893"/>
      <c r="AJ117" s="894"/>
      <c r="AK117" s="896">
        <v>27319575</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x14ac:dyDescent="0.15">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284</v>
      </c>
      <c r="AG118" s="886"/>
      <c r="AH118" s="886"/>
      <c r="AI118" s="886"/>
      <c r="AJ118" s="887"/>
      <c r="AK118" s="888" t="s">
        <v>283</v>
      </c>
      <c r="AL118" s="886"/>
      <c r="AM118" s="886"/>
      <c r="AN118" s="886"/>
      <c r="AO118" s="887"/>
      <c r="AP118" s="889" t="s">
        <v>404</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432</v>
      </c>
      <c r="BP118" s="836"/>
      <c r="BQ118" s="855">
        <v>330176658</v>
      </c>
      <c r="BR118" s="856"/>
      <c r="BS118" s="856"/>
      <c r="BT118" s="856"/>
      <c r="BU118" s="856"/>
      <c r="BV118" s="856">
        <v>326710571</v>
      </c>
      <c r="BW118" s="856"/>
      <c r="BX118" s="856"/>
      <c r="BY118" s="856"/>
      <c r="BZ118" s="856"/>
      <c r="CA118" s="856">
        <v>322681976</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x14ac:dyDescent="0.15">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v>280973</v>
      </c>
      <c r="AB119" s="871"/>
      <c r="AC119" s="871"/>
      <c r="AD119" s="871"/>
      <c r="AE119" s="872"/>
      <c r="AF119" s="873">
        <v>280973</v>
      </c>
      <c r="AG119" s="871"/>
      <c r="AH119" s="871"/>
      <c r="AI119" s="871"/>
      <c r="AJ119" s="872"/>
      <c r="AK119" s="873">
        <v>280973</v>
      </c>
      <c r="AL119" s="871"/>
      <c r="AM119" s="871"/>
      <c r="AN119" s="871"/>
      <c r="AO119" s="872"/>
      <c r="AP119" s="874">
        <v>0.3</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13882448</v>
      </c>
      <c r="BR119" s="798"/>
      <c r="BS119" s="798"/>
      <c r="BT119" s="798"/>
      <c r="BU119" s="798"/>
      <c r="BV119" s="798">
        <v>17567434</v>
      </c>
      <c r="BW119" s="798"/>
      <c r="BX119" s="798"/>
      <c r="BY119" s="798"/>
      <c r="BZ119" s="798"/>
      <c r="CA119" s="798">
        <v>21997148</v>
      </c>
      <c r="CB119" s="798"/>
      <c r="CC119" s="798"/>
      <c r="CD119" s="798"/>
      <c r="CE119" s="798"/>
      <c r="CF119" s="859">
        <v>24.7</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850309</v>
      </c>
      <c r="DH119" s="715"/>
      <c r="DI119" s="715"/>
      <c r="DJ119" s="715"/>
      <c r="DK119" s="716"/>
      <c r="DL119" s="717">
        <v>788450</v>
      </c>
      <c r="DM119" s="715"/>
      <c r="DN119" s="715"/>
      <c r="DO119" s="715"/>
      <c r="DP119" s="716"/>
      <c r="DQ119" s="717">
        <v>717920</v>
      </c>
      <c r="DR119" s="715"/>
      <c r="DS119" s="715"/>
      <c r="DT119" s="715"/>
      <c r="DU119" s="716"/>
      <c r="DV119" s="805">
        <v>0.8</v>
      </c>
      <c r="DW119" s="806"/>
      <c r="DX119" s="806"/>
      <c r="DY119" s="806"/>
      <c r="DZ119" s="807"/>
    </row>
    <row r="120" spans="1:130" s="197" customFormat="1" ht="26.25" customHeight="1" x14ac:dyDescent="0.15">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54367631</v>
      </c>
      <c r="BR120" s="769"/>
      <c r="BS120" s="769"/>
      <c r="BT120" s="769"/>
      <c r="BU120" s="769"/>
      <c r="BV120" s="769">
        <v>51182369</v>
      </c>
      <c r="BW120" s="769"/>
      <c r="BX120" s="769"/>
      <c r="BY120" s="769"/>
      <c r="BZ120" s="769"/>
      <c r="CA120" s="769">
        <v>46914353</v>
      </c>
      <c r="CB120" s="769"/>
      <c r="CC120" s="769"/>
      <c r="CD120" s="769"/>
      <c r="CE120" s="769"/>
      <c r="CF120" s="846">
        <v>52.7</v>
      </c>
      <c r="CG120" s="847"/>
      <c r="CH120" s="847"/>
      <c r="CI120" s="847"/>
      <c r="CJ120" s="847"/>
      <c r="CK120" s="848" t="s">
        <v>438</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131095304</v>
      </c>
      <c r="DH120" s="798"/>
      <c r="DI120" s="798"/>
      <c r="DJ120" s="798"/>
      <c r="DK120" s="798"/>
      <c r="DL120" s="798">
        <v>127695445</v>
      </c>
      <c r="DM120" s="798"/>
      <c r="DN120" s="798"/>
      <c r="DO120" s="798"/>
      <c r="DP120" s="798"/>
      <c r="DQ120" s="798">
        <v>123296360</v>
      </c>
      <c r="DR120" s="798"/>
      <c r="DS120" s="798"/>
      <c r="DT120" s="798"/>
      <c r="DU120" s="798"/>
      <c r="DV120" s="799">
        <v>138.5</v>
      </c>
      <c r="DW120" s="799"/>
      <c r="DX120" s="799"/>
      <c r="DY120" s="799"/>
      <c r="DZ120" s="800"/>
    </row>
    <row r="121" spans="1:130" s="197" customFormat="1" ht="26.25" customHeight="1" x14ac:dyDescent="0.15">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193086678</v>
      </c>
      <c r="BR121" s="856"/>
      <c r="BS121" s="856"/>
      <c r="BT121" s="856"/>
      <c r="BU121" s="856"/>
      <c r="BV121" s="856">
        <v>193146178</v>
      </c>
      <c r="BW121" s="856"/>
      <c r="BX121" s="856"/>
      <c r="BY121" s="856"/>
      <c r="BZ121" s="856"/>
      <c r="CA121" s="856">
        <v>196394370</v>
      </c>
      <c r="CB121" s="856"/>
      <c r="CC121" s="856"/>
      <c r="CD121" s="856"/>
      <c r="CE121" s="856"/>
      <c r="CF121" s="857">
        <v>220.6</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778033</v>
      </c>
      <c r="DH121" s="769"/>
      <c r="DI121" s="769"/>
      <c r="DJ121" s="769"/>
      <c r="DK121" s="769"/>
      <c r="DL121" s="769">
        <v>734214</v>
      </c>
      <c r="DM121" s="769"/>
      <c r="DN121" s="769"/>
      <c r="DO121" s="769"/>
      <c r="DP121" s="769"/>
      <c r="DQ121" s="769">
        <v>700144</v>
      </c>
      <c r="DR121" s="769"/>
      <c r="DS121" s="769"/>
      <c r="DT121" s="769"/>
      <c r="DU121" s="769"/>
      <c r="DV121" s="821">
        <v>0.8</v>
      </c>
      <c r="DW121" s="821"/>
      <c r="DX121" s="821"/>
      <c r="DY121" s="821"/>
      <c r="DZ121" s="822"/>
    </row>
    <row r="122" spans="1:130" s="197" customFormat="1" ht="26.25" customHeight="1" x14ac:dyDescent="0.15">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441</v>
      </c>
      <c r="BP122" s="836"/>
      <c r="BQ122" s="837">
        <v>261336757</v>
      </c>
      <c r="BR122" s="838"/>
      <c r="BS122" s="838"/>
      <c r="BT122" s="838"/>
      <c r="BU122" s="838"/>
      <c r="BV122" s="838">
        <v>261895981</v>
      </c>
      <c r="BW122" s="838"/>
      <c r="BX122" s="838"/>
      <c r="BY122" s="838"/>
      <c r="BZ122" s="838"/>
      <c r="CA122" s="838">
        <v>265305871</v>
      </c>
      <c r="CB122" s="838"/>
      <c r="CC122" s="838"/>
      <c r="CD122" s="838"/>
      <c r="CE122" s="838"/>
      <c r="CF122" s="741"/>
      <c r="CG122" s="742"/>
      <c r="CH122" s="742"/>
      <c r="CI122" s="742"/>
      <c r="CJ122" s="839"/>
      <c r="CK122" s="849"/>
      <c r="CL122" s="810"/>
      <c r="CM122" s="810"/>
      <c r="CN122" s="810"/>
      <c r="CO122" s="811"/>
      <c r="CP122" s="826" t="s">
        <v>384</v>
      </c>
      <c r="CQ122" s="827"/>
      <c r="CR122" s="827"/>
      <c r="CS122" s="827"/>
      <c r="CT122" s="827"/>
      <c r="CU122" s="827"/>
      <c r="CV122" s="827"/>
      <c r="CW122" s="827"/>
      <c r="CX122" s="827"/>
      <c r="CY122" s="827"/>
      <c r="CZ122" s="827"/>
      <c r="DA122" s="827"/>
      <c r="DB122" s="827"/>
      <c r="DC122" s="827"/>
      <c r="DD122" s="827"/>
      <c r="DE122" s="827"/>
      <c r="DF122" s="828"/>
      <c r="DG122" s="768">
        <v>356220</v>
      </c>
      <c r="DH122" s="769"/>
      <c r="DI122" s="769"/>
      <c r="DJ122" s="769"/>
      <c r="DK122" s="769"/>
      <c r="DL122" s="769">
        <v>316074</v>
      </c>
      <c r="DM122" s="769"/>
      <c r="DN122" s="769"/>
      <c r="DO122" s="769"/>
      <c r="DP122" s="769"/>
      <c r="DQ122" s="769">
        <v>289127</v>
      </c>
      <c r="DR122" s="769"/>
      <c r="DS122" s="769"/>
      <c r="DT122" s="769"/>
      <c r="DU122" s="769"/>
      <c r="DV122" s="821">
        <v>0.3</v>
      </c>
      <c r="DW122" s="821"/>
      <c r="DX122" s="821"/>
      <c r="DY122" s="821"/>
      <c r="DZ122" s="822"/>
    </row>
    <row r="123" spans="1:130" s="197" customFormat="1" ht="26.25" customHeight="1" thickBot="1" x14ac:dyDescent="0.2">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80.2</v>
      </c>
      <c r="BR123" s="830"/>
      <c r="BS123" s="830"/>
      <c r="BT123" s="830"/>
      <c r="BU123" s="830"/>
      <c r="BV123" s="830">
        <v>74</v>
      </c>
      <c r="BW123" s="830"/>
      <c r="BX123" s="830"/>
      <c r="BY123" s="830"/>
      <c r="BZ123" s="830"/>
      <c r="CA123" s="830">
        <v>64.400000000000006</v>
      </c>
      <c r="CB123" s="830"/>
      <c r="CC123" s="830"/>
      <c r="CD123" s="830"/>
      <c r="CE123" s="830"/>
      <c r="CF123" s="728"/>
      <c r="CG123" s="729"/>
      <c r="CH123" s="729"/>
      <c r="CI123" s="729"/>
      <c r="CJ123" s="831"/>
      <c r="CK123" s="849"/>
      <c r="CL123" s="810"/>
      <c r="CM123" s="810"/>
      <c r="CN123" s="810"/>
      <c r="CO123" s="811"/>
      <c r="CP123" s="826" t="s">
        <v>382</v>
      </c>
      <c r="CQ123" s="827"/>
      <c r="CR123" s="827"/>
      <c r="CS123" s="827"/>
      <c r="CT123" s="827"/>
      <c r="CU123" s="827"/>
      <c r="CV123" s="827"/>
      <c r="CW123" s="827"/>
      <c r="CX123" s="827"/>
      <c r="CY123" s="827"/>
      <c r="CZ123" s="827"/>
      <c r="DA123" s="827"/>
      <c r="DB123" s="827"/>
      <c r="DC123" s="827"/>
      <c r="DD123" s="827"/>
      <c r="DE123" s="827"/>
      <c r="DF123" s="828"/>
      <c r="DG123" s="781">
        <v>17740</v>
      </c>
      <c r="DH123" s="782"/>
      <c r="DI123" s="782"/>
      <c r="DJ123" s="782"/>
      <c r="DK123" s="783"/>
      <c r="DL123" s="784">
        <v>17063</v>
      </c>
      <c r="DM123" s="782"/>
      <c r="DN123" s="782"/>
      <c r="DO123" s="782"/>
      <c r="DP123" s="783"/>
      <c r="DQ123" s="784">
        <v>33756</v>
      </c>
      <c r="DR123" s="782"/>
      <c r="DS123" s="782"/>
      <c r="DT123" s="782"/>
      <c r="DU123" s="783"/>
      <c r="DV123" s="752">
        <v>0</v>
      </c>
      <c r="DW123" s="753"/>
      <c r="DX123" s="753"/>
      <c r="DY123" s="753"/>
      <c r="DZ123" s="754"/>
    </row>
    <row r="124" spans="1:130" s="197" customFormat="1" ht="26.25" customHeight="1" x14ac:dyDescent="0.15">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x14ac:dyDescent="0.2">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x14ac:dyDescent="0.15">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3237279</v>
      </c>
      <c r="AB126" s="782"/>
      <c r="AC126" s="782"/>
      <c r="AD126" s="782"/>
      <c r="AE126" s="783"/>
      <c r="AF126" s="784">
        <v>1354819</v>
      </c>
      <c r="AG126" s="782"/>
      <c r="AH126" s="782"/>
      <c r="AI126" s="782"/>
      <c r="AJ126" s="783"/>
      <c r="AK126" s="784">
        <v>1308782</v>
      </c>
      <c r="AL126" s="782"/>
      <c r="AM126" s="782"/>
      <c r="AN126" s="782"/>
      <c r="AO126" s="783"/>
      <c r="AP126" s="752">
        <v>1.5</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x14ac:dyDescent="0.2">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32495</v>
      </c>
      <c r="AB127" s="782"/>
      <c r="AC127" s="782"/>
      <c r="AD127" s="782"/>
      <c r="AE127" s="783"/>
      <c r="AF127" s="784">
        <v>28432</v>
      </c>
      <c r="AG127" s="782"/>
      <c r="AH127" s="782"/>
      <c r="AI127" s="782"/>
      <c r="AJ127" s="783"/>
      <c r="AK127" s="784">
        <v>24052</v>
      </c>
      <c r="AL127" s="782"/>
      <c r="AM127" s="782"/>
      <c r="AN127" s="782"/>
      <c r="AO127" s="783"/>
      <c r="AP127" s="752">
        <v>0</v>
      </c>
      <c r="AQ127" s="753"/>
      <c r="AR127" s="753"/>
      <c r="AS127" s="753"/>
      <c r="AT127" s="754"/>
      <c r="AU127" s="233"/>
      <c r="AV127" s="233"/>
      <c r="AW127" s="233"/>
      <c r="AX127" s="755" t="s">
        <v>452</v>
      </c>
      <c r="AY127" s="756"/>
      <c r="AZ127" s="756"/>
      <c r="BA127" s="756"/>
      <c r="BB127" s="756"/>
      <c r="BC127" s="756"/>
      <c r="BD127" s="756"/>
      <c r="BE127" s="757"/>
      <c r="BF127" s="758" t="s">
        <v>111</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v>947332</v>
      </c>
      <c r="DH127" s="818"/>
      <c r="DI127" s="818"/>
      <c r="DJ127" s="818"/>
      <c r="DK127" s="818"/>
      <c r="DL127" s="818">
        <v>802313</v>
      </c>
      <c r="DM127" s="818"/>
      <c r="DN127" s="818"/>
      <c r="DO127" s="818"/>
      <c r="DP127" s="818"/>
      <c r="DQ127" s="818">
        <v>752236</v>
      </c>
      <c r="DR127" s="818"/>
      <c r="DS127" s="818"/>
      <c r="DT127" s="818"/>
      <c r="DU127" s="818"/>
      <c r="DV127" s="819">
        <v>0.8</v>
      </c>
      <c r="DW127" s="819"/>
      <c r="DX127" s="819"/>
      <c r="DY127" s="819"/>
      <c r="DZ127" s="820"/>
    </row>
    <row r="128" spans="1:130" s="197" customFormat="1" ht="26.25" customHeight="1" x14ac:dyDescent="0.15">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4284995</v>
      </c>
      <c r="AB128" s="722"/>
      <c r="AC128" s="722"/>
      <c r="AD128" s="722"/>
      <c r="AE128" s="723"/>
      <c r="AF128" s="724">
        <v>4350918</v>
      </c>
      <c r="AG128" s="722"/>
      <c r="AH128" s="722"/>
      <c r="AI128" s="722"/>
      <c r="AJ128" s="723"/>
      <c r="AK128" s="724">
        <v>4499679</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111</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100767673</v>
      </c>
      <c r="AB129" s="782"/>
      <c r="AC129" s="782"/>
      <c r="AD129" s="782"/>
      <c r="AE129" s="783"/>
      <c r="AF129" s="784">
        <v>103043430</v>
      </c>
      <c r="AG129" s="782"/>
      <c r="AH129" s="782"/>
      <c r="AI129" s="782"/>
      <c r="AJ129" s="783"/>
      <c r="AK129" s="784">
        <v>105049686</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9.1999999999999993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15032529</v>
      </c>
      <c r="AB130" s="782"/>
      <c r="AC130" s="782"/>
      <c r="AD130" s="782"/>
      <c r="AE130" s="783"/>
      <c r="AF130" s="784">
        <v>15534821</v>
      </c>
      <c r="AG130" s="782"/>
      <c r="AH130" s="782"/>
      <c r="AI130" s="782"/>
      <c r="AJ130" s="783"/>
      <c r="AK130" s="784">
        <v>16030056</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64.400000000000006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85735144</v>
      </c>
      <c r="AB131" s="715"/>
      <c r="AC131" s="715"/>
      <c r="AD131" s="715"/>
      <c r="AE131" s="716"/>
      <c r="AF131" s="717">
        <v>87508609</v>
      </c>
      <c r="AG131" s="715"/>
      <c r="AH131" s="715"/>
      <c r="AI131" s="715"/>
      <c r="AJ131" s="716"/>
      <c r="AK131" s="717">
        <v>89019630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12.27038121</v>
      </c>
      <c r="AB132" s="738"/>
      <c r="AC132" s="738"/>
      <c r="AD132" s="738"/>
      <c r="AE132" s="739"/>
      <c r="AF132" s="740">
        <v>7.8579422970000001</v>
      </c>
      <c r="AG132" s="738"/>
      <c r="AH132" s="738"/>
      <c r="AI132" s="738"/>
      <c r="AJ132" s="739"/>
      <c r="AK132" s="740">
        <v>7.6273514059999998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11.3</v>
      </c>
      <c r="AB133" s="747"/>
      <c r="AC133" s="747"/>
      <c r="AD133" s="747"/>
      <c r="AE133" s="748"/>
      <c r="AF133" s="746">
        <v>10.1</v>
      </c>
      <c r="AG133" s="747"/>
      <c r="AH133" s="747"/>
      <c r="AI133" s="747"/>
      <c r="AJ133" s="748"/>
      <c r="AK133" s="746">
        <v>9.1999999999999993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7" t="s">
        <v>468</v>
      </c>
      <c r="L7" s="254"/>
      <c r="M7" s="255" t="s">
        <v>469</v>
      </c>
      <c r="N7" s="256"/>
    </row>
    <row r="8" spans="1:16" x14ac:dyDescent="0.15">
      <c r="A8" s="248"/>
      <c r="B8" s="244"/>
      <c r="C8" s="244"/>
      <c r="D8" s="244"/>
      <c r="E8" s="244"/>
      <c r="F8" s="244"/>
      <c r="G8" s="257"/>
      <c r="H8" s="258"/>
      <c r="I8" s="258"/>
      <c r="J8" s="259"/>
      <c r="K8" s="1118"/>
      <c r="L8" s="260" t="s">
        <v>470</v>
      </c>
      <c r="M8" s="261" t="s">
        <v>471</v>
      </c>
      <c r="N8" s="262" t="s">
        <v>472</v>
      </c>
    </row>
    <row r="9" spans="1:16" x14ac:dyDescent="0.15">
      <c r="A9" s="248"/>
      <c r="B9" s="244"/>
      <c r="C9" s="244"/>
      <c r="D9" s="244"/>
      <c r="E9" s="244"/>
      <c r="F9" s="244"/>
      <c r="G9" s="1131" t="s">
        <v>473</v>
      </c>
      <c r="H9" s="1132"/>
      <c r="I9" s="1132"/>
      <c r="J9" s="1133"/>
      <c r="K9" s="263">
        <v>27469650</v>
      </c>
      <c r="L9" s="264">
        <v>56832</v>
      </c>
      <c r="M9" s="265">
        <v>57075</v>
      </c>
      <c r="N9" s="266">
        <v>-0.4</v>
      </c>
    </row>
    <row r="10" spans="1:16" x14ac:dyDescent="0.15">
      <c r="A10" s="248"/>
      <c r="B10" s="244"/>
      <c r="C10" s="244"/>
      <c r="D10" s="244"/>
      <c r="E10" s="244"/>
      <c r="F10" s="244"/>
      <c r="G10" s="1131" t="s">
        <v>474</v>
      </c>
      <c r="H10" s="1132"/>
      <c r="I10" s="1132"/>
      <c r="J10" s="1133"/>
      <c r="K10" s="267">
        <v>574327</v>
      </c>
      <c r="L10" s="268">
        <v>1188</v>
      </c>
      <c r="M10" s="269">
        <v>2378</v>
      </c>
      <c r="N10" s="270">
        <v>-50</v>
      </c>
    </row>
    <row r="11" spans="1:16" ht="13.5" customHeight="1" x14ac:dyDescent="0.15">
      <c r="A11" s="248"/>
      <c r="B11" s="244"/>
      <c r="C11" s="244"/>
      <c r="D11" s="244"/>
      <c r="E11" s="244"/>
      <c r="F11" s="244"/>
      <c r="G11" s="1131" t="s">
        <v>475</v>
      </c>
      <c r="H11" s="1132"/>
      <c r="I11" s="1132"/>
      <c r="J11" s="1133"/>
      <c r="K11" s="267">
        <v>77021</v>
      </c>
      <c r="L11" s="268">
        <v>159</v>
      </c>
      <c r="M11" s="269">
        <v>1348</v>
      </c>
      <c r="N11" s="270">
        <v>-88.2</v>
      </c>
    </row>
    <row r="12" spans="1:16" ht="13.5" customHeight="1" x14ac:dyDescent="0.15">
      <c r="A12" s="248"/>
      <c r="B12" s="244"/>
      <c r="C12" s="244"/>
      <c r="D12" s="244"/>
      <c r="E12" s="244"/>
      <c r="F12" s="244"/>
      <c r="G12" s="1131" t="s">
        <v>476</v>
      </c>
      <c r="H12" s="1132"/>
      <c r="I12" s="1132"/>
      <c r="J12" s="1133"/>
      <c r="K12" s="267">
        <v>121068</v>
      </c>
      <c r="L12" s="268">
        <v>250</v>
      </c>
      <c r="M12" s="269">
        <v>648</v>
      </c>
      <c r="N12" s="270">
        <v>-61.4</v>
      </c>
    </row>
    <row r="13" spans="1:16" ht="13.5" customHeight="1" x14ac:dyDescent="0.15">
      <c r="A13" s="248"/>
      <c r="B13" s="244"/>
      <c r="C13" s="244"/>
      <c r="D13" s="244"/>
      <c r="E13" s="244"/>
      <c r="F13" s="244"/>
      <c r="G13" s="1131" t="s">
        <v>477</v>
      </c>
      <c r="H13" s="1132"/>
      <c r="I13" s="1132"/>
      <c r="J13" s="1133"/>
      <c r="K13" s="267" t="s">
        <v>478</v>
      </c>
      <c r="L13" s="268" t="s">
        <v>478</v>
      </c>
      <c r="M13" s="269">
        <v>21</v>
      </c>
      <c r="N13" s="270" t="s">
        <v>478</v>
      </c>
    </row>
    <row r="14" spans="1:16" ht="13.5" customHeight="1" x14ac:dyDescent="0.15">
      <c r="A14" s="248"/>
      <c r="B14" s="244"/>
      <c r="C14" s="244"/>
      <c r="D14" s="244"/>
      <c r="E14" s="244"/>
      <c r="F14" s="244"/>
      <c r="G14" s="1131" t="s">
        <v>479</v>
      </c>
      <c r="H14" s="1132"/>
      <c r="I14" s="1132"/>
      <c r="J14" s="1133"/>
      <c r="K14" s="267">
        <v>661063</v>
      </c>
      <c r="L14" s="268">
        <v>1368</v>
      </c>
      <c r="M14" s="269">
        <v>1701</v>
      </c>
      <c r="N14" s="270">
        <v>-19.600000000000001</v>
      </c>
    </row>
    <row r="15" spans="1:16" ht="13.5" customHeight="1" x14ac:dyDescent="0.15">
      <c r="A15" s="248"/>
      <c r="B15" s="244"/>
      <c r="C15" s="244"/>
      <c r="D15" s="244"/>
      <c r="E15" s="244"/>
      <c r="F15" s="244"/>
      <c r="G15" s="1131" t="s">
        <v>480</v>
      </c>
      <c r="H15" s="1132"/>
      <c r="I15" s="1132"/>
      <c r="J15" s="1133"/>
      <c r="K15" s="267">
        <v>382598</v>
      </c>
      <c r="L15" s="268">
        <v>792</v>
      </c>
      <c r="M15" s="269">
        <v>1326</v>
      </c>
      <c r="N15" s="270">
        <v>-40.299999999999997</v>
      </c>
    </row>
    <row r="16" spans="1:16" x14ac:dyDescent="0.15">
      <c r="A16" s="248"/>
      <c r="B16" s="244"/>
      <c r="C16" s="244"/>
      <c r="D16" s="244"/>
      <c r="E16" s="244"/>
      <c r="F16" s="244"/>
      <c r="G16" s="1134" t="s">
        <v>481</v>
      </c>
      <c r="H16" s="1135"/>
      <c r="I16" s="1135"/>
      <c r="J16" s="1136"/>
      <c r="K16" s="268">
        <v>-2868755</v>
      </c>
      <c r="L16" s="268">
        <v>-5935</v>
      </c>
      <c r="M16" s="269">
        <v>-5838</v>
      </c>
      <c r="N16" s="270">
        <v>1.7</v>
      </c>
    </row>
    <row r="17" spans="1:16" x14ac:dyDescent="0.15">
      <c r="A17" s="248"/>
      <c r="B17" s="244"/>
      <c r="C17" s="244"/>
      <c r="D17" s="244"/>
      <c r="E17" s="244"/>
      <c r="F17" s="244"/>
      <c r="G17" s="1134" t="s">
        <v>168</v>
      </c>
      <c r="H17" s="1135"/>
      <c r="I17" s="1135"/>
      <c r="J17" s="1136"/>
      <c r="K17" s="268">
        <v>26416972</v>
      </c>
      <c r="L17" s="268">
        <v>54654</v>
      </c>
      <c r="M17" s="269">
        <v>58658</v>
      </c>
      <c r="N17" s="270">
        <v>-6.8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28" t="s">
        <v>486</v>
      </c>
      <c r="H21" s="1129"/>
      <c r="I21" s="1129"/>
      <c r="J21" s="1130"/>
      <c r="K21" s="280">
        <v>5.94</v>
      </c>
      <c r="L21" s="281">
        <v>6.17</v>
      </c>
      <c r="M21" s="282">
        <v>-0.23</v>
      </c>
      <c r="N21" s="249"/>
      <c r="O21" s="283"/>
      <c r="P21" s="279"/>
    </row>
    <row r="22" spans="1:16" s="284" customFormat="1" x14ac:dyDescent="0.15">
      <c r="A22" s="279"/>
      <c r="B22" s="249"/>
      <c r="C22" s="249"/>
      <c r="D22" s="249"/>
      <c r="E22" s="249"/>
      <c r="F22" s="249"/>
      <c r="G22" s="1128" t="s">
        <v>487</v>
      </c>
      <c r="H22" s="1129"/>
      <c r="I22" s="1129"/>
      <c r="J22" s="1130"/>
      <c r="K22" s="285">
        <v>101.3</v>
      </c>
      <c r="L22" s="286">
        <v>99.9</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7" t="s">
        <v>468</v>
      </c>
      <c r="L30" s="254"/>
      <c r="M30" s="255" t="s">
        <v>469</v>
      </c>
      <c r="N30" s="256"/>
    </row>
    <row r="31" spans="1:16" x14ac:dyDescent="0.15">
      <c r="A31" s="248"/>
      <c r="B31" s="244"/>
      <c r="C31" s="244"/>
      <c r="D31" s="244"/>
      <c r="E31" s="244"/>
      <c r="F31" s="244"/>
      <c r="G31" s="257"/>
      <c r="H31" s="258"/>
      <c r="I31" s="258"/>
      <c r="J31" s="259"/>
      <c r="K31" s="1118"/>
      <c r="L31" s="260" t="s">
        <v>470</v>
      </c>
      <c r="M31" s="261" t="s">
        <v>471</v>
      </c>
      <c r="N31" s="262" t="s">
        <v>472</v>
      </c>
    </row>
    <row r="32" spans="1:16" ht="27" customHeight="1" x14ac:dyDescent="0.15">
      <c r="A32" s="248"/>
      <c r="B32" s="244"/>
      <c r="C32" s="244"/>
      <c r="D32" s="244"/>
      <c r="E32" s="244"/>
      <c r="F32" s="244"/>
      <c r="G32" s="1119" t="s">
        <v>491</v>
      </c>
      <c r="H32" s="1120"/>
      <c r="I32" s="1120"/>
      <c r="J32" s="1121"/>
      <c r="K32" s="294">
        <v>14998924</v>
      </c>
      <c r="L32" s="294">
        <v>31031</v>
      </c>
      <c r="M32" s="295">
        <v>40803</v>
      </c>
      <c r="N32" s="296">
        <v>-23.9</v>
      </c>
    </row>
    <row r="33" spans="1:16" ht="13.5" customHeight="1" x14ac:dyDescent="0.15">
      <c r="A33" s="248"/>
      <c r="B33" s="244"/>
      <c r="C33" s="244"/>
      <c r="D33" s="244"/>
      <c r="E33" s="244"/>
      <c r="F33" s="244"/>
      <c r="G33" s="1119" t="s">
        <v>492</v>
      </c>
      <c r="H33" s="1120"/>
      <c r="I33" s="1120"/>
      <c r="J33" s="1121"/>
      <c r="K33" s="294" t="s">
        <v>478</v>
      </c>
      <c r="L33" s="294" t="s">
        <v>478</v>
      </c>
      <c r="M33" s="295" t="s">
        <v>478</v>
      </c>
      <c r="N33" s="296" t="s">
        <v>478</v>
      </c>
    </row>
    <row r="34" spans="1:16" ht="27" customHeight="1" x14ac:dyDescent="0.15">
      <c r="A34" s="248"/>
      <c r="B34" s="244"/>
      <c r="C34" s="244"/>
      <c r="D34" s="244"/>
      <c r="E34" s="244"/>
      <c r="F34" s="244"/>
      <c r="G34" s="1119" t="s">
        <v>493</v>
      </c>
      <c r="H34" s="1120"/>
      <c r="I34" s="1120"/>
      <c r="J34" s="1121"/>
      <c r="K34" s="294">
        <v>316667</v>
      </c>
      <c r="L34" s="294">
        <v>655</v>
      </c>
      <c r="M34" s="295">
        <v>114</v>
      </c>
      <c r="N34" s="296">
        <v>474.6</v>
      </c>
    </row>
    <row r="35" spans="1:16" ht="27" customHeight="1" x14ac:dyDescent="0.15">
      <c r="A35" s="248"/>
      <c r="B35" s="244"/>
      <c r="C35" s="244"/>
      <c r="D35" s="244"/>
      <c r="E35" s="244"/>
      <c r="F35" s="244"/>
      <c r="G35" s="1119" t="s">
        <v>494</v>
      </c>
      <c r="H35" s="1120"/>
      <c r="I35" s="1120"/>
      <c r="J35" s="1121"/>
      <c r="K35" s="294">
        <v>10239586</v>
      </c>
      <c r="L35" s="294">
        <v>21185</v>
      </c>
      <c r="M35" s="295">
        <v>10245</v>
      </c>
      <c r="N35" s="296">
        <v>106.8</v>
      </c>
    </row>
    <row r="36" spans="1:16" ht="27" customHeight="1" x14ac:dyDescent="0.15">
      <c r="A36" s="248"/>
      <c r="B36" s="244"/>
      <c r="C36" s="244"/>
      <c r="D36" s="244"/>
      <c r="E36" s="244"/>
      <c r="F36" s="244"/>
      <c r="G36" s="1119" t="s">
        <v>495</v>
      </c>
      <c r="H36" s="1120"/>
      <c r="I36" s="1120"/>
      <c r="J36" s="1121"/>
      <c r="K36" s="294">
        <v>147340</v>
      </c>
      <c r="L36" s="294">
        <v>305</v>
      </c>
      <c r="M36" s="295">
        <v>436</v>
      </c>
      <c r="N36" s="296">
        <v>-30</v>
      </c>
    </row>
    <row r="37" spans="1:16" ht="13.5" customHeight="1" x14ac:dyDescent="0.15">
      <c r="A37" s="248"/>
      <c r="B37" s="244"/>
      <c r="C37" s="244"/>
      <c r="D37" s="244"/>
      <c r="E37" s="244"/>
      <c r="F37" s="244"/>
      <c r="G37" s="1119" t="s">
        <v>496</v>
      </c>
      <c r="H37" s="1120"/>
      <c r="I37" s="1120"/>
      <c r="J37" s="1121"/>
      <c r="K37" s="294">
        <v>1613807</v>
      </c>
      <c r="L37" s="294">
        <v>3339</v>
      </c>
      <c r="M37" s="295">
        <v>818</v>
      </c>
      <c r="N37" s="296">
        <v>308.2</v>
      </c>
    </row>
    <row r="38" spans="1:16" ht="27" customHeight="1" x14ac:dyDescent="0.15">
      <c r="A38" s="248"/>
      <c r="B38" s="244"/>
      <c r="C38" s="244"/>
      <c r="D38" s="244"/>
      <c r="E38" s="244"/>
      <c r="F38" s="244"/>
      <c r="G38" s="1122" t="s">
        <v>497</v>
      </c>
      <c r="H38" s="1123"/>
      <c r="I38" s="1123"/>
      <c r="J38" s="1124"/>
      <c r="K38" s="297">
        <v>3251</v>
      </c>
      <c r="L38" s="297">
        <v>7</v>
      </c>
      <c r="M38" s="298">
        <v>5</v>
      </c>
      <c r="N38" s="299">
        <v>40</v>
      </c>
      <c r="O38" s="293"/>
    </row>
    <row r="39" spans="1:16" x14ac:dyDescent="0.15">
      <c r="A39" s="248"/>
      <c r="B39" s="244"/>
      <c r="C39" s="244"/>
      <c r="D39" s="244"/>
      <c r="E39" s="244"/>
      <c r="F39" s="244"/>
      <c r="G39" s="1122" t="s">
        <v>498</v>
      </c>
      <c r="H39" s="1123"/>
      <c r="I39" s="1123"/>
      <c r="J39" s="1124"/>
      <c r="K39" s="300">
        <v>-4499679</v>
      </c>
      <c r="L39" s="300">
        <v>-9309</v>
      </c>
      <c r="M39" s="301">
        <v>-8579</v>
      </c>
      <c r="N39" s="302">
        <v>8.5</v>
      </c>
      <c r="O39" s="293"/>
    </row>
    <row r="40" spans="1:16" ht="27" customHeight="1" x14ac:dyDescent="0.15">
      <c r="A40" s="248"/>
      <c r="B40" s="244"/>
      <c r="C40" s="244"/>
      <c r="D40" s="244"/>
      <c r="E40" s="244"/>
      <c r="F40" s="244"/>
      <c r="G40" s="1119" t="s">
        <v>499</v>
      </c>
      <c r="H40" s="1120"/>
      <c r="I40" s="1120"/>
      <c r="J40" s="1121"/>
      <c r="K40" s="300">
        <v>-16030056</v>
      </c>
      <c r="L40" s="300">
        <v>-33165</v>
      </c>
      <c r="M40" s="301">
        <v>-30169</v>
      </c>
      <c r="N40" s="302">
        <v>9.9</v>
      </c>
      <c r="O40" s="293"/>
    </row>
    <row r="41" spans="1:16" x14ac:dyDescent="0.15">
      <c r="A41" s="248"/>
      <c r="B41" s="244"/>
      <c r="C41" s="244"/>
      <c r="D41" s="244"/>
      <c r="E41" s="244"/>
      <c r="F41" s="244"/>
      <c r="G41" s="1125" t="s">
        <v>278</v>
      </c>
      <c r="H41" s="1126"/>
      <c r="I41" s="1126"/>
      <c r="J41" s="1127"/>
      <c r="K41" s="294">
        <v>6789840</v>
      </c>
      <c r="L41" s="300">
        <v>14048</v>
      </c>
      <c r="M41" s="301">
        <v>13672</v>
      </c>
      <c r="N41" s="302">
        <v>2.8</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2" t="s">
        <v>468</v>
      </c>
      <c r="J49" s="1114" t="s">
        <v>503</v>
      </c>
      <c r="K49" s="1115"/>
      <c r="L49" s="1115"/>
      <c r="M49" s="1115"/>
      <c r="N49" s="1116"/>
    </row>
    <row r="50" spans="1:14" x14ac:dyDescent="0.15">
      <c r="A50" s="248"/>
      <c r="B50" s="244"/>
      <c r="C50" s="244"/>
      <c r="D50" s="244"/>
      <c r="E50" s="244"/>
      <c r="F50" s="244"/>
      <c r="G50" s="312"/>
      <c r="H50" s="313"/>
      <c r="I50" s="1113"/>
      <c r="J50" s="314" t="s">
        <v>504</v>
      </c>
      <c r="K50" s="315" t="s">
        <v>505</v>
      </c>
      <c r="L50" s="316" t="s">
        <v>506</v>
      </c>
      <c r="M50" s="317" t="s">
        <v>507</v>
      </c>
      <c r="N50" s="318" t="s">
        <v>508</v>
      </c>
    </row>
    <row r="51" spans="1:14" x14ac:dyDescent="0.15">
      <c r="A51" s="248"/>
      <c r="B51" s="244"/>
      <c r="C51" s="244"/>
      <c r="D51" s="244"/>
      <c r="E51" s="244"/>
      <c r="F51" s="244"/>
      <c r="G51" s="310" t="s">
        <v>509</v>
      </c>
      <c r="H51" s="311"/>
      <c r="I51" s="319">
        <v>16267449</v>
      </c>
      <c r="J51" s="320">
        <v>34309</v>
      </c>
      <c r="K51" s="321">
        <v>-4.5</v>
      </c>
      <c r="L51" s="322">
        <v>47646</v>
      </c>
      <c r="M51" s="323">
        <v>8.9</v>
      </c>
      <c r="N51" s="324">
        <v>-13.4</v>
      </c>
    </row>
    <row r="52" spans="1:14" x14ac:dyDescent="0.15">
      <c r="A52" s="248"/>
      <c r="B52" s="244"/>
      <c r="C52" s="244"/>
      <c r="D52" s="244"/>
      <c r="E52" s="244"/>
      <c r="F52" s="244"/>
      <c r="G52" s="325"/>
      <c r="H52" s="326" t="s">
        <v>510</v>
      </c>
      <c r="I52" s="327">
        <v>12152726</v>
      </c>
      <c r="J52" s="328">
        <v>25631</v>
      </c>
      <c r="K52" s="329">
        <v>-5.4</v>
      </c>
      <c r="L52" s="330">
        <v>27308</v>
      </c>
      <c r="M52" s="331">
        <v>0.2</v>
      </c>
      <c r="N52" s="332">
        <v>-5.6</v>
      </c>
    </row>
    <row r="53" spans="1:14" x14ac:dyDescent="0.15">
      <c r="A53" s="248"/>
      <c r="B53" s="244"/>
      <c r="C53" s="244"/>
      <c r="D53" s="244"/>
      <c r="E53" s="244"/>
      <c r="F53" s="244"/>
      <c r="G53" s="310" t="s">
        <v>511</v>
      </c>
      <c r="H53" s="311"/>
      <c r="I53" s="319">
        <v>22132588</v>
      </c>
      <c r="J53" s="320">
        <v>46591</v>
      </c>
      <c r="K53" s="321">
        <v>35.799999999999997</v>
      </c>
      <c r="L53" s="322">
        <v>47155</v>
      </c>
      <c r="M53" s="323">
        <v>-1</v>
      </c>
      <c r="N53" s="324">
        <v>36.799999999999997</v>
      </c>
    </row>
    <row r="54" spans="1:14" x14ac:dyDescent="0.15">
      <c r="A54" s="248"/>
      <c r="B54" s="244"/>
      <c r="C54" s="244"/>
      <c r="D54" s="244"/>
      <c r="E54" s="244"/>
      <c r="F54" s="244"/>
      <c r="G54" s="325"/>
      <c r="H54" s="326" t="s">
        <v>510</v>
      </c>
      <c r="I54" s="327">
        <v>12591278</v>
      </c>
      <c r="J54" s="328">
        <v>26506</v>
      </c>
      <c r="K54" s="329">
        <v>3.4</v>
      </c>
      <c r="L54" s="330">
        <v>26802</v>
      </c>
      <c r="M54" s="331">
        <v>-1.9</v>
      </c>
      <c r="N54" s="332">
        <v>5.3</v>
      </c>
    </row>
    <row r="55" spans="1:14" x14ac:dyDescent="0.15">
      <c r="A55" s="248"/>
      <c r="B55" s="244"/>
      <c r="C55" s="244"/>
      <c r="D55" s="244"/>
      <c r="E55" s="244"/>
      <c r="F55" s="244"/>
      <c r="G55" s="310" t="s">
        <v>512</v>
      </c>
      <c r="H55" s="311"/>
      <c r="I55" s="319">
        <v>23109441</v>
      </c>
      <c r="J55" s="320">
        <v>48504</v>
      </c>
      <c r="K55" s="321">
        <v>4.0999999999999996</v>
      </c>
      <c r="L55" s="322">
        <v>43858</v>
      </c>
      <c r="M55" s="323">
        <v>-7</v>
      </c>
      <c r="N55" s="324">
        <v>11.1</v>
      </c>
    </row>
    <row r="56" spans="1:14" x14ac:dyDescent="0.15">
      <c r="A56" s="248"/>
      <c r="B56" s="244"/>
      <c r="C56" s="244"/>
      <c r="D56" s="244"/>
      <c r="E56" s="244"/>
      <c r="F56" s="244"/>
      <c r="G56" s="325"/>
      <c r="H56" s="326" t="s">
        <v>510</v>
      </c>
      <c r="I56" s="327">
        <v>12595550</v>
      </c>
      <c r="J56" s="328">
        <v>26437</v>
      </c>
      <c r="K56" s="329">
        <v>-0.3</v>
      </c>
      <c r="L56" s="330">
        <v>23714</v>
      </c>
      <c r="M56" s="331">
        <v>-11.5</v>
      </c>
      <c r="N56" s="332">
        <v>11.2</v>
      </c>
    </row>
    <row r="57" spans="1:14" x14ac:dyDescent="0.15">
      <c r="A57" s="248"/>
      <c r="B57" s="244"/>
      <c r="C57" s="244"/>
      <c r="D57" s="244"/>
      <c r="E57" s="244"/>
      <c r="F57" s="244"/>
      <c r="G57" s="310" t="s">
        <v>513</v>
      </c>
      <c r="H57" s="311"/>
      <c r="I57" s="319">
        <v>17267135</v>
      </c>
      <c r="J57" s="320">
        <v>35790</v>
      </c>
      <c r="K57" s="321">
        <v>-26.2</v>
      </c>
      <c r="L57" s="322">
        <v>41705</v>
      </c>
      <c r="M57" s="323">
        <v>-4.9000000000000004</v>
      </c>
      <c r="N57" s="324">
        <v>-21.3</v>
      </c>
    </row>
    <row r="58" spans="1:14" x14ac:dyDescent="0.15">
      <c r="A58" s="248"/>
      <c r="B58" s="244"/>
      <c r="C58" s="244"/>
      <c r="D58" s="244"/>
      <c r="E58" s="244"/>
      <c r="F58" s="244"/>
      <c r="G58" s="325"/>
      <c r="H58" s="326" t="s">
        <v>510</v>
      </c>
      <c r="I58" s="327">
        <v>9423990</v>
      </c>
      <c r="J58" s="328">
        <v>19533</v>
      </c>
      <c r="K58" s="329">
        <v>-26.1</v>
      </c>
      <c r="L58" s="330">
        <v>22742</v>
      </c>
      <c r="M58" s="331">
        <v>-4.0999999999999996</v>
      </c>
      <c r="N58" s="332">
        <v>-22</v>
      </c>
    </row>
    <row r="59" spans="1:14" x14ac:dyDescent="0.15">
      <c r="A59" s="248"/>
      <c r="B59" s="244"/>
      <c r="C59" s="244"/>
      <c r="D59" s="244"/>
      <c r="E59" s="244"/>
      <c r="F59" s="244"/>
      <c r="G59" s="310" t="s">
        <v>514</v>
      </c>
      <c r="H59" s="311"/>
      <c r="I59" s="319">
        <v>17140858</v>
      </c>
      <c r="J59" s="320">
        <v>35463</v>
      </c>
      <c r="K59" s="321">
        <v>-0.9</v>
      </c>
      <c r="L59" s="322">
        <v>47677</v>
      </c>
      <c r="M59" s="323">
        <v>14.3</v>
      </c>
      <c r="N59" s="324">
        <v>-15.2</v>
      </c>
    </row>
    <row r="60" spans="1:14" x14ac:dyDescent="0.15">
      <c r="A60" s="248"/>
      <c r="B60" s="244"/>
      <c r="C60" s="244"/>
      <c r="D60" s="244"/>
      <c r="E60" s="244"/>
      <c r="F60" s="244"/>
      <c r="G60" s="325"/>
      <c r="H60" s="326" t="s">
        <v>510</v>
      </c>
      <c r="I60" s="333">
        <v>9947860</v>
      </c>
      <c r="J60" s="328">
        <v>20581</v>
      </c>
      <c r="K60" s="329">
        <v>5.4</v>
      </c>
      <c r="L60" s="330">
        <v>23360</v>
      </c>
      <c r="M60" s="331">
        <v>2.7</v>
      </c>
      <c r="N60" s="332">
        <v>2.7</v>
      </c>
    </row>
    <row r="61" spans="1:14" x14ac:dyDescent="0.15">
      <c r="A61" s="248"/>
      <c r="B61" s="244"/>
      <c r="C61" s="244"/>
      <c r="D61" s="244"/>
      <c r="E61" s="244"/>
      <c r="F61" s="244"/>
      <c r="G61" s="310" t="s">
        <v>515</v>
      </c>
      <c r="H61" s="334"/>
      <c r="I61" s="335">
        <v>19183494</v>
      </c>
      <c r="J61" s="336">
        <v>40131</v>
      </c>
      <c r="K61" s="337">
        <v>1.7</v>
      </c>
      <c r="L61" s="338">
        <v>45608</v>
      </c>
      <c r="M61" s="339">
        <v>2.1</v>
      </c>
      <c r="N61" s="324">
        <v>-0.4</v>
      </c>
    </row>
    <row r="62" spans="1:14" x14ac:dyDescent="0.15">
      <c r="A62" s="248"/>
      <c r="B62" s="244"/>
      <c r="C62" s="244"/>
      <c r="D62" s="244"/>
      <c r="E62" s="244"/>
      <c r="F62" s="244"/>
      <c r="G62" s="325"/>
      <c r="H62" s="326" t="s">
        <v>510</v>
      </c>
      <c r="I62" s="327">
        <v>11342281</v>
      </c>
      <c r="J62" s="328">
        <v>23738</v>
      </c>
      <c r="K62" s="329">
        <v>-4.5999999999999996</v>
      </c>
      <c r="L62" s="330">
        <v>24785</v>
      </c>
      <c r="M62" s="331">
        <v>-2.9</v>
      </c>
      <c r="N62" s="332">
        <v>-1.7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7" t="s">
        <v>3</v>
      </c>
      <c r="D47" s="1137"/>
      <c r="E47" s="1138"/>
      <c r="F47" s="11">
        <v>6.4</v>
      </c>
      <c r="G47" s="12">
        <v>6.99</v>
      </c>
      <c r="H47" s="12">
        <v>7.25</v>
      </c>
      <c r="I47" s="12">
        <v>7.76</v>
      </c>
      <c r="J47" s="13">
        <v>8.6</v>
      </c>
    </row>
    <row r="48" spans="2:10" ht="57.75" customHeight="1" x14ac:dyDescent="0.15">
      <c r="B48" s="14"/>
      <c r="C48" s="1139" t="s">
        <v>4</v>
      </c>
      <c r="D48" s="1139"/>
      <c r="E48" s="1140"/>
      <c r="F48" s="15">
        <v>3.75</v>
      </c>
      <c r="G48" s="16">
        <v>3.94</v>
      </c>
      <c r="H48" s="16">
        <v>4.67</v>
      </c>
      <c r="I48" s="16">
        <v>3.85</v>
      </c>
      <c r="J48" s="17">
        <v>3.95</v>
      </c>
    </row>
    <row r="49" spans="2:10" ht="57.75" customHeight="1" thickBot="1" x14ac:dyDescent="0.2">
      <c r="B49" s="18"/>
      <c r="C49" s="1141" t="s">
        <v>5</v>
      </c>
      <c r="D49" s="1141"/>
      <c r="E49" s="1142"/>
      <c r="F49" s="19">
        <v>2.5299999999999998</v>
      </c>
      <c r="G49" s="20">
        <v>1.08</v>
      </c>
      <c r="H49" s="20">
        <v>1.72</v>
      </c>
      <c r="I49" s="20">
        <v>0.91</v>
      </c>
      <c r="J49" s="21">
        <v>2.2400000000000002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49" t="s">
        <v>522</v>
      </c>
      <c r="D34" s="1149"/>
      <c r="E34" s="1150"/>
      <c r="F34" s="32" t="s">
        <v>523</v>
      </c>
      <c r="G34" s="33" t="s">
        <v>524</v>
      </c>
      <c r="H34" s="33" t="s">
        <v>525</v>
      </c>
      <c r="I34" s="33" t="s">
        <v>525</v>
      </c>
      <c r="J34" s="34" t="s">
        <v>523</v>
      </c>
      <c r="K34" s="22"/>
      <c r="L34" s="22"/>
      <c r="M34" s="22"/>
      <c r="N34" s="22"/>
      <c r="O34" s="22"/>
      <c r="P34" s="22"/>
    </row>
    <row r="35" spans="1:16" ht="39" customHeight="1" x14ac:dyDescent="0.15">
      <c r="A35" s="22"/>
      <c r="B35" s="35"/>
      <c r="C35" s="1143" t="s">
        <v>526</v>
      </c>
      <c r="D35" s="1144"/>
      <c r="E35" s="1145"/>
      <c r="F35" s="36">
        <v>9.34</v>
      </c>
      <c r="G35" s="37">
        <v>9.94</v>
      </c>
      <c r="H35" s="37">
        <v>10.56</v>
      </c>
      <c r="I35" s="37">
        <v>11.49</v>
      </c>
      <c r="J35" s="38">
        <v>12.02</v>
      </c>
      <c r="K35" s="22"/>
      <c r="L35" s="22"/>
      <c r="M35" s="22"/>
      <c r="N35" s="22"/>
      <c r="O35" s="22"/>
      <c r="P35" s="22"/>
    </row>
    <row r="36" spans="1:16" ht="39" customHeight="1" x14ac:dyDescent="0.15">
      <c r="A36" s="22"/>
      <c r="B36" s="35"/>
      <c r="C36" s="1143" t="s">
        <v>527</v>
      </c>
      <c r="D36" s="1144"/>
      <c r="E36" s="1145"/>
      <c r="F36" s="36">
        <v>4.8099999999999996</v>
      </c>
      <c r="G36" s="37">
        <v>5.0199999999999996</v>
      </c>
      <c r="H36" s="37">
        <v>5.78</v>
      </c>
      <c r="I36" s="37">
        <v>4.9400000000000004</v>
      </c>
      <c r="J36" s="38">
        <v>5.01</v>
      </c>
      <c r="K36" s="22"/>
      <c r="L36" s="22"/>
      <c r="M36" s="22"/>
      <c r="N36" s="22"/>
      <c r="O36" s="22"/>
      <c r="P36" s="22"/>
    </row>
    <row r="37" spans="1:16" ht="39" customHeight="1" x14ac:dyDescent="0.15">
      <c r="A37" s="22"/>
      <c r="B37" s="35"/>
      <c r="C37" s="1143" t="s">
        <v>528</v>
      </c>
      <c r="D37" s="1144"/>
      <c r="E37" s="1145"/>
      <c r="F37" s="36">
        <v>5.18</v>
      </c>
      <c r="G37" s="37">
        <v>5.58</v>
      </c>
      <c r="H37" s="37">
        <v>5.44</v>
      </c>
      <c r="I37" s="37">
        <v>4.83</v>
      </c>
      <c r="J37" s="38">
        <v>4.53</v>
      </c>
      <c r="K37" s="22"/>
      <c r="L37" s="22"/>
      <c r="M37" s="22"/>
      <c r="N37" s="22"/>
      <c r="O37" s="22"/>
      <c r="P37" s="22"/>
    </row>
    <row r="38" spans="1:16" ht="39" customHeight="1" x14ac:dyDescent="0.15">
      <c r="A38" s="22"/>
      <c r="B38" s="35"/>
      <c r="C38" s="1143" t="s">
        <v>529</v>
      </c>
      <c r="D38" s="1144"/>
      <c r="E38" s="1145"/>
      <c r="F38" s="36">
        <v>0.82</v>
      </c>
      <c r="G38" s="37">
        <v>0.97</v>
      </c>
      <c r="H38" s="37">
        <v>1.38</v>
      </c>
      <c r="I38" s="37">
        <v>0.86</v>
      </c>
      <c r="J38" s="38">
        <v>0.91</v>
      </c>
      <c r="K38" s="22"/>
      <c r="L38" s="22"/>
      <c r="M38" s="22"/>
      <c r="N38" s="22"/>
      <c r="O38" s="22"/>
      <c r="P38" s="22"/>
    </row>
    <row r="39" spans="1:16" ht="39" customHeight="1" x14ac:dyDescent="0.15">
      <c r="A39" s="22"/>
      <c r="B39" s="35"/>
      <c r="C39" s="1143" t="s">
        <v>530</v>
      </c>
      <c r="D39" s="1144"/>
      <c r="E39" s="1145"/>
      <c r="F39" s="36">
        <v>0.41</v>
      </c>
      <c r="G39" s="37">
        <v>0.33</v>
      </c>
      <c r="H39" s="37">
        <v>0.46</v>
      </c>
      <c r="I39" s="37">
        <v>0.59</v>
      </c>
      <c r="J39" s="38">
        <v>0.72</v>
      </c>
      <c r="K39" s="22"/>
      <c r="L39" s="22"/>
      <c r="M39" s="22"/>
      <c r="N39" s="22"/>
      <c r="O39" s="22"/>
      <c r="P39" s="22"/>
    </row>
    <row r="40" spans="1:16" ht="39" customHeight="1" x14ac:dyDescent="0.15">
      <c r="A40" s="22"/>
      <c r="B40" s="35"/>
      <c r="C40" s="1143" t="s">
        <v>531</v>
      </c>
      <c r="D40" s="1144"/>
      <c r="E40" s="1145"/>
      <c r="F40" s="36">
        <v>0.02</v>
      </c>
      <c r="G40" s="37">
        <v>0.02</v>
      </c>
      <c r="H40" s="37">
        <v>0.4</v>
      </c>
      <c r="I40" s="37">
        <v>0.42</v>
      </c>
      <c r="J40" s="38">
        <v>0.16</v>
      </c>
      <c r="K40" s="22"/>
      <c r="L40" s="22"/>
      <c r="M40" s="22"/>
      <c r="N40" s="22"/>
      <c r="O40" s="22"/>
      <c r="P40" s="22"/>
    </row>
    <row r="41" spans="1:16" ht="39" customHeight="1" x14ac:dyDescent="0.15">
      <c r="A41" s="22"/>
      <c r="B41" s="35"/>
      <c r="C41" s="1143" t="s">
        <v>532</v>
      </c>
      <c r="D41" s="1144"/>
      <c r="E41" s="1145"/>
      <c r="F41" s="36">
        <v>0.01</v>
      </c>
      <c r="G41" s="37">
        <v>0.01</v>
      </c>
      <c r="H41" s="37" t="s">
        <v>533</v>
      </c>
      <c r="I41" s="37">
        <v>0.01</v>
      </c>
      <c r="J41" s="38">
        <v>0.01</v>
      </c>
      <c r="K41" s="22"/>
      <c r="L41" s="22"/>
      <c r="M41" s="22"/>
      <c r="N41" s="22"/>
      <c r="O41" s="22"/>
      <c r="P41" s="22"/>
    </row>
    <row r="42" spans="1:16" ht="39" customHeight="1" x14ac:dyDescent="0.15">
      <c r="A42" s="22"/>
      <c r="B42" s="39"/>
      <c r="C42" s="1143" t="s">
        <v>534</v>
      </c>
      <c r="D42" s="1144"/>
      <c r="E42" s="1145"/>
      <c r="F42" s="36" t="s">
        <v>478</v>
      </c>
      <c r="G42" s="37" t="s">
        <v>478</v>
      </c>
      <c r="H42" s="37" t="s">
        <v>478</v>
      </c>
      <c r="I42" s="37" t="s">
        <v>478</v>
      </c>
      <c r="J42" s="38" t="s">
        <v>478</v>
      </c>
      <c r="K42" s="22"/>
      <c r="L42" s="22"/>
      <c r="M42" s="22"/>
      <c r="N42" s="22"/>
      <c r="O42" s="22"/>
      <c r="P42" s="22"/>
    </row>
    <row r="43" spans="1:16" ht="39" customHeight="1" thickBot="1" x14ac:dyDescent="0.2">
      <c r="A43" s="22"/>
      <c r="B43" s="40"/>
      <c r="C43" s="1146" t="s">
        <v>535</v>
      </c>
      <c r="D43" s="1147"/>
      <c r="E43" s="1148"/>
      <c r="F43" s="41">
        <v>0.06</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15898</v>
      </c>
      <c r="L45" s="60">
        <v>15524</v>
      </c>
      <c r="M45" s="60">
        <v>15500</v>
      </c>
      <c r="N45" s="60">
        <v>15485</v>
      </c>
      <c r="O45" s="61">
        <v>14999</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x14ac:dyDescent="0.15">
      <c r="A47" s="48"/>
      <c r="B47" s="1161"/>
      <c r="C47" s="1162"/>
      <c r="D47" s="62"/>
      <c r="E47" s="1153" t="s">
        <v>13</v>
      </c>
      <c r="F47" s="1153"/>
      <c r="G47" s="1153"/>
      <c r="H47" s="1153"/>
      <c r="I47" s="1153"/>
      <c r="J47" s="1154"/>
      <c r="K47" s="63">
        <v>117</v>
      </c>
      <c r="L47" s="64">
        <v>167</v>
      </c>
      <c r="M47" s="64">
        <v>217</v>
      </c>
      <c r="N47" s="64">
        <v>267</v>
      </c>
      <c r="O47" s="65">
        <v>317</v>
      </c>
      <c r="P47" s="48"/>
      <c r="Q47" s="48"/>
      <c r="R47" s="48"/>
      <c r="S47" s="48"/>
      <c r="T47" s="48"/>
      <c r="U47" s="48"/>
    </row>
    <row r="48" spans="1:21" ht="30.75" customHeight="1" x14ac:dyDescent="0.15">
      <c r="A48" s="48"/>
      <c r="B48" s="1161"/>
      <c r="C48" s="1162"/>
      <c r="D48" s="62"/>
      <c r="E48" s="1153" t="s">
        <v>14</v>
      </c>
      <c r="F48" s="1153"/>
      <c r="G48" s="1153"/>
      <c r="H48" s="1153"/>
      <c r="I48" s="1153"/>
      <c r="J48" s="1154"/>
      <c r="K48" s="63">
        <v>8740</v>
      </c>
      <c r="L48" s="64">
        <v>8832</v>
      </c>
      <c r="M48" s="64">
        <v>9912</v>
      </c>
      <c r="N48" s="64">
        <v>8989</v>
      </c>
      <c r="O48" s="65">
        <v>10240</v>
      </c>
      <c r="P48" s="48"/>
      <c r="Q48" s="48"/>
      <c r="R48" s="48"/>
      <c r="S48" s="48"/>
      <c r="T48" s="48"/>
      <c r="U48" s="48"/>
    </row>
    <row r="49" spans="1:21" ht="30.75" customHeight="1" x14ac:dyDescent="0.15">
      <c r="A49" s="48"/>
      <c r="B49" s="1161"/>
      <c r="C49" s="1162"/>
      <c r="D49" s="62"/>
      <c r="E49" s="1153" t="s">
        <v>15</v>
      </c>
      <c r="F49" s="1153"/>
      <c r="G49" s="1153"/>
      <c r="H49" s="1153"/>
      <c r="I49" s="1153"/>
      <c r="J49" s="1154"/>
      <c r="K49" s="63">
        <v>1115</v>
      </c>
      <c r="L49" s="64">
        <v>1021</v>
      </c>
      <c r="M49" s="64">
        <v>650</v>
      </c>
      <c r="N49" s="64">
        <v>351</v>
      </c>
      <c r="O49" s="65">
        <v>147</v>
      </c>
      <c r="P49" s="48"/>
      <c r="Q49" s="48"/>
      <c r="R49" s="48"/>
      <c r="S49" s="48"/>
      <c r="T49" s="48"/>
      <c r="U49" s="48"/>
    </row>
    <row r="50" spans="1:21" ht="30.75" customHeight="1" x14ac:dyDescent="0.15">
      <c r="A50" s="48"/>
      <c r="B50" s="1161"/>
      <c r="C50" s="1162"/>
      <c r="D50" s="62"/>
      <c r="E50" s="1153" t="s">
        <v>16</v>
      </c>
      <c r="F50" s="1153"/>
      <c r="G50" s="1153"/>
      <c r="H50" s="1153"/>
      <c r="I50" s="1153"/>
      <c r="J50" s="1154"/>
      <c r="K50" s="63">
        <v>3080</v>
      </c>
      <c r="L50" s="64">
        <v>2536</v>
      </c>
      <c r="M50" s="64">
        <v>3551</v>
      </c>
      <c r="N50" s="64">
        <v>1664</v>
      </c>
      <c r="O50" s="65">
        <v>1614</v>
      </c>
      <c r="P50" s="48"/>
      <c r="Q50" s="48"/>
      <c r="R50" s="48"/>
      <c r="S50" s="48"/>
      <c r="T50" s="48"/>
      <c r="U50" s="48"/>
    </row>
    <row r="51" spans="1:21" ht="30.75" customHeight="1" x14ac:dyDescent="0.15">
      <c r="A51" s="48"/>
      <c r="B51" s="1163"/>
      <c r="C51" s="1164"/>
      <c r="D51" s="66"/>
      <c r="E51" s="1153" t="s">
        <v>17</v>
      </c>
      <c r="F51" s="1153"/>
      <c r="G51" s="1153"/>
      <c r="H51" s="1153"/>
      <c r="I51" s="1153"/>
      <c r="J51" s="1154"/>
      <c r="K51" s="63">
        <v>2</v>
      </c>
      <c r="L51" s="64">
        <v>13</v>
      </c>
      <c r="M51" s="64">
        <v>9</v>
      </c>
      <c r="N51" s="64">
        <v>6</v>
      </c>
      <c r="O51" s="65">
        <v>3</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19101</v>
      </c>
      <c r="L52" s="64">
        <v>19197</v>
      </c>
      <c r="M52" s="64">
        <v>19318</v>
      </c>
      <c r="N52" s="64">
        <v>19887</v>
      </c>
      <c r="O52" s="65">
        <v>20530</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9851</v>
      </c>
      <c r="L53" s="69">
        <v>8896</v>
      </c>
      <c r="M53" s="69">
        <v>10521</v>
      </c>
      <c r="N53" s="69">
        <v>6875</v>
      </c>
      <c r="O53" s="70">
        <v>6790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179" t="s">
        <v>23</v>
      </c>
      <c r="C41" s="1180"/>
      <c r="D41" s="81"/>
      <c r="E41" s="1181" t="s">
        <v>24</v>
      </c>
      <c r="F41" s="1181"/>
      <c r="G41" s="1181"/>
      <c r="H41" s="1182"/>
      <c r="I41" s="82">
        <v>150064</v>
      </c>
      <c r="J41" s="83">
        <v>153929</v>
      </c>
      <c r="K41" s="83">
        <v>158662</v>
      </c>
      <c r="L41" s="83">
        <v>161880</v>
      </c>
      <c r="M41" s="84">
        <v>165011</v>
      </c>
    </row>
    <row r="42" spans="2:13" ht="27.75" customHeight="1" x14ac:dyDescent="0.15">
      <c r="B42" s="1169"/>
      <c r="C42" s="1170"/>
      <c r="D42" s="85"/>
      <c r="E42" s="1173" t="s">
        <v>25</v>
      </c>
      <c r="F42" s="1173"/>
      <c r="G42" s="1173"/>
      <c r="H42" s="1174"/>
      <c r="I42" s="86">
        <v>15463</v>
      </c>
      <c r="J42" s="87">
        <v>14534</v>
      </c>
      <c r="K42" s="87">
        <v>11177</v>
      </c>
      <c r="L42" s="87">
        <v>10033</v>
      </c>
      <c r="M42" s="88">
        <v>8613</v>
      </c>
    </row>
    <row r="43" spans="2:13" ht="27.75" customHeight="1" x14ac:dyDescent="0.15">
      <c r="B43" s="1169"/>
      <c r="C43" s="1170"/>
      <c r="D43" s="85"/>
      <c r="E43" s="1173" t="s">
        <v>26</v>
      </c>
      <c r="F43" s="1173"/>
      <c r="G43" s="1173"/>
      <c r="H43" s="1174"/>
      <c r="I43" s="86">
        <v>139010</v>
      </c>
      <c r="J43" s="87">
        <v>138781</v>
      </c>
      <c r="K43" s="87">
        <v>132247</v>
      </c>
      <c r="L43" s="87">
        <v>128763</v>
      </c>
      <c r="M43" s="88">
        <v>124319</v>
      </c>
    </row>
    <row r="44" spans="2:13" ht="27.75" customHeight="1" x14ac:dyDescent="0.15">
      <c r="B44" s="1169"/>
      <c r="C44" s="1170"/>
      <c r="D44" s="85"/>
      <c r="E44" s="1173" t="s">
        <v>27</v>
      </c>
      <c r="F44" s="1173"/>
      <c r="G44" s="1173"/>
      <c r="H44" s="1174"/>
      <c r="I44" s="86">
        <v>2867</v>
      </c>
      <c r="J44" s="87">
        <v>1839</v>
      </c>
      <c r="K44" s="87">
        <v>1188</v>
      </c>
      <c r="L44" s="87">
        <v>965</v>
      </c>
      <c r="M44" s="88">
        <v>825</v>
      </c>
    </row>
    <row r="45" spans="2:13" ht="27.75" customHeight="1" x14ac:dyDescent="0.15">
      <c r="B45" s="1169"/>
      <c r="C45" s="1170"/>
      <c r="D45" s="85"/>
      <c r="E45" s="1173" t="s">
        <v>28</v>
      </c>
      <c r="F45" s="1173"/>
      <c r="G45" s="1173"/>
      <c r="H45" s="1174"/>
      <c r="I45" s="86">
        <v>29759</v>
      </c>
      <c r="J45" s="87">
        <v>27343</v>
      </c>
      <c r="K45" s="87">
        <v>25955</v>
      </c>
      <c r="L45" s="87">
        <v>24267</v>
      </c>
      <c r="M45" s="88">
        <v>23162</v>
      </c>
    </row>
    <row r="46" spans="2:13" ht="27.75" customHeight="1" x14ac:dyDescent="0.15">
      <c r="B46" s="1169"/>
      <c r="C46" s="1170"/>
      <c r="D46" s="85"/>
      <c r="E46" s="1173" t="s">
        <v>29</v>
      </c>
      <c r="F46" s="1173"/>
      <c r="G46" s="1173"/>
      <c r="H46" s="1174"/>
      <c r="I46" s="86">
        <v>503</v>
      </c>
      <c r="J46" s="87">
        <v>395</v>
      </c>
      <c r="K46" s="87">
        <v>947</v>
      </c>
      <c r="L46" s="87">
        <v>802</v>
      </c>
      <c r="M46" s="88">
        <v>752</v>
      </c>
    </row>
    <row r="47" spans="2:13" ht="27.75" customHeight="1" x14ac:dyDescent="0.15">
      <c r="B47" s="1169"/>
      <c r="C47" s="1170"/>
      <c r="D47" s="85"/>
      <c r="E47" s="1173" t="s">
        <v>30</v>
      </c>
      <c r="F47" s="1173"/>
      <c r="G47" s="1173"/>
      <c r="H47" s="1174"/>
      <c r="I47" s="86" t="s">
        <v>478</v>
      </c>
      <c r="J47" s="87" t="s">
        <v>478</v>
      </c>
      <c r="K47" s="87" t="s">
        <v>478</v>
      </c>
      <c r="L47" s="87" t="s">
        <v>478</v>
      </c>
      <c r="M47" s="88" t="s">
        <v>478</v>
      </c>
    </row>
    <row r="48" spans="2:13" ht="27.75" customHeight="1" x14ac:dyDescent="0.15">
      <c r="B48" s="1171"/>
      <c r="C48" s="1172"/>
      <c r="D48" s="85"/>
      <c r="E48" s="1173" t="s">
        <v>31</v>
      </c>
      <c r="F48" s="1173"/>
      <c r="G48" s="1173"/>
      <c r="H48" s="1174"/>
      <c r="I48" s="86" t="s">
        <v>478</v>
      </c>
      <c r="J48" s="87" t="s">
        <v>478</v>
      </c>
      <c r="K48" s="87" t="s">
        <v>478</v>
      </c>
      <c r="L48" s="87" t="s">
        <v>478</v>
      </c>
      <c r="M48" s="88" t="s">
        <v>478</v>
      </c>
    </row>
    <row r="49" spans="2:13" ht="27.75" customHeight="1" x14ac:dyDescent="0.15">
      <c r="B49" s="1167" t="s">
        <v>32</v>
      </c>
      <c r="C49" s="1168"/>
      <c r="D49" s="89"/>
      <c r="E49" s="1173" t="s">
        <v>33</v>
      </c>
      <c r="F49" s="1173"/>
      <c r="G49" s="1173"/>
      <c r="H49" s="1174"/>
      <c r="I49" s="86">
        <v>11754</v>
      </c>
      <c r="J49" s="87">
        <v>12691</v>
      </c>
      <c r="K49" s="87">
        <v>13882</v>
      </c>
      <c r="L49" s="87">
        <v>17567</v>
      </c>
      <c r="M49" s="88">
        <v>21997</v>
      </c>
    </row>
    <row r="50" spans="2:13" ht="27.75" customHeight="1" x14ac:dyDescent="0.15">
      <c r="B50" s="1169"/>
      <c r="C50" s="1170"/>
      <c r="D50" s="85"/>
      <c r="E50" s="1173" t="s">
        <v>34</v>
      </c>
      <c r="F50" s="1173"/>
      <c r="G50" s="1173"/>
      <c r="H50" s="1174"/>
      <c r="I50" s="86">
        <v>59532</v>
      </c>
      <c r="J50" s="87">
        <v>59708</v>
      </c>
      <c r="K50" s="87">
        <v>54368</v>
      </c>
      <c r="L50" s="87">
        <v>51182</v>
      </c>
      <c r="M50" s="88">
        <v>46914</v>
      </c>
    </row>
    <row r="51" spans="2:13" ht="27.75" customHeight="1" x14ac:dyDescent="0.15">
      <c r="B51" s="1171"/>
      <c r="C51" s="1172"/>
      <c r="D51" s="85"/>
      <c r="E51" s="1173" t="s">
        <v>35</v>
      </c>
      <c r="F51" s="1173"/>
      <c r="G51" s="1173"/>
      <c r="H51" s="1174"/>
      <c r="I51" s="86">
        <v>186541</v>
      </c>
      <c r="J51" s="87">
        <v>185933</v>
      </c>
      <c r="K51" s="87">
        <v>193087</v>
      </c>
      <c r="L51" s="87">
        <v>193146</v>
      </c>
      <c r="M51" s="88">
        <v>196394</v>
      </c>
    </row>
    <row r="52" spans="2:13" ht="27.75" customHeight="1" thickBot="1" x14ac:dyDescent="0.2">
      <c r="B52" s="1175" t="s">
        <v>36</v>
      </c>
      <c r="C52" s="1176"/>
      <c r="D52" s="90"/>
      <c r="E52" s="1177" t="s">
        <v>37</v>
      </c>
      <c r="F52" s="1177"/>
      <c r="G52" s="1177"/>
      <c r="H52" s="1178"/>
      <c r="I52" s="91">
        <v>79838</v>
      </c>
      <c r="J52" s="92">
        <v>78489</v>
      </c>
      <c r="K52" s="92">
        <v>68840</v>
      </c>
      <c r="L52" s="92">
        <v>64815</v>
      </c>
      <c r="M52" s="93">
        <v>57376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34309</v>
      </c>
      <c r="E3" s="116"/>
      <c r="F3" s="117">
        <v>47646</v>
      </c>
      <c r="G3" s="118"/>
      <c r="H3" s="119"/>
    </row>
    <row r="4" spans="1:8" x14ac:dyDescent="0.15">
      <c r="A4" s="120"/>
      <c r="B4" s="121"/>
      <c r="C4" s="122"/>
      <c r="D4" s="123">
        <v>25631</v>
      </c>
      <c r="E4" s="124"/>
      <c r="F4" s="125">
        <v>27308</v>
      </c>
      <c r="G4" s="126"/>
      <c r="H4" s="127"/>
    </row>
    <row r="5" spans="1:8" x14ac:dyDescent="0.15">
      <c r="A5" s="108" t="s">
        <v>511</v>
      </c>
      <c r="B5" s="113"/>
      <c r="C5" s="114"/>
      <c r="D5" s="115">
        <v>46591</v>
      </c>
      <c r="E5" s="116"/>
      <c r="F5" s="117">
        <v>47155</v>
      </c>
      <c r="G5" s="118"/>
      <c r="H5" s="119"/>
    </row>
    <row r="6" spans="1:8" x14ac:dyDescent="0.15">
      <c r="A6" s="120"/>
      <c r="B6" s="121"/>
      <c r="C6" s="122"/>
      <c r="D6" s="123">
        <v>26506</v>
      </c>
      <c r="E6" s="124"/>
      <c r="F6" s="125">
        <v>26802</v>
      </c>
      <c r="G6" s="126"/>
      <c r="H6" s="127"/>
    </row>
    <row r="7" spans="1:8" x14ac:dyDescent="0.15">
      <c r="A7" s="108" t="s">
        <v>512</v>
      </c>
      <c r="B7" s="113"/>
      <c r="C7" s="114"/>
      <c r="D7" s="115">
        <v>48504</v>
      </c>
      <c r="E7" s="116"/>
      <c r="F7" s="117">
        <v>43858</v>
      </c>
      <c r="G7" s="118"/>
      <c r="H7" s="119"/>
    </row>
    <row r="8" spans="1:8" x14ac:dyDescent="0.15">
      <c r="A8" s="120"/>
      <c r="B8" s="121"/>
      <c r="C8" s="122"/>
      <c r="D8" s="123">
        <v>26437</v>
      </c>
      <c r="E8" s="124"/>
      <c r="F8" s="125">
        <v>23714</v>
      </c>
      <c r="G8" s="126"/>
      <c r="H8" s="127"/>
    </row>
    <row r="9" spans="1:8" x14ac:dyDescent="0.15">
      <c r="A9" s="108" t="s">
        <v>513</v>
      </c>
      <c r="B9" s="113"/>
      <c r="C9" s="114"/>
      <c r="D9" s="115">
        <v>35790</v>
      </c>
      <c r="E9" s="116"/>
      <c r="F9" s="117">
        <v>41705</v>
      </c>
      <c r="G9" s="118"/>
      <c r="H9" s="119"/>
    </row>
    <row r="10" spans="1:8" x14ac:dyDescent="0.15">
      <c r="A10" s="120"/>
      <c r="B10" s="121"/>
      <c r="C10" s="122"/>
      <c r="D10" s="123">
        <v>19533</v>
      </c>
      <c r="E10" s="124"/>
      <c r="F10" s="125">
        <v>22742</v>
      </c>
      <c r="G10" s="126"/>
      <c r="H10" s="127"/>
    </row>
    <row r="11" spans="1:8" x14ac:dyDescent="0.15">
      <c r="A11" s="108" t="s">
        <v>514</v>
      </c>
      <c r="B11" s="113"/>
      <c r="C11" s="114"/>
      <c r="D11" s="115">
        <v>35463</v>
      </c>
      <c r="E11" s="116"/>
      <c r="F11" s="117">
        <v>47677</v>
      </c>
      <c r="G11" s="118"/>
      <c r="H11" s="119"/>
    </row>
    <row r="12" spans="1:8" x14ac:dyDescent="0.15">
      <c r="A12" s="120"/>
      <c r="B12" s="121"/>
      <c r="C12" s="128"/>
      <c r="D12" s="123">
        <v>20581</v>
      </c>
      <c r="E12" s="124"/>
      <c r="F12" s="125">
        <v>23360</v>
      </c>
      <c r="G12" s="126"/>
      <c r="H12" s="127"/>
    </row>
    <row r="13" spans="1:8" x14ac:dyDescent="0.15">
      <c r="A13" s="108"/>
      <c r="B13" s="113"/>
      <c r="C13" s="129"/>
      <c r="D13" s="130">
        <v>40131</v>
      </c>
      <c r="E13" s="131"/>
      <c r="F13" s="132">
        <v>45608</v>
      </c>
      <c r="G13" s="133"/>
      <c r="H13" s="119"/>
    </row>
    <row r="14" spans="1:8" x14ac:dyDescent="0.15">
      <c r="A14" s="120"/>
      <c r="B14" s="121"/>
      <c r="C14" s="122"/>
      <c r="D14" s="123">
        <v>23738</v>
      </c>
      <c r="E14" s="124"/>
      <c r="F14" s="125">
        <v>24785</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3.75</v>
      </c>
      <c r="C19" s="134">
        <f>ROUND(VALUE(SUBSTITUTE(実質収支比率等に係る経年分析!G$48,"▲","-")),2)</f>
        <v>3.94</v>
      </c>
      <c r="D19" s="134">
        <f>ROUND(VALUE(SUBSTITUTE(実質収支比率等に係る経年分析!H$48,"▲","-")),2)</f>
        <v>4.67</v>
      </c>
      <c r="E19" s="134">
        <f>ROUND(VALUE(SUBSTITUTE(実質収支比率等に係る経年分析!I$48,"▲","-")),2)</f>
        <v>3.85</v>
      </c>
      <c r="F19" s="134">
        <f>ROUND(VALUE(SUBSTITUTE(実質収支比率等に係る経年分析!J$48,"▲","-")),2)</f>
        <v>3.95</v>
      </c>
    </row>
    <row r="20" spans="1:11" x14ac:dyDescent="0.15">
      <c r="A20" s="134" t="s">
        <v>42</v>
      </c>
      <c r="B20" s="134">
        <f>ROUND(VALUE(SUBSTITUTE(実質収支比率等に係る経年分析!F$47,"▲","-")),2)</f>
        <v>6.4</v>
      </c>
      <c r="C20" s="134">
        <f>ROUND(VALUE(SUBSTITUTE(実質収支比率等に係る経年分析!G$47,"▲","-")),2)</f>
        <v>6.99</v>
      </c>
      <c r="D20" s="134">
        <f>ROUND(VALUE(SUBSTITUTE(実質収支比率等に係る経年分析!H$47,"▲","-")),2)</f>
        <v>7.25</v>
      </c>
      <c r="E20" s="134">
        <f>ROUND(VALUE(SUBSTITUTE(実質収支比率等に係る経年分析!I$47,"▲","-")),2)</f>
        <v>7.76</v>
      </c>
      <c r="F20" s="134">
        <f>ROUND(VALUE(SUBSTITUTE(実質収支比率等に係る経年分析!J$47,"▲","-")),2)</f>
        <v>8.6</v>
      </c>
    </row>
    <row r="21" spans="1:11" x14ac:dyDescent="0.15">
      <c r="A21" s="134" t="s">
        <v>43</v>
      </c>
      <c r="B21" s="134">
        <f>IF(ISNUMBER(VALUE(SUBSTITUTE(実質収支比率等に係る経年分析!F$49,"▲","-"))),ROUND(VALUE(SUBSTITUTE(実質収支比率等に係る経年分析!F$49,"▲","-")),2),NA())</f>
        <v>2.5299999999999998</v>
      </c>
      <c r="C21" s="134">
        <f>IF(ISNUMBER(VALUE(SUBSTITUTE(実質収支比率等に係る経年分析!G$49,"▲","-"))),ROUND(VALUE(SUBSTITUTE(実質収支比率等に係る経年分析!G$49,"▲","-")),2),NA())</f>
        <v>1.08</v>
      </c>
      <c r="D21" s="134">
        <f>IF(ISNUMBER(VALUE(SUBSTITUTE(実質収支比率等に係る経年分析!H$49,"▲","-"))),ROUND(VALUE(SUBSTITUTE(実質収支比率等に係る経年分析!H$49,"▲","-")),2),NA())</f>
        <v>1.72</v>
      </c>
      <c r="E21" s="134">
        <f>IF(ISNUMBER(VALUE(SUBSTITUTE(実質収支比率等に係る経年分析!I$49,"▲","-"))),ROUND(VALUE(SUBSTITUTE(実質収支比率等に係る経年分析!I$49,"▲","-")),2),NA())</f>
        <v>0.91</v>
      </c>
      <c r="F21" s="134">
        <f>IF(ISNUMBER(VALUE(SUBSTITUTE(実質収支比率等に係る経年分析!J$49,"▲","-"))),ROUND(VALUE(SUBSTITUTE(実質収支比率等に係る経年分析!J$49,"▲","-")),2),NA())</f>
        <v>2.2400000000000002</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倉敷市母子寡婦福祉資金貸付特別会計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倉敷市介護保険事業特別会計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x14ac:dyDescent="0.15">
      <c r="A31" s="135" t="str">
        <f>IF(連結実質赤字比率に係る赤字・黒字の構成分析!C$39="",NA(),連結実質赤字比率に係る赤字・黒字の構成分析!C$39)</f>
        <v>倉敷市立児島市民病院事業会計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0.72</v>
      </c>
    </row>
    <row r="32" spans="1:11" x14ac:dyDescent="0.15">
      <c r="A32" s="135" t="str">
        <f>IF(連結実質赤字比率に係る赤字・黒字の構成分析!C$38="",NA(),連結実質赤字比率に係る赤字・黒字の構成分析!C$38)</f>
        <v>倉敷市国民健康保険事業特別会計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0.91</v>
      </c>
    </row>
    <row r="33" spans="1:16" x14ac:dyDescent="0.15">
      <c r="A33" s="135" t="str">
        <f>IF(連結実質赤字比率に係る赤字・黒字の構成分析!C$37="",NA(),連結実質赤字比率に係る赤字・黒字の構成分析!C$37)</f>
        <v>倉敷市水道事業会計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5.58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4.53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4.8099999999999996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5.0199999999999996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5.78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4.9400000000000004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5.01</v>
      </c>
    </row>
    <row r="35" spans="1:16" x14ac:dyDescent="0.15">
      <c r="A35" s="135" t="str">
        <f>IF(連結実質赤字比率に係る赤字・黒字の構成分析!C$35="",NA(),連結実質赤字比率に係る赤字・黒字の構成分析!C$35)</f>
        <v>倉敷市児島モーターボート競走事業会計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9.34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12.02</v>
      </c>
    </row>
    <row r="36" spans="1:16" x14ac:dyDescent="0.15">
      <c r="A36" s="135" t="str">
        <f>IF(連結実質赤字比率に係る赤字・黒字の構成分析!C$34="",NA(),連結実質赤字比率に係る赤字・黒字の構成分析!C$34)</f>
        <v>倉敷市住宅新築資金等貸付特別会計</v>
      </c>
      <c r="B36" s="135">
        <f>IF(ROUND(VALUE(SUBSTITUTE(連結実質赤字比率に係る赤字・黒字の構成分析!F$34,"▲", "-")), 2) &lt; 0, ABS(ROUND(VALUE(SUBSTITUTE(連結実質赤字比率に係る赤字・黒字の構成分析!F$34,"▲", "-")), 2)), NA())</f>
        <v>1.07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1.08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1.1100000000000001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1.1100000000000001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1.07</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19101</v>
      </c>
      <c r="E42" s="136"/>
      <c r="F42" s="136"/>
      <c r="G42" s="136">
        <f>'実質公債費比率（分子）の構造'!L$52</f>
        <v>19197</v>
      </c>
      <c r="H42" s="136"/>
      <c r="I42" s="136"/>
      <c r="J42" s="136">
        <f>'実質公債費比率（分子）の構造'!M$52</f>
        <v>19318</v>
      </c>
      <c r="K42" s="136"/>
      <c r="L42" s="136"/>
      <c r="M42" s="136">
        <f>'実質公債費比率（分子）の構造'!N$52</f>
        <v>19887</v>
      </c>
      <c r="N42" s="136"/>
      <c r="O42" s="136"/>
      <c r="P42" s="136">
        <f>'実質公債費比率（分子）の構造'!O$52</f>
        <v>20530</v>
      </c>
    </row>
    <row r="43" spans="1:16" x14ac:dyDescent="0.15">
      <c r="A43" s="136" t="s">
        <v>51</v>
      </c>
      <c r="B43" s="136">
        <f>'実質公債費比率（分子）の構造'!K$51</f>
        <v>2</v>
      </c>
      <c r="C43" s="136"/>
      <c r="D43" s="136"/>
      <c r="E43" s="136">
        <f>'実質公債費比率（分子）の構造'!L$51</f>
        <v>13</v>
      </c>
      <c r="F43" s="136"/>
      <c r="G43" s="136"/>
      <c r="H43" s="136">
        <f>'実質公債費比率（分子）の構造'!M$51</f>
        <v>9</v>
      </c>
      <c r="I43" s="136"/>
      <c r="J43" s="136"/>
      <c r="K43" s="136">
        <f>'実質公債費比率（分子）の構造'!N$51</f>
        <v>6</v>
      </c>
      <c r="L43" s="136"/>
      <c r="M43" s="136"/>
      <c r="N43" s="136">
        <f>'実質公債費比率（分子）の構造'!O$51</f>
        <v>3</v>
      </c>
      <c r="O43" s="136"/>
      <c r="P43" s="136"/>
    </row>
    <row r="44" spans="1:16" x14ac:dyDescent="0.15">
      <c r="A44" s="136" t="s">
        <v>52</v>
      </c>
      <c r="B44" s="136">
        <f>'実質公債費比率（分子）の構造'!K$50</f>
        <v>3080</v>
      </c>
      <c r="C44" s="136"/>
      <c r="D44" s="136"/>
      <c r="E44" s="136">
        <f>'実質公債費比率（分子）の構造'!L$50</f>
        <v>2536</v>
      </c>
      <c r="F44" s="136"/>
      <c r="G44" s="136"/>
      <c r="H44" s="136">
        <f>'実質公債費比率（分子）の構造'!M$50</f>
        <v>3551</v>
      </c>
      <c r="I44" s="136"/>
      <c r="J44" s="136"/>
      <c r="K44" s="136">
        <f>'実質公債費比率（分子）の構造'!N$50</f>
        <v>1664</v>
      </c>
      <c r="L44" s="136"/>
      <c r="M44" s="136"/>
      <c r="N44" s="136">
        <f>'実質公債費比率（分子）の構造'!O$50</f>
        <v>1614</v>
      </c>
      <c r="O44" s="136"/>
      <c r="P44" s="136"/>
    </row>
    <row r="45" spans="1:16" x14ac:dyDescent="0.15">
      <c r="A45" s="136" t="s">
        <v>53</v>
      </c>
      <c r="B45" s="136">
        <f>'実質公債費比率（分子）の構造'!K$49</f>
        <v>1115</v>
      </c>
      <c r="C45" s="136"/>
      <c r="D45" s="136"/>
      <c r="E45" s="136">
        <f>'実質公債費比率（分子）の構造'!L$49</f>
        <v>1021</v>
      </c>
      <c r="F45" s="136"/>
      <c r="G45" s="136"/>
      <c r="H45" s="136">
        <f>'実質公債費比率（分子）の構造'!M$49</f>
        <v>650</v>
      </c>
      <c r="I45" s="136"/>
      <c r="J45" s="136"/>
      <c r="K45" s="136">
        <f>'実質公債費比率（分子）の構造'!N$49</f>
        <v>351</v>
      </c>
      <c r="L45" s="136"/>
      <c r="M45" s="136"/>
      <c r="N45" s="136">
        <f>'実質公債費比率（分子）の構造'!O$49</f>
        <v>147</v>
      </c>
      <c r="O45" s="136"/>
      <c r="P45" s="136"/>
    </row>
    <row r="46" spans="1:16" x14ac:dyDescent="0.15">
      <c r="A46" s="136" t="s">
        <v>54</v>
      </c>
      <c r="B46" s="136">
        <f>'実質公債費比率（分子）の構造'!K$48</f>
        <v>8740</v>
      </c>
      <c r="C46" s="136"/>
      <c r="D46" s="136"/>
      <c r="E46" s="136">
        <f>'実質公債費比率（分子）の構造'!L$48</f>
        <v>8832</v>
      </c>
      <c r="F46" s="136"/>
      <c r="G46" s="136"/>
      <c r="H46" s="136">
        <f>'実質公債費比率（分子）の構造'!M$48</f>
        <v>9912</v>
      </c>
      <c r="I46" s="136"/>
      <c r="J46" s="136"/>
      <c r="K46" s="136">
        <f>'実質公債費比率（分子）の構造'!N$48</f>
        <v>8989</v>
      </c>
      <c r="L46" s="136"/>
      <c r="M46" s="136"/>
      <c r="N46" s="136">
        <f>'実質公債費比率（分子）の構造'!O$48</f>
        <v>10240</v>
      </c>
      <c r="O46" s="136"/>
      <c r="P46" s="136"/>
    </row>
    <row r="47" spans="1:16" x14ac:dyDescent="0.15">
      <c r="A47" s="136" t="s">
        <v>55</v>
      </c>
      <c r="B47" s="136">
        <f>'実質公債費比率（分子）の構造'!K$47</f>
        <v>117</v>
      </c>
      <c r="C47" s="136"/>
      <c r="D47" s="136"/>
      <c r="E47" s="136">
        <f>'実質公債費比率（分子）の構造'!L$47</f>
        <v>167</v>
      </c>
      <c r="F47" s="136"/>
      <c r="G47" s="136"/>
      <c r="H47" s="136">
        <f>'実質公債費比率（分子）の構造'!M$47</f>
        <v>217</v>
      </c>
      <c r="I47" s="136"/>
      <c r="J47" s="136"/>
      <c r="K47" s="136">
        <f>'実質公債費比率（分子）の構造'!N$47</f>
        <v>267</v>
      </c>
      <c r="L47" s="136"/>
      <c r="M47" s="136"/>
      <c r="N47" s="136">
        <f>'実質公債費比率（分子）の構造'!O$47</f>
        <v>317</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15898</v>
      </c>
      <c r="C49" s="136"/>
      <c r="D49" s="136"/>
      <c r="E49" s="136">
        <f>'実質公債費比率（分子）の構造'!L$45</f>
        <v>15524</v>
      </c>
      <c r="F49" s="136"/>
      <c r="G49" s="136"/>
      <c r="H49" s="136">
        <f>'実質公債費比率（分子）の構造'!M$45</f>
        <v>15500</v>
      </c>
      <c r="I49" s="136"/>
      <c r="J49" s="136"/>
      <c r="K49" s="136">
        <f>'実質公債費比率（分子）の構造'!N$45</f>
        <v>15485</v>
      </c>
      <c r="L49" s="136"/>
      <c r="M49" s="136"/>
      <c r="N49" s="136">
        <f>'実質公債費比率（分子）の構造'!O$45</f>
        <v>14999</v>
      </c>
      <c r="O49" s="136"/>
      <c r="P49" s="136"/>
    </row>
    <row r="50" spans="1:16" x14ac:dyDescent="0.15">
      <c r="A50" s="136" t="s">
        <v>58</v>
      </c>
      <c r="B50" s="136" t="e">
        <f>NA()</f>
        <v>#N/A</v>
      </c>
      <c r="C50" s="136">
        <f>IF(ISNUMBER('実質公債費比率（分子）の構造'!K$53),'実質公債費比率（分子）の構造'!K$53,NA())</f>
        <v>9851</v>
      </c>
      <c r="D50" s="136" t="e">
        <f>NA()</f>
        <v>#N/A</v>
      </c>
      <c r="E50" s="136" t="e">
        <f>NA()</f>
        <v>#N/A</v>
      </c>
      <c r="F50" s="136">
        <f>IF(ISNUMBER('実質公債費比率（分子）の構造'!L$53),'実質公債費比率（分子）の構造'!L$53,NA())</f>
        <v>8896</v>
      </c>
      <c r="G50" s="136" t="e">
        <f>NA()</f>
        <v>#N/A</v>
      </c>
      <c r="H50" s="136" t="e">
        <f>NA()</f>
        <v>#N/A</v>
      </c>
      <c r="I50" s="136">
        <f>IF(ISNUMBER('実質公債費比率（分子）の構造'!M$53),'実質公債費比率（分子）の構造'!M$53,NA())</f>
        <v>10521</v>
      </c>
      <c r="J50" s="136" t="e">
        <f>NA()</f>
        <v>#N/A</v>
      </c>
      <c r="K50" s="136" t="e">
        <f>NA()</f>
        <v>#N/A</v>
      </c>
      <c r="L50" s="136">
        <f>IF(ISNUMBER('実質公債費比率（分子）の構造'!N$53),'実質公債費比率（分子）の構造'!N$53,NA())</f>
        <v>6875</v>
      </c>
      <c r="M50" s="136" t="e">
        <f>NA()</f>
        <v>#N/A</v>
      </c>
      <c r="N50" s="136" t="e">
        <f>NA()</f>
        <v>#N/A</v>
      </c>
      <c r="O50" s="136">
        <f>IF(ISNUMBER('実質公債費比率（分子）の構造'!O$53),'実質公債費比率（分子）の構造'!O$53,NA())</f>
        <v>6790</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186541</v>
      </c>
      <c r="E56" s="135"/>
      <c r="F56" s="135"/>
      <c r="G56" s="135">
        <f>'将来負担比率（分子）の構造'!J$51</f>
        <v>185933</v>
      </c>
      <c r="H56" s="135"/>
      <c r="I56" s="135"/>
      <c r="J56" s="135">
        <f>'将来負担比率（分子）の構造'!K$51</f>
        <v>193087</v>
      </c>
      <c r="K56" s="135"/>
      <c r="L56" s="135"/>
      <c r="M56" s="135">
        <f>'将来負担比率（分子）の構造'!L$51</f>
        <v>193146</v>
      </c>
      <c r="N56" s="135"/>
      <c r="O56" s="135"/>
      <c r="P56" s="135">
        <f>'将来負担比率（分子）の構造'!M$51</f>
        <v>196394</v>
      </c>
    </row>
    <row r="57" spans="1:16" x14ac:dyDescent="0.15">
      <c r="A57" s="135" t="s">
        <v>34</v>
      </c>
      <c r="B57" s="135"/>
      <c r="C57" s="135"/>
      <c r="D57" s="135">
        <f>'将来負担比率（分子）の構造'!I$50</f>
        <v>59532</v>
      </c>
      <c r="E57" s="135"/>
      <c r="F57" s="135"/>
      <c r="G57" s="135">
        <f>'将来負担比率（分子）の構造'!J$50</f>
        <v>59708</v>
      </c>
      <c r="H57" s="135"/>
      <c r="I57" s="135"/>
      <c r="J57" s="135">
        <f>'将来負担比率（分子）の構造'!K$50</f>
        <v>54368</v>
      </c>
      <c r="K57" s="135"/>
      <c r="L57" s="135"/>
      <c r="M57" s="135">
        <f>'将来負担比率（分子）の構造'!L$50</f>
        <v>51182</v>
      </c>
      <c r="N57" s="135"/>
      <c r="O57" s="135"/>
      <c r="P57" s="135">
        <f>'将来負担比率（分子）の構造'!M$50</f>
        <v>46914</v>
      </c>
    </row>
    <row r="58" spans="1:16" x14ac:dyDescent="0.15">
      <c r="A58" s="135" t="s">
        <v>33</v>
      </c>
      <c r="B58" s="135"/>
      <c r="C58" s="135"/>
      <c r="D58" s="135">
        <f>'将来負担比率（分子）の構造'!I$49</f>
        <v>11754</v>
      </c>
      <c r="E58" s="135"/>
      <c r="F58" s="135"/>
      <c r="G58" s="135">
        <f>'将来負担比率（分子）の構造'!J$49</f>
        <v>12691</v>
      </c>
      <c r="H58" s="135"/>
      <c r="I58" s="135"/>
      <c r="J58" s="135">
        <f>'将来負担比率（分子）の構造'!K$49</f>
        <v>13882</v>
      </c>
      <c r="K58" s="135"/>
      <c r="L58" s="135"/>
      <c r="M58" s="135">
        <f>'将来負担比率（分子）の構造'!L$49</f>
        <v>17567</v>
      </c>
      <c r="N58" s="135"/>
      <c r="O58" s="135"/>
      <c r="P58" s="135">
        <f>'将来負担比率（分子）の構造'!M$49</f>
        <v>21997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503</v>
      </c>
      <c r="C61" s="135"/>
      <c r="D61" s="135"/>
      <c r="E61" s="135">
        <f>'将来負担比率（分子）の構造'!J$46</f>
        <v>395</v>
      </c>
      <c r="F61" s="135"/>
      <c r="G61" s="135"/>
      <c r="H61" s="135">
        <f>'将来負担比率（分子）の構造'!K$46</f>
        <v>947</v>
      </c>
      <c r="I61" s="135"/>
      <c r="J61" s="135"/>
      <c r="K61" s="135">
        <f>'将来負担比率（分子）の構造'!L$46</f>
        <v>802</v>
      </c>
      <c r="L61" s="135"/>
      <c r="M61" s="135"/>
      <c r="N61" s="135">
        <f>'将来負担比率（分子）の構造'!M$46</f>
        <v>752</v>
      </c>
      <c r="O61" s="135"/>
      <c r="P61" s="135"/>
    </row>
    <row r="62" spans="1:16" x14ac:dyDescent="0.15">
      <c r="A62" s="135" t="s">
        <v>28</v>
      </c>
      <c r="B62" s="135">
        <f>'将来負担比率（分子）の構造'!I$45</f>
        <v>29759</v>
      </c>
      <c r="C62" s="135"/>
      <c r="D62" s="135"/>
      <c r="E62" s="135">
        <f>'将来負担比率（分子）の構造'!J$45</f>
        <v>27343</v>
      </c>
      <c r="F62" s="135"/>
      <c r="G62" s="135"/>
      <c r="H62" s="135">
        <f>'将来負担比率（分子）の構造'!K$45</f>
        <v>25955</v>
      </c>
      <c r="I62" s="135"/>
      <c r="J62" s="135"/>
      <c r="K62" s="135">
        <f>'将来負担比率（分子）の構造'!L$45</f>
        <v>24267</v>
      </c>
      <c r="L62" s="135"/>
      <c r="M62" s="135"/>
      <c r="N62" s="135">
        <f>'将来負担比率（分子）の構造'!M$45</f>
        <v>23162</v>
      </c>
      <c r="O62" s="135"/>
      <c r="P62" s="135"/>
    </row>
    <row r="63" spans="1:16" x14ac:dyDescent="0.15">
      <c r="A63" s="135" t="s">
        <v>27</v>
      </c>
      <c r="B63" s="135">
        <f>'将来負担比率（分子）の構造'!I$44</f>
        <v>2867</v>
      </c>
      <c r="C63" s="135"/>
      <c r="D63" s="135"/>
      <c r="E63" s="135">
        <f>'将来負担比率（分子）の構造'!J$44</f>
        <v>1839</v>
      </c>
      <c r="F63" s="135"/>
      <c r="G63" s="135"/>
      <c r="H63" s="135">
        <f>'将来負担比率（分子）の構造'!K$44</f>
        <v>1188</v>
      </c>
      <c r="I63" s="135"/>
      <c r="J63" s="135"/>
      <c r="K63" s="135">
        <f>'将来負担比率（分子）の構造'!L$44</f>
        <v>965</v>
      </c>
      <c r="L63" s="135"/>
      <c r="M63" s="135"/>
      <c r="N63" s="135">
        <f>'将来負担比率（分子）の構造'!M$44</f>
        <v>825</v>
      </c>
      <c r="O63" s="135"/>
      <c r="P63" s="135"/>
    </row>
    <row r="64" spans="1:16" x14ac:dyDescent="0.15">
      <c r="A64" s="135" t="s">
        <v>26</v>
      </c>
      <c r="B64" s="135">
        <f>'将来負担比率（分子）の構造'!I$43</f>
        <v>139010</v>
      </c>
      <c r="C64" s="135"/>
      <c r="D64" s="135"/>
      <c r="E64" s="135">
        <f>'将来負担比率（分子）の構造'!J$43</f>
        <v>138781</v>
      </c>
      <c r="F64" s="135"/>
      <c r="G64" s="135"/>
      <c r="H64" s="135">
        <f>'将来負担比率（分子）の構造'!K$43</f>
        <v>132247</v>
      </c>
      <c r="I64" s="135"/>
      <c r="J64" s="135"/>
      <c r="K64" s="135">
        <f>'将来負担比率（分子）の構造'!L$43</f>
        <v>128763</v>
      </c>
      <c r="L64" s="135"/>
      <c r="M64" s="135"/>
      <c r="N64" s="135">
        <f>'将来負担比率（分子）の構造'!M$43</f>
        <v>124319</v>
      </c>
      <c r="O64" s="135"/>
      <c r="P64" s="135"/>
    </row>
    <row r="65" spans="1:16" x14ac:dyDescent="0.15">
      <c r="A65" s="135" t="s">
        <v>25</v>
      </c>
      <c r="B65" s="135">
        <f>'将来負担比率（分子）の構造'!I$42</f>
        <v>15463</v>
      </c>
      <c r="C65" s="135"/>
      <c r="D65" s="135"/>
      <c r="E65" s="135">
        <f>'将来負担比率（分子）の構造'!J$42</f>
        <v>14534</v>
      </c>
      <c r="F65" s="135"/>
      <c r="G65" s="135"/>
      <c r="H65" s="135">
        <f>'将来負担比率（分子）の構造'!K$42</f>
        <v>11177</v>
      </c>
      <c r="I65" s="135"/>
      <c r="J65" s="135"/>
      <c r="K65" s="135">
        <f>'将来負担比率（分子）の構造'!L$42</f>
        <v>10033</v>
      </c>
      <c r="L65" s="135"/>
      <c r="M65" s="135"/>
      <c r="N65" s="135">
        <f>'将来負担比率（分子）の構造'!M$42</f>
        <v>8613</v>
      </c>
      <c r="O65" s="135"/>
      <c r="P65" s="135"/>
    </row>
    <row r="66" spans="1:16" x14ac:dyDescent="0.15">
      <c r="A66" s="135" t="s">
        <v>24</v>
      </c>
      <c r="B66" s="135">
        <f>'将来負担比率（分子）の構造'!I$41</f>
        <v>150064</v>
      </c>
      <c r="C66" s="135"/>
      <c r="D66" s="135"/>
      <c r="E66" s="135">
        <f>'将来負担比率（分子）の構造'!J$41</f>
        <v>153929</v>
      </c>
      <c r="F66" s="135"/>
      <c r="G66" s="135"/>
      <c r="H66" s="135">
        <f>'将来負担比率（分子）の構造'!K$41</f>
        <v>158662</v>
      </c>
      <c r="I66" s="135"/>
      <c r="J66" s="135"/>
      <c r="K66" s="135">
        <f>'将来負担比率（分子）の構造'!L$41</f>
        <v>161880</v>
      </c>
      <c r="L66" s="135"/>
      <c r="M66" s="135"/>
      <c r="N66" s="135">
        <f>'将来負担比率（分子）の構造'!M$41</f>
        <v>165011</v>
      </c>
      <c r="O66" s="135"/>
      <c r="P66" s="135"/>
    </row>
    <row r="67" spans="1:16" x14ac:dyDescent="0.15">
      <c r="A67" s="135" t="s">
        <v>62</v>
      </c>
      <c r="B67" s="135" t="e">
        <f>NA()</f>
        <v>#N/A</v>
      </c>
      <c r="C67" s="135">
        <f>IF(ISNUMBER('将来負担比率（分子）の構造'!I$52), IF('将来負担比率（分子）の構造'!I$52 &lt; 0, 0, '将来負担比率（分子）の構造'!I$52), NA())</f>
        <v>79838</v>
      </c>
      <c r="D67" s="135" t="e">
        <f>NA()</f>
        <v>#N/A</v>
      </c>
      <c r="E67" s="135" t="e">
        <f>NA()</f>
        <v>#N/A</v>
      </c>
      <c r="F67" s="135">
        <f>IF(ISNUMBER('将来負担比率（分子）の構造'!J$52), IF('将来負担比率（分子）の構造'!J$52 &lt; 0, 0, '将来負担比率（分子）の構造'!J$52), NA())</f>
        <v>78489</v>
      </c>
      <c r="G67" s="135" t="e">
        <f>NA()</f>
        <v>#N/A</v>
      </c>
      <c r="H67" s="135" t="e">
        <f>NA()</f>
        <v>#N/A</v>
      </c>
      <c r="I67" s="135">
        <f>IF(ISNUMBER('将来負担比率（分子）の構造'!K$52), IF('将来負担比率（分子）の構造'!K$52 &lt; 0, 0, '将来負担比率（分子）の構造'!K$52), NA())</f>
        <v>68840</v>
      </c>
      <c r="J67" s="135" t="e">
        <f>NA()</f>
        <v>#N/A</v>
      </c>
      <c r="K67" s="135" t="e">
        <f>NA()</f>
        <v>#N/A</v>
      </c>
      <c r="L67" s="135">
        <f>IF(ISNUMBER('将来負担比率（分子）の構造'!L$52), IF('将来負担比率（分子）の構造'!L$52 &lt; 0, 0, '将来負担比率（分子）の構造'!L$52), NA())</f>
        <v>64815</v>
      </c>
      <c r="M67" s="135" t="e">
        <f>NA()</f>
        <v>#N/A</v>
      </c>
      <c r="N67" s="135" t="e">
        <f>NA()</f>
        <v>#N/A</v>
      </c>
      <c r="O67" s="135">
        <f>IF(ISNUMBER('将来負担比率（分子）の構造'!M$52), IF('将来負担比率（分子）の構造'!M$52 &lt; 0, 0, '将来負担比率（分子）の構造'!M$52), NA())</f>
        <v>57376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User_XX000</cp:lastModifiedBy>
  <cp:lastPrinted>2015-04-22T00:23:55Z</cp:lastPrinted>
  <dcterms:created xsi:type="dcterms:W3CDTF">2015-02-17T07:25:47Z</dcterms:created>
  <dcterms:modified xsi:type="dcterms:W3CDTF">2015-04-27T23:55:11Z</dcterms:modified>
  <cp:category/>
</cp:coreProperties>
</file>