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120" yWindow="30" windowWidth="12435" windowHeight="11445" tabRatio="748" activeTab="12"/>
  </bookViews>
  <sheets>
    <sheet name="4" sheetId="1" r:id="rId1"/>
    <sheet name="5" sheetId="2" r:id="rId2"/>
    <sheet name="6" sheetId="3" r:id="rId3"/>
    <sheet name="7" sheetId="4" r:id="rId4"/>
    <sheet name="8" sheetId="5" r:id="rId5"/>
    <sheet name="9" sheetId="6" r:id="rId6"/>
    <sheet name="10" sheetId="7" r:id="rId7"/>
    <sheet name="11" sheetId="8" r:id="rId8"/>
    <sheet name="12" sheetId="9" r:id="rId9"/>
    <sheet name="1" sheetId="10" r:id="rId10"/>
    <sheet name="2" sheetId="11" r:id="rId11"/>
    <sheet name="3" sheetId="12" r:id="rId12"/>
    <sheet name="集計" sheetId="13" r:id="rId13"/>
    <sheet name="事業者の皆様へ（入力方法）" sheetId="14" r:id="rId14"/>
  </sheets>
  <definedNames>
    <definedName name="_xlnm.Print_Area" localSheetId="0">'4'!$A$1:$E$40</definedName>
    <definedName name="_xlnm.Print_Area" localSheetId="12">'集計'!$A$1:$F$23</definedName>
  </definedNames>
  <calcPr fullCalcOnLoad="1"/>
</workbook>
</file>

<file path=xl/sharedStrings.xml><?xml version="1.0" encoding="utf-8"?>
<sst xmlns="http://schemas.openxmlformats.org/spreadsheetml/2006/main" count="325" uniqueCount="57">
  <si>
    <t>４月</t>
  </si>
  <si>
    <t>稼働日数</t>
  </si>
  <si>
    <t>稼働日数：</t>
  </si>
  <si>
    <t>日</t>
  </si>
  <si>
    <t>実測負荷量(kg/日)</t>
  </si>
  <si>
    <t>最大</t>
  </si>
  <si>
    <t>最小</t>
  </si>
  <si>
    <t>平均</t>
  </si>
  <si>
    <t>排水量最大日</t>
  </si>
  <si>
    <t>実測水量
(再掲)</t>
  </si>
  <si>
    <t>負荷量最
大日COD</t>
  </si>
  <si>
    <t>負荷量最
大日T-N</t>
  </si>
  <si>
    <t>負荷量最
大日T-P</t>
  </si>
  <si>
    <t>排水量
最大日</t>
  </si>
  <si>
    <t>事　業　場　名</t>
  </si>
  <si>
    <t>事　業　場　番　号</t>
  </si>
  <si>
    <t>COD</t>
  </si>
  <si>
    <t>T-N</t>
  </si>
  <si>
    <t>T-P</t>
  </si>
  <si>
    <r>
      <t>実測水量
(m</t>
    </r>
    <r>
      <rPr>
        <vertAlign val="superscript"/>
        <sz val="13"/>
        <rFont val="ＭＳ Ｐゴシック"/>
        <family val="3"/>
      </rPr>
      <t>3</t>
    </r>
    <r>
      <rPr>
        <sz val="13"/>
        <rFont val="ＭＳ Ｐゴシック"/>
        <family val="3"/>
      </rPr>
      <t>/日)</t>
    </r>
  </si>
  <si>
    <t>年間集計</t>
  </si>
  <si>
    <t>月</t>
  </si>
  <si>
    <t>負荷量最大日COD</t>
  </si>
  <si>
    <t>単純平均</t>
  </si>
  <si>
    <t>加重平均</t>
  </si>
  <si>
    <t>平　均</t>
  </si>
  <si>
    <t>５月</t>
  </si>
  <si>
    <t>６月</t>
  </si>
  <si>
    <t>７月</t>
  </si>
  <si>
    <t>８月</t>
  </si>
  <si>
    <t>１２月</t>
  </si>
  <si>
    <t>１月</t>
  </si>
  <si>
    <t>２月</t>
  </si>
  <si>
    <t>３月</t>
  </si>
  <si>
    <t>１１月</t>
  </si>
  <si>
    <t>１０月</t>
  </si>
  <si>
    <t>９月</t>
  </si>
  <si>
    <t>実測負荷量(再掲)</t>
  </si>
  <si>
    <t>COD</t>
  </si>
  <si>
    <t>T-N</t>
  </si>
  <si>
    <t>水量</t>
  </si>
  <si>
    <t>COD</t>
  </si>
  <si>
    <t>T-N</t>
  </si>
  <si>
    <t>T-P</t>
  </si>
  <si>
    <t>COD</t>
  </si>
  <si>
    <t>家畜頭数</t>
  </si>
  <si>
    <t>牛</t>
  </si>
  <si>
    <t>馬</t>
  </si>
  <si>
    <t>豚</t>
  </si>
  <si>
    <t>年　度(西暦）</t>
  </si>
  <si>
    <t>　各月のシートの測定日の実測水量（m3/日）及び実測負荷量（kg/日）を入力する。ただし、実測負荷量（kg/日）は、以下の式で計算すること。
　　　実測濃度（mg/L）×実測水量（ｍ3/日）÷１０００＝実測負荷量（kg/日）</t>
  </si>
  <si>
    <t>汚濁負荷量測定結果の電子媒体（エクセルファイル）による報告について（事業者の皆様へ）</t>
  </si>
  <si>
    <t>１．ファイルの入力方法及び報告</t>
  </si>
  <si>
    <t>３．実測水量及び実測負荷量（COD,T-N,T-P)の入力に関する注意事項</t>
  </si>
  <si>
    <t>２．ファイルの入力方法（事業場番号及び年度（西暦）、事業場名称）及び注意事項</t>
  </si>
  <si>
    <r>
      <t>　各月のシートの</t>
    </r>
    <r>
      <rPr>
        <b/>
        <u val="single"/>
        <sz val="11"/>
        <rFont val="ＭＳ Ｐゴシック"/>
        <family val="3"/>
      </rPr>
      <t>グリーン色のセル</t>
    </r>
    <r>
      <rPr>
        <sz val="11"/>
        <rFont val="ＭＳ Ｐゴシック"/>
        <family val="3"/>
      </rPr>
      <t>に稼働日数及び測定日の実測水量と実測負荷量（COD,T-N,T-P）の値を入力する。各シートの最大値・最小値等と集計シートは、入力した値が自動入力されるため入力の必要はない。年度は西暦で入力する。
　毎月のデータが入力できた時点で管轄の県民局の環境課の担当者までこのファイルをメール等で報告すること。ファイル名は、他の事業場と区別できるように変更すること。</t>
    </r>
  </si>
  <si>
    <t>　４月のシートに事業場番号及び年度（西暦）、事業場名称を入力する。他の月のシートには自動的に連携されるので、これらの項目は入力する必要はない。
　また、事業場番号は岡山県が管理している番号（３桁＋３桁の数字）であり、事前に管轄の県民局の環境課または、県庁環境管理課で確認すること。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</si>
</sst>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quot;日&quot;"/>
    <numFmt numFmtId="179" formatCode="0&quot;日&quot;"/>
    <numFmt numFmtId="180" formatCode="0.0000000"/>
    <numFmt numFmtId="181" formatCode="0.000000"/>
    <numFmt numFmtId="182" formatCode="0.00000"/>
    <numFmt numFmtId="183" formatCode="0.0000"/>
    <numFmt numFmtId="184" formatCode="0.000"/>
    <numFmt numFmtId="185" formatCode="0.0"/>
    <numFmt numFmtId="186" formatCode="0_0"/>
    <numFmt numFmtId="187" formatCode="0.0_);[Red]\(0.0\)"/>
    <numFmt numFmtId="188" formatCode="0000"/>
    <numFmt numFmtId="189" formatCode="0;;"/>
  </numFmts>
  <fonts count="47">
    <font>
      <sz val="11"/>
      <name val="ＭＳ Ｐゴシック"/>
      <family val="3"/>
    </font>
    <font>
      <sz val="6"/>
      <name val="ＭＳ Ｐゴシック"/>
      <family val="3"/>
    </font>
    <font>
      <sz val="13"/>
      <name val="ＭＳ Ｐゴシック"/>
      <family val="3"/>
    </font>
    <font>
      <vertAlign val="superscript"/>
      <sz val="13"/>
      <name val="ＭＳ Ｐゴシック"/>
      <family val="3"/>
    </font>
    <font>
      <sz val="13"/>
      <color indexed="12"/>
      <name val="ＭＳ Ｐゴシック"/>
      <family val="3"/>
    </font>
    <font>
      <b/>
      <sz val="13"/>
      <color indexed="12"/>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3"/>
      <color indexed="10"/>
      <name val="ＭＳ Ｐゴシック"/>
      <family val="3"/>
    </font>
    <font>
      <sz val="10"/>
      <name val="ＭＳ Ｐゴシック"/>
      <family val="3"/>
    </font>
    <font>
      <b/>
      <sz val="11"/>
      <color indexed="12"/>
      <name val="ＭＳ Ｐゴシック"/>
      <family val="3"/>
    </font>
    <font>
      <b/>
      <u val="single"/>
      <sz val="11"/>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42"/>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Up="1">
      <left style="thin"/>
      <right style="thin"/>
      <top style="thin"/>
      <bottom style="thin"/>
      <diagonal style="thin"/>
    </border>
    <border>
      <left style="thin"/>
      <right style="thin"/>
      <top style="thin"/>
      <bottom>
        <color indexed="63"/>
      </bottom>
    </border>
    <border>
      <left style="thin"/>
      <right style="thin"/>
      <top style="double"/>
      <bottom style="thin"/>
    </border>
    <border>
      <left style="thin"/>
      <right style="thin"/>
      <top style="double"/>
      <bottom>
        <color indexed="63"/>
      </bottom>
    </border>
    <border>
      <left style="dotted"/>
      <right style="thin"/>
      <top style="thin"/>
      <bottom style="thin"/>
    </border>
    <border>
      <left style="thin"/>
      <right style="dotted"/>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8" fillId="0" borderId="0" applyNumberFormat="0" applyFill="0" applyBorder="0" applyAlignment="0" applyProtection="0"/>
    <xf numFmtId="0" fontId="46" fillId="32" borderId="0" applyNumberFormat="0" applyBorder="0" applyAlignment="0" applyProtection="0"/>
  </cellStyleXfs>
  <cellXfs count="104">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2" fillId="0" borderId="10" xfId="0" applyFont="1" applyBorder="1" applyAlignment="1">
      <alignment horizontal="center"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5" fillId="0" borderId="10" xfId="0" applyFont="1" applyFill="1" applyBorder="1" applyAlignment="1">
      <alignment horizontal="center" vertical="center"/>
    </xf>
    <xf numFmtId="185" fontId="5" fillId="0" borderId="10"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2" fontId="5" fillId="0"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2" fillId="0" borderId="10" xfId="0" applyFont="1" applyFill="1" applyBorder="1" applyAlignment="1">
      <alignment horizontal="center" vertical="center"/>
    </xf>
    <xf numFmtId="0" fontId="0" fillId="0" borderId="0" xfId="0" applyFont="1" applyFill="1" applyAlignment="1">
      <alignment/>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179" fontId="2" fillId="0" borderId="0" xfId="0" applyNumberFormat="1" applyFont="1" applyFill="1" applyAlignment="1">
      <alignment horizontal="center" vertical="center"/>
    </xf>
    <xf numFmtId="0" fontId="0" fillId="0" borderId="0" xfId="0" applyFont="1" applyFill="1" applyAlignment="1">
      <alignment horizontal="center"/>
    </xf>
    <xf numFmtId="0" fontId="0" fillId="0" borderId="0" xfId="0" applyFont="1" applyFill="1" applyAlignment="1">
      <alignment/>
    </xf>
    <xf numFmtId="0" fontId="0" fillId="0" borderId="10" xfId="0" applyFont="1" applyFill="1" applyBorder="1" applyAlignment="1">
      <alignment horizontal="center" vertical="center" wrapText="1"/>
    </xf>
    <xf numFmtId="1" fontId="6" fillId="0" borderId="0" xfId="0" applyNumberFormat="1" applyFont="1" applyFill="1" applyAlignment="1">
      <alignment horizontal="center"/>
    </xf>
    <xf numFmtId="185" fontId="6" fillId="0" borderId="0" xfId="0" applyNumberFormat="1" applyFont="1" applyFill="1" applyAlignment="1">
      <alignment horizontal="center"/>
    </xf>
    <xf numFmtId="2" fontId="0" fillId="0" borderId="0" xfId="0" applyNumberFormat="1" applyFont="1" applyFill="1" applyAlignment="1">
      <alignment horizontal="center"/>
    </xf>
    <xf numFmtId="0" fontId="0"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0" fillId="0" borderId="10" xfId="0" applyFont="1" applyFill="1" applyBorder="1" applyAlignment="1">
      <alignment horizontal="center" vertical="center"/>
    </xf>
    <xf numFmtId="1" fontId="6" fillId="0" borderId="10" xfId="0" applyNumberFormat="1" applyFont="1" applyFill="1" applyBorder="1" applyAlignment="1">
      <alignment horizontal="center" vertical="center"/>
    </xf>
    <xf numFmtId="185" fontId="6" fillId="0" borderId="10" xfId="0" applyNumberFormat="1" applyFont="1" applyFill="1" applyBorder="1" applyAlignment="1">
      <alignment horizontal="center" vertical="center"/>
    </xf>
    <xf numFmtId="2" fontId="6"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1" fontId="5" fillId="33" borderId="10" xfId="0" applyNumberFormat="1" applyFont="1" applyFill="1" applyBorder="1" applyAlignment="1">
      <alignment horizontal="center" vertical="center"/>
    </xf>
    <xf numFmtId="185" fontId="5" fillId="33" borderId="10" xfId="0" applyNumberFormat="1" applyFont="1" applyFill="1" applyBorder="1" applyAlignment="1">
      <alignment horizontal="center" vertical="center"/>
    </xf>
    <xf numFmtId="2" fontId="5" fillId="33"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189" fontId="5" fillId="33" borderId="10" xfId="0" applyNumberFormat="1" applyFont="1" applyFill="1" applyBorder="1" applyAlignment="1">
      <alignment horizontal="center" vertical="center"/>
    </xf>
    <xf numFmtId="189" fontId="5" fillId="33" borderId="10" xfId="0" applyNumberFormat="1" applyFont="1" applyFill="1" applyBorder="1" applyAlignment="1" quotePrefix="1">
      <alignment horizontal="center" vertical="center"/>
    </xf>
    <xf numFmtId="2" fontId="6" fillId="0" borderId="10" xfId="0" applyNumberFormat="1" applyFont="1" applyBorder="1" applyAlignment="1">
      <alignment horizontal="center" vertical="center"/>
    </xf>
    <xf numFmtId="185" fontId="6" fillId="0" borderId="10" xfId="0" applyNumberFormat="1" applyFont="1" applyBorder="1" applyAlignment="1">
      <alignment horizontal="center" vertical="center"/>
    </xf>
    <xf numFmtId="0" fontId="9" fillId="0" borderId="0" xfId="0" applyFont="1" applyBorder="1" applyAlignment="1">
      <alignment horizontal="center" vertical="center"/>
    </xf>
    <xf numFmtId="0" fontId="6" fillId="0" borderId="0" xfId="0" applyFont="1" applyFill="1" applyBorder="1" applyAlignment="1">
      <alignment horizontal="center" vertical="center" shrinkToFit="1"/>
    </xf>
    <xf numFmtId="185" fontId="6" fillId="0" borderId="0" xfId="0" applyNumberFormat="1" applyFont="1" applyFill="1" applyBorder="1" applyAlignment="1">
      <alignment horizontal="center" vertical="center" shrinkToFit="1"/>
    </xf>
    <xf numFmtId="185" fontId="6" fillId="0" borderId="0" xfId="0" applyNumberFormat="1" applyFont="1" applyFill="1" applyBorder="1" applyAlignment="1" quotePrefix="1">
      <alignment horizontal="center" vertical="center" shrinkToFit="1"/>
    </xf>
    <xf numFmtId="0" fontId="2" fillId="0" borderId="12" xfId="0" applyFont="1" applyFill="1" applyBorder="1" applyAlignment="1">
      <alignment horizontal="center" vertical="center"/>
    </xf>
    <xf numFmtId="1" fontId="5" fillId="33" borderId="12" xfId="0" applyNumberFormat="1" applyFont="1" applyFill="1" applyBorder="1" applyAlignment="1">
      <alignment horizontal="center" vertical="center"/>
    </xf>
    <xf numFmtId="185" fontId="5" fillId="33" borderId="12" xfId="0" applyNumberFormat="1" applyFont="1" applyFill="1" applyBorder="1" applyAlignment="1">
      <alignment horizontal="center" vertical="center"/>
    </xf>
    <xf numFmtId="0" fontId="10" fillId="0" borderId="10" xfId="0" applyFont="1" applyFill="1" applyBorder="1" applyAlignment="1">
      <alignment horizontal="center" vertical="center" wrapText="1"/>
    </xf>
    <xf numFmtId="2" fontId="5" fillId="33" borderId="12" xfId="0" applyNumberFormat="1" applyFont="1" applyFill="1" applyBorder="1" applyAlignment="1">
      <alignment horizontal="center" vertical="center"/>
    </xf>
    <xf numFmtId="0" fontId="0" fillId="0" borderId="13" xfId="0" applyFont="1" applyFill="1" applyBorder="1" applyAlignment="1">
      <alignment horizontal="center" vertical="center" wrapText="1"/>
    </xf>
    <xf numFmtId="185" fontId="6" fillId="0" borderId="10" xfId="0" applyNumberFormat="1" applyFont="1" applyFill="1" applyBorder="1" applyAlignment="1">
      <alignment horizontal="center"/>
    </xf>
    <xf numFmtId="1" fontId="5" fillId="33" borderId="13" xfId="0" applyNumberFormat="1" applyFont="1" applyFill="1" applyBorder="1" applyAlignment="1">
      <alignment horizontal="center" vertical="center"/>
    </xf>
    <xf numFmtId="1" fontId="6" fillId="0" borderId="10" xfId="0" applyNumberFormat="1" applyFont="1" applyFill="1" applyBorder="1" applyAlignment="1">
      <alignment horizontal="center"/>
    </xf>
    <xf numFmtId="2" fontId="6" fillId="0" borderId="10" xfId="0" applyNumberFormat="1" applyFont="1" applyFill="1" applyBorder="1" applyAlignment="1">
      <alignment horizontal="center"/>
    </xf>
    <xf numFmtId="185" fontId="5" fillId="33" borderId="14" xfId="0" applyNumberFormat="1" applyFont="1" applyFill="1" applyBorder="1" applyAlignment="1">
      <alignment horizontal="center" vertical="center"/>
    </xf>
    <xf numFmtId="2" fontId="5" fillId="33" borderId="14" xfId="0" applyNumberFormat="1" applyFont="1" applyFill="1" applyBorder="1" applyAlignment="1">
      <alignment horizontal="center" vertical="center"/>
    </xf>
    <xf numFmtId="185" fontId="6" fillId="0" borderId="0" xfId="0" applyNumberFormat="1" applyFont="1" applyFill="1" applyBorder="1" applyAlignment="1">
      <alignment vertical="center" shrinkToFit="1"/>
    </xf>
    <xf numFmtId="185" fontId="6" fillId="0" borderId="0" xfId="0" applyNumberFormat="1" applyFont="1" applyFill="1" applyBorder="1" applyAlignment="1" quotePrefix="1">
      <alignment vertical="center" shrinkToFit="1"/>
    </xf>
    <xf numFmtId="1" fontId="6" fillId="0" borderId="0" xfId="0" applyNumberFormat="1" applyFont="1" applyFill="1" applyBorder="1" applyAlignment="1">
      <alignment vertical="center" shrinkToFit="1"/>
    </xf>
    <xf numFmtId="1" fontId="6" fillId="0" borderId="0" xfId="0" applyNumberFormat="1" applyFont="1" applyFill="1" applyBorder="1" applyAlignment="1" quotePrefix="1">
      <alignment vertical="center" shrinkToFit="1"/>
    </xf>
    <xf numFmtId="2" fontId="6" fillId="0" borderId="0" xfId="0" applyNumberFormat="1" applyFont="1" applyFill="1" applyBorder="1" applyAlignment="1">
      <alignment horizontal="center" vertical="center" shrinkToFit="1"/>
    </xf>
    <xf numFmtId="2" fontId="6" fillId="0" borderId="0" xfId="0" applyNumberFormat="1" applyFont="1" applyFill="1" applyBorder="1" applyAlignment="1" quotePrefix="1">
      <alignment horizontal="center" vertical="center" shrinkToFit="1"/>
    </xf>
    <xf numFmtId="2" fontId="6" fillId="0" borderId="0" xfId="0" applyNumberFormat="1" applyFont="1" applyFill="1" applyBorder="1" applyAlignment="1">
      <alignment vertical="center" shrinkToFit="1"/>
    </xf>
    <xf numFmtId="2" fontId="6" fillId="0" borderId="0" xfId="0" applyNumberFormat="1" applyFont="1" applyFill="1" applyBorder="1" applyAlignment="1" quotePrefix="1">
      <alignment vertical="center" shrinkToFit="1"/>
    </xf>
    <xf numFmtId="0" fontId="0" fillId="0" borderId="0" xfId="0" applyFont="1" applyFill="1" applyBorder="1" applyAlignment="1">
      <alignment horizontal="center" vertical="center" wrapText="1"/>
    </xf>
    <xf numFmtId="0" fontId="11" fillId="33" borderId="10" xfId="0" applyFont="1" applyFill="1" applyBorder="1" applyAlignment="1">
      <alignment horizontal="center"/>
    </xf>
    <xf numFmtId="176" fontId="2" fillId="34" borderId="15" xfId="0" applyNumberFormat="1" applyFont="1" applyFill="1" applyBorder="1" applyAlignment="1" applyProtection="1">
      <alignment horizontal="center" vertical="center"/>
      <protection locked="0"/>
    </xf>
    <xf numFmtId="1" fontId="2" fillId="34" borderId="0" xfId="0" applyNumberFormat="1" applyFont="1" applyFill="1" applyAlignment="1" applyProtection="1">
      <alignment horizontal="right" vertical="center"/>
      <protection locked="0"/>
    </xf>
    <xf numFmtId="1" fontId="2" fillId="34" borderId="10" xfId="0" applyNumberFormat="1" applyFont="1" applyFill="1" applyBorder="1" applyAlignment="1" applyProtection="1">
      <alignment horizontal="center" vertical="center"/>
      <protection locked="0"/>
    </xf>
    <xf numFmtId="185" fontId="2" fillId="34" borderId="10" xfId="0" applyNumberFormat="1" applyFont="1" applyFill="1" applyBorder="1" applyAlignment="1" applyProtection="1">
      <alignment horizontal="center" vertical="center"/>
      <protection locked="0"/>
    </xf>
    <xf numFmtId="2" fontId="2" fillId="34" borderId="10" xfId="0" applyNumberFormat="1" applyFont="1" applyFill="1" applyBorder="1" applyAlignment="1" applyProtection="1">
      <alignment horizontal="center" vertical="center"/>
      <protection locked="0"/>
    </xf>
    <xf numFmtId="0" fontId="0" fillId="0" borderId="0" xfId="0" applyAlignment="1">
      <alignment vertical="top"/>
    </xf>
    <xf numFmtId="0" fontId="13" fillId="0" borderId="0" xfId="0" applyFont="1" applyAlignment="1">
      <alignment vertical="top" wrapText="1"/>
    </xf>
    <xf numFmtId="0" fontId="13" fillId="0" borderId="0" xfId="0" applyFont="1"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Alignment="1">
      <alignment wrapText="1"/>
    </xf>
    <xf numFmtId="0" fontId="0" fillId="0" borderId="0" xfId="0" applyAlignment="1">
      <alignment vertical="top" wrapText="1"/>
    </xf>
    <xf numFmtId="176" fontId="2" fillId="33" borderId="16" xfId="0" applyNumberFormat="1" applyFont="1" applyFill="1" applyBorder="1" applyAlignment="1">
      <alignment horizontal="center" vertical="center"/>
    </xf>
    <xf numFmtId="176" fontId="2" fillId="33" borderId="15" xfId="0" applyNumberFormat="1" applyFont="1" applyFill="1" applyBorder="1" applyAlignment="1">
      <alignment horizontal="center" vertical="center"/>
    </xf>
    <xf numFmtId="188" fontId="2" fillId="33" borderId="10" xfId="0" applyNumberFormat="1" applyFont="1" applyFill="1" applyBorder="1" applyAlignment="1">
      <alignment horizontal="center" vertical="center"/>
    </xf>
    <xf numFmtId="176" fontId="2" fillId="34" borderId="16" xfId="0" applyNumberFormat="1" applyFont="1" applyFill="1" applyBorder="1" applyAlignment="1" applyProtection="1">
      <alignment horizontal="center" vertical="center"/>
      <protection locked="0"/>
    </xf>
    <xf numFmtId="188" fontId="2" fillId="34" borderId="10" xfId="0" applyNumberFormat="1" applyFont="1" applyFill="1" applyBorder="1" applyAlignment="1" applyProtection="1">
      <alignment horizontal="center" vertical="center"/>
      <protection locked="0"/>
    </xf>
    <xf numFmtId="176" fontId="4" fillId="0" borderId="16" xfId="0" applyNumberFormat="1" applyFont="1" applyFill="1" applyBorder="1" applyAlignment="1">
      <alignment horizontal="center" vertical="center"/>
    </xf>
    <xf numFmtId="176" fontId="4" fillId="0" borderId="15" xfId="0" applyNumberFormat="1" applyFont="1" applyFill="1" applyBorder="1" applyAlignment="1">
      <alignment horizontal="center" vertical="center"/>
    </xf>
    <xf numFmtId="188" fontId="4" fillId="0" borderId="10" xfId="0" applyNumberFormat="1" applyFont="1" applyFill="1" applyBorder="1" applyAlignment="1">
      <alignment horizontal="center" vertical="center"/>
    </xf>
    <xf numFmtId="0" fontId="6" fillId="0" borderId="0" xfId="0" applyFont="1" applyBorder="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2" fillId="0" borderId="10" xfId="0" applyFont="1" applyBorder="1" applyAlignment="1">
      <alignment horizontal="center" vertical="center"/>
    </xf>
    <xf numFmtId="49" fontId="2" fillId="34" borderId="17" xfId="0" applyNumberFormat="1" applyFont="1" applyFill="1" applyBorder="1" applyAlignment="1" applyProtection="1">
      <alignment horizontal="left" vertical="center" shrinkToFit="1"/>
      <protection locked="0"/>
    </xf>
    <xf numFmtId="49" fontId="2" fillId="34" borderId="18" xfId="0" applyNumberFormat="1" applyFont="1" applyFill="1" applyBorder="1" applyAlignment="1" applyProtection="1">
      <alignment horizontal="left" vertical="center" shrinkToFit="1"/>
      <protection locked="0"/>
    </xf>
    <xf numFmtId="0" fontId="2" fillId="0" borderId="10" xfId="0" applyFont="1" applyBorder="1" applyAlignment="1">
      <alignment horizontal="center" vertical="center" wrapText="1"/>
    </xf>
    <xf numFmtId="189" fontId="4" fillId="0" borderId="17" xfId="0" applyNumberFormat="1" applyFont="1" applyFill="1" applyBorder="1" applyAlignment="1">
      <alignment horizontal="left" vertical="center" shrinkToFit="1"/>
    </xf>
    <xf numFmtId="189" fontId="4" fillId="0" borderId="18" xfId="0" applyNumberFormat="1" applyFont="1" applyFill="1" applyBorder="1" applyAlignment="1">
      <alignment horizontal="left" vertical="center" shrinkToFit="1"/>
    </xf>
    <xf numFmtId="0" fontId="6" fillId="0" borderId="0" xfId="0" applyFont="1" applyFill="1" applyBorder="1" applyAlignment="1">
      <alignment horizontal="center" vertical="center" shrinkToFi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9" xfId="0" applyBorder="1" applyAlignment="1">
      <alignment/>
    </xf>
    <xf numFmtId="0" fontId="0" fillId="0" borderId="20" xfId="0" applyBorder="1" applyAlignment="1">
      <alignment/>
    </xf>
    <xf numFmtId="189" fontId="2" fillId="33" borderId="17" xfId="0" applyNumberFormat="1" applyFont="1" applyFill="1" applyBorder="1" applyAlignment="1">
      <alignment horizontal="left" vertical="center" shrinkToFit="1"/>
    </xf>
    <xf numFmtId="189" fontId="2" fillId="33" borderId="21" xfId="0" applyNumberFormat="1" applyFont="1" applyFill="1" applyBorder="1" applyAlignment="1">
      <alignment horizontal="left" vertical="center" shrinkToFit="1"/>
    </xf>
    <xf numFmtId="189" fontId="2" fillId="33" borderId="18" xfId="0" applyNumberFormat="1"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4"/>
  <sheetViews>
    <sheetView zoomScalePageLayoutView="0" workbookViewId="0" topLeftCell="A1">
      <selection activeCell="D3" sqref="D3"/>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1"/>
      <c r="B2" s="66"/>
      <c r="C2" s="82"/>
      <c r="D2" s="90"/>
      <c r="E2" s="91"/>
    </row>
    <row r="3" spans="1:5" ht="12" customHeight="1">
      <c r="A3" s="4"/>
      <c r="B3" s="4"/>
      <c r="C3" s="4"/>
      <c r="D3" s="4"/>
      <c r="E3" s="4"/>
    </row>
    <row r="4" spans="1:5" ht="18" customHeight="1">
      <c r="A4" s="5" t="s">
        <v>0</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6">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6" ht="18.75" customHeight="1">
      <c r="A37" s="3">
        <v>31</v>
      </c>
      <c r="B37" s="35"/>
      <c r="C37" s="35"/>
      <c r="D37" s="35"/>
      <c r="E37" s="35"/>
      <c r="F37" s="22"/>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C5:E5"/>
    <mergeCell ref="B5:B6"/>
    <mergeCell ref="A5:A6"/>
  </mergeCells>
  <printOptions/>
  <pageMargins left="1.1811023622047245" right="1.1811023622047245" top="1.3779527559055118" bottom="0.984251968503937" header="0.984251968503937" footer="0.5118110236220472"/>
  <pageSetup horizontalDpi="600" verticalDpi="600" orientation="portrait" paperSize="9" r:id="rId1"/>
  <headerFooter alignWithMargins="0">
    <oddHeader>&amp;C&amp;16汚濁負荷量測定結果表</oddHeader>
  </headerFooter>
</worksheet>
</file>

<file path=xl/worksheets/sheet10.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B1"/>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31</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7">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8" ht="18.75" customHeight="1">
      <c r="A37" s="3">
        <v>31</v>
      </c>
      <c r="B37" s="68"/>
      <c r="C37" s="69"/>
      <c r="D37" s="69"/>
      <c r="E37" s="70"/>
      <c r="F37" s="22">
        <f t="shared" si="0"/>
        <v>0</v>
      </c>
      <c r="G37" s="23">
        <f>C37</f>
        <v>0</v>
      </c>
      <c r="H37" s="23">
        <f>D37</f>
        <v>0</v>
      </c>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11.xml><?xml version="1.0" encoding="utf-8"?>
<worksheet xmlns="http://schemas.openxmlformats.org/spreadsheetml/2006/main" xmlns:r="http://schemas.openxmlformats.org/officeDocument/2006/relationships">
  <dimension ref="A1:H44"/>
  <sheetViews>
    <sheetView zoomScalePageLayoutView="0" workbookViewId="0" topLeftCell="A1">
      <selection activeCell="A2" sqref="A2"/>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32</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5">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35"/>
      <c r="C36" s="35"/>
      <c r="D36" s="35"/>
      <c r="E36" s="35"/>
      <c r="F36" s="22"/>
      <c r="G36" s="23"/>
      <c r="H36" s="23"/>
    </row>
    <row r="37" spans="1:6" ht="18.75" customHeight="1">
      <c r="A37" s="3">
        <v>31</v>
      </c>
      <c r="B37" s="35"/>
      <c r="C37" s="35"/>
      <c r="D37" s="35"/>
      <c r="E37" s="35"/>
      <c r="F37" s="22"/>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12.xml><?xml version="1.0" encoding="utf-8"?>
<worksheet xmlns="http://schemas.openxmlformats.org/spreadsheetml/2006/main" xmlns:r="http://schemas.openxmlformats.org/officeDocument/2006/relationships">
  <dimension ref="A1:H44"/>
  <sheetViews>
    <sheetView zoomScalePageLayoutView="0" workbookViewId="0" topLeftCell="A1">
      <selection activeCell="B2" sqref="B2"/>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33</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7">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8" ht="18.75" customHeight="1">
      <c r="A37" s="3">
        <v>31</v>
      </c>
      <c r="B37" s="68"/>
      <c r="C37" s="69"/>
      <c r="D37" s="69"/>
      <c r="E37" s="70"/>
      <c r="F37" s="22">
        <f t="shared" si="0"/>
        <v>0</v>
      </c>
      <c r="G37" s="23">
        <f>C37</f>
        <v>0</v>
      </c>
      <c r="H37" s="23">
        <f>D37</f>
        <v>0</v>
      </c>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13.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A2" sqref="A2"/>
    </sheetView>
  </sheetViews>
  <sheetFormatPr defaultColWidth="9.00390625" defaultRowHeight="13.5"/>
  <cols>
    <col min="1" max="1" width="10.625" style="20" customWidth="1"/>
    <col min="2" max="6" width="15.25390625" style="20" customWidth="1"/>
    <col min="7" max="22" width="4.375" style="20" customWidth="1"/>
    <col min="23" max="16384" width="9.00390625" style="20" customWidth="1"/>
  </cols>
  <sheetData>
    <row r="1" spans="1:6" s="14" customFormat="1" ht="18" customHeight="1">
      <c r="A1" s="97" t="s">
        <v>15</v>
      </c>
      <c r="B1" s="97"/>
      <c r="C1" s="3" t="s">
        <v>49</v>
      </c>
      <c r="D1" s="97" t="s">
        <v>14</v>
      </c>
      <c r="E1" s="97"/>
      <c r="F1" s="97"/>
    </row>
    <row r="2" spans="1:6" s="14" customFormat="1" ht="21" customHeight="1">
      <c r="A2" s="78">
        <f>4!A2</f>
        <v>0</v>
      </c>
      <c r="B2" s="79">
        <f>4!B2</f>
        <v>0</v>
      </c>
      <c r="C2" s="80">
        <f>IF(4!C2="","",4!C2)</f>
      </c>
      <c r="D2" s="101">
        <f>4!D2</f>
        <v>0</v>
      </c>
      <c r="E2" s="102"/>
      <c r="F2" s="103"/>
    </row>
    <row r="3" spans="1:6" s="14" customFormat="1" ht="12" customHeight="1">
      <c r="A3" s="15"/>
      <c r="B3" s="15"/>
      <c r="C3" s="15"/>
      <c r="D3" s="15"/>
      <c r="E3" s="15"/>
      <c r="F3" s="15"/>
    </row>
    <row r="4" spans="1:6" s="14" customFormat="1" ht="18" customHeight="1">
      <c r="A4" s="16" t="s">
        <v>20</v>
      </c>
      <c r="B4" s="17"/>
      <c r="C4" s="18"/>
      <c r="D4" s="15"/>
      <c r="E4" s="15"/>
      <c r="F4" s="15"/>
    </row>
    <row r="5" spans="1:22" s="14" customFormat="1" ht="18" customHeight="1">
      <c r="A5" s="97" t="s">
        <v>21</v>
      </c>
      <c r="B5" s="96" t="s">
        <v>19</v>
      </c>
      <c r="C5" s="97" t="s">
        <v>4</v>
      </c>
      <c r="D5" s="97"/>
      <c r="E5" s="97"/>
      <c r="F5" s="97" t="s">
        <v>1</v>
      </c>
      <c r="G5" s="95" t="s">
        <v>22</v>
      </c>
      <c r="H5" s="95"/>
      <c r="I5" s="95"/>
      <c r="J5" s="95"/>
      <c r="K5" s="95" t="s">
        <v>22</v>
      </c>
      <c r="L5" s="95"/>
      <c r="M5" s="95"/>
      <c r="N5" s="95"/>
      <c r="O5" s="95" t="s">
        <v>22</v>
      </c>
      <c r="P5" s="95"/>
      <c r="Q5" s="95"/>
      <c r="R5" s="95"/>
      <c r="S5" s="95" t="s">
        <v>8</v>
      </c>
      <c r="T5" s="95"/>
      <c r="U5" s="95"/>
      <c r="V5" s="95"/>
    </row>
    <row r="6" spans="1:22" s="14" customFormat="1" ht="18" customHeight="1">
      <c r="A6" s="97"/>
      <c r="B6" s="97"/>
      <c r="C6" s="13" t="s">
        <v>16</v>
      </c>
      <c r="D6" s="13" t="s">
        <v>17</v>
      </c>
      <c r="E6" s="13" t="s">
        <v>18</v>
      </c>
      <c r="F6" s="97"/>
      <c r="G6" s="41" t="s">
        <v>41</v>
      </c>
      <c r="H6" s="41" t="s">
        <v>40</v>
      </c>
      <c r="I6" s="41" t="s">
        <v>42</v>
      </c>
      <c r="J6" s="41" t="s">
        <v>43</v>
      </c>
      <c r="K6" s="41" t="s">
        <v>42</v>
      </c>
      <c r="L6" s="41" t="s">
        <v>40</v>
      </c>
      <c r="M6" s="41" t="s">
        <v>44</v>
      </c>
      <c r="N6" s="41" t="s">
        <v>43</v>
      </c>
      <c r="O6" s="41" t="s">
        <v>43</v>
      </c>
      <c r="P6" s="41" t="s">
        <v>40</v>
      </c>
      <c r="Q6" s="41" t="s">
        <v>44</v>
      </c>
      <c r="R6" s="41" t="s">
        <v>42</v>
      </c>
      <c r="S6" s="41" t="s">
        <v>40</v>
      </c>
      <c r="T6" s="41" t="s">
        <v>44</v>
      </c>
      <c r="U6" s="41" t="s">
        <v>42</v>
      </c>
      <c r="V6" s="41" t="s">
        <v>43</v>
      </c>
    </row>
    <row r="7" spans="1:22" s="14" customFormat="1" ht="18.75" customHeight="1">
      <c r="A7" s="13">
        <v>4</v>
      </c>
      <c r="B7" s="32">
        <f>IF(ISERROR(4!B40),"",4!B40)</f>
      </c>
      <c r="C7" s="33">
        <f>IF(ISERROR(4!C40),"",4!C40)</f>
      </c>
      <c r="D7" s="33">
        <f>IF(ISERROR(4!D40),"",4!D40)</f>
      </c>
      <c r="E7" s="34">
        <f>IF(ISERROR(4!E40),"",4!E40)</f>
      </c>
      <c r="F7" s="36">
        <f>4!C4</f>
        <v>0</v>
      </c>
      <c r="G7" s="42">
        <f>4!C41</f>
        <v>0</v>
      </c>
      <c r="H7" s="58" t="e">
        <f>4!B41</f>
        <v>#N/A</v>
      </c>
      <c r="I7" s="42" t="e">
        <f>4!D41</f>
        <v>#N/A</v>
      </c>
      <c r="J7" s="60" t="e">
        <f>4!E41</f>
        <v>#N/A</v>
      </c>
      <c r="K7" s="56">
        <f>4!D42</f>
        <v>0</v>
      </c>
      <c r="L7" s="58" t="e">
        <f>4!B42</f>
        <v>#N/A</v>
      </c>
      <c r="M7" s="56" t="e">
        <f>4!C42</f>
        <v>#N/A</v>
      </c>
      <c r="N7" s="62" t="e">
        <f>4!E42</f>
        <v>#N/A</v>
      </c>
      <c r="O7" s="62">
        <f>4!E43</f>
        <v>0</v>
      </c>
      <c r="P7" s="58" t="e">
        <f>4!B43</f>
        <v>#N/A</v>
      </c>
      <c r="Q7" s="56" t="e">
        <f>4!C43</f>
        <v>#N/A</v>
      </c>
      <c r="R7" s="56" t="e">
        <f>4!D43</f>
        <v>#N/A</v>
      </c>
      <c r="S7" s="58">
        <f>4!B44</f>
        <v>0</v>
      </c>
      <c r="T7" s="56" t="e">
        <f>4!C44</f>
        <v>#N/A</v>
      </c>
      <c r="U7" s="56" t="e">
        <f>4!D44</f>
        <v>#N/A</v>
      </c>
      <c r="V7" s="62" t="e">
        <f>4!E44</f>
        <v>#N/A</v>
      </c>
    </row>
    <row r="8" spans="1:22" s="14" customFormat="1" ht="18.75" customHeight="1">
      <c r="A8" s="13">
        <v>5</v>
      </c>
      <c r="B8" s="32">
        <f>IF(ISERROR(5!B40),"",5!B40)</f>
      </c>
      <c r="C8" s="33">
        <f>IF(ISERROR(5!C40),"",5!C40)</f>
      </c>
      <c r="D8" s="33">
        <f>IF(ISERROR(5!D40),"",5!D40)</f>
      </c>
      <c r="E8" s="34">
        <f>IF(ISERROR(5!E40),"",5!E40)</f>
      </c>
      <c r="F8" s="36">
        <f>5!C4</f>
        <v>0</v>
      </c>
      <c r="G8" s="43">
        <f>5!C41</f>
        <v>0</v>
      </c>
      <c r="H8" s="59" t="e">
        <f>5!B41</f>
        <v>#N/A</v>
      </c>
      <c r="I8" s="43" t="e">
        <f>5!D41</f>
        <v>#N/A</v>
      </c>
      <c r="J8" s="61" t="e">
        <f>5!E41</f>
        <v>#N/A</v>
      </c>
      <c r="K8" s="57">
        <f>5!D42</f>
        <v>0</v>
      </c>
      <c r="L8" s="59" t="e">
        <f>5!B42</f>
        <v>#N/A</v>
      </c>
      <c r="M8" s="57" t="e">
        <f>5!C42</f>
        <v>#N/A</v>
      </c>
      <c r="N8" s="63" t="e">
        <f>5!E42</f>
        <v>#N/A</v>
      </c>
      <c r="O8" s="63">
        <f>5!E43</f>
        <v>0</v>
      </c>
      <c r="P8" s="59" t="e">
        <f>5!B43</f>
        <v>#N/A</v>
      </c>
      <c r="Q8" s="57" t="e">
        <f>5!C43</f>
        <v>#N/A</v>
      </c>
      <c r="R8" s="57" t="e">
        <f>5!D43</f>
        <v>#N/A</v>
      </c>
      <c r="S8" s="59">
        <f>5!B44</f>
        <v>0</v>
      </c>
      <c r="T8" s="57" t="e">
        <f>5!C44</f>
        <v>#N/A</v>
      </c>
      <c r="U8" s="57" t="e">
        <f>5!D44</f>
        <v>#N/A</v>
      </c>
      <c r="V8" s="63" t="e">
        <f>5!E44</f>
        <v>#N/A</v>
      </c>
    </row>
    <row r="9" spans="1:22" s="14" customFormat="1" ht="18.75" customHeight="1">
      <c r="A9" s="13">
        <v>6</v>
      </c>
      <c r="B9" s="32">
        <f>IF(ISERROR(6!B40),"",6!B40)</f>
      </c>
      <c r="C9" s="33">
        <f>IF(ISERROR(6!C40),"",6!C40)</f>
      </c>
      <c r="D9" s="33">
        <f>IF(ISERROR(6!D40),"",6!D40)</f>
      </c>
      <c r="E9" s="34">
        <f>IF(ISERROR(6!E40),"",6!E40)</f>
      </c>
      <c r="F9" s="36">
        <f>6!C4</f>
        <v>0</v>
      </c>
      <c r="G9" s="42">
        <f>6!C41</f>
        <v>0</v>
      </c>
      <c r="H9" s="58" t="e">
        <f>6!B41</f>
        <v>#N/A</v>
      </c>
      <c r="I9" s="42" t="e">
        <f>6!D41</f>
        <v>#N/A</v>
      </c>
      <c r="J9" s="60" t="e">
        <f>6!E41</f>
        <v>#N/A</v>
      </c>
      <c r="K9" s="56">
        <f>6!D42</f>
        <v>0</v>
      </c>
      <c r="L9" s="58" t="e">
        <f>6!B42</f>
        <v>#N/A</v>
      </c>
      <c r="M9" s="56" t="e">
        <f>6!C42</f>
        <v>#N/A</v>
      </c>
      <c r="N9" s="62" t="e">
        <f>6!E42</f>
        <v>#N/A</v>
      </c>
      <c r="O9" s="62">
        <f>6!E43</f>
        <v>0</v>
      </c>
      <c r="P9" s="58" t="e">
        <f>6!B43</f>
        <v>#N/A</v>
      </c>
      <c r="Q9" s="56" t="e">
        <f>6!C43</f>
        <v>#N/A</v>
      </c>
      <c r="R9" s="56" t="e">
        <f>6!D43</f>
        <v>#N/A</v>
      </c>
      <c r="S9" s="58">
        <f>6!B44</f>
        <v>0</v>
      </c>
      <c r="T9" s="56" t="e">
        <f>6!C44</f>
        <v>#N/A</v>
      </c>
      <c r="U9" s="56" t="e">
        <f>6!D44</f>
        <v>#N/A</v>
      </c>
      <c r="V9" s="62" t="e">
        <f>6!E44</f>
        <v>#N/A</v>
      </c>
    </row>
    <row r="10" spans="1:22" s="14" customFormat="1" ht="18.75" customHeight="1">
      <c r="A10" s="13">
        <v>7</v>
      </c>
      <c r="B10" s="32">
        <f>IF(ISERROR(7!B40),"",7!B40)</f>
      </c>
      <c r="C10" s="33">
        <f>IF(ISERROR(7!C40),"",7!C40)</f>
      </c>
      <c r="D10" s="33">
        <f>IF(ISERROR(7!D40),"",7!D40)</f>
      </c>
      <c r="E10" s="34">
        <f>IF(ISERROR(7!E40),"",7!E40)</f>
      </c>
      <c r="F10" s="37">
        <f>7!C4</f>
        <v>0</v>
      </c>
      <c r="G10" s="42">
        <f>7!C41</f>
        <v>0</v>
      </c>
      <c r="H10" s="58" t="e">
        <f>7!B41</f>
        <v>#N/A</v>
      </c>
      <c r="I10" s="42" t="e">
        <f>7!D41</f>
        <v>#N/A</v>
      </c>
      <c r="J10" s="60" t="e">
        <f>7!E41</f>
        <v>#N/A</v>
      </c>
      <c r="K10" s="56">
        <f>7!D42</f>
        <v>0</v>
      </c>
      <c r="L10" s="58" t="e">
        <f>7!B42</f>
        <v>#N/A</v>
      </c>
      <c r="M10" s="56" t="e">
        <f>7!C42</f>
        <v>#N/A</v>
      </c>
      <c r="N10" s="62" t="e">
        <f>7!E42</f>
        <v>#N/A</v>
      </c>
      <c r="O10" s="62">
        <f>7!E43</f>
        <v>0</v>
      </c>
      <c r="P10" s="58" t="e">
        <f>7!B43</f>
        <v>#N/A</v>
      </c>
      <c r="Q10" s="56" t="e">
        <f>7!C43</f>
        <v>#N/A</v>
      </c>
      <c r="R10" s="56" t="e">
        <f>7!D43</f>
        <v>#N/A</v>
      </c>
      <c r="S10" s="58">
        <f>7!B44</f>
        <v>0</v>
      </c>
      <c r="T10" s="56" t="e">
        <f>7!C44</f>
        <v>#N/A</v>
      </c>
      <c r="U10" s="56" t="e">
        <f>7!D44</f>
        <v>#N/A</v>
      </c>
      <c r="V10" s="62" t="e">
        <f>7!E44</f>
        <v>#N/A</v>
      </c>
    </row>
    <row r="11" spans="1:22" s="14" customFormat="1" ht="18.75" customHeight="1">
      <c r="A11" s="13">
        <v>8</v>
      </c>
      <c r="B11" s="32">
        <f>IF(ISERROR(8!B40),"",8!B40)</f>
      </c>
      <c r="C11" s="33">
        <f>IF(ISERROR(8!C40),"",8!C40)</f>
      </c>
      <c r="D11" s="33">
        <f>IF(ISERROR(8!D40),"",8!D40)</f>
      </c>
      <c r="E11" s="34">
        <f>IF(ISERROR(8!E40),"",8!E40)</f>
      </c>
      <c r="F11" s="37">
        <f>8!C4</f>
        <v>0</v>
      </c>
      <c r="G11" s="42">
        <f>8!C41</f>
        <v>0</v>
      </c>
      <c r="H11" s="58" t="e">
        <f>8!B41</f>
        <v>#N/A</v>
      </c>
      <c r="I11" s="42" t="e">
        <f>8!D41</f>
        <v>#N/A</v>
      </c>
      <c r="J11" s="60" t="e">
        <f>8!E41</f>
        <v>#N/A</v>
      </c>
      <c r="K11" s="56">
        <f>8!D42</f>
        <v>0</v>
      </c>
      <c r="L11" s="58" t="e">
        <f>8!B42</f>
        <v>#N/A</v>
      </c>
      <c r="M11" s="56" t="e">
        <f>8!C42</f>
        <v>#N/A</v>
      </c>
      <c r="N11" s="62" t="e">
        <f>8!E42</f>
        <v>#N/A</v>
      </c>
      <c r="O11" s="62">
        <f>8!E43</f>
        <v>0</v>
      </c>
      <c r="P11" s="58" t="e">
        <f>8!B43</f>
        <v>#N/A</v>
      </c>
      <c r="Q11" s="56" t="e">
        <f>8!C43</f>
        <v>#N/A</v>
      </c>
      <c r="R11" s="56" t="e">
        <f>8!D43</f>
        <v>#N/A</v>
      </c>
      <c r="S11" s="58">
        <f>8!B44</f>
        <v>0</v>
      </c>
      <c r="T11" s="56" t="e">
        <f>8!C44</f>
        <v>#N/A</v>
      </c>
      <c r="U11" s="56" t="e">
        <f>8!D44</f>
        <v>#N/A</v>
      </c>
      <c r="V11" s="62" t="e">
        <f>8!E44</f>
        <v>#N/A</v>
      </c>
    </row>
    <row r="12" spans="1:22" s="14" customFormat="1" ht="18.75" customHeight="1">
      <c r="A12" s="13">
        <v>9</v>
      </c>
      <c r="B12" s="32">
        <f>IF(ISERROR(9!B40),"",9!B40)</f>
      </c>
      <c r="C12" s="33">
        <f>IF(ISERROR(9!C40),"",9!C40)</f>
      </c>
      <c r="D12" s="33">
        <f>IF(ISERROR(9!D40),"",9!D40)</f>
      </c>
      <c r="E12" s="34">
        <f>IF(ISERROR(9!E40),"",9!E40)</f>
      </c>
      <c r="F12" s="37">
        <f>9!C4</f>
        <v>0</v>
      </c>
      <c r="G12" s="42">
        <f>9!C41</f>
        <v>0</v>
      </c>
      <c r="H12" s="58" t="e">
        <f>9!B41</f>
        <v>#N/A</v>
      </c>
      <c r="I12" s="42" t="e">
        <f>9!D41</f>
        <v>#N/A</v>
      </c>
      <c r="J12" s="60" t="e">
        <f>9!E41</f>
        <v>#N/A</v>
      </c>
      <c r="K12" s="56">
        <f>9!D42</f>
        <v>0</v>
      </c>
      <c r="L12" s="58" t="e">
        <f>9!B42</f>
        <v>#N/A</v>
      </c>
      <c r="M12" s="56" t="e">
        <f>9!C42</f>
        <v>#N/A</v>
      </c>
      <c r="N12" s="62" t="e">
        <f>9!E42</f>
        <v>#N/A</v>
      </c>
      <c r="O12" s="62">
        <f>9!E43</f>
        <v>0</v>
      </c>
      <c r="P12" s="58" t="e">
        <f>9!B43</f>
        <v>#N/A</v>
      </c>
      <c r="Q12" s="56" t="e">
        <f>9!C43</f>
        <v>#N/A</v>
      </c>
      <c r="R12" s="56" t="e">
        <f>9!D43</f>
        <v>#N/A</v>
      </c>
      <c r="S12" s="58">
        <f>9!B44</f>
        <v>0</v>
      </c>
      <c r="T12" s="56" t="e">
        <f>9!C44</f>
        <v>#N/A</v>
      </c>
      <c r="U12" s="56" t="e">
        <f>9!D44</f>
        <v>#N/A</v>
      </c>
      <c r="V12" s="62" t="e">
        <f>9!E44</f>
        <v>#N/A</v>
      </c>
    </row>
    <row r="13" spans="1:22" s="14" customFormat="1" ht="18.75" customHeight="1">
      <c r="A13" s="13">
        <v>10</v>
      </c>
      <c r="B13" s="32">
        <f>IF(ISERROR('10'!B40),"",'10'!B40)</f>
      </c>
      <c r="C13" s="33">
        <f>IF(ISERROR('10'!C40),"",'10'!C40)</f>
      </c>
      <c r="D13" s="33">
        <f>IF(ISERROR('10'!D40),"",'10'!D40)</f>
      </c>
      <c r="E13" s="34">
        <f>IF(ISERROR('10'!E40),"",'10'!E40)</f>
      </c>
      <c r="F13" s="37">
        <f>'10'!C4</f>
        <v>0</v>
      </c>
      <c r="G13" s="42">
        <f>'10'!C41</f>
        <v>0</v>
      </c>
      <c r="H13" s="58" t="e">
        <f>'10'!B41</f>
        <v>#N/A</v>
      </c>
      <c r="I13" s="42" t="e">
        <f>'10'!D41</f>
        <v>#N/A</v>
      </c>
      <c r="J13" s="60" t="e">
        <f>'10'!E41</f>
        <v>#N/A</v>
      </c>
      <c r="K13" s="56">
        <f>'10'!D42</f>
        <v>0</v>
      </c>
      <c r="L13" s="58" t="e">
        <f>'10'!B42</f>
        <v>#N/A</v>
      </c>
      <c r="M13" s="56" t="e">
        <f>'10'!C42</f>
        <v>#N/A</v>
      </c>
      <c r="N13" s="62" t="e">
        <f>'10'!E42</f>
        <v>#N/A</v>
      </c>
      <c r="O13" s="62">
        <f>'10'!E43</f>
        <v>0</v>
      </c>
      <c r="P13" s="58" t="e">
        <f>'10'!B43</f>
        <v>#N/A</v>
      </c>
      <c r="Q13" s="56" t="e">
        <f>'10'!C43</f>
        <v>#N/A</v>
      </c>
      <c r="R13" s="56" t="e">
        <f>'10'!D43</f>
        <v>#N/A</v>
      </c>
      <c r="S13" s="58">
        <f>'10'!B44</f>
        <v>0</v>
      </c>
      <c r="T13" s="56" t="e">
        <f>'10'!C44</f>
        <v>#N/A</v>
      </c>
      <c r="U13" s="56" t="e">
        <f>'10'!D44</f>
        <v>#N/A</v>
      </c>
      <c r="V13" s="62" t="e">
        <f>'10'!E44</f>
        <v>#N/A</v>
      </c>
    </row>
    <row r="14" spans="1:22" s="14" customFormat="1" ht="18.75" customHeight="1">
      <c r="A14" s="13">
        <v>11</v>
      </c>
      <c r="B14" s="32">
        <f>IF(ISERROR('11'!B40),"",'11'!B40)</f>
      </c>
      <c r="C14" s="33">
        <f>IF(ISERROR('11'!C40),"",'11'!C40)</f>
      </c>
      <c r="D14" s="33">
        <f>IF(ISERROR('11'!D40),"",'11'!D40)</f>
      </c>
      <c r="E14" s="34">
        <f>IF(ISERROR('11'!E40),"",'11'!E40)</f>
      </c>
      <c r="F14" s="37">
        <f>'11'!C4</f>
        <v>0</v>
      </c>
      <c r="G14" s="42">
        <f>'11'!C41</f>
        <v>0</v>
      </c>
      <c r="H14" s="58" t="e">
        <f>'11'!B41</f>
        <v>#N/A</v>
      </c>
      <c r="I14" s="42" t="e">
        <f>'11'!D41</f>
        <v>#N/A</v>
      </c>
      <c r="J14" s="60" t="e">
        <f>'11'!E41</f>
        <v>#N/A</v>
      </c>
      <c r="K14" s="56">
        <f>'11'!D42</f>
        <v>0</v>
      </c>
      <c r="L14" s="58" t="e">
        <f>'11'!B42</f>
        <v>#N/A</v>
      </c>
      <c r="M14" s="56" t="e">
        <f>'11'!C42</f>
        <v>#N/A</v>
      </c>
      <c r="N14" s="62" t="e">
        <f>'11'!E42</f>
        <v>#N/A</v>
      </c>
      <c r="O14" s="62">
        <f>'11'!E43</f>
        <v>0</v>
      </c>
      <c r="P14" s="58" t="e">
        <f>'11'!B43</f>
        <v>#N/A</v>
      </c>
      <c r="Q14" s="56" t="e">
        <f>'11'!C43</f>
        <v>#N/A</v>
      </c>
      <c r="R14" s="56" t="e">
        <f>'11'!D43</f>
        <v>#N/A</v>
      </c>
      <c r="S14" s="58">
        <f>'11'!B44</f>
        <v>0</v>
      </c>
      <c r="T14" s="56" t="e">
        <f>'11'!C44</f>
        <v>#N/A</v>
      </c>
      <c r="U14" s="56" t="e">
        <f>'11'!D44</f>
        <v>#N/A</v>
      </c>
      <c r="V14" s="62" t="e">
        <f>'11'!E44</f>
        <v>#N/A</v>
      </c>
    </row>
    <row r="15" spans="1:22" s="14" customFormat="1" ht="18.75" customHeight="1">
      <c r="A15" s="13">
        <v>12</v>
      </c>
      <c r="B15" s="32">
        <f>IF(ISERROR('12'!B40),"",'12'!B40)</f>
      </c>
      <c r="C15" s="33">
        <f>IF(ISERROR('12'!C40),"",'12'!C40)</f>
      </c>
      <c r="D15" s="33">
        <f>IF(ISERROR('12'!D40),"",'12'!D40)</f>
      </c>
      <c r="E15" s="34">
        <f>IF(ISERROR('12'!E40),"",'12'!E40)</f>
      </c>
      <c r="F15" s="37">
        <f>'12'!C4</f>
        <v>0</v>
      </c>
      <c r="G15" s="42">
        <f>'12'!C41</f>
        <v>0</v>
      </c>
      <c r="H15" s="58" t="e">
        <f>'12'!B41</f>
        <v>#N/A</v>
      </c>
      <c r="I15" s="42" t="e">
        <f>'12'!D41</f>
        <v>#N/A</v>
      </c>
      <c r="J15" s="60" t="e">
        <f>'12'!E41</f>
        <v>#N/A</v>
      </c>
      <c r="K15" s="56">
        <f>'12'!D42</f>
        <v>0</v>
      </c>
      <c r="L15" s="58" t="e">
        <f>'12'!B42</f>
        <v>#N/A</v>
      </c>
      <c r="M15" s="56" t="e">
        <f>'12'!C42</f>
        <v>#N/A</v>
      </c>
      <c r="N15" s="62" t="e">
        <f>'12'!E42</f>
        <v>#N/A</v>
      </c>
      <c r="O15" s="62">
        <f>'12'!E43</f>
        <v>0</v>
      </c>
      <c r="P15" s="58" t="e">
        <f>'12'!B43</f>
        <v>#N/A</v>
      </c>
      <c r="Q15" s="56" t="e">
        <f>'12'!C43</f>
        <v>#N/A</v>
      </c>
      <c r="R15" s="56" t="e">
        <f>'12'!D43</f>
        <v>#N/A</v>
      </c>
      <c r="S15" s="58">
        <f>'12'!B44</f>
        <v>0</v>
      </c>
      <c r="T15" s="56" t="e">
        <f>'12'!C44</f>
        <v>#N/A</v>
      </c>
      <c r="U15" s="56" t="e">
        <f>'12'!D44</f>
        <v>#N/A</v>
      </c>
      <c r="V15" s="62" t="e">
        <f>'12'!E44</f>
        <v>#N/A</v>
      </c>
    </row>
    <row r="16" spans="1:22" s="14" customFormat="1" ht="18.75" customHeight="1">
      <c r="A16" s="13">
        <v>1</v>
      </c>
      <c r="B16" s="32">
        <f>IF(ISERROR(1!B40),"",1!B40)</f>
      </c>
      <c r="C16" s="33">
        <f>IF(ISERROR(1!C40),"",1!C40)</f>
      </c>
      <c r="D16" s="33">
        <f>IF(ISERROR(1!D40),"",1!D40)</f>
      </c>
      <c r="E16" s="34">
        <f>IF(ISERROR(1!E40),"",1!E40)</f>
      </c>
      <c r="F16" s="37">
        <f>1!C4</f>
        <v>0</v>
      </c>
      <c r="G16" s="42">
        <f>1!C41</f>
        <v>0</v>
      </c>
      <c r="H16" s="58" t="e">
        <f>1!B41</f>
        <v>#N/A</v>
      </c>
      <c r="I16" s="42" t="e">
        <f>1!D41</f>
        <v>#N/A</v>
      </c>
      <c r="J16" s="60" t="e">
        <f>1!E41</f>
        <v>#N/A</v>
      </c>
      <c r="K16" s="56">
        <f>1!D42</f>
        <v>0</v>
      </c>
      <c r="L16" s="58" t="e">
        <f>1!B42</f>
        <v>#N/A</v>
      </c>
      <c r="M16" s="56" t="e">
        <f>1!C42</f>
        <v>#N/A</v>
      </c>
      <c r="N16" s="62" t="e">
        <f>1!E42</f>
        <v>#N/A</v>
      </c>
      <c r="O16" s="62">
        <f>1!E43</f>
        <v>0</v>
      </c>
      <c r="P16" s="58" t="e">
        <f>1!B43</f>
        <v>#N/A</v>
      </c>
      <c r="Q16" s="56" t="e">
        <f>1!C43</f>
        <v>#N/A</v>
      </c>
      <c r="R16" s="56" t="e">
        <f>1!D43</f>
        <v>#N/A</v>
      </c>
      <c r="S16" s="58">
        <f>1!B44</f>
        <v>0</v>
      </c>
      <c r="T16" s="56" t="e">
        <f>1!C44</f>
        <v>#N/A</v>
      </c>
      <c r="U16" s="56" t="e">
        <f>1!D44</f>
        <v>#N/A</v>
      </c>
      <c r="V16" s="62" t="e">
        <f>1!E44</f>
        <v>#N/A</v>
      </c>
    </row>
    <row r="17" spans="1:22" s="14" customFormat="1" ht="18.75" customHeight="1">
      <c r="A17" s="13">
        <v>2</v>
      </c>
      <c r="B17" s="32">
        <f>IF(ISERROR(2!B40),"",2!B40)</f>
      </c>
      <c r="C17" s="33">
        <f>IF(ISERROR(2!C40),"",2!C40)</f>
      </c>
      <c r="D17" s="33">
        <f>IF(ISERROR(2!D40),"",2!D40)</f>
      </c>
      <c r="E17" s="34">
        <f>IF(ISERROR(2!E40),"",2!E40)</f>
      </c>
      <c r="F17" s="37">
        <f>2!C4</f>
        <v>0</v>
      </c>
      <c r="G17" s="42">
        <f>2!C41</f>
        <v>0</v>
      </c>
      <c r="H17" s="58" t="e">
        <f>2!B41</f>
        <v>#N/A</v>
      </c>
      <c r="I17" s="42" t="e">
        <f>2!D41</f>
        <v>#N/A</v>
      </c>
      <c r="J17" s="60" t="e">
        <f>2!E41</f>
        <v>#N/A</v>
      </c>
      <c r="K17" s="56">
        <f>2!D42</f>
        <v>0</v>
      </c>
      <c r="L17" s="58" t="e">
        <f>2!B42</f>
        <v>#N/A</v>
      </c>
      <c r="M17" s="56" t="e">
        <f>2!C42</f>
        <v>#N/A</v>
      </c>
      <c r="N17" s="62" t="e">
        <f>2!E42</f>
        <v>#N/A</v>
      </c>
      <c r="O17" s="62">
        <f>2!E43</f>
        <v>0</v>
      </c>
      <c r="P17" s="58" t="e">
        <f>2!B43</f>
        <v>#N/A</v>
      </c>
      <c r="Q17" s="56" t="e">
        <f>2!C43</f>
        <v>#N/A</v>
      </c>
      <c r="R17" s="56" t="e">
        <f>2!D43</f>
        <v>#N/A</v>
      </c>
      <c r="S17" s="58">
        <f>2!B44</f>
        <v>0</v>
      </c>
      <c r="T17" s="56" t="e">
        <f>2!C44</f>
        <v>#N/A</v>
      </c>
      <c r="U17" s="56" t="e">
        <f>2!D44</f>
        <v>#N/A</v>
      </c>
      <c r="V17" s="62" t="e">
        <f>2!E44</f>
        <v>#N/A</v>
      </c>
    </row>
    <row r="18" spans="1:22" s="14" customFormat="1" ht="18.75" customHeight="1" thickBot="1">
      <c r="A18" s="44">
        <v>3</v>
      </c>
      <c r="B18" s="45">
        <f>IF(ISERROR(3!B40),"",3!B40)</f>
      </c>
      <c r="C18" s="46">
        <f>IF(ISERROR(3!C40),"",3!C40)</f>
      </c>
      <c r="D18" s="46">
        <f>IF(ISERROR(3!D40),"",3!D40)</f>
      </c>
      <c r="E18" s="48">
        <f>IF(ISERROR(3!E40),"",3!E40)</f>
      </c>
      <c r="F18" s="37">
        <f>3!C4</f>
        <v>0</v>
      </c>
      <c r="G18" s="42">
        <f>3!C41</f>
        <v>0</v>
      </c>
      <c r="H18" s="58" t="e">
        <f>3!B41</f>
        <v>#N/A</v>
      </c>
      <c r="I18" s="42" t="e">
        <f>3!D41</f>
        <v>#N/A</v>
      </c>
      <c r="J18" s="60" t="e">
        <f>3!E41</f>
        <v>#N/A</v>
      </c>
      <c r="K18" s="56">
        <f>3!D42</f>
        <v>0</v>
      </c>
      <c r="L18" s="58" t="e">
        <f>3!B42</f>
        <v>#N/A</v>
      </c>
      <c r="M18" s="56" t="e">
        <f>3!C42</f>
        <v>#N/A</v>
      </c>
      <c r="N18" s="62" t="e">
        <f>3!E42</f>
        <v>#N/A</v>
      </c>
      <c r="O18" s="62">
        <f>3!E43</f>
        <v>0</v>
      </c>
      <c r="P18" s="58" t="e">
        <f>3!B43</f>
        <v>#N/A</v>
      </c>
      <c r="Q18" s="56" t="e">
        <f>3!C43</f>
        <v>#N/A</v>
      </c>
      <c r="R18" s="56" t="e">
        <f>3!D43</f>
        <v>#N/A</v>
      </c>
      <c r="S18" s="58">
        <f>3!B44</f>
        <v>0</v>
      </c>
      <c r="T18" s="56" t="e">
        <f>3!C44</f>
        <v>#N/A</v>
      </c>
      <c r="U18" s="56" t="e">
        <f>3!D44</f>
        <v>#N/A</v>
      </c>
      <c r="V18" s="62" t="e">
        <f>3!E44</f>
        <v>#N/A</v>
      </c>
    </row>
    <row r="19" spans="1:6" ht="27" customHeight="1" thickTop="1">
      <c r="A19" s="49" t="s">
        <v>10</v>
      </c>
      <c r="B19" s="51">
        <f>IF(ISERROR(VLOOKUP(C19,G7:H18,2,FALSE)),"",VLOOKUP(C19,G7:H18,2,FALSE))</f>
      </c>
      <c r="C19" s="54">
        <f>MAX(G7:G18)</f>
        <v>0</v>
      </c>
      <c r="D19" s="54">
        <f>IF(ISERROR(VLOOKUP(C19,G7:I18,3,FALSE)),"",VLOOKUP(C19,G7:I18,3,FALSE))</f>
      </c>
      <c r="E19" s="55">
        <f>IF(ISERROR(VLOOKUP(C19,G7:J18,4,FALSE)),"",VLOOKUP(C19,G7:J18,4,FALSE))</f>
      </c>
      <c r="F19" s="25"/>
    </row>
    <row r="20" spans="1:7" ht="27" customHeight="1">
      <c r="A20" s="21" t="s">
        <v>11</v>
      </c>
      <c r="B20" s="32">
        <f>IF(ISERROR(VLOOKUP(D20,K7:N18,2,FALSE)),"",VLOOKUP(D20,K7:N18,2,FALSE))</f>
      </c>
      <c r="C20" s="33">
        <f>IF(ISERROR(VLOOKUP(D20,K7:M18,3,FALSE)),"",VLOOKUP(D20,K7:M18,3,FALSE))</f>
      </c>
      <c r="D20" s="33">
        <f>MAX(K7:K18)</f>
        <v>0</v>
      </c>
      <c r="E20" s="34">
        <f>IF(ISERROR(VLOOKUP(D20,K7:N18,4,FALSE)),"",VLOOKUP(D20,K7:N18,4,FALSE))</f>
      </c>
      <c r="F20" s="25"/>
      <c r="G20" s="19"/>
    </row>
    <row r="21" spans="1:7" ht="27" customHeight="1">
      <c r="A21" s="21" t="s">
        <v>12</v>
      </c>
      <c r="B21" s="32">
        <f>IF(ISERROR(VLOOKUP(E21,O7:P18,2,FALSE)),"",VLOOKUP(E21,O7:P18,2,FALSE))</f>
      </c>
      <c r="C21" s="33">
        <f>IF(ISERROR(VLOOKUP(E21,O7:Q18,3,FALSE)),"",VLOOKUP(E21,O7:Q18,3,FALSE))</f>
      </c>
      <c r="D21" s="33">
        <f>IF(ISERROR(VLOOKUP(E21,O7:R18,4,FALSE)),"",VLOOKUP(E21,O7:R18,4,FALSE))</f>
      </c>
      <c r="E21" s="34">
        <f>MAX(O7:O18)</f>
        <v>0</v>
      </c>
      <c r="F21" s="24"/>
      <c r="G21" s="19"/>
    </row>
    <row r="22" spans="1:7" ht="27" customHeight="1">
      <c r="A22" s="21" t="s">
        <v>13</v>
      </c>
      <c r="B22" s="32">
        <f>MAX(S7:S18)</f>
        <v>0</v>
      </c>
      <c r="C22" s="33">
        <f>IF(ISERROR(VLOOKUP(B22,S7:T18,2,FALSE)),"",VLOOKUP(B22,S7:T18,2,FALSE))</f>
      </c>
      <c r="D22" s="33">
        <f>IF(ISERROR(VLOOKUP(B22,S7:U18,3,FALSE)),"",VLOOKUP(B22,S7:U18,3,FALSE))</f>
      </c>
      <c r="E22" s="34">
        <f>IF(ISERROR(VLOOKUP(B22,S7:V18,4,FALSE)),"",VLOOKUP(B22,S7:V18,4,FALSE))</f>
      </c>
      <c r="G22" s="19"/>
    </row>
    <row r="23" spans="1:7" ht="27" customHeight="1">
      <c r="A23" s="21" t="s">
        <v>25</v>
      </c>
      <c r="B23" s="9">
        <f>IF(ISERROR(IF(SUM(F7:F18)=0,B24,B25)),"",IF(SUM(F7:F18)=0,B24,B25))</f>
      </c>
      <c r="C23" s="8">
        <f>IF(ISERROR(IF(SUM(F7:F18)=0,C24,C25)),"",IF(SUM(F7:F18)=0,C24,C25))</f>
      </c>
      <c r="D23" s="8">
        <f>IF(ISERROR(IF(SUM(F7:F18)=0,D24,D25)),"",IF(SUM(F7:F18)=0,D24,D25))</f>
      </c>
      <c r="E23" s="10">
        <f>IF(ISERROR(IF(SUM(F7:F18)=0,E24,E25)),"",IF(SUM(F7:F18)=0,E24,E25))</f>
      </c>
      <c r="G23" s="19"/>
    </row>
    <row r="24" spans="1:7" ht="18.75" customHeight="1">
      <c r="A24" s="27" t="s">
        <v>23</v>
      </c>
      <c r="B24" s="28">
        <f>IF(ISERROR(ROUND(AVERAGE(B7:B18),0)),"",ROUND(AVERAGE(B7:B18),0))</f>
      </c>
      <c r="C24" s="29">
        <f>IF(ISERROR(ROUND(AVERAGE(C7:C18),1)),"",ROUND(AVERAGE(C7:C18),1))</f>
      </c>
      <c r="D24" s="29">
        <f>IF(ISERROR(ROUND(AVERAGE(D7:D18),1)),"",ROUND(AVERAGE(D7:D18),1))</f>
      </c>
      <c r="E24" s="30">
        <f>IF(ISERROR(ROUND(AVERAGE(E7:E18),2)),"",ROUND(AVERAGE(E7:E18),2))</f>
      </c>
      <c r="F24" s="26"/>
      <c r="G24" s="19"/>
    </row>
    <row r="25" spans="1:5" ht="19.5" customHeight="1">
      <c r="A25" s="31" t="s">
        <v>24</v>
      </c>
      <c r="B25" s="52">
        <f>IF(ISERROR((B7*F7+B8*F8+B9*F9+B10*F10+B11*F11+B12*F12+B13*F13+B14*F14+B15*F15+B16*F16+B17*F17+B18*F18)/SUM(F7:F18)),"",(B7*F7+B8*F8+B9*F9+B10*F10+B11*F11+B12*F12+B13*F13+B14*F14+B15*F15+B16*F16+B17*F17+B18*F18)/SUM(F7:F18))</f>
      </c>
      <c r="C25" s="50">
        <f>IF(ISERROR((C7*F7+C8*F8+C9*F9+C10*F10+C11*F11+C12*F12+C13*F13+C14*F14+C15*F15+C16*F16+C17*F17+C18*F18)/SUM(F7:F18)),"",(C7*F7+C8*F8+C9*F9+C10*F10+C11*F11+C12*F12+C13*F13+C14*F14+C15*F15+C16*F16+C17*F17+C18*F18)/SUM(F7:F18))</f>
      </c>
      <c r="D25" s="50">
        <f>IF(ISERROR((D7*F7+D8*F8+D9*F9+D10*F10+D11*F11+D12*F12+D13*F13+D14*F14+D15*F15+D16*F16+D17*F17+D18*F18)/SUM(F7:F18)),"",(D7*F7+D8*F8+D9*F9+D10*F10+D11*F11+D12*F12+D13*F13+D14*F14+D15*F15+D16*F16+D17*F17+D18*F18)/SUM(F7:F18))</f>
      </c>
      <c r="E25" s="53">
        <f>IF(ISERROR((E7*F7+E8*F8+E9*F9+E10*F10+E11*F11+E12*F12+E13*F13+E14*F14+E15*F15+E16*F16+E17*F17+E18*F18)/SUM(F7:F18)),"",(E7*F7+E8*F8+E9*F9+E10*F10+E11*F11+E12*F12+E13*F13+E14*F14+E15*F15+E16*F16+E17*F17+E18*F18)/SUM(F7:F18))</f>
      </c>
    </row>
    <row r="27" ht="13.5">
      <c r="A27" s="64"/>
    </row>
    <row r="28" spans="1:3" ht="18.75" customHeight="1">
      <c r="A28" s="98" t="s">
        <v>45</v>
      </c>
      <c r="B28" s="47" t="s">
        <v>46</v>
      </c>
      <c r="C28" s="65">
        <v>0</v>
      </c>
    </row>
    <row r="29" spans="1:3" ht="18.75" customHeight="1">
      <c r="A29" s="99"/>
      <c r="B29" s="47" t="s">
        <v>47</v>
      </c>
      <c r="C29" s="65">
        <v>0</v>
      </c>
    </row>
    <row r="30" spans="1:3" ht="18.75" customHeight="1">
      <c r="A30" s="100"/>
      <c r="B30" s="47" t="s">
        <v>48</v>
      </c>
      <c r="C30" s="65">
        <v>0</v>
      </c>
    </row>
  </sheetData>
  <sheetProtection sheet="1" objects="1" scenarios="1"/>
  <mergeCells count="12">
    <mergeCell ref="A28:A30"/>
    <mergeCell ref="A1:B1"/>
    <mergeCell ref="A5:A6"/>
    <mergeCell ref="D1:F1"/>
    <mergeCell ref="D2:F2"/>
    <mergeCell ref="F5:F6"/>
    <mergeCell ref="S5:V5"/>
    <mergeCell ref="K5:N5"/>
    <mergeCell ref="O5:R5"/>
    <mergeCell ref="G5:J5"/>
    <mergeCell ref="B5:B6"/>
    <mergeCell ref="C5:E5"/>
  </mergeCells>
  <printOptions/>
  <pageMargins left="0.7874015748031497" right="0.7874015748031497" top="0.984251968503937" bottom="0.984251968503937" header="0.5118110236220472" footer="0.5118110236220472"/>
  <pageSetup horizontalDpi="96" verticalDpi="96" orientation="portrait" paperSize="9" r:id="rId1"/>
  <headerFooter alignWithMargins="0">
    <oddHeader>&amp;L（&amp;F）</oddHeader>
  </headerFooter>
</worksheet>
</file>

<file path=xl/worksheets/sheet14.xml><?xml version="1.0" encoding="utf-8"?>
<worksheet xmlns="http://schemas.openxmlformats.org/spreadsheetml/2006/main" xmlns:r="http://schemas.openxmlformats.org/officeDocument/2006/relationships">
  <dimension ref="A1:A13"/>
  <sheetViews>
    <sheetView zoomScalePageLayoutView="0" workbookViewId="0" topLeftCell="A1">
      <selection activeCell="F4" sqref="F4"/>
    </sheetView>
  </sheetViews>
  <sheetFormatPr defaultColWidth="9.00390625" defaultRowHeight="13.5"/>
  <cols>
    <col min="1" max="1" width="80.75390625" style="74" customWidth="1"/>
  </cols>
  <sheetData>
    <row r="1" ht="13.5">
      <c r="A1" s="73" t="s">
        <v>51</v>
      </c>
    </row>
    <row r="3" s="71" customFormat="1" ht="21" customHeight="1">
      <c r="A3" s="72" t="s">
        <v>52</v>
      </c>
    </row>
    <row r="4" s="71" customFormat="1" ht="74.25" customHeight="1">
      <c r="A4" s="77" t="s">
        <v>55</v>
      </c>
    </row>
    <row r="5" s="71" customFormat="1" ht="13.5">
      <c r="A5" s="75"/>
    </row>
    <row r="6" s="71" customFormat="1" ht="21" customHeight="1">
      <c r="A6" s="72" t="s">
        <v>54</v>
      </c>
    </row>
    <row r="7" s="71" customFormat="1" ht="59.25" customHeight="1">
      <c r="A7" s="77" t="s">
        <v>56</v>
      </c>
    </row>
    <row r="8" s="71" customFormat="1" ht="13.5">
      <c r="A8" s="75"/>
    </row>
    <row r="9" s="71" customFormat="1" ht="21" customHeight="1">
      <c r="A9" s="72" t="s">
        <v>53</v>
      </c>
    </row>
    <row r="10" s="71" customFormat="1" ht="73.5" customHeight="1">
      <c r="A10" s="75" t="s">
        <v>50</v>
      </c>
    </row>
    <row r="11" ht="13.5">
      <c r="A11" s="76"/>
    </row>
    <row r="12" ht="13.5">
      <c r="A12" s="76"/>
    </row>
    <row r="13" ht="13.5">
      <c r="A13" s="76"/>
    </row>
  </sheetData>
  <sheetProtection/>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B1"/>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26</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7">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8" ht="18.75" customHeight="1">
      <c r="A37" s="3">
        <v>31</v>
      </c>
      <c r="B37" s="68"/>
      <c r="C37" s="69"/>
      <c r="D37" s="69"/>
      <c r="E37" s="70"/>
      <c r="F37" s="22">
        <f t="shared" si="0"/>
        <v>0</v>
      </c>
      <c r="G37" s="23">
        <f t="shared" si="0"/>
        <v>0</v>
      </c>
      <c r="H37" s="23">
        <f t="shared" si="0"/>
        <v>0</v>
      </c>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B1"/>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27</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6">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6" ht="18.75" customHeight="1">
      <c r="A37" s="3">
        <v>31</v>
      </c>
      <c r="B37" s="35"/>
      <c r="C37" s="35"/>
      <c r="D37" s="35"/>
      <c r="E37" s="35"/>
      <c r="F37" s="22"/>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B1"/>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28</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7">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8" ht="18.75" customHeight="1">
      <c r="A37" s="3">
        <v>31</v>
      </c>
      <c r="B37" s="68"/>
      <c r="C37" s="69"/>
      <c r="D37" s="69"/>
      <c r="E37" s="70"/>
      <c r="F37" s="22">
        <f t="shared" si="0"/>
        <v>0</v>
      </c>
      <c r="G37" s="23">
        <f t="shared" si="0"/>
        <v>0</v>
      </c>
      <c r="H37" s="23">
        <f t="shared" si="0"/>
        <v>0</v>
      </c>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B1"/>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29</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7">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8" ht="18.75" customHeight="1">
      <c r="A37" s="3">
        <v>31</v>
      </c>
      <c r="B37" s="68"/>
      <c r="C37" s="69"/>
      <c r="D37" s="69"/>
      <c r="E37" s="70"/>
      <c r="F37" s="22">
        <f t="shared" si="0"/>
        <v>0</v>
      </c>
      <c r="G37" s="23">
        <f t="shared" si="0"/>
        <v>0</v>
      </c>
      <c r="H37" s="23">
        <f t="shared" si="0"/>
        <v>0</v>
      </c>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B1"/>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36</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6">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6" ht="18.75" customHeight="1">
      <c r="A37" s="3">
        <v>31</v>
      </c>
      <c r="B37" s="35"/>
      <c r="C37" s="35"/>
      <c r="D37" s="35"/>
      <c r="E37" s="35"/>
      <c r="F37" s="22"/>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B1"/>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35</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7">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8" ht="18.75" customHeight="1">
      <c r="A37" s="3">
        <v>31</v>
      </c>
      <c r="B37" s="68"/>
      <c r="C37" s="69"/>
      <c r="D37" s="69"/>
      <c r="E37" s="70"/>
      <c r="F37" s="22">
        <f t="shared" si="0"/>
        <v>0</v>
      </c>
      <c r="G37" s="23">
        <f t="shared" si="0"/>
        <v>0</v>
      </c>
      <c r="H37" s="23">
        <f t="shared" si="0"/>
        <v>0</v>
      </c>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8.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B1"/>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34</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6">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6" ht="18.75" customHeight="1">
      <c r="A37" s="3">
        <v>31</v>
      </c>
      <c r="B37" s="35"/>
      <c r="C37" s="35"/>
      <c r="D37" s="35"/>
      <c r="E37" s="35"/>
      <c r="F37" s="22"/>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xl/worksheets/sheet9.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B1"/>
    </sheetView>
  </sheetViews>
  <sheetFormatPr defaultColWidth="9.00390625" defaultRowHeight="13.5"/>
  <cols>
    <col min="1" max="1" width="10.625" style="1" customWidth="1"/>
    <col min="2" max="5" width="16.50390625" style="1" customWidth="1"/>
    <col min="6" max="16384" width="9.00390625" style="1" customWidth="1"/>
  </cols>
  <sheetData>
    <row r="1" spans="1:5" ht="18" customHeight="1">
      <c r="A1" s="89" t="s">
        <v>15</v>
      </c>
      <c r="B1" s="89"/>
      <c r="C1" s="3" t="s">
        <v>49</v>
      </c>
      <c r="D1" s="89" t="s">
        <v>14</v>
      </c>
      <c r="E1" s="89"/>
    </row>
    <row r="2" spans="1:5" ht="21" customHeight="1">
      <c r="A2" s="83">
        <f>4!A2</f>
        <v>0</v>
      </c>
      <c r="B2" s="84">
        <f>4!B2</f>
        <v>0</v>
      </c>
      <c r="C2" s="85">
        <f>4!C2</f>
        <v>0</v>
      </c>
      <c r="D2" s="93">
        <f>4!D2:E2</f>
        <v>0</v>
      </c>
      <c r="E2" s="94"/>
    </row>
    <row r="3" spans="1:5" ht="12" customHeight="1">
      <c r="A3" s="4"/>
      <c r="B3" s="4"/>
      <c r="C3" s="4"/>
      <c r="D3" s="4"/>
      <c r="E3" s="4"/>
    </row>
    <row r="4" spans="1:5" ht="18" customHeight="1">
      <c r="A4" s="5" t="s">
        <v>30</v>
      </c>
      <c r="B4" s="6" t="s">
        <v>2</v>
      </c>
      <c r="C4" s="67"/>
      <c r="D4" s="4" t="s">
        <v>3</v>
      </c>
      <c r="E4" s="4"/>
    </row>
    <row r="5" spans="1:8" ht="18" customHeight="1">
      <c r="A5" s="89" t="s">
        <v>3</v>
      </c>
      <c r="B5" s="92" t="s">
        <v>19</v>
      </c>
      <c r="C5" s="89" t="s">
        <v>4</v>
      </c>
      <c r="D5" s="89"/>
      <c r="E5" s="89"/>
      <c r="F5" s="87" t="s">
        <v>9</v>
      </c>
      <c r="G5" s="86" t="s">
        <v>37</v>
      </c>
      <c r="H5" s="86"/>
    </row>
    <row r="6" spans="1:8" ht="18" customHeight="1">
      <c r="A6" s="89"/>
      <c r="B6" s="89"/>
      <c r="C6" s="3" t="s">
        <v>16</v>
      </c>
      <c r="D6" s="3" t="s">
        <v>17</v>
      </c>
      <c r="E6" s="3" t="s">
        <v>18</v>
      </c>
      <c r="F6" s="88"/>
      <c r="G6" s="40" t="s">
        <v>38</v>
      </c>
      <c r="H6" s="40" t="s">
        <v>39</v>
      </c>
    </row>
    <row r="7" spans="1:8" ht="18.75" customHeight="1">
      <c r="A7" s="3">
        <v>1</v>
      </c>
      <c r="B7" s="68"/>
      <c r="C7" s="69"/>
      <c r="D7" s="69"/>
      <c r="E7" s="70"/>
      <c r="F7" s="22">
        <f>B7</f>
        <v>0</v>
      </c>
      <c r="G7" s="23">
        <f>C7</f>
        <v>0</v>
      </c>
      <c r="H7" s="23">
        <f>D7</f>
        <v>0</v>
      </c>
    </row>
    <row r="8" spans="1:8" ht="18.75" customHeight="1">
      <c r="A8" s="3">
        <v>2</v>
      </c>
      <c r="B8" s="68"/>
      <c r="C8" s="69"/>
      <c r="D8" s="69"/>
      <c r="E8" s="70"/>
      <c r="F8" s="22">
        <f aca="true" t="shared" si="0" ref="F8:H37">B8</f>
        <v>0</v>
      </c>
      <c r="G8" s="23">
        <f t="shared" si="0"/>
        <v>0</v>
      </c>
      <c r="H8" s="23">
        <f t="shared" si="0"/>
        <v>0</v>
      </c>
    </row>
    <row r="9" spans="1:8" ht="18.75" customHeight="1">
      <c r="A9" s="3">
        <v>3</v>
      </c>
      <c r="B9" s="68"/>
      <c r="C9" s="69"/>
      <c r="D9" s="69"/>
      <c r="E9" s="70"/>
      <c r="F9" s="22">
        <f t="shared" si="0"/>
        <v>0</v>
      </c>
      <c r="G9" s="23">
        <f t="shared" si="0"/>
        <v>0</v>
      </c>
      <c r="H9" s="23">
        <f t="shared" si="0"/>
        <v>0</v>
      </c>
    </row>
    <row r="10" spans="1:8" ht="18.75" customHeight="1">
      <c r="A10" s="3">
        <v>4</v>
      </c>
      <c r="B10" s="68"/>
      <c r="C10" s="69"/>
      <c r="D10" s="69"/>
      <c r="E10" s="70"/>
      <c r="F10" s="22">
        <f t="shared" si="0"/>
        <v>0</v>
      </c>
      <c r="G10" s="23">
        <f t="shared" si="0"/>
        <v>0</v>
      </c>
      <c r="H10" s="23">
        <f t="shared" si="0"/>
        <v>0</v>
      </c>
    </row>
    <row r="11" spans="1:8" ht="18.75" customHeight="1">
      <c r="A11" s="3">
        <v>5</v>
      </c>
      <c r="B11" s="68"/>
      <c r="C11" s="69"/>
      <c r="D11" s="69"/>
      <c r="E11" s="70"/>
      <c r="F11" s="22">
        <f t="shared" si="0"/>
        <v>0</v>
      </c>
      <c r="G11" s="23">
        <f t="shared" si="0"/>
        <v>0</v>
      </c>
      <c r="H11" s="23">
        <f t="shared" si="0"/>
        <v>0</v>
      </c>
    </row>
    <row r="12" spans="1:8" ht="18.75" customHeight="1">
      <c r="A12" s="3">
        <v>6</v>
      </c>
      <c r="B12" s="68"/>
      <c r="C12" s="69"/>
      <c r="D12" s="69"/>
      <c r="E12" s="70"/>
      <c r="F12" s="22">
        <f t="shared" si="0"/>
        <v>0</v>
      </c>
      <c r="G12" s="23">
        <f t="shared" si="0"/>
        <v>0</v>
      </c>
      <c r="H12" s="23">
        <f t="shared" si="0"/>
        <v>0</v>
      </c>
    </row>
    <row r="13" spans="1:8" ht="18.75" customHeight="1">
      <c r="A13" s="3">
        <v>7</v>
      </c>
      <c r="B13" s="68"/>
      <c r="C13" s="69"/>
      <c r="D13" s="69"/>
      <c r="E13" s="70"/>
      <c r="F13" s="22">
        <f t="shared" si="0"/>
        <v>0</v>
      </c>
      <c r="G13" s="23">
        <f t="shared" si="0"/>
        <v>0</v>
      </c>
      <c r="H13" s="23">
        <f t="shared" si="0"/>
        <v>0</v>
      </c>
    </row>
    <row r="14" spans="1:8" ht="18.75" customHeight="1">
      <c r="A14" s="3">
        <v>8</v>
      </c>
      <c r="B14" s="68"/>
      <c r="C14" s="69"/>
      <c r="D14" s="69"/>
      <c r="E14" s="70"/>
      <c r="F14" s="22">
        <f t="shared" si="0"/>
        <v>0</v>
      </c>
      <c r="G14" s="23">
        <f t="shared" si="0"/>
        <v>0</v>
      </c>
      <c r="H14" s="23">
        <f t="shared" si="0"/>
        <v>0</v>
      </c>
    </row>
    <row r="15" spans="1:8" ht="18.75" customHeight="1">
      <c r="A15" s="3">
        <v>9</v>
      </c>
      <c r="B15" s="68"/>
      <c r="C15" s="69"/>
      <c r="D15" s="69"/>
      <c r="E15" s="70"/>
      <c r="F15" s="22">
        <f t="shared" si="0"/>
        <v>0</v>
      </c>
      <c r="G15" s="23">
        <f t="shared" si="0"/>
        <v>0</v>
      </c>
      <c r="H15" s="23">
        <f t="shared" si="0"/>
        <v>0</v>
      </c>
    </row>
    <row r="16" spans="1:8" ht="18.75" customHeight="1">
      <c r="A16" s="3">
        <v>10</v>
      </c>
      <c r="B16" s="68"/>
      <c r="C16" s="69"/>
      <c r="D16" s="69"/>
      <c r="E16" s="70"/>
      <c r="F16" s="22">
        <f t="shared" si="0"/>
        <v>0</v>
      </c>
      <c r="G16" s="23">
        <f t="shared" si="0"/>
        <v>0</v>
      </c>
      <c r="H16" s="23">
        <f t="shared" si="0"/>
        <v>0</v>
      </c>
    </row>
    <row r="17" spans="1:8" ht="18.75" customHeight="1">
      <c r="A17" s="3">
        <v>11</v>
      </c>
      <c r="B17" s="68"/>
      <c r="C17" s="69"/>
      <c r="D17" s="69"/>
      <c r="E17" s="70"/>
      <c r="F17" s="22">
        <f t="shared" si="0"/>
        <v>0</v>
      </c>
      <c r="G17" s="23">
        <f t="shared" si="0"/>
        <v>0</v>
      </c>
      <c r="H17" s="23">
        <f t="shared" si="0"/>
        <v>0</v>
      </c>
    </row>
    <row r="18" spans="1:8" ht="18.75" customHeight="1">
      <c r="A18" s="3">
        <v>12</v>
      </c>
      <c r="B18" s="68"/>
      <c r="C18" s="69"/>
      <c r="D18" s="69"/>
      <c r="E18" s="70"/>
      <c r="F18" s="22">
        <f t="shared" si="0"/>
        <v>0</v>
      </c>
      <c r="G18" s="23">
        <f t="shared" si="0"/>
        <v>0</v>
      </c>
      <c r="H18" s="23">
        <f t="shared" si="0"/>
        <v>0</v>
      </c>
    </row>
    <row r="19" spans="1:8" ht="18.75" customHeight="1">
      <c r="A19" s="3">
        <v>13</v>
      </c>
      <c r="B19" s="68"/>
      <c r="C19" s="69"/>
      <c r="D19" s="69"/>
      <c r="E19" s="70"/>
      <c r="F19" s="22">
        <f t="shared" si="0"/>
        <v>0</v>
      </c>
      <c r="G19" s="23">
        <f t="shared" si="0"/>
        <v>0</v>
      </c>
      <c r="H19" s="23">
        <f t="shared" si="0"/>
        <v>0</v>
      </c>
    </row>
    <row r="20" spans="1:8" ht="18.75" customHeight="1">
      <c r="A20" s="3">
        <v>14</v>
      </c>
      <c r="B20" s="68"/>
      <c r="C20" s="69"/>
      <c r="D20" s="69"/>
      <c r="E20" s="70"/>
      <c r="F20" s="22">
        <f t="shared" si="0"/>
        <v>0</v>
      </c>
      <c r="G20" s="23">
        <f t="shared" si="0"/>
        <v>0</v>
      </c>
      <c r="H20" s="23">
        <f t="shared" si="0"/>
        <v>0</v>
      </c>
    </row>
    <row r="21" spans="1:8" ht="18.75" customHeight="1">
      <c r="A21" s="3">
        <v>15</v>
      </c>
      <c r="B21" s="68"/>
      <c r="C21" s="69"/>
      <c r="D21" s="69"/>
      <c r="E21" s="70"/>
      <c r="F21" s="22">
        <f t="shared" si="0"/>
        <v>0</v>
      </c>
      <c r="G21" s="23">
        <f t="shared" si="0"/>
        <v>0</v>
      </c>
      <c r="H21" s="23">
        <f t="shared" si="0"/>
        <v>0</v>
      </c>
    </row>
    <row r="22" spans="1:8" ht="18.75" customHeight="1">
      <c r="A22" s="3">
        <v>16</v>
      </c>
      <c r="B22" s="68"/>
      <c r="C22" s="69"/>
      <c r="D22" s="69"/>
      <c r="E22" s="70"/>
      <c r="F22" s="22">
        <f t="shared" si="0"/>
        <v>0</v>
      </c>
      <c r="G22" s="23">
        <f t="shared" si="0"/>
        <v>0</v>
      </c>
      <c r="H22" s="23">
        <f t="shared" si="0"/>
        <v>0</v>
      </c>
    </row>
    <row r="23" spans="1:8" ht="18.75" customHeight="1">
      <c r="A23" s="3">
        <v>17</v>
      </c>
      <c r="B23" s="68"/>
      <c r="C23" s="69"/>
      <c r="D23" s="69"/>
      <c r="E23" s="70"/>
      <c r="F23" s="22">
        <f t="shared" si="0"/>
        <v>0</v>
      </c>
      <c r="G23" s="23">
        <f t="shared" si="0"/>
        <v>0</v>
      </c>
      <c r="H23" s="23">
        <f t="shared" si="0"/>
        <v>0</v>
      </c>
    </row>
    <row r="24" spans="1:8" ht="18.75" customHeight="1">
      <c r="A24" s="3">
        <v>18</v>
      </c>
      <c r="B24" s="68"/>
      <c r="C24" s="69"/>
      <c r="D24" s="69"/>
      <c r="E24" s="70"/>
      <c r="F24" s="22">
        <f t="shared" si="0"/>
        <v>0</v>
      </c>
      <c r="G24" s="23">
        <f t="shared" si="0"/>
        <v>0</v>
      </c>
      <c r="H24" s="23">
        <f t="shared" si="0"/>
        <v>0</v>
      </c>
    </row>
    <row r="25" spans="1:8" ht="18.75" customHeight="1">
      <c r="A25" s="3">
        <v>19</v>
      </c>
      <c r="B25" s="68"/>
      <c r="C25" s="69"/>
      <c r="D25" s="69"/>
      <c r="E25" s="70"/>
      <c r="F25" s="22">
        <f t="shared" si="0"/>
        <v>0</v>
      </c>
      <c r="G25" s="23">
        <f t="shared" si="0"/>
        <v>0</v>
      </c>
      <c r="H25" s="23">
        <f t="shared" si="0"/>
        <v>0</v>
      </c>
    </row>
    <row r="26" spans="1:8" ht="18.75" customHeight="1">
      <c r="A26" s="3">
        <v>20</v>
      </c>
      <c r="B26" s="68"/>
      <c r="C26" s="69"/>
      <c r="D26" s="69"/>
      <c r="E26" s="70"/>
      <c r="F26" s="22">
        <f t="shared" si="0"/>
        <v>0</v>
      </c>
      <c r="G26" s="23">
        <f t="shared" si="0"/>
        <v>0</v>
      </c>
      <c r="H26" s="23">
        <f t="shared" si="0"/>
        <v>0</v>
      </c>
    </row>
    <row r="27" spans="1:8" ht="18.75" customHeight="1">
      <c r="A27" s="3">
        <v>21</v>
      </c>
      <c r="B27" s="68"/>
      <c r="C27" s="69"/>
      <c r="D27" s="69"/>
      <c r="E27" s="70"/>
      <c r="F27" s="22">
        <f t="shared" si="0"/>
        <v>0</v>
      </c>
      <c r="G27" s="23">
        <f t="shared" si="0"/>
        <v>0</v>
      </c>
      <c r="H27" s="23">
        <f t="shared" si="0"/>
        <v>0</v>
      </c>
    </row>
    <row r="28" spans="1:8" ht="18.75" customHeight="1">
      <c r="A28" s="3">
        <v>22</v>
      </c>
      <c r="B28" s="68"/>
      <c r="C28" s="69"/>
      <c r="D28" s="69"/>
      <c r="E28" s="70"/>
      <c r="F28" s="22">
        <f t="shared" si="0"/>
        <v>0</v>
      </c>
      <c r="G28" s="23">
        <f t="shared" si="0"/>
        <v>0</v>
      </c>
      <c r="H28" s="23">
        <f t="shared" si="0"/>
        <v>0</v>
      </c>
    </row>
    <row r="29" spans="1:8" ht="18.75" customHeight="1">
      <c r="A29" s="3">
        <v>23</v>
      </c>
      <c r="B29" s="68"/>
      <c r="C29" s="69"/>
      <c r="D29" s="69"/>
      <c r="E29" s="70"/>
      <c r="F29" s="22">
        <f t="shared" si="0"/>
        <v>0</v>
      </c>
      <c r="G29" s="23">
        <f t="shared" si="0"/>
        <v>0</v>
      </c>
      <c r="H29" s="23">
        <f t="shared" si="0"/>
        <v>0</v>
      </c>
    </row>
    <row r="30" spans="1:8" ht="18.75" customHeight="1">
      <c r="A30" s="3">
        <v>24</v>
      </c>
      <c r="B30" s="68"/>
      <c r="C30" s="69"/>
      <c r="D30" s="69"/>
      <c r="E30" s="70"/>
      <c r="F30" s="22">
        <f t="shared" si="0"/>
        <v>0</v>
      </c>
      <c r="G30" s="23">
        <f t="shared" si="0"/>
        <v>0</v>
      </c>
      <c r="H30" s="23">
        <f t="shared" si="0"/>
        <v>0</v>
      </c>
    </row>
    <row r="31" spans="1:8" ht="18.75" customHeight="1">
      <c r="A31" s="3">
        <v>25</v>
      </c>
      <c r="B31" s="68"/>
      <c r="C31" s="69"/>
      <c r="D31" s="69"/>
      <c r="E31" s="70"/>
      <c r="F31" s="22">
        <f t="shared" si="0"/>
        <v>0</v>
      </c>
      <c r="G31" s="23">
        <f t="shared" si="0"/>
        <v>0</v>
      </c>
      <c r="H31" s="23">
        <f t="shared" si="0"/>
        <v>0</v>
      </c>
    </row>
    <row r="32" spans="1:8" ht="18.75" customHeight="1">
      <c r="A32" s="3">
        <v>26</v>
      </c>
      <c r="B32" s="68"/>
      <c r="C32" s="69"/>
      <c r="D32" s="69"/>
      <c r="E32" s="70"/>
      <c r="F32" s="22">
        <f t="shared" si="0"/>
        <v>0</v>
      </c>
      <c r="G32" s="23">
        <f t="shared" si="0"/>
        <v>0</v>
      </c>
      <c r="H32" s="23">
        <f t="shared" si="0"/>
        <v>0</v>
      </c>
    </row>
    <row r="33" spans="1:8" ht="18.75" customHeight="1">
      <c r="A33" s="3">
        <v>27</v>
      </c>
      <c r="B33" s="68"/>
      <c r="C33" s="69"/>
      <c r="D33" s="69"/>
      <c r="E33" s="70"/>
      <c r="F33" s="22">
        <f t="shared" si="0"/>
        <v>0</v>
      </c>
      <c r="G33" s="23">
        <f t="shared" si="0"/>
        <v>0</v>
      </c>
      <c r="H33" s="23">
        <f t="shared" si="0"/>
        <v>0</v>
      </c>
    </row>
    <row r="34" spans="1:8" ht="18.75" customHeight="1">
      <c r="A34" s="3">
        <v>28</v>
      </c>
      <c r="B34" s="68"/>
      <c r="C34" s="69"/>
      <c r="D34" s="69"/>
      <c r="E34" s="70"/>
      <c r="F34" s="22">
        <f t="shared" si="0"/>
        <v>0</v>
      </c>
      <c r="G34" s="23">
        <f t="shared" si="0"/>
        <v>0</v>
      </c>
      <c r="H34" s="23">
        <f t="shared" si="0"/>
        <v>0</v>
      </c>
    </row>
    <row r="35" spans="1:8" ht="18.75" customHeight="1">
      <c r="A35" s="3">
        <v>29</v>
      </c>
      <c r="B35" s="68"/>
      <c r="C35" s="69"/>
      <c r="D35" s="69"/>
      <c r="E35" s="70"/>
      <c r="F35" s="22">
        <f t="shared" si="0"/>
        <v>0</v>
      </c>
      <c r="G35" s="23">
        <f t="shared" si="0"/>
        <v>0</v>
      </c>
      <c r="H35" s="23">
        <f t="shared" si="0"/>
        <v>0</v>
      </c>
    </row>
    <row r="36" spans="1:8" ht="18.75" customHeight="1">
      <c r="A36" s="3">
        <v>30</v>
      </c>
      <c r="B36" s="68"/>
      <c r="C36" s="69"/>
      <c r="D36" s="69"/>
      <c r="E36" s="70"/>
      <c r="F36" s="22">
        <f t="shared" si="0"/>
        <v>0</v>
      </c>
      <c r="G36" s="23">
        <f t="shared" si="0"/>
        <v>0</v>
      </c>
      <c r="H36" s="23">
        <f t="shared" si="0"/>
        <v>0</v>
      </c>
    </row>
    <row r="37" spans="1:8" ht="18.75" customHeight="1">
      <c r="A37" s="3">
        <v>31</v>
      </c>
      <c r="B37" s="68"/>
      <c r="C37" s="69"/>
      <c r="D37" s="69"/>
      <c r="E37" s="70"/>
      <c r="F37" s="22">
        <f t="shared" si="0"/>
        <v>0</v>
      </c>
      <c r="G37" s="23">
        <f t="shared" si="0"/>
        <v>0</v>
      </c>
      <c r="H37" s="23">
        <f t="shared" si="0"/>
        <v>0</v>
      </c>
    </row>
    <row r="38" spans="1:6" ht="18.75" customHeight="1">
      <c r="A38" s="3" t="s">
        <v>5</v>
      </c>
      <c r="B38" s="7">
        <f>MAX(B7:B37)</f>
        <v>0</v>
      </c>
      <c r="C38" s="8">
        <f>MAX(C7:C37)</f>
        <v>0</v>
      </c>
      <c r="D38" s="8">
        <f>MAX(D7:D37)</f>
        <v>0</v>
      </c>
      <c r="E38" s="10">
        <f>MAX(E7:E37)</f>
        <v>0</v>
      </c>
      <c r="F38" s="2"/>
    </row>
    <row r="39" spans="1:6" ht="18.75" customHeight="1">
      <c r="A39" s="3" t="s">
        <v>6</v>
      </c>
      <c r="B39" s="7">
        <f>MIN(B7:B37)</f>
        <v>0</v>
      </c>
      <c r="C39" s="8">
        <f>MIN(C7:C37)</f>
        <v>0</v>
      </c>
      <c r="D39" s="8">
        <f>MIN(D7:D37)</f>
        <v>0</v>
      </c>
      <c r="E39" s="10">
        <f>MIN(E7:E37)</f>
        <v>0</v>
      </c>
      <c r="F39" s="2"/>
    </row>
    <row r="40" spans="1:6" ht="18.75" customHeight="1">
      <c r="A40" s="3" t="s">
        <v>7</v>
      </c>
      <c r="B40" s="9" t="e">
        <f>ROUND(AVERAGE(B7:B37),0)</f>
        <v>#DIV/0!</v>
      </c>
      <c r="C40" s="8" t="e">
        <f>ROUND(AVERAGE(C7:C37),1)</f>
        <v>#DIV/0!</v>
      </c>
      <c r="D40" s="8" t="e">
        <f>ROUND(AVERAGE(D7:D37),1)</f>
        <v>#DIV/0!</v>
      </c>
      <c r="E40" s="10" t="e">
        <f>ROUND(AVERAGE(E7:E37),2)</f>
        <v>#DIV/0!</v>
      </c>
      <c r="F40" s="2"/>
    </row>
    <row r="41" spans="1:6" ht="27">
      <c r="A41" s="11" t="s">
        <v>10</v>
      </c>
      <c r="B41" s="12" t="e">
        <f>VLOOKUP(C41,C7:F37,4,FALSE)</f>
        <v>#N/A</v>
      </c>
      <c r="C41" s="39">
        <f>C38</f>
        <v>0</v>
      </c>
      <c r="D41" s="39" t="e">
        <f>VLOOKUP(C41,C7:D37,2,FALSE)</f>
        <v>#N/A</v>
      </c>
      <c r="E41" s="38" t="e">
        <f>VLOOKUP(C41,C7:E37,3,FALSE)</f>
        <v>#N/A</v>
      </c>
      <c r="F41" s="2"/>
    </row>
    <row r="42" spans="1:6" ht="27">
      <c r="A42" s="11" t="s">
        <v>11</v>
      </c>
      <c r="B42" s="12" t="e">
        <f>VLOOKUP(D42,D7:F37,3,FALSE)</f>
        <v>#N/A</v>
      </c>
      <c r="C42" s="39" t="e">
        <f>VLOOKUP(D42,D7:G37,4,FALSE)</f>
        <v>#N/A</v>
      </c>
      <c r="D42" s="39">
        <f>D38</f>
        <v>0</v>
      </c>
      <c r="E42" s="38" t="e">
        <f>VLOOKUP(D42,D7:E37,2,FALSE)</f>
        <v>#N/A</v>
      </c>
      <c r="F42" s="2"/>
    </row>
    <row r="43" spans="1:6" ht="27">
      <c r="A43" s="11" t="s">
        <v>12</v>
      </c>
      <c r="B43" s="12" t="e">
        <f>VLOOKUP(E43,E7:F37,2,FALSE)</f>
        <v>#N/A</v>
      </c>
      <c r="C43" s="39" t="e">
        <f>VLOOKUP(E43,E7:G37,3,FALSE)</f>
        <v>#N/A</v>
      </c>
      <c r="D43" s="39" t="e">
        <f>VLOOKUP(E43,E7:H37,4,FALSE)</f>
        <v>#N/A</v>
      </c>
      <c r="E43" s="38">
        <f>E38</f>
        <v>0</v>
      </c>
      <c r="F43" s="2"/>
    </row>
    <row r="44" spans="1:6" ht="27">
      <c r="A44" s="11" t="s">
        <v>13</v>
      </c>
      <c r="B44" s="12">
        <f>B38</f>
        <v>0</v>
      </c>
      <c r="C44" s="39" t="e">
        <f>VLOOKUP(B44,B7:C37,2,FALSE)</f>
        <v>#N/A</v>
      </c>
      <c r="D44" s="39" t="e">
        <f>VLOOKUP(B44,B7:D37,3,FALSE)</f>
        <v>#N/A</v>
      </c>
      <c r="E44" s="38" t="e">
        <f>VLOOKUP(B44,B7:E37,4,FALSE)</f>
        <v>#N/A</v>
      </c>
      <c r="F44" s="2"/>
    </row>
  </sheetData>
  <sheetProtection sheet="1" objects="1" scenarios="1"/>
  <mergeCells count="8">
    <mergeCell ref="G5:H5"/>
    <mergeCell ref="F5:F6"/>
    <mergeCell ref="A1:B1"/>
    <mergeCell ref="D1:E1"/>
    <mergeCell ref="D2:E2"/>
    <mergeCell ref="A5:A6"/>
    <mergeCell ref="B5:B6"/>
    <mergeCell ref="C5:E5"/>
  </mergeCells>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岡山県生活環境部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生活環境部環境管理課</dc:creator>
  <cp:keywords/>
  <dc:description/>
  <cp:lastModifiedBy>oka-252-95</cp:lastModifiedBy>
  <cp:lastPrinted>2013-06-04T01:49:21Z</cp:lastPrinted>
  <dcterms:created xsi:type="dcterms:W3CDTF">2003-03-07T00:19:13Z</dcterms:created>
  <dcterms:modified xsi:type="dcterms:W3CDTF">2014-03-13T10:59:52Z</dcterms:modified>
  <cp:category/>
  <cp:version/>
  <cp:contentType/>
  <cp:contentStatus/>
</cp:coreProperties>
</file>