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516" windowWidth="8690" windowHeight="8340" activeTab="0"/>
  </bookViews>
  <sheets>
    <sheet name="第2表" sheetId="1" r:id="rId1"/>
  </sheets>
  <definedNames>
    <definedName name="_xlnm.Print_Area" localSheetId="0">'第2表'!$A$1:$Z$93</definedName>
  </definedNames>
  <calcPr fullCalcOnLoad="1"/>
</workbook>
</file>

<file path=xl/sharedStrings.xml><?xml version="1.0" encoding="utf-8"?>
<sst xmlns="http://schemas.openxmlformats.org/spreadsheetml/2006/main" count="120" uniqueCount="82">
  <si>
    <t>（単位：園、学級、人）</t>
  </si>
  <si>
    <t>計</t>
  </si>
  <si>
    <t>男</t>
  </si>
  <si>
    <t>女</t>
  </si>
  <si>
    <t>うち男</t>
  </si>
  <si>
    <t>学級数</t>
  </si>
  <si>
    <t>総数</t>
  </si>
  <si>
    <t>瀬戸内市</t>
  </si>
  <si>
    <t>赤磐市</t>
  </si>
  <si>
    <t>真庭市</t>
  </si>
  <si>
    <t>美作市</t>
  </si>
  <si>
    <t>加賀郡</t>
  </si>
  <si>
    <t>浅口市</t>
  </si>
  <si>
    <t>３歳</t>
  </si>
  <si>
    <t>４歳</t>
  </si>
  <si>
    <t>５歳</t>
  </si>
  <si>
    <t>備前県民局</t>
  </si>
  <si>
    <t>備中県民局</t>
  </si>
  <si>
    <t>美作県民局</t>
  </si>
  <si>
    <t>本園</t>
  </si>
  <si>
    <t>分園</t>
  </si>
  <si>
    <t>第２表　市町村別園数、学級数、在園者数、教員数、職員数</t>
  </si>
  <si>
    <t>第２表　市町村別園数、学級数、在園者数、教員数、職員数（つづき）</t>
  </si>
  <si>
    <t>（本務者）
教育補助員</t>
  </si>
  <si>
    <t>吉備中央町</t>
  </si>
  <si>
    <t>２　幼　稚　園</t>
  </si>
  <si>
    <t>岡山市</t>
  </si>
  <si>
    <t>倉敷市</t>
  </si>
  <si>
    <t>久米南町</t>
  </si>
  <si>
    <t>美咲町</t>
  </si>
  <si>
    <t>市町村名</t>
  </si>
  <si>
    <t>園数</t>
  </si>
  <si>
    <t>在園者数</t>
  </si>
  <si>
    <t>修了者数</t>
  </si>
  <si>
    <t>認　可
定　数</t>
  </si>
  <si>
    <t>　北区</t>
  </si>
  <si>
    <t>　中区</t>
  </si>
  <si>
    <t>　東区</t>
  </si>
  <si>
    <t>　南区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</si>
  <si>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</si>
  <si>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</si>
  <si>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</si>
  <si>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</si>
  <si>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</si>
  <si>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</si>
  <si>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</si>
  <si>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</si>
  <si>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和気郡</t>
  </si>
  <si>
    <t>和気町</t>
  </si>
  <si>
    <t>都窪郡</t>
  </si>
  <si>
    <t>早島町</t>
  </si>
  <si>
    <t>浅口郡</t>
  </si>
  <si>
    <t>里庄町</t>
  </si>
  <si>
    <t>在園者数</t>
  </si>
  <si>
    <t>修了者数</t>
  </si>
  <si>
    <t>認　可
定　数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</si>
  <si>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</si>
  <si>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</si>
  <si>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</si>
  <si>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</si>
  <si>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</si>
  <si>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</si>
  <si>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</si>
  <si>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</si>
  <si>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</si>
  <si>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</si>
  <si>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</si>
  <si>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</si>
  <si>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（国立）</t>
  </si>
  <si>
    <t>岡山市</t>
  </si>
  <si>
    <t>（私立）</t>
  </si>
  <si>
    <t>倉敷市</t>
  </si>
  <si>
    <t>津山市</t>
  </si>
  <si>
    <t>平成２５年５月１日現在</t>
  </si>
  <si>
    <t>職　　員　　数
（　本　務　者　）</t>
  </si>
  <si>
    <t>教　　員　　数
（　本　務　者　）</t>
  </si>
  <si>
    <t>市町村名</t>
  </si>
  <si>
    <t>県　　 計</t>
  </si>
  <si>
    <t>市     計</t>
  </si>
  <si>
    <t>郡     計</t>
  </si>
  <si>
    <t>〈 再　　　　　　　　　　掲 〉</t>
  </si>
  <si>
    <t>〈 再　　　掲 （県民局別） 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</si>
</sst>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-"/>
    <numFmt numFmtId="177" formatCode="0.0"/>
    <numFmt numFmtId="178" formatCode="_ * #,###,##0;_ * \-#\ ###\ ##0;_ * &quot; -&quot;;_ @_ "/>
    <numFmt numFmtId="179" formatCode="#,##0;&quot;△ &quot;#,##0"/>
    <numFmt numFmtId="180" formatCode="#,##0.0;[Red]\-#,##0.0"/>
    <numFmt numFmtId="181" formatCode="#,##0.0_ ;[Red]\-#,##0.0\ "/>
    <numFmt numFmtId="182" formatCode="#,##0.0;&quot;△ &quot;#,##0.0"/>
    <numFmt numFmtId="183" formatCode="#,##0.0000000000000_ ;[Red]\-#,##0.0000000000000\ "/>
    <numFmt numFmtId="184" formatCode="#,##0.00000000000000_ ;[Red]\-#,##0.00000000000000\ "/>
    <numFmt numFmtId="185" formatCode="#,##0.000000000000000_ ;[Red]\-#,##0.000000000000000\ "/>
    <numFmt numFmtId="186" formatCode="#,##0.0000000000000000_ ;[Red]\-#,##0.0000000000000000\ "/>
    <numFmt numFmtId="187" formatCode="#,##0.000000000000_ ;[Red]\-#,##0.000000000000\ "/>
    <numFmt numFmtId="188" formatCode="#,##0.00000000000_ ;[Red]\-#,##0.00000000000\ "/>
    <numFmt numFmtId="189" formatCode="#,##0.0000000000_ ;[Red]\-#,##0.0000000000\ "/>
    <numFmt numFmtId="190" formatCode="#,##0.000000000_ ;[Red]\-#,##0.000000000\ "/>
    <numFmt numFmtId="191" formatCode="#,##0.00000000_ ;[Red]\-#,##0.00000000\ "/>
    <numFmt numFmtId="192" formatCode="#,##0.0000000_ ;[Red]\-#,##0.0000000\ "/>
    <numFmt numFmtId="193" formatCode="#,##0.000000_ ;[Red]\-#,##0.000000\ "/>
    <numFmt numFmtId="194" formatCode="#,##0.00000_ ;[Red]\-#,##0.00000\ "/>
    <numFmt numFmtId="195" formatCode="#,##0.0000_ ;[Red]\-#,##0.0000\ "/>
    <numFmt numFmtId="196" formatCode="#,##0.000_ ;[Red]\-#,##0.000\ "/>
    <numFmt numFmtId="197" formatCode="#,##0.00_ ;[Red]\-#,##0.00\ 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_);[Red]\(0.0\)"/>
    <numFmt numFmtId="204" formatCode="0.0000000000000_);[Red]\(0.0000000000000\)"/>
    <numFmt numFmtId="205" formatCode="0.000000000000_);[Red]\(0.000000000000\)"/>
    <numFmt numFmtId="206" formatCode="0.00000000000_);[Red]\(0.00000000000\)"/>
    <numFmt numFmtId="207" formatCode="0.0000000000_);[Red]\(0.0000000000\)"/>
    <numFmt numFmtId="208" formatCode="0.000000000_);[Red]\(0.000000000\)"/>
    <numFmt numFmtId="209" formatCode="0.00000000_);[Red]\(0.00000000\)"/>
    <numFmt numFmtId="210" formatCode="0.0000000_);[Red]\(0.0000000\)"/>
    <numFmt numFmtId="211" formatCode="0.000000_);[Red]\(0.000000\)"/>
    <numFmt numFmtId="212" formatCode="0.00000_);[Red]\(0.00000\)"/>
    <numFmt numFmtId="213" formatCode="0.0000_);[Red]\(0.0000\)"/>
    <numFmt numFmtId="214" formatCode="0.000_);[Red]\(0.000\)"/>
    <numFmt numFmtId="215" formatCode="0.00_);[Red]\(0.00\)"/>
    <numFmt numFmtId="216" formatCode="0;&quot;△ &quot;0"/>
    <numFmt numFmtId="217" formatCode="#,##0.0_);\(#,##0.0\)"/>
    <numFmt numFmtId="218" formatCode="0.0;&quot;△ &quot;0.0"/>
    <numFmt numFmtId="219" formatCode="0_ "/>
    <numFmt numFmtId="220" formatCode="_ * #,##0\ ;_ &quot;△&quot;* #,##0\ ;_ * &quot;-&quot;\ ;_ @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明朝"/>
      <family val="1"/>
    </font>
    <font>
      <sz val="22"/>
      <name val="ＭＳ Ｐ明朝"/>
      <family val="1"/>
    </font>
    <font>
      <b/>
      <sz val="18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 textRotation="180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255" wrapText="1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distributed" textRotation="255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255" wrapText="1"/>
    </xf>
    <xf numFmtId="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0" xfId="60" applyFont="1" applyAlignment="1">
      <alignment vertical="center"/>
      <protection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220" fontId="13" fillId="0" borderId="19" xfId="0" applyNumberFormat="1" applyFont="1" applyFill="1" applyBorder="1" applyAlignment="1">
      <alignment vertical="center"/>
    </xf>
    <xf numFmtId="220" fontId="13" fillId="0" borderId="20" xfId="0" applyNumberFormat="1" applyFont="1" applyFill="1" applyBorder="1" applyAlignment="1">
      <alignment vertical="center"/>
    </xf>
    <xf numFmtId="220" fontId="13" fillId="0" borderId="21" xfId="0" applyNumberFormat="1" applyFont="1" applyFill="1" applyBorder="1" applyAlignment="1">
      <alignment vertical="center"/>
    </xf>
    <xf numFmtId="220" fontId="14" fillId="0" borderId="19" xfId="0" applyNumberFormat="1" applyFont="1" applyFill="1" applyBorder="1" applyAlignment="1">
      <alignment vertical="center"/>
    </xf>
    <xf numFmtId="220" fontId="14" fillId="0" borderId="20" xfId="0" applyNumberFormat="1" applyFont="1" applyFill="1" applyBorder="1" applyAlignment="1">
      <alignment vertical="center"/>
    </xf>
    <xf numFmtId="220" fontId="14" fillId="0" borderId="0" xfId="0" applyNumberFormat="1" applyFont="1" applyFill="1" applyBorder="1" applyAlignment="1">
      <alignment vertical="center"/>
    </xf>
    <xf numFmtId="220" fontId="14" fillId="0" borderId="21" xfId="0" applyNumberFormat="1" applyFont="1" applyFill="1" applyBorder="1" applyAlignment="1">
      <alignment vertical="center"/>
    </xf>
    <xf numFmtId="220" fontId="14" fillId="0" borderId="26" xfId="0" applyNumberFormat="1" applyFont="1" applyFill="1" applyBorder="1" applyAlignment="1">
      <alignment vertical="center"/>
    </xf>
    <xf numFmtId="178" fontId="14" fillId="0" borderId="27" xfId="0" applyNumberFormat="1" applyFont="1" applyBorder="1" applyAlignment="1">
      <alignment vertical="center"/>
    </xf>
    <xf numFmtId="178" fontId="14" fillId="0" borderId="12" xfId="0" applyNumberFormat="1" applyFont="1" applyBorder="1" applyAlignment="1">
      <alignment vertical="center"/>
    </xf>
    <xf numFmtId="178" fontId="14" fillId="0" borderId="28" xfId="0" applyNumberFormat="1" applyFont="1" applyBorder="1" applyAlignment="1">
      <alignment vertical="center"/>
    </xf>
    <xf numFmtId="220" fontId="13" fillId="0" borderId="26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220" fontId="13" fillId="0" borderId="29" xfId="0" applyNumberFormat="1" applyFont="1" applyFill="1" applyBorder="1" applyAlignment="1">
      <alignment vertical="center"/>
    </xf>
    <xf numFmtId="220" fontId="14" fillId="0" borderId="29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220" fontId="13" fillId="0" borderId="31" xfId="0" applyNumberFormat="1" applyFont="1" applyFill="1" applyBorder="1" applyAlignment="1">
      <alignment vertical="center"/>
    </xf>
    <xf numFmtId="220" fontId="14" fillId="0" borderId="31" xfId="0" applyNumberFormat="1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178" fontId="14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220" fontId="14" fillId="0" borderId="34" xfId="0" applyNumberFormat="1" applyFont="1" applyFill="1" applyBorder="1" applyAlignment="1">
      <alignment vertical="center"/>
    </xf>
    <xf numFmtId="220" fontId="14" fillId="0" borderId="30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Alignment="1" quotePrefix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3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distributed" vertical="center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9" xfId="0" applyFont="1" applyBorder="1" applyAlignment="1" quotePrefix="1">
      <alignment horizontal="center" vertical="center"/>
    </xf>
    <xf numFmtId="0" fontId="11" fillId="0" borderId="21" xfId="0" applyFont="1" applyBorder="1" applyAlignment="1" quotePrefix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11" xfId="0" applyFont="1" applyBorder="1" applyAlignment="1" quotePrefix="1">
      <alignment horizontal="left" vertical="center"/>
    </xf>
    <xf numFmtId="0" fontId="11" fillId="0" borderId="5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textRotation="255" wrapText="1"/>
    </xf>
    <xf numFmtId="0" fontId="11" fillId="0" borderId="54" xfId="0" applyFont="1" applyBorder="1" applyAlignment="1">
      <alignment horizontal="center" vertical="center" textRotation="255" wrapText="1"/>
    </xf>
    <xf numFmtId="0" fontId="11" fillId="0" borderId="50" xfId="0" applyFont="1" applyBorder="1" applyAlignment="1">
      <alignment horizontal="center" vertical="center" textRotation="255" wrapText="1"/>
    </xf>
    <xf numFmtId="0" fontId="11" fillId="0" borderId="55" xfId="0" applyFont="1" applyBorder="1" applyAlignment="1">
      <alignment horizontal="distributed" vertical="center"/>
    </xf>
    <xf numFmtId="0" fontId="11" fillId="0" borderId="56" xfId="0" applyFont="1" applyBorder="1" applyAlignment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5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3"/>
  <sheetViews>
    <sheetView tabSelected="1" zoomScaleSheetLayoutView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" defaultRowHeight="21.75" customHeight="1"/>
  <cols>
    <col min="1" max="1" width="2.296875" style="1" customWidth="1"/>
    <col min="2" max="2" width="9.69921875" style="1" customWidth="1"/>
    <col min="3" max="5" width="5.69921875" style="1" customWidth="1"/>
    <col min="6" max="19" width="7.8984375" style="1" customWidth="1"/>
    <col min="20" max="22" width="7" style="1" customWidth="1"/>
    <col min="23" max="25" width="5.8984375" style="1" customWidth="1"/>
    <col min="26" max="26" width="5.69921875" style="1" customWidth="1"/>
    <col min="27" max="27" width="7.59765625" style="1" customWidth="1"/>
    <col min="28" max="16384" width="9" style="1" customWidth="1"/>
  </cols>
  <sheetData>
    <row r="1" s="2" customFormat="1" ht="24" customHeight="1"/>
    <row r="2" spans="1:17" s="2" customFormat="1" ht="24" customHeight="1">
      <c r="A2" s="12" t="s">
        <v>25</v>
      </c>
      <c r="B2" s="10"/>
      <c r="F2" s="3"/>
      <c r="I2" s="10"/>
      <c r="K2" s="10"/>
      <c r="L2" s="10"/>
      <c r="M2" s="10"/>
      <c r="O2" s="10"/>
      <c r="P2" s="10"/>
      <c r="Q2" s="10"/>
    </row>
    <row r="3" spans="10:18" s="2" customFormat="1" ht="11.25" customHeight="1">
      <c r="J3" s="10"/>
      <c r="K3" s="10"/>
      <c r="L3" s="10"/>
      <c r="M3" s="10"/>
      <c r="N3" s="10"/>
      <c r="O3" s="10"/>
      <c r="P3" s="10"/>
      <c r="Q3" s="10"/>
      <c r="R3" s="10"/>
    </row>
    <row r="4" spans="1:2" ht="18" customHeight="1">
      <c r="A4" s="75" t="s">
        <v>21</v>
      </c>
      <c r="B4" s="75"/>
    </row>
    <row r="5" spans="1:26" s="4" customFormat="1" ht="18" customHeight="1" thickBot="1">
      <c r="A5" s="77" t="s">
        <v>73</v>
      </c>
      <c r="L5" s="5"/>
      <c r="Z5" s="60" t="s">
        <v>0</v>
      </c>
    </row>
    <row r="6" spans="1:27" s="16" customFormat="1" ht="30" customHeight="1">
      <c r="A6" s="96" t="s">
        <v>76</v>
      </c>
      <c r="B6" s="97"/>
      <c r="C6" s="102" t="s">
        <v>31</v>
      </c>
      <c r="D6" s="87"/>
      <c r="E6" s="87"/>
      <c r="F6" s="123" t="s">
        <v>5</v>
      </c>
      <c r="G6" s="13"/>
      <c r="H6" s="87" t="s">
        <v>32</v>
      </c>
      <c r="I6" s="87"/>
      <c r="J6" s="87"/>
      <c r="K6" s="87"/>
      <c r="L6" s="87"/>
      <c r="M6" s="87"/>
      <c r="N6" s="14"/>
      <c r="O6" s="14"/>
      <c r="P6" s="129" t="s">
        <v>33</v>
      </c>
      <c r="Q6" s="129"/>
      <c r="R6" s="130"/>
      <c r="S6" s="134" t="s">
        <v>34</v>
      </c>
      <c r="T6" s="103" t="s">
        <v>75</v>
      </c>
      <c r="U6" s="104"/>
      <c r="V6" s="105"/>
      <c r="W6" s="103" t="s">
        <v>74</v>
      </c>
      <c r="X6" s="104"/>
      <c r="Y6" s="105"/>
      <c r="Z6" s="126" t="s">
        <v>23</v>
      </c>
      <c r="AA6" s="15"/>
    </row>
    <row r="7" spans="1:27" s="16" customFormat="1" ht="27" customHeight="1">
      <c r="A7" s="98"/>
      <c r="B7" s="99"/>
      <c r="C7" s="88" t="s">
        <v>1</v>
      </c>
      <c r="D7" s="115" t="s">
        <v>19</v>
      </c>
      <c r="E7" s="116" t="s">
        <v>20</v>
      </c>
      <c r="F7" s="124"/>
      <c r="G7" s="122" t="s">
        <v>6</v>
      </c>
      <c r="H7" s="122"/>
      <c r="I7" s="122"/>
      <c r="J7" s="94" t="s">
        <v>13</v>
      </c>
      <c r="K7" s="94"/>
      <c r="L7" s="94" t="s">
        <v>14</v>
      </c>
      <c r="M7" s="95"/>
      <c r="N7" s="94" t="s">
        <v>15</v>
      </c>
      <c r="O7" s="143"/>
      <c r="P7" s="122"/>
      <c r="Q7" s="122"/>
      <c r="R7" s="131"/>
      <c r="S7" s="115"/>
      <c r="T7" s="106"/>
      <c r="U7" s="107"/>
      <c r="V7" s="108"/>
      <c r="W7" s="106"/>
      <c r="X7" s="107"/>
      <c r="Y7" s="108"/>
      <c r="Z7" s="127"/>
      <c r="AA7" s="18"/>
    </row>
    <row r="8" spans="1:27" s="16" customFormat="1" ht="22.5" customHeight="1">
      <c r="A8" s="100"/>
      <c r="B8" s="101"/>
      <c r="C8" s="88"/>
      <c r="D8" s="115"/>
      <c r="E8" s="116"/>
      <c r="F8" s="125"/>
      <c r="G8" s="19" t="s">
        <v>1</v>
      </c>
      <c r="H8" s="20" t="s">
        <v>2</v>
      </c>
      <c r="I8" s="19" t="s">
        <v>3</v>
      </c>
      <c r="J8" s="63"/>
      <c r="K8" s="79" t="s">
        <v>4</v>
      </c>
      <c r="L8" s="63"/>
      <c r="M8" s="80" t="s">
        <v>4</v>
      </c>
      <c r="N8" s="63"/>
      <c r="O8" s="79" t="s">
        <v>4</v>
      </c>
      <c r="P8" s="21" t="s">
        <v>1</v>
      </c>
      <c r="Q8" s="17" t="s">
        <v>2</v>
      </c>
      <c r="R8" s="21" t="s">
        <v>3</v>
      </c>
      <c r="S8" s="115"/>
      <c r="T8" s="17" t="s">
        <v>1</v>
      </c>
      <c r="U8" s="21" t="s">
        <v>2</v>
      </c>
      <c r="V8" s="17" t="s">
        <v>3</v>
      </c>
      <c r="W8" s="21" t="s">
        <v>1</v>
      </c>
      <c r="X8" s="17" t="s">
        <v>2</v>
      </c>
      <c r="Y8" s="17" t="s">
        <v>3</v>
      </c>
      <c r="Z8" s="128"/>
      <c r="AA8" s="18"/>
    </row>
    <row r="9" spans="1:27" s="16" customFormat="1" ht="6.75" customHeight="1">
      <c r="A9" s="92"/>
      <c r="B9" s="93"/>
      <c r="C9" s="22"/>
      <c r="D9" s="23"/>
      <c r="E9" s="24"/>
      <c r="F9" s="25"/>
      <c r="G9" s="26"/>
      <c r="H9" s="27"/>
      <c r="I9" s="26"/>
      <c r="J9" s="64"/>
      <c r="K9" s="26"/>
      <c r="L9" s="64"/>
      <c r="M9" s="67"/>
      <c r="N9" s="64"/>
      <c r="O9" s="26"/>
      <c r="P9" s="27"/>
      <c r="Q9" s="26"/>
      <c r="R9" s="27"/>
      <c r="S9" s="26"/>
      <c r="T9" s="27"/>
      <c r="U9" s="26"/>
      <c r="V9" s="27"/>
      <c r="W9" s="26"/>
      <c r="X9" s="27"/>
      <c r="Y9" s="27"/>
      <c r="Z9" s="28"/>
      <c r="AA9" s="18"/>
    </row>
    <row r="10" spans="1:27" s="30" customFormat="1" ht="16.5" customHeight="1">
      <c r="A10" s="144" t="s">
        <v>77</v>
      </c>
      <c r="B10" s="145"/>
      <c r="C10" s="48">
        <f>SUM(C12,C14)</f>
        <v>330</v>
      </c>
      <c r="D10" s="49">
        <f>SUM(D12,D14)</f>
        <v>329</v>
      </c>
      <c r="E10" s="49">
        <f aca="true" t="shared" si="0" ref="E10:Y10">SUM(E12,E14)</f>
        <v>1</v>
      </c>
      <c r="F10" s="49">
        <f t="shared" si="0"/>
        <v>1055</v>
      </c>
      <c r="G10" s="49">
        <f>SUM(G12,G14)</f>
        <v>19623</v>
      </c>
      <c r="H10" s="49">
        <f>SUM(H12,H14)</f>
        <v>10116</v>
      </c>
      <c r="I10" s="49">
        <f t="shared" si="0"/>
        <v>9507</v>
      </c>
      <c r="J10" s="65">
        <f t="shared" si="0"/>
        <v>3870</v>
      </c>
      <c r="K10" s="61">
        <f>SUM(K12,K14)</f>
        <v>2005</v>
      </c>
      <c r="L10" s="65">
        <f t="shared" si="0"/>
        <v>7587</v>
      </c>
      <c r="M10" s="61">
        <f t="shared" si="0"/>
        <v>3851</v>
      </c>
      <c r="N10" s="65">
        <f t="shared" si="0"/>
        <v>8166</v>
      </c>
      <c r="O10" s="61">
        <f t="shared" si="0"/>
        <v>4260</v>
      </c>
      <c r="P10" s="49">
        <f t="shared" si="0"/>
        <v>8268</v>
      </c>
      <c r="Q10" s="49">
        <f t="shared" si="0"/>
        <v>4233</v>
      </c>
      <c r="R10" s="49">
        <f t="shared" si="0"/>
        <v>4035</v>
      </c>
      <c r="S10" s="49">
        <f t="shared" si="0"/>
        <v>39249</v>
      </c>
      <c r="T10" s="49">
        <f t="shared" si="0"/>
        <v>1532</v>
      </c>
      <c r="U10" s="49">
        <f t="shared" si="0"/>
        <v>59</v>
      </c>
      <c r="V10" s="49">
        <f t="shared" si="0"/>
        <v>1473</v>
      </c>
      <c r="W10" s="49">
        <f t="shared" si="0"/>
        <v>137</v>
      </c>
      <c r="X10" s="49">
        <f t="shared" si="0"/>
        <v>39</v>
      </c>
      <c r="Y10" s="49">
        <f t="shared" si="0"/>
        <v>98</v>
      </c>
      <c r="Z10" s="50">
        <f>SUM(Z12,Z14)</f>
        <v>160</v>
      </c>
      <c r="AA10" s="29"/>
    </row>
    <row r="11" spans="1:27" s="16" customFormat="1" ht="16.5" customHeight="1">
      <c r="A11" s="112"/>
      <c r="B11" s="113"/>
      <c r="C11" s="51"/>
      <c r="D11" s="52"/>
      <c r="E11" s="53"/>
      <c r="F11" s="52"/>
      <c r="G11" s="53"/>
      <c r="H11" s="52"/>
      <c r="I11" s="53"/>
      <c r="J11" s="66"/>
      <c r="K11" s="53"/>
      <c r="L11" s="66"/>
      <c r="M11" s="62"/>
      <c r="N11" s="66"/>
      <c r="O11" s="53"/>
      <c r="P11" s="52"/>
      <c r="Q11" s="53"/>
      <c r="R11" s="52"/>
      <c r="S11" s="53"/>
      <c r="T11" s="52"/>
      <c r="U11" s="53"/>
      <c r="V11" s="52"/>
      <c r="W11" s="53"/>
      <c r="X11" s="52"/>
      <c r="Y11" s="52"/>
      <c r="Z11" s="54"/>
      <c r="AA11" s="31"/>
    </row>
    <row r="12" spans="1:27" s="16" customFormat="1" ht="16.5" customHeight="1">
      <c r="A12" s="85" t="s">
        <v>78</v>
      </c>
      <c r="B12" s="86"/>
      <c r="C12" s="51">
        <f>SUM(C16,C21:C34)</f>
        <v>307</v>
      </c>
      <c r="D12" s="52">
        <f>SUM(D16,D21:D34)</f>
        <v>307</v>
      </c>
      <c r="E12" s="52">
        <f aca="true" t="shared" si="1" ref="E12:Y12">SUM(E16,E21:E34)</f>
        <v>0</v>
      </c>
      <c r="F12" s="52">
        <f t="shared" si="1"/>
        <v>991</v>
      </c>
      <c r="G12" s="52">
        <f t="shared" si="1"/>
        <v>18782</v>
      </c>
      <c r="H12" s="52">
        <f>SUM(H16,H21:H34)</f>
        <v>9672</v>
      </c>
      <c r="I12" s="52">
        <f t="shared" si="1"/>
        <v>9110</v>
      </c>
      <c r="J12" s="66">
        <f t="shared" si="1"/>
        <v>3691</v>
      </c>
      <c r="K12" s="62">
        <f>SUM(K16,K21:K34)</f>
        <v>1911</v>
      </c>
      <c r="L12" s="66">
        <f t="shared" si="1"/>
        <v>7323</v>
      </c>
      <c r="M12" s="62">
        <f t="shared" si="1"/>
        <v>3719</v>
      </c>
      <c r="N12" s="66">
        <f t="shared" si="1"/>
        <v>7768</v>
      </c>
      <c r="O12" s="62">
        <f t="shared" si="1"/>
        <v>4042</v>
      </c>
      <c r="P12" s="52">
        <f t="shared" si="1"/>
        <v>7857</v>
      </c>
      <c r="Q12" s="52">
        <f t="shared" si="1"/>
        <v>4036</v>
      </c>
      <c r="R12" s="52">
        <f t="shared" si="1"/>
        <v>3821</v>
      </c>
      <c r="S12" s="52">
        <f t="shared" si="1"/>
        <v>37139</v>
      </c>
      <c r="T12" s="52">
        <f t="shared" si="1"/>
        <v>1436</v>
      </c>
      <c r="U12" s="52">
        <f t="shared" si="1"/>
        <v>53</v>
      </c>
      <c r="V12" s="52">
        <f t="shared" si="1"/>
        <v>1383</v>
      </c>
      <c r="W12" s="52">
        <f t="shared" si="1"/>
        <v>136</v>
      </c>
      <c r="X12" s="52">
        <f t="shared" si="1"/>
        <v>39</v>
      </c>
      <c r="Y12" s="52">
        <f t="shared" si="1"/>
        <v>97</v>
      </c>
      <c r="Z12" s="54">
        <f>SUM(Z16,Z21:Z34)</f>
        <v>149</v>
      </c>
      <c r="AA12" s="31"/>
    </row>
    <row r="13" spans="1:27" s="16" customFormat="1" ht="16.5" customHeight="1">
      <c r="A13" s="85"/>
      <c r="B13" s="86"/>
      <c r="C13" s="51"/>
      <c r="D13" s="52"/>
      <c r="E13" s="53"/>
      <c r="F13" s="52"/>
      <c r="G13" s="53"/>
      <c r="H13" s="52"/>
      <c r="I13" s="53"/>
      <c r="J13" s="66"/>
      <c r="K13" s="53"/>
      <c r="L13" s="66"/>
      <c r="M13" s="62"/>
      <c r="N13" s="66"/>
      <c r="O13" s="53"/>
      <c r="P13" s="52"/>
      <c r="Q13" s="53"/>
      <c r="R13" s="52"/>
      <c r="S13" s="53"/>
      <c r="T13" s="52"/>
      <c r="U13" s="53"/>
      <c r="V13" s="52"/>
      <c r="W13" s="53"/>
      <c r="X13" s="52"/>
      <c r="Y13" s="52"/>
      <c r="Z13" s="54"/>
      <c r="AA13" s="31"/>
    </row>
    <row r="14" spans="1:27" s="16" customFormat="1" ht="16.5" customHeight="1">
      <c r="A14" s="85" t="s">
        <v>79</v>
      </c>
      <c r="B14" s="86"/>
      <c r="C14" s="51">
        <f>SUM(C37:C43,C55:C75)</f>
        <v>23</v>
      </c>
      <c r="D14" s="52">
        <f>SUM(D37:D43,D55:D75)</f>
        <v>22</v>
      </c>
      <c r="E14" s="52">
        <f aca="true" t="shared" si="2" ref="E14:Y14">SUM(E37:E43,E55:E75)</f>
        <v>1</v>
      </c>
      <c r="F14" s="52">
        <f t="shared" si="2"/>
        <v>64</v>
      </c>
      <c r="G14" s="52">
        <f>SUM(G37:G43,G55:G75)</f>
        <v>841</v>
      </c>
      <c r="H14" s="52">
        <f t="shared" si="2"/>
        <v>444</v>
      </c>
      <c r="I14" s="52">
        <f t="shared" si="2"/>
        <v>397</v>
      </c>
      <c r="J14" s="66">
        <f t="shared" si="2"/>
        <v>179</v>
      </c>
      <c r="K14" s="62">
        <f>SUM(K37:K43,K55:K75)</f>
        <v>94</v>
      </c>
      <c r="L14" s="66">
        <f t="shared" si="2"/>
        <v>264</v>
      </c>
      <c r="M14" s="62">
        <f t="shared" si="2"/>
        <v>132</v>
      </c>
      <c r="N14" s="66">
        <f t="shared" si="2"/>
        <v>398</v>
      </c>
      <c r="O14" s="62">
        <f t="shared" si="2"/>
        <v>218</v>
      </c>
      <c r="P14" s="52">
        <f t="shared" si="2"/>
        <v>411</v>
      </c>
      <c r="Q14" s="52">
        <f t="shared" si="2"/>
        <v>197</v>
      </c>
      <c r="R14" s="52">
        <f t="shared" si="2"/>
        <v>214</v>
      </c>
      <c r="S14" s="52">
        <f t="shared" si="2"/>
        <v>2110</v>
      </c>
      <c r="T14" s="52">
        <f t="shared" si="2"/>
        <v>96</v>
      </c>
      <c r="U14" s="52">
        <f t="shared" si="2"/>
        <v>6</v>
      </c>
      <c r="V14" s="52">
        <f t="shared" si="2"/>
        <v>90</v>
      </c>
      <c r="W14" s="52">
        <f t="shared" si="2"/>
        <v>1</v>
      </c>
      <c r="X14" s="52">
        <f t="shared" si="2"/>
        <v>0</v>
      </c>
      <c r="Y14" s="52">
        <f t="shared" si="2"/>
        <v>1</v>
      </c>
      <c r="Z14" s="54">
        <f>SUM(Z37:Z43,Z55:Z75)</f>
        <v>11</v>
      </c>
      <c r="AA14" s="31"/>
    </row>
    <row r="15" spans="1:26" s="16" customFormat="1" ht="16.5" customHeight="1">
      <c r="A15" s="81"/>
      <c r="B15" s="82"/>
      <c r="C15" s="51"/>
      <c r="D15" s="52"/>
      <c r="E15" s="53"/>
      <c r="F15" s="52"/>
      <c r="G15" s="53"/>
      <c r="H15" s="52"/>
      <c r="I15" s="53"/>
      <c r="J15" s="66"/>
      <c r="K15" s="53"/>
      <c r="L15" s="66"/>
      <c r="M15" s="62"/>
      <c r="N15" s="66"/>
      <c r="O15" s="53"/>
      <c r="P15" s="52"/>
      <c r="Q15" s="53"/>
      <c r="R15" s="52"/>
      <c r="S15" s="53"/>
      <c r="T15" s="52"/>
      <c r="U15" s="53"/>
      <c r="V15" s="52"/>
      <c r="W15" s="53"/>
      <c r="X15" s="52"/>
      <c r="Y15" s="52"/>
      <c r="Z15" s="54"/>
    </row>
    <row r="16" spans="1:26" s="16" customFormat="1" ht="17.25" customHeight="1">
      <c r="A16" s="81" t="s">
        <v>26</v>
      </c>
      <c r="B16" s="82"/>
      <c r="C16" s="51">
        <f>SUM(C17:C20)</f>
        <v>85</v>
      </c>
      <c r="D16" s="52">
        <f>SUM(D17:D20)</f>
        <v>85</v>
      </c>
      <c r="E16" s="52">
        <f aca="true" t="shared" si="3" ref="E16:Y16">SUM(E17:E20)</f>
        <v>0</v>
      </c>
      <c r="F16" s="52">
        <f t="shared" si="3"/>
        <v>338</v>
      </c>
      <c r="G16" s="52">
        <f t="shared" si="3"/>
        <v>7690</v>
      </c>
      <c r="H16" s="52">
        <f t="shared" si="3"/>
        <v>3930</v>
      </c>
      <c r="I16" s="52">
        <f t="shared" si="3"/>
        <v>3760</v>
      </c>
      <c r="J16" s="66">
        <f t="shared" si="3"/>
        <v>1286</v>
      </c>
      <c r="K16" s="62">
        <f>SUM(K17:K20)</f>
        <v>652</v>
      </c>
      <c r="L16" s="66">
        <f t="shared" si="3"/>
        <v>3146</v>
      </c>
      <c r="M16" s="62">
        <f t="shared" si="3"/>
        <v>1588</v>
      </c>
      <c r="N16" s="66">
        <f t="shared" si="3"/>
        <v>3258</v>
      </c>
      <c r="O16" s="62">
        <f t="shared" si="3"/>
        <v>1690</v>
      </c>
      <c r="P16" s="52">
        <f t="shared" si="3"/>
        <v>3295</v>
      </c>
      <c r="Q16" s="52">
        <f>SUM(Q17:Q20)</f>
        <v>1690</v>
      </c>
      <c r="R16" s="52">
        <f t="shared" si="3"/>
        <v>1605</v>
      </c>
      <c r="S16" s="52">
        <f t="shared" si="3"/>
        <v>10349</v>
      </c>
      <c r="T16" s="52">
        <f t="shared" si="3"/>
        <v>471</v>
      </c>
      <c r="U16" s="52">
        <f t="shared" si="3"/>
        <v>15</v>
      </c>
      <c r="V16" s="52">
        <f t="shared" si="3"/>
        <v>456</v>
      </c>
      <c r="W16" s="52">
        <f t="shared" si="3"/>
        <v>51</v>
      </c>
      <c r="X16" s="52">
        <f t="shared" si="3"/>
        <v>13</v>
      </c>
      <c r="Y16" s="52">
        <f t="shared" si="3"/>
        <v>38</v>
      </c>
      <c r="Z16" s="54">
        <f>SUM(Z17:Z20)</f>
        <v>16</v>
      </c>
    </row>
    <row r="17" spans="1:26" s="16" customFormat="1" ht="17.25" customHeight="1">
      <c r="A17" s="33"/>
      <c r="B17" s="32" t="s">
        <v>35</v>
      </c>
      <c r="C17" s="51">
        <v>34</v>
      </c>
      <c r="D17" s="52">
        <v>34</v>
      </c>
      <c r="E17" s="53">
        <v>0</v>
      </c>
      <c r="F17" s="52">
        <v>149</v>
      </c>
      <c r="G17" s="53">
        <f>SUM(H17:I17)</f>
        <v>3543</v>
      </c>
      <c r="H17" s="52">
        <v>1802</v>
      </c>
      <c r="I17" s="53">
        <v>1741</v>
      </c>
      <c r="J17" s="66">
        <v>647</v>
      </c>
      <c r="K17" s="53">
        <v>316</v>
      </c>
      <c r="L17" s="66">
        <v>1421</v>
      </c>
      <c r="M17" s="62">
        <v>718</v>
      </c>
      <c r="N17" s="66">
        <v>1475</v>
      </c>
      <c r="O17" s="53">
        <v>768</v>
      </c>
      <c r="P17" s="52">
        <v>1441</v>
      </c>
      <c r="Q17" s="53">
        <v>726</v>
      </c>
      <c r="R17" s="52">
        <v>715</v>
      </c>
      <c r="S17" s="53">
        <v>4555</v>
      </c>
      <c r="T17" s="52">
        <f>SUM(U17:V17)</f>
        <v>204</v>
      </c>
      <c r="U17" s="53">
        <v>11</v>
      </c>
      <c r="V17" s="52">
        <v>193</v>
      </c>
      <c r="W17" s="53">
        <v>20</v>
      </c>
      <c r="X17" s="52">
        <v>5</v>
      </c>
      <c r="Y17" s="52">
        <v>15</v>
      </c>
      <c r="Z17" s="54">
        <v>3</v>
      </c>
    </row>
    <row r="18" spans="1:26" s="16" customFormat="1" ht="17.25" customHeight="1">
      <c r="A18" s="33"/>
      <c r="B18" s="32" t="s">
        <v>36</v>
      </c>
      <c r="C18" s="51">
        <v>16</v>
      </c>
      <c r="D18" s="52">
        <v>16</v>
      </c>
      <c r="E18" s="53">
        <v>0</v>
      </c>
      <c r="F18" s="52">
        <v>65</v>
      </c>
      <c r="G18" s="53">
        <f>SUM(H18:I18)</f>
        <v>1502</v>
      </c>
      <c r="H18" s="52">
        <v>759</v>
      </c>
      <c r="I18" s="53">
        <v>743</v>
      </c>
      <c r="J18" s="66">
        <v>219</v>
      </c>
      <c r="K18" s="53">
        <v>106</v>
      </c>
      <c r="L18" s="66">
        <v>617</v>
      </c>
      <c r="M18" s="62">
        <v>299</v>
      </c>
      <c r="N18" s="66">
        <v>666</v>
      </c>
      <c r="O18" s="53">
        <v>354</v>
      </c>
      <c r="P18" s="52">
        <v>644</v>
      </c>
      <c r="Q18" s="53">
        <v>335</v>
      </c>
      <c r="R18" s="52">
        <v>309</v>
      </c>
      <c r="S18" s="53">
        <v>1974</v>
      </c>
      <c r="T18" s="52">
        <f>SUM(U18:V18)</f>
        <v>84</v>
      </c>
      <c r="U18" s="53">
        <v>0</v>
      </c>
      <c r="V18" s="52">
        <v>84</v>
      </c>
      <c r="W18" s="53">
        <f>SUM(X18:Y18)</f>
        <v>3</v>
      </c>
      <c r="X18" s="52">
        <v>0</v>
      </c>
      <c r="Y18" s="52">
        <v>3</v>
      </c>
      <c r="Z18" s="54">
        <v>2</v>
      </c>
    </row>
    <row r="19" spans="1:26" s="16" customFormat="1" ht="17.25" customHeight="1">
      <c r="A19" s="33"/>
      <c r="B19" s="32" t="s">
        <v>37</v>
      </c>
      <c r="C19" s="51">
        <v>20</v>
      </c>
      <c r="D19" s="52">
        <v>20</v>
      </c>
      <c r="E19" s="53">
        <v>0</v>
      </c>
      <c r="F19" s="52">
        <v>43</v>
      </c>
      <c r="G19" s="53">
        <f aca="true" t="shared" si="4" ref="G19:G43">SUM(H19:I19)</f>
        <v>750</v>
      </c>
      <c r="H19" s="52">
        <v>375</v>
      </c>
      <c r="I19" s="53">
        <v>375</v>
      </c>
      <c r="J19" s="66">
        <v>105</v>
      </c>
      <c r="K19" s="53">
        <v>56</v>
      </c>
      <c r="L19" s="66">
        <v>330</v>
      </c>
      <c r="M19" s="62">
        <v>170</v>
      </c>
      <c r="N19" s="66">
        <v>315</v>
      </c>
      <c r="O19" s="53">
        <v>149</v>
      </c>
      <c r="P19" s="52">
        <v>381</v>
      </c>
      <c r="Q19" s="53">
        <v>198</v>
      </c>
      <c r="R19" s="52">
        <v>183</v>
      </c>
      <c r="S19" s="53">
        <v>1380</v>
      </c>
      <c r="T19" s="52">
        <f aca="true" t="shared" si="5" ref="T19:T43">SUM(U19:V19)</f>
        <v>59</v>
      </c>
      <c r="U19" s="53">
        <v>0</v>
      </c>
      <c r="V19" s="52">
        <v>59</v>
      </c>
      <c r="W19" s="53">
        <v>6</v>
      </c>
      <c r="X19" s="52">
        <v>0</v>
      </c>
      <c r="Y19" s="52">
        <v>6</v>
      </c>
      <c r="Z19" s="54">
        <v>0</v>
      </c>
    </row>
    <row r="20" spans="1:26" s="16" customFormat="1" ht="17.25" customHeight="1">
      <c r="A20" s="33"/>
      <c r="B20" s="32" t="s">
        <v>38</v>
      </c>
      <c r="C20" s="51">
        <v>15</v>
      </c>
      <c r="D20" s="52">
        <v>15</v>
      </c>
      <c r="E20" s="53">
        <v>0</v>
      </c>
      <c r="F20" s="52">
        <v>81</v>
      </c>
      <c r="G20" s="53">
        <f>SUM(H20:I20)</f>
        <v>1895</v>
      </c>
      <c r="H20" s="52">
        <v>994</v>
      </c>
      <c r="I20" s="53">
        <v>901</v>
      </c>
      <c r="J20" s="66">
        <v>315</v>
      </c>
      <c r="K20" s="53">
        <v>174</v>
      </c>
      <c r="L20" s="66">
        <v>778</v>
      </c>
      <c r="M20" s="62">
        <v>401</v>
      </c>
      <c r="N20" s="66">
        <v>802</v>
      </c>
      <c r="O20" s="53">
        <v>419</v>
      </c>
      <c r="P20" s="52">
        <v>829</v>
      </c>
      <c r="Q20" s="53">
        <v>431</v>
      </c>
      <c r="R20" s="52">
        <v>398</v>
      </c>
      <c r="S20" s="53">
        <v>2440</v>
      </c>
      <c r="T20" s="52">
        <f t="shared" si="5"/>
        <v>124</v>
      </c>
      <c r="U20" s="53">
        <v>4</v>
      </c>
      <c r="V20" s="52">
        <v>120</v>
      </c>
      <c r="W20" s="53">
        <v>22</v>
      </c>
      <c r="X20" s="52">
        <v>8</v>
      </c>
      <c r="Y20" s="52">
        <v>14</v>
      </c>
      <c r="Z20" s="54">
        <v>11</v>
      </c>
    </row>
    <row r="21" spans="1:26" s="16" customFormat="1" ht="17.25" customHeight="1">
      <c r="A21" s="81" t="s">
        <v>27</v>
      </c>
      <c r="B21" s="82"/>
      <c r="C21" s="51">
        <v>70</v>
      </c>
      <c r="D21" s="52">
        <v>70</v>
      </c>
      <c r="E21" s="53">
        <v>0</v>
      </c>
      <c r="F21" s="52">
        <v>268</v>
      </c>
      <c r="G21" s="53">
        <f t="shared" si="4"/>
        <v>6036</v>
      </c>
      <c r="H21" s="52">
        <v>3097</v>
      </c>
      <c r="I21" s="53">
        <v>2939</v>
      </c>
      <c r="J21" s="66">
        <v>1287</v>
      </c>
      <c r="K21" s="53">
        <v>669</v>
      </c>
      <c r="L21" s="66">
        <v>2322</v>
      </c>
      <c r="M21" s="62">
        <v>1168</v>
      </c>
      <c r="N21" s="66">
        <v>2427</v>
      </c>
      <c r="O21" s="53">
        <v>1260</v>
      </c>
      <c r="P21" s="52">
        <v>2340</v>
      </c>
      <c r="Q21" s="53">
        <v>1165</v>
      </c>
      <c r="R21" s="52">
        <v>1175</v>
      </c>
      <c r="S21" s="53">
        <v>11320</v>
      </c>
      <c r="T21" s="52">
        <f t="shared" si="5"/>
        <v>420</v>
      </c>
      <c r="U21" s="53">
        <v>20</v>
      </c>
      <c r="V21" s="52">
        <v>400</v>
      </c>
      <c r="W21" s="53">
        <v>40</v>
      </c>
      <c r="X21" s="52">
        <v>23</v>
      </c>
      <c r="Y21" s="52">
        <v>17</v>
      </c>
      <c r="Z21" s="54">
        <v>72</v>
      </c>
    </row>
    <row r="22" spans="1:26" s="16" customFormat="1" ht="17.25" customHeight="1">
      <c r="A22" s="81" t="s">
        <v>39</v>
      </c>
      <c r="B22" s="82"/>
      <c r="C22" s="51">
        <v>17</v>
      </c>
      <c r="D22" s="52">
        <v>17</v>
      </c>
      <c r="E22" s="53">
        <v>0</v>
      </c>
      <c r="F22" s="52">
        <v>40</v>
      </c>
      <c r="G22" s="53">
        <f t="shared" si="4"/>
        <v>730</v>
      </c>
      <c r="H22" s="52">
        <v>393</v>
      </c>
      <c r="I22" s="53">
        <v>337</v>
      </c>
      <c r="J22" s="66">
        <v>123</v>
      </c>
      <c r="K22" s="53">
        <v>68</v>
      </c>
      <c r="L22" s="66">
        <v>308</v>
      </c>
      <c r="M22" s="62">
        <v>170</v>
      </c>
      <c r="N22" s="66">
        <v>299</v>
      </c>
      <c r="O22" s="53">
        <v>155</v>
      </c>
      <c r="P22" s="52">
        <v>337</v>
      </c>
      <c r="Q22" s="53">
        <v>196</v>
      </c>
      <c r="R22" s="52">
        <v>141</v>
      </c>
      <c r="S22" s="53">
        <v>2080</v>
      </c>
      <c r="T22" s="52">
        <f t="shared" si="5"/>
        <v>54</v>
      </c>
      <c r="U22" s="53">
        <v>2</v>
      </c>
      <c r="V22" s="52">
        <v>52</v>
      </c>
      <c r="W22" s="53">
        <f aca="true" t="shared" si="6" ref="W22:W43">SUM(X22:Y22)</f>
        <v>7</v>
      </c>
      <c r="X22" s="52">
        <v>2</v>
      </c>
      <c r="Y22" s="52">
        <v>5</v>
      </c>
      <c r="Z22" s="54">
        <v>2</v>
      </c>
    </row>
    <row r="23" spans="1:26" s="16" customFormat="1" ht="17.25" customHeight="1">
      <c r="A23" s="81" t="s">
        <v>40</v>
      </c>
      <c r="B23" s="82"/>
      <c r="C23" s="51">
        <v>7</v>
      </c>
      <c r="D23" s="52">
        <v>7</v>
      </c>
      <c r="E23" s="53">
        <v>0</v>
      </c>
      <c r="F23" s="52">
        <v>23</v>
      </c>
      <c r="G23" s="53">
        <f t="shared" si="4"/>
        <v>339</v>
      </c>
      <c r="H23" s="52">
        <v>186</v>
      </c>
      <c r="I23" s="53">
        <v>153</v>
      </c>
      <c r="J23" s="66">
        <v>93</v>
      </c>
      <c r="K23" s="53">
        <v>47</v>
      </c>
      <c r="L23" s="66">
        <v>120</v>
      </c>
      <c r="M23" s="62">
        <v>68</v>
      </c>
      <c r="N23" s="66">
        <v>126</v>
      </c>
      <c r="O23" s="53">
        <v>71</v>
      </c>
      <c r="P23" s="52">
        <v>138</v>
      </c>
      <c r="Q23" s="53">
        <v>73</v>
      </c>
      <c r="R23" s="52">
        <v>65</v>
      </c>
      <c r="S23" s="53">
        <v>620</v>
      </c>
      <c r="T23" s="52">
        <f t="shared" si="5"/>
        <v>34</v>
      </c>
      <c r="U23" s="53">
        <v>0</v>
      </c>
      <c r="V23" s="52">
        <v>34</v>
      </c>
      <c r="W23" s="53">
        <v>7</v>
      </c>
      <c r="X23" s="52">
        <v>0</v>
      </c>
      <c r="Y23" s="52">
        <v>7</v>
      </c>
      <c r="Z23" s="54">
        <v>2</v>
      </c>
    </row>
    <row r="24" spans="1:26" s="16" customFormat="1" ht="17.25" customHeight="1">
      <c r="A24" s="81" t="s">
        <v>41</v>
      </c>
      <c r="B24" s="82"/>
      <c r="C24" s="51">
        <v>15</v>
      </c>
      <c r="D24" s="52">
        <v>15</v>
      </c>
      <c r="E24" s="53">
        <v>0</v>
      </c>
      <c r="F24" s="52">
        <v>25</v>
      </c>
      <c r="G24" s="53">
        <f t="shared" si="4"/>
        <v>285</v>
      </c>
      <c r="H24" s="52">
        <v>141</v>
      </c>
      <c r="I24" s="53">
        <v>144</v>
      </c>
      <c r="J24" s="66">
        <v>92</v>
      </c>
      <c r="K24" s="53">
        <v>46</v>
      </c>
      <c r="L24" s="66">
        <v>81</v>
      </c>
      <c r="M24" s="62">
        <v>41</v>
      </c>
      <c r="N24" s="66">
        <v>112</v>
      </c>
      <c r="O24" s="53">
        <v>54</v>
      </c>
      <c r="P24" s="52">
        <v>102</v>
      </c>
      <c r="Q24" s="53">
        <v>46</v>
      </c>
      <c r="R24" s="52">
        <v>56</v>
      </c>
      <c r="S24" s="53">
        <v>1485</v>
      </c>
      <c r="T24" s="52">
        <f t="shared" si="5"/>
        <v>33</v>
      </c>
      <c r="U24" s="53">
        <v>0</v>
      </c>
      <c r="V24" s="52">
        <v>33</v>
      </c>
      <c r="W24" s="53">
        <v>5</v>
      </c>
      <c r="X24" s="52">
        <v>0</v>
      </c>
      <c r="Y24" s="52">
        <v>5</v>
      </c>
      <c r="Z24" s="54">
        <v>0</v>
      </c>
    </row>
    <row r="25" spans="1:26" s="16" customFormat="1" ht="17.25" customHeight="1">
      <c r="A25" s="81" t="s">
        <v>42</v>
      </c>
      <c r="B25" s="82"/>
      <c r="C25" s="51">
        <v>15</v>
      </c>
      <c r="D25" s="52">
        <v>15</v>
      </c>
      <c r="E25" s="53">
        <v>0</v>
      </c>
      <c r="F25" s="52">
        <v>34</v>
      </c>
      <c r="G25" s="53">
        <f t="shared" si="4"/>
        <v>372</v>
      </c>
      <c r="H25" s="52">
        <v>182</v>
      </c>
      <c r="I25" s="53">
        <v>190</v>
      </c>
      <c r="J25" s="66">
        <v>76</v>
      </c>
      <c r="K25" s="53">
        <v>43</v>
      </c>
      <c r="L25" s="66">
        <v>133</v>
      </c>
      <c r="M25" s="62">
        <v>56</v>
      </c>
      <c r="N25" s="66">
        <v>163</v>
      </c>
      <c r="O25" s="53">
        <v>83</v>
      </c>
      <c r="P25" s="52">
        <v>153</v>
      </c>
      <c r="Q25" s="53">
        <v>81</v>
      </c>
      <c r="R25" s="52">
        <v>72</v>
      </c>
      <c r="S25" s="53">
        <v>1470</v>
      </c>
      <c r="T25" s="52">
        <f t="shared" si="5"/>
        <v>50</v>
      </c>
      <c r="U25" s="53">
        <v>0</v>
      </c>
      <c r="V25" s="52">
        <v>50</v>
      </c>
      <c r="W25" s="53">
        <f t="shared" si="6"/>
        <v>0</v>
      </c>
      <c r="X25" s="52">
        <v>0</v>
      </c>
      <c r="Y25" s="52">
        <v>0</v>
      </c>
      <c r="Z25" s="54">
        <v>0</v>
      </c>
    </row>
    <row r="26" spans="1:26" s="16" customFormat="1" ht="17.25" customHeight="1">
      <c r="A26" s="81" t="s">
        <v>43</v>
      </c>
      <c r="B26" s="82"/>
      <c r="C26" s="51">
        <v>18</v>
      </c>
      <c r="D26" s="52">
        <v>18</v>
      </c>
      <c r="E26" s="53">
        <v>0</v>
      </c>
      <c r="F26" s="52">
        <v>69</v>
      </c>
      <c r="G26" s="53">
        <f t="shared" si="4"/>
        <v>993</v>
      </c>
      <c r="H26" s="52">
        <v>487</v>
      </c>
      <c r="I26" s="53">
        <v>506</v>
      </c>
      <c r="J26" s="66">
        <v>302</v>
      </c>
      <c r="K26" s="53">
        <v>140</v>
      </c>
      <c r="L26" s="66">
        <v>342</v>
      </c>
      <c r="M26" s="62">
        <v>170</v>
      </c>
      <c r="N26" s="66">
        <v>349</v>
      </c>
      <c r="O26" s="53">
        <v>177</v>
      </c>
      <c r="P26" s="52">
        <v>356</v>
      </c>
      <c r="Q26" s="53">
        <v>179</v>
      </c>
      <c r="R26" s="52">
        <v>177</v>
      </c>
      <c r="S26" s="53">
        <v>2305</v>
      </c>
      <c r="T26" s="52">
        <f t="shared" si="5"/>
        <v>104</v>
      </c>
      <c r="U26" s="53">
        <v>4</v>
      </c>
      <c r="V26" s="52">
        <v>100</v>
      </c>
      <c r="W26" s="53">
        <v>8</v>
      </c>
      <c r="X26" s="52">
        <v>0</v>
      </c>
      <c r="Y26" s="52">
        <v>8</v>
      </c>
      <c r="Z26" s="54">
        <v>4</v>
      </c>
    </row>
    <row r="27" spans="1:26" s="16" customFormat="1" ht="17.25" customHeight="1">
      <c r="A27" s="81" t="s">
        <v>44</v>
      </c>
      <c r="B27" s="82"/>
      <c r="C27" s="51">
        <v>13</v>
      </c>
      <c r="D27" s="52">
        <v>13</v>
      </c>
      <c r="E27" s="53">
        <v>0</v>
      </c>
      <c r="F27" s="52">
        <v>29</v>
      </c>
      <c r="G27" s="53">
        <f t="shared" si="4"/>
        <v>245</v>
      </c>
      <c r="H27" s="52">
        <v>127</v>
      </c>
      <c r="I27" s="53">
        <v>118</v>
      </c>
      <c r="J27" s="66">
        <v>65</v>
      </c>
      <c r="K27" s="53">
        <v>35</v>
      </c>
      <c r="L27" s="66">
        <v>91</v>
      </c>
      <c r="M27" s="62">
        <v>48</v>
      </c>
      <c r="N27" s="66">
        <v>89</v>
      </c>
      <c r="O27" s="53">
        <v>44</v>
      </c>
      <c r="P27" s="52">
        <v>124</v>
      </c>
      <c r="Q27" s="53">
        <v>72</v>
      </c>
      <c r="R27" s="52">
        <v>52</v>
      </c>
      <c r="S27" s="53">
        <v>1330</v>
      </c>
      <c r="T27" s="52">
        <f t="shared" si="5"/>
        <v>36</v>
      </c>
      <c r="U27" s="53">
        <v>0</v>
      </c>
      <c r="V27" s="52">
        <v>36</v>
      </c>
      <c r="W27" s="53">
        <f t="shared" si="6"/>
        <v>0</v>
      </c>
      <c r="X27" s="52">
        <v>0</v>
      </c>
      <c r="Y27" s="52">
        <v>0</v>
      </c>
      <c r="Z27" s="54">
        <v>15</v>
      </c>
    </row>
    <row r="28" spans="1:26" s="16" customFormat="1" ht="17.25" customHeight="1">
      <c r="A28" s="81" t="s">
        <v>45</v>
      </c>
      <c r="B28" s="82"/>
      <c r="C28" s="51">
        <v>14</v>
      </c>
      <c r="D28" s="52">
        <v>14</v>
      </c>
      <c r="E28" s="53">
        <v>0</v>
      </c>
      <c r="F28" s="52">
        <v>33</v>
      </c>
      <c r="G28" s="53">
        <f t="shared" si="4"/>
        <v>338</v>
      </c>
      <c r="H28" s="52">
        <v>194</v>
      </c>
      <c r="I28" s="53">
        <v>144</v>
      </c>
      <c r="J28" s="66">
        <v>90</v>
      </c>
      <c r="K28" s="53">
        <v>53</v>
      </c>
      <c r="L28" s="66">
        <v>115</v>
      </c>
      <c r="M28" s="62">
        <v>67</v>
      </c>
      <c r="N28" s="66">
        <v>133</v>
      </c>
      <c r="O28" s="53">
        <v>74</v>
      </c>
      <c r="P28" s="52">
        <v>153</v>
      </c>
      <c r="Q28" s="53">
        <v>82</v>
      </c>
      <c r="R28" s="52">
        <v>71</v>
      </c>
      <c r="S28" s="53">
        <v>1160</v>
      </c>
      <c r="T28" s="52">
        <f t="shared" si="5"/>
        <v>45</v>
      </c>
      <c r="U28" s="53">
        <v>2</v>
      </c>
      <c r="V28" s="52">
        <v>43</v>
      </c>
      <c r="W28" s="53">
        <v>2</v>
      </c>
      <c r="X28" s="52">
        <v>0</v>
      </c>
      <c r="Y28" s="52">
        <v>2</v>
      </c>
      <c r="Z28" s="54">
        <v>9</v>
      </c>
    </row>
    <row r="29" spans="1:26" s="16" customFormat="1" ht="17.25" customHeight="1">
      <c r="A29" s="81" t="s">
        <v>46</v>
      </c>
      <c r="B29" s="82"/>
      <c r="C29" s="51">
        <v>9</v>
      </c>
      <c r="D29" s="52">
        <v>9</v>
      </c>
      <c r="E29" s="53">
        <v>0</v>
      </c>
      <c r="F29" s="52">
        <v>26</v>
      </c>
      <c r="G29" s="53">
        <f t="shared" si="4"/>
        <v>339</v>
      </c>
      <c r="H29" s="52">
        <v>182</v>
      </c>
      <c r="I29" s="53">
        <v>157</v>
      </c>
      <c r="J29" s="66">
        <v>53</v>
      </c>
      <c r="K29" s="53">
        <v>32</v>
      </c>
      <c r="L29" s="66">
        <v>127</v>
      </c>
      <c r="M29" s="62">
        <v>64</v>
      </c>
      <c r="N29" s="66">
        <v>159</v>
      </c>
      <c r="O29" s="53">
        <v>86</v>
      </c>
      <c r="P29" s="52">
        <v>160</v>
      </c>
      <c r="Q29" s="53">
        <v>90</v>
      </c>
      <c r="R29" s="52">
        <v>70</v>
      </c>
      <c r="S29" s="53">
        <v>885</v>
      </c>
      <c r="T29" s="52">
        <f t="shared" si="5"/>
        <v>35</v>
      </c>
      <c r="U29" s="53">
        <v>3</v>
      </c>
      <c r="V29" s="52">
        <v>32</v>
      </c>
      <c r="W29" s="53">
        <v>13</v>
      </c>
      <c r="X29" s="52">
        <v>0</v>
      </c>
      <c r="Y29" s="52">
        <v>13</v>
      </c>
      <c r="Z29" s="54">
        <v>12</v>
      </c>
    </row>
    <row r="30" spans="1:26" s="16" customFormat="1" ht="17.25" customHeight="1">
      <c r="A30" s="81" t="s">
        <v>7</v>
      </c>
      <c r="B30" s="82"/>
      <c r="C30" s="51">
        <v>10</v>
      </c>
      <c r="D30" s="52">
        <v>10</v>
      </c>
      <c r="E30" s="53">
        <v>0</v>
      </c>
      <c r="F30" s="52">
        <v>21</v>
      </c>
      <c r="G30" s="53">
        <f t="shared" si="4"/>
        <v>306</v>
      </c>
      <c r="H30" s="52">
        <v>164</v>
      </c>
      <c r="I30" s="53">
        <v>142</v>
      </c>
      <c r="J30" s="66">
        <v>93</v>
      </c>
      <c r="K30" s="53">
        <v>53</v>
      </c>
      <c r="L30" s="66">
        <v>96</v>
      </c>
      <c r="M30" s="62">
        <v>49</v>
      </c>
      <c r="N30" s="66">
        <v>117</v>
      </c>
      <c r="O30" s="53">
        <v>62</v>
      </c>
      <c r="P30" s="52">
        <v>125</v>
      </c>
      <c r="Q30" s="53">
        <v>68</v>
      </c>
      <c r="R30" s="52">
        <v>57</v>
      </c>
      <c r="S30" s="53">
        <v>960</v>
      </c>
      <c r="T30" s="52">
        <f t="shared" si="5"/>
        <v>34</v>
      </c>
      <c r="U30" s="53">
        <v>0</v>
      </c>
      <c r="V30" s="52">
        <v>34</v>
      </c>
      <c r="W30" s="53">
        <f t="shared" si="6"/>
        <v>0</v>
      </c>
      <c r="X30" s="52">
        <v>0</v>
      </c>
      <c r="Y30" s="52">
        <v>0</v>
      </c>
      <c r="Z30" s="54">
        <v>0</v>
      </c>
    </row>
    <row r="31" spans="1:26" s="16" customFormat="1" ht="17.25" customHeight="1">
      <c r="A31" s="81" t="s">
        <v>8</v>
      </c>
      <c r="B31" s="82"/>
      <c r="C31" s="51">
        <v>6</v>
      </c>
      <c r="D31" s="52">
        <v>6</v>
      </c>
      <c r="E31" s="53">
        <v>0</v>
      </c>
      <c r="F31" s="52">
        <v>22</v>
      </c>
      <c r="G31" s="53">
        <f t="shared" si="4"/>
        <v>360</v>
      </c>
      <c r="H31" s="52">
        <v>180</v>
      </c>
      <c r="I31" s="53">
        <v>180</v>
      </c>
      <c r="J31" s="66">
        <v>88</v>
      </c>
      <c r="K31" s="53">
        <v>49</v>
      </c>
      <c r="L31" s="66">
        <v>131</v>
      </c>
      <c r="M31" s="62">
        <v>62</v>
      </c>
      <c r="N31" s="66">
        <v>141</v>
      </c>
      <c r="O31" s="53">
        <v>69</v>
      </c>
      <c r="P31" s="52">
        <v>133</v>
      </c>
      <c r="Q31" s="53">
        <v>70</v>
      </c>
      <c r="R31" s="52">
        <v>63</v>
      </c>
      <c r="S31" s="53">
        <v>780</v>
      </c>
      <c r="T31" s="52">
        <f t="shared" si="5"/>
        <v>36</v>
      </c>
      <c r="U31" s="53">
        <v>2</v>
      </c>
      <c r="V31" s="52">
        <v>34</v>
      </c>
      <c r="W31" s="53">
        <f t="shared" si="6"/>
        <v>0</v>
      </c>
      <c r="X31" s="52">
        <v>0</v>
      </c>
      <c r="Y31" s="52">
        <v>0</v>
      </c>
      <c r="Z31" s="54">
        <v>3</v>
      </c>
    </row>
    <row r="32" spans="1:26" s="16" customFormat="1" ht="17.25" customHeight="1">
      <c r="A32" s="81" t="s">
        <v>9</v>
      </c>
      <c r="B32" s="82"/>
      <c r="C32" s="51">
        <v>14</v>
      </c>
      <c r="D32" s="52">
        <v>14</v>
      </c>
      <c r="E32" s="53">
        <v>0</v>
      </c>
      <c r="F32" s="52">
        <v>28</v>
      </c>
      <c r="G32" s="53">
        <f t="shared" si="4"/>
        <v>289</v>
      </c>
      <c r="H32" s="52">
        <v>163</v>
      </c>
      <c r="I32" s="53">
        <v>126</v>
      </c>
      <c r="J32" s="66">
        <v>14</v>
      </c>
      <c r="K32" s="53">
        <v>7</v>
      </c>
      <c r="L32" s="66">
        <v>109</v>
      </c>
      <c r="M32" s="62">
        <v>58</v>
      </c>
      <c r="N32" s="66">
        <v>166</v>
      </c>
      <c r="O32" s="53">
        <v>98</v>
      </c>
      <c r="P32" s="52">
        <v>172</v>
      </c>
      <c r="Q32" s="53">
        <v>93</v>
      </c>
      <c r="R32" s="52">
        <v>79</v>
      </c>
      <c r="S32" s="53">
        <v>880</v>
      </c>
      <c r="T32" s="52">
        <f t="shared" si="5"/>
        <v>40</v>
      </c>
      <c r="U32" s="53">
        <v>2</v>
      </c>
      <c r="V32" s="52">
        <v>38</v>
      </c>
      <c r="W32" s="53">
        <f t="shared" si="6"/>
        <v>1</v>
      </c>
      <c r="X32" s="52">
        <v>0</v>
      </c>
      <c r="Y32" s="52">
        <v>1</v>
      </c>
      <c r="Z32" s="54">
        <v>6</v>
      </c>
    </row>
    <row r="33" spans="1:26" s="16" customFormat="1" ht="17.25" customHeight="1">
      <c r="A33" s="81" t="s">
        <v>10</v>
      </c>
      <c r="B33" s="82"/>
      <c r="C33" s="51">
        <v>8</v>
      </c>
      <c r="D33" s="52">
        <v>8</v>
      </c>
      <c r="E33" s="53">
        <v>0</v>
      </c>
      <c r="F33" s="52">
        <v>17</v>
      </c>
      <c r="G33" s="53">
        <f t="shared" si="4"/>
        <v>125</v>
      </c>
      <c r="H33" s="52">
        <v>75</v>
      </c>
      <c r="I33" s="53">
        <v>50</v>
      </c>
      <c r="J33" s="66">
        <v>7</v>
      </c>
      <c r="K33" s="53">
        <v>4</v>
      </c>
      <c r="L33" s="66">
        <v>55</v>
      </c>
      <c r="M33" s="62">
        <v>32</v>
      </c>
      <c r="N33" s="66">
        <v>63</v>
      </c>
      <c r="O33" s="53">
        <v>39</v>
      </c>
      <c r="P33" s="52">
        <v>73</v>
      </c>
      <c r="Q33" s="53">
        <v>34</v>
      </c>
      <c r="R33" s="52">
        <v>39</v>
      </c>
      <c r="S33" s="53">
        <v>710</v>
      </c>
      <c r="T33" s="52">
        <f t="shared" si="5"/>
        <v>17</v>
      </c>
      <c r="U33" s="53">
        <v>0</v>
      </c>
      <c r="V33" s="52">
        <v>17</v>
      </c>
      <c r="W33" s="53">
        <f t="shared" si="6"/>
        <v>0</v>
      </c>
      <c r="X33" s="52">
        <v>0</v>
      </c>
      <c r="Y33" s="52">
        <v>0</v>
      </c>
      <c r="Z33" s="54">
        <v>0</v>
      </c>
    </row>
    <row r="34" spans="1:26" s="16" customFormat="1" ht="17.25" customHeight="1">
      <c r="A34" s="81" t="s">
        <v>12</v>
      </c>
      <c r="B34" s="82"/>
      <c r="C34" s="51">
        <v>6</v>
      </c>
      <c r="D34" s="52">
        <v>6</v>
      </c>
      <c r="E34" s="53">
        <v>0</v>
      </c>
      <c r="F34" s="52">
        <v>18</v>
      </c>
      <c r="G34" s="53">
        <f t="shared" si="4"/>
        <v>335</v>
      </c>
      <c r="H34" s="52">
        <v>171</v>
      </c>
      <c r="I34" s="53">
        <v>164</v>
      </c>
      <c r="J34" s="66">
        <v>22</v>
      </c>
      <c r="K34" s="53">
        <v>13</v>
      </c>
      <c r="L34" s="66">
        <v>147</v>
      </c>
      <c r="M34" s="62">
        <v>78</v>
      </c>
      <c r="N34" s="66">
        <v>166</v>
      </c>
      <c r="O34" s="53">
        <v>80</v>
      </c>
      <c r="P34" s="52">
        <v>196</v>
      </c>
      <c r="Q34" s="53">
        <v>97</v>
      </c>
      <c r="R34" s="52">
        <v>99</v>
      </c>
      <c r="S34" s="53">
        <v>805</v>
      </c>
      <c r="T34" s="52">
        <f t="shared" si="5"/>
        <v>27</v>
      </c>
      <c r="U34" s="53">
        <v>3</v>
      </c>
      <c r="V34" s="52">
        <v>24</v>
      </c>
      <c r="W34" s="53">
        <f t="shared" si="6"/>
        <v>2</v>
      </c>
      <c r="X34" s="52">
        <v>1</v>
      </c>
      <c r="Y34" s="52">
        <v>1</v>
      </c>
      <c r="Z34" s="54">
        <v>8</v>
      </c>
    </row>
    <row r="35" spans="1:26" s="34" customFormat="1" ht="16.5" customHeight="1">
      <c r="A35" s="81"/>
      <c r="B35" s="82"/>
      <c r="C35" s="51"/>
      <c r="D35" s="52"/>
      <c r="E35" s="53"/>
      <c r="F35" s="52"/>
      <c r="G35" s="53"/>
      <c r="H35" s="52"/>
      <c r="I35" s="53"/>
      <c r="J35" s="66"/>
      <c r="K35" s="53"/>
      <c r="L35" s="66"/>
      <c r="M35" s="62"/>
      <c r="N35" s="66"/>
      <c r="O35" s="53"/>
      <c r="P35" s="52"/>
      <c r="Q35" s="53"/>
      <c r="R35" s="52"/>
      <c r="S35" s="53"/>
      <c r="T35" s="52"/>
      <c r="U35" s="53"/>
      <c r="V35" s="52"/>
      <c r="W35" s="53"/>
      <c r="X35" s="52"/>
      <c r="Y35" s="52"/>
      <c r="Z35" s="54"/>
    </row>
    <row r="36" spans="1:26" s="16" customFormat="1" ht="16.5" customHeight="1">
      <c r="A36" s="89" t="s">
        <v>47</v>
      </c>
      <c r="B36" s="90"/>
      <c r="C36" s="51"/>
      <c r="D36" s="52"/>
      <c r="E36" s="53"/>
      <c r="F36" s="52"/>
      <c r="G36" s="53"/>
      <c r="H36" s="52"/>
      <c r="I36" s="53"/>
      <c r="J36" s="66"/>
      <c r="K36" s="53"/>
      <c r="L36" s="66"/>
      <c r="M36" s="62"/>
      <c r="N36" s="66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2"/>
      <c r="Z36" s="54"/>
    </row>
    <row r="37" spans="1:26" s="16" customFormat="1" ht="16.5" customHeight="1">
      <c r="A37" s="33"/>
      <c r="B37" s="32" t="s">
        <v>48</v>
      </c>
      <c r="C37" s="51">
        <v>6</v>
      </c>
      <c r="D37" s="52">
        <v>6</v>
      </c>
      <c r="E37" s="53">
        <v>0</v>
      </c>
      <c r="F37" s="52">
        <v>17</v>
      </c>
      <c r="G37" s="53">
        <f t="shared" si="4"/>
        <v>222</v>
      </c>
      <c r="H37" s="52">
        <v>118</v>
      </c>
      <c r="I37" s="53">
        <v>104</v>
      </c>
      <c r="J37" s="66">
        <v>66</v>
      </c>
      <c r="K37" s="53">
        <v>34</v>
      </c>
      <c r="L37" s="66">
        <v>68</v>
      </c>
      <c r="M37" s="62">
        <v>36</v>
      </c>
      <c r="N37" s="66">
        <v>88</v>
      </c>
      <c r="O37" s="53">
        <v>48</v>
      </c>
      <c r="P37" s="52">
        <v>80</v>
      </c>
      <c r="Q37" s="53">
        <v>37</v>
      </c>
      <c r="R37" s="52">
        <v>43</v>
      </c>
      <c r="S37" s="53">
        <v>615</v>
      </c>
      <c r="T37" s="52">
        <f t="shared" si="5"/>
        <v>29</v>
      </c>
      <c r="U37" s="53">
        <v>2</v>
      </c>
      <c r="V37" s="52">
        <v>27</v>
      </c>
      <c r="W37" s="53">
        <f t="shared" si="6"/>
        <v>1</v>
      </c>
      <c r="X37" s="52">
        <v>0</v>
      </c>
      <c r="Y37" s="52">
        <v>1</v>
      </c>
      <c r="Z37" s="54">
        <v>4</v>
      </c>
    </row>
    <row r="38" spans="1:26" s="34" customFormat="1" ht="16.5" customHeight="1">
      <c r="A38" s="110"/>
      <c r="B38" s="111"/>
      <c r="C38" s="51"/>
      <c r="D38" s="52"/>
      <c r="E38" s="53"/>
      <c r="F38" s="52"/>
      <c r="G38" s="53"/>
      <c r="H38" s="52"/>
      <c r="I38" s="53"/>
      <c r="J38" s="66"/>
      <c r="K38" s="53"/>
      <c r="L38" s="66"/>
      <c r="M38" s="62"/>
      <c r="N38" s="66"/>
      <c r="O38" s="53"/>
      <c r="P38" s="52"/>
      <c r="Q38" s="53"/>
      <c r="R38" s="52"/>
      <c r="S38" s="53"/>
      <c r="T38" s="52"/>
      <c r="U38" s="53"/>
      <c r="V38" s="52"/>
      <c r="W38" s="53"/>
      <c r="X38" s="52"/>
      <c r="Y38" s="52"/>
      <c r="Z38" s="54"/>
    </row>
    <row r="39" spans="1:26" s="16" customFormat="1" ht="16.5" customHeight="1">
      <c r="A39" s="89" t="s">
        <v>49</v>
      </c>
      <c r="B39" s="90"/>
      <c r="C39" s="51"/>
      <c r="D39" s="52"/>
      <c r="E39" s="53"/>
      <c r="F39" s="52"/>
      <c r="G39" s="53"/>
      <c r="H39" s="52"/>
      <c r="I39" s="53"/>
      <c r="J39" s="66"/>
      <c r="K39" s="53"/>
      <c r="L39" s="66"/>
      <c r="M39" s="62"/>
      <c r="N39" s="66"/>
      <c r="O39" s="53"/>
      <c r="P39" s="52"/>
      <c r="Q39" s="53"/>
      <c r="R39" s="52"/>
      <c r="S39" s="53"/>
      <c r="T39" s="52"/>
      <c r="U39" s="53"/>
      <c r="V39" s="52"/>
      <c r="W39" s="53"/>
      <c r="X39" s="52"/>
      <c r="Y39" s="52"/>
      <c r="Z39" s="54"/>
    </row>
    <row r="40" spans="1:26" s="16" customFormat="1" ht="16.5" customHeight="1">
      <c r="A40" s="33"/>
      <c r="B40" s="32" t="s">
        <v>50</v>
      </c>
      <c r="C40" s="51">
        <v>2</v>
      </c>
      <c r="D40" s="52">
        <v>1</v>
      </c>
      <c r="E40" s="53">
        <v>1</v>
      </c>
      <c r="F40" s="52">
        <v>10</v>
      </c>
      <c r="G40" s="53">
        <f t="shared" si="4"/>
        <v>204</v>
      </c>
      <c r="H40" s="52">
        <v>115</v>
      </c>
      <c r="I40" s="53">
        <v>89</v>
      </c>
      <c r="J40" s="66">
        <v>67</v>
      </c>
      <c r="K40" s="53">
        <v>39</v>
      </c>
      <c r="L40" s="66">
        <v>60</v>
      </c>
      <c r="M40" s="62">
        <v>28</v>
      </c>
      <c r="N40" s="66">
        <v>77</v>
      </c>
      <c r="O40" s="53">
        <v>48</v>
      </c>
      <c r="P40" s="52">
        <v>83</v>
      </c>
      <c r="Q40" s="53">
        <v>37</v>
      </c>
      <c r="R40" s="52">
        <v>46</v>
      </c>
      <c r="S40" s="53">
        <v>350</v>
      </c>
      <c r="T40" s="52">
        <f t="shared" si="5"/>
        <v>12</v>
      </c>
      <c r="U40" s="53">
        <v>0</v>
      </c>
      <c r="V40" s="52">
        <v>12</v>
      </c>
      <c r="W40" s="53">
        <f t="shared" si="6"/>
        <v>0</v>
      </c>
      <c r="X40" s="52">
        <v>0</v>
      </c>
      <c r="Y40" s="52">
        <v>0</v>
      </c>
      <c r="Z40" s="54">
        <v>3</v>
      </c>
    </row>
    <row r="41" spans="1:26" s="34" customFormat="1" ht="16.5" customHeight="1">
      <c r="A41" s="110"/>
      <c r="B41" s="111"/>
      <c r="C41" s="51"/>
      <c r="D41" s="52"/>
      <c r="E41" s="53"/>
      <c r="F41" s="52"/>
      <c r="G41" s="53"/>
      <c r="H41" s="52"/>
      <c r="I41" s="53"/>
      <c r="J41" s="66"/>
      <c r="K41" s="53"/>
      <c r="L41" s="66"/>
      <c r="M41" s="62"/>
      <c r="N41" s="66"/>
      <c r="O41" s="53"/>
      <c r="P41" s="52"/>
      <c r="Q41" s="53"/>
      <c r="R41" s="52"/>
      <c r="S41" s="53"/>
      <c r="T41" s="52"/>
      <c r="U41" s="53"/>
      <c r="V41" s="52"/>
      <c r="W41" s="53"/>
      <c r="X41" s="52"/>
      <c r="Y41" s="52"/>
      <c r="Z41" s="54"/>
    </row>
    <row r="42" spans="1:26" s="16" customFormat="1" ht="16.5" customHeight="1">
      <c r="A42" s="89" t="s">
        <v>51</v>
      </c>
      <c r="B42" s="90"/>
      <c r="C42" s="51"/>
      <c r="D42" s="52"/>
      <c r="E42" s="53"/>
      <c r="F42" s="52"/>
      <c r="G42" s="53"/>
      <c r="H42" s="52"/>
      <c r="I42" s="53"/>
      <c r="J42" s="66"/>
      <c r="K42" s="53"/>
      <c r="L42" s="66"/>
      <c r="M42" s="62"/>
      <c r="N42" s="66"/>
      <c r="O42" s="53"/>
      <c r="P42" s="52"/>
      <c r="Q42" s="53"/>
      <c r="R42" s="52"/>
      <c r="S42" s="53"/>
      <c r="T42" s="52"/>
      <c r="U42" s="53"/>
      <c r="V42" s="52"/>
      <c r="W42" s="53"/>
      <c r="X42" s="52"/>
      <c r="Y42" s="52"/>
      <c r="Z42" s="54"/>
    </row>
    <row r="43" spans="1:26" s="16" customFormat="1" ht="16.5" customHeight="1">
      <c r="A43" s="33"/>
      <c r="B43" s="32" t="s">
        <v>52</v>
      </c>
      <c r="C43" s="53">
        <v>2</v>
      </c>
      <c r="D43" s="52">
        <v>2</v>
      </c>
      <c r="E43" s="52">
        <v>0</v>
      </c>
      <c r="F43" s="52">
        <v>4</v>
      </c>
      <c r="G43" s="53">
        <f t="shared" si="4"/>
        <v>101</v>
      </c>
      <c r="H43" s="52">
        <v>53</v>
      </c>
      <c r="I43" s="52">
        <v>48</v>
      </c>
      <c r="J43" s="66">
        <v>0</v>
      </c>
      <c r="K43" s="62">
        <v>0</v>
      </c>
      <c r="L43" s="66">
        <v>0</v>
      </c>
      <c r="M43" s="62">
        <v>0</v>
      </c>
      <c r="N43" s="66">
        <v>101</v>
      </c>
      <c r="O43" s="62">
        <v>53</v>
      </c>
      <c r="P43" s="52">
        <v>102</v>
      </c>
      <c r="Q43" s="52">
        <v>51</v>
      </c>
      <c r="R43" s="52">
        <v>51</v>
      </c>
      <c r="S43" s="52">
        <v>160</v>
      </c>
      <c r="T43" s="52">
        <f t="shared" si="5"/>
        <v>6</v>
      </c>
      <c r="U43" s="52">
        <v>0</v>
      </c>
      <c r="V43" s="52">
        <v>6</v>
      </c>
      <c r="W43" s="53">
        <f t="shared" si="6"/>
        <v>0</v>
      </c>
      <c r="X43" s="52">
        <v>0</v>
      </c>
      <c r="Y43" s="52">
        <v>0</v>
      </c>
      <c r="Z43" s="55">
        <v>3</v>
      </c>
    </row>
    <row r="44" spans="1:26" s="16" customFormat="1" ht="6.75" customHeight="1" thickBot="1">
      <c r="A44" s="83"/>
      <c r="B44" s="84"/>
      <c r="C44" s="56"/>
      <c r="D44" s="57"/>
      <c r="E44" s="57"/>
      <c r="F44" s="57"/>
      <c r="G44" s="57"/>
      <c r="H44" s="57"/>
      <c r="I44" s="57"/>
      <c r="J44" s="68"/>
      <c r="K44" s="56"/>
      <c r="L44" s="68"/>
      <c r="M44" s="56"/>
      <c r="N44" s="68"/>
      <c r="O44" s="56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</row>
    <row r="45" spans="1:27" s="2" customFormat="1" ht="24" customHeight="1">
      <c r="A45" s="91"/>
      <c r="B45" s="9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s="2" customFormat="1" ht="24" customHeight="1">
      <c r="A46" s="47"/>
      <c r="B46" s="4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s="2" customFormat="1" ht="11.25" customHeight="1">
      <c r="A47" s="47"/>
      <c r="B47" s="4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" ht="18" customHeight="1">
      <c r="A48" s="76" t="s">
        <v>22</v>
      </c>
      <c r="B48" s="76"/>
    </row>
    <row r="49" spans="1:26" s="4" customFormat="1" ht="18" customHeight="1" thickBot="1">
      <c r="A49" s="120"/>
      <c r="B49" s="120"/>
      <c r="Z49" s="60" t="s">
        <v>0</v>
      </c>
    </row>
    <row r="50" spans="1:27" s="16" customFormat="1" ht="30" customHeight="1">
      <c r="A50" s="96" t="s">
        <v>30</v>
      </c>
      <c r="B50" s="97"/>
      <c r="C50" s="102" t="str">
        <f>C6</f>
        <v>園数</v>
      </c>
      <c r="D50" s="87"/>
      <c r="E50" s="138"/>
      <c r="F50" s="123" t="s">
        <v>5</v>
      </c>
      <c r="G50" s="13"/>
      <c r="H50" s="87" t="s">
        <v>53</v>
      </c>
      <c r="I50" s="87"/>
      <c r="J50" s="87"/>
      <c r="K50" s="87"/>
      <c r="L50" s="87"/>
      <c r="M50" s="87"/>
      <c r="N50" s="14"/>
      <c r="O50" s="14"/>
      <c r="P50" s="129" t="s">
        <v>54</v>
      </c>
      <c r="Q50" s="129"/>
      <c r="R50" s="130"/>
      <c r="S50" s="134" t="s">
        <v>55</v>
      </c>
      <c r="T50" s="103" t="str">
        <f>T6</f>
        <v>教　　員　　数
（　本　務　者　）</v>
      </c>
      <c r="U50" s="104"/>
      <c r="V50" s="105"/>
      <c r="W50" s="103" t="str">
        <f>W6</f>
        <v>職　　員　　数
（　本　務　者　）</v>
      </c>
      <c r="X50" s="104"/>
      <c r="Y50" s="105"/>
      <c r="Z50" s="126" t="s">
        <v>23</v>
      </c>
      <c r="AA50" s="15"/>
    </row>
    <row r="51" spans="1:27" s="16" customFormat="1" ht="27" customHeight="1">
      <c r="A51" s="98"/>
      <c r="B51" s="99"/>
      <c r="C51" s="88" t="str">
        <f>C7</f>
        <v>計</v>
      </c>
      <c r="D51" s="115" t="str">
        <f>D7</f>
        <v>本園</v>
      </c>
      <c r="E51" s="115" t="str">
        <f>E7</f>
        <v>分園</v>
      </c>
      <c r="F51" s="124"/>
      <c r="G51" s="121" t="s">
        <v>6</v>
      </c>
      <c r="H51" s="122"/>
      <c r="I51" s="122"/>
      <c r="J51" s="94" t="s">
        <v>13</v>
      </c>
      <c r="K51" s="94"/>
      <c r="L51" s="94" t="s">
        <v>14</v>
      </c>
      <c r="M51" s="94"/>
      <c r="N51" s="94" t="s">
        <v>15</v>
      </c>
      <c r="O51" s="94"/>
      <c r="P51" s="122"/>
      <c r="Q51" s="122"/>
      <c r="R51" s="131"/>
      <c r="S51" s="115"/>
      <c r="T51" s="106"/>
      <c r="U51" s="107"/>
      <c r="V51" s="108"/>
      <c r="W51" s="106"/>
      <c r="X51" s="107"/>
      <c r="Y51" s="108"/>
      <c r="Z51" s="127"/>
      <c r="AA51" s="18"/>
    </row>
    <row r="52" spans="1:27" s="16" customFormat="1" ht="22.5" customHeight="1">
      <c r="A52" s="100"/>
      <c r="B52" s="101"/>
      <c r="C52" s="88"/>
      <c r="D52" s="115"/>
      <c r="E52" s="115"/>
      <c r="F52" s="125"/>
      <c r="G52" s="19" t="s">
        <v>1</v>
      </c>
      <c r="H52" s="20" t="s">
        <v>2</v>
      </c>
      <c r="I52" s="19" t="s">
        <v>3</v>
      </c>
      <c r="J52" s="63"/>
      <c r="K52" s="79" t="s">
        <v>4</v>
      </c>
      <c r="L52" s="63"/>
      <c r="M52" s="79" t="s">
        <v>4</v>
      </c>
      <c r="N52" s="63"/>
      <c r="O52" s="79" t="s">
        <v>4</v>
      </c>
      <c r="P52" s="21" t="s">
        <v>1</v>
      </c>
      <c r="Q52" s="17" t="s">
        <v>2</v>
      </c>
      <c r="R52" s="21" t="s">
        <v>3</v>
      </c>
      <c r="S52" s="115"/>
      <c r="T52" s="21" t="s">
        <v>1</v>
      </c>
      <c r="U52" s="17" t="s">
        <v>2</v>
      </c>
      <c r="V52" s="21" t="s">
        <v>3</v>
      </c>
      <c r="W52" s="17" t="s">
        <v>1</v>
      </c>
      <c r="X52" s="21" t="s">
        <v>2</v>
      </c>
      <c r="Y52" s="17" t="s">
        <v>3</v>
      </c>
      <c r="Z52" s="128"/>
      <c r="AA52" s="18"/>
    </row>
    <row r="53" spans="1:27" s="16" customFormat="1" ht="6.75" customHeight="1">
      <c r="A53" s="132"/>
      <c r="B53" s="133"/>
      <c r="C53" s="35"/>
      <c r="D53" s="36"/>
      <c r="E53" s="36"/>
      <c r="F53" s="37"/>
      <c r="G53" s="38"/>
      <c r="H53" s="39"/>
      <c r="I53" s="38"/>
      <c r="J53" s="64"/>
      <c r="K53" s="69"/>
      <c r="L53" s="64"/>
      <c r="M53" s="69"/>
      <c r="N53" s="64"/>
      <c r="O53" s="69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40"/>
      <c r="AA53" s="18"/>
    </row>
    <row r="54" spans="1:27" s="34" customFormat="1" ht="16.5" customHeight="1">
      <c r="A54" s="89" t="s">
        <v>56</v>
      </c>
      <c r="B54" s="114"/>
      <c r="C54" s="51"/>
      <c r="D54" s="52"/>
      <c r="E54" s="52"/>
      <c r="F54" s="53"/>
      <c r="G54" s="52"/>
      <c r="H54" s="53"/>
      <c r="I54" s="52"/>
      <c r="J54" s="66"/>
      <c r="K54" s="62"/>
      <c r="L54" s="66"/>
      <c r="M54" s="62"/>
      <c r="N54" s="66"/>
      <c r="O54" s="62"/>
      <c r="P54" s="53"/>
      <c r="Q54" s="52"/>
      <c r="R54" s="53"/>
      <c r="S54" s="52"/>
      <c r="T54" s="53"/>
      <c r="U54" s="52"/>
      <c r="V54" s="53"/>
      <c r="W54" s="52"/>
      <c r="X54" s="53"/>
      <c r="Y54" s="52"/>
      <c r="Z54" s="54"/>
      <c r="AA54" s="41"/>
    </row>
    <row r="55" spans="1:27" s="16" customFormat="1" ht="16.5" customHeight="1">
      <c r="A55" s="33"/>
      <c r="B55" s="42" t="s">
        <v>57</v>
      </c>
      <c r="C55" s="51">
        <v>4</v>
      </c>
      <c r="D55" s="52">
        <v>4</v>
      </c>
      <c r="E55" s="52">
        <v>0</v>
      </c>
      <c r="F55" s="53">
        <v>8</v>
      </c>
      <c r="G55" s="52">
        <v>77</v>
      </c>
      <c r="H55" s="53">
        <v>44</v>
      </c>
      <c r="I55" s="52">
        <v>33</v>
      </c>
      <c r="J55" s="66">
        <v>0</v>
      </c>
      <c r="K55" s="62">
        <v>0</v>
      </c>
      <c r="L55" s="66">
        <v>37</v>
      </c>
      <c r="M55" s="62">
        <v>23</v>
      </c>
      <c r="N55" s="66">
        <v>40</v>
      </c>
      <c r="O55" s="62">
        <v>21</v>
      </c>
      <c r="P55" s="53">
        <v>33</v>
      </c>
      <c r="Q55" s="52">
        <v>17</v>
      </c>
      <c r="R55" s="53">
        <v>16</v>
      </c>
      <c r="S55" s="52">
        <v>350</v>
      </c>
      <c r="T55" s="53">
        <f>SUM(U55:V55)</f>
        <v>8</v>
      </c>
      <c r="U55" s="52">
        <v>1</v>
      </c>
      <c r="V55" s="53">
        <v>7</v>
      </c>
      <c r="W55" s="52">
        <v>0</v>
      </c>
      <c r="X55" s="53">
        <v>0</v>
      </c>
      <c r="Y55" s="52">
        <v>0</v>
      </c>
      <c r="Z55" s="54">
        <v>0</v>
      </c>
      <c r="AA55" s="43"/>
    </row>
    <row r="56" spans="1:27" s="16" customFormat="1" ht="16.5" customHeight="1">
      <c r="A56" s="110"/>
      <c r="B56" s="111"/>
      <c r="C56" s="51"/>
      <c r="D56" s="52"/>
      <c r="E56" s="52"/>
      <c r="F56" s="53"/>
      <c r="G56" s="52"/>
      <c r="H56" s="53"/>
      <c r="I56" s="52"/>
      <c r="J56" s="66"/>
      <c r="K56" s="62"/>
      <c r="L56" s="66"/>
      <c r="M56" s="62"/>
      <c r="N56" s="66"/>
      <c r="O56" s="62"/>
      <c r="P56" s="53"/>
      <c r="Q56" s="52"/>
      <c r="R56" s="53"/>
      <c r="S56" s="52"/>
      <c r="T56" s="53"/>
      <c r="U56" s="52"/>
      <c r="V56" s="53"/>
      <c r="W56" s="52"/>
      <c r="X56" s="53"/>
      <c r="Y56" s="52"/>
      <c r="Z56" s="54"/>
      <c r="AA56" s="43"/>
    </row>
    <row r="57" spans="1:27" s="34" customFormat="1" ht="16.5" customHeight="1">
      <c r="A57" s="89" t="s">
        <v>58</v>
      </c>
      <c r="B57" s="114"/>
      <c r="C57" s="51"/>
      <c r="D57" s="52"/>
      <c r="E57" s="52"/>
      <c r="F57" s="53"/>
      <c r="G57" s="52"/>
      <c r="H57" s="53"/>
      <c r="I57" s="52"/>
      <c r="J57" s="66"/>
      <c r="K57" s="62"/>
      <c r="L57" s="66"/>
      <c r="M57" s="62"/>
      <c r="N57" s="66"/>
      <c r="O57" s="62"/>
      <c r="P57" s="53"/>
      <c r="Q57" s="52"/>
      <c r="R57" s="53"/>
      <c r="S57" s="52"/>
      <c r="T57" s="53"/>
      <c r="U57" s="52"/>
      <c r="V57" s="53"/>
      <c r="W57" s="52"/>
      <c r="X57" s="53"/>
      <c r="Y57" s="52"/>
      <c r="Z57" s="54"/>
      <c r="AA57" s="41"/>
    </row>
    <row r="58" spans="1:27" s="16" customFormat="1" ht="16.5" customHeight="1">
      <c r="A58" s="33"/>
      <c r="B58" s="42" t="s">
        <v>59</v>
      </c>
      <c r="C58" s="51">
        <v>0</v>
      </c>
      <c r="D58" s="52">
        <v>0</v>
      </c>
      <c r="E58" s="52">
        <v>0</v>
      </c>
      <c r="F58" s="53">
        <v>0</v>
      </c>
      <c r="G58" s="52">
        <v>0</v>
      </c>
      <c r="H58" s="53">
        <v>0</v>
      </c>
      <c r="I58" s="52">
        <v>0</v>
      </c>
      <c r="J58" s="66">
        <v>0</v>
      </c>
      <c r="K58" s="62">
        <v>0</v>
      </c>
      <c r="L58" s="66">
        <v>0</v>
      </c>
      <c r="M58" s="62">
        <v>0</v>
      </c>
      <c r="N58" s="66">
        <v>0</v>
      </c>
      <c r="O58" s="62">
        <v>0</v>
      </c>
      <c r="P58" s="53">
        <v>0</v>
      </c>
      <c r="Q58" s="52">
        <v>0</v>
      </c>
      <c r="R58" s="53">
        <v>0</v>
      </c>
      <c r="S58" s="52">
        <v>0</v>
      </c>
      <c r="T58" s="53">
        <v>0</v>
      </c>
      <c r="U58" s="52">
        <v>0</v>
      </c>
      <c r="V58" s="53">
        <v>0</v>
      </c>
      <c r="W58" s="52">
        <v>0</v>
      </c>
      <c r="X58" s="53">
        <v>0</v>
      </c>
      <c r="Y58" s="52">
        <v>0</v>
      </c>
      <c r="Z58" s="54">
        <v>0</v>
      </c>
      <c r="AA58" s="43"/>
    </row>
    <row r="59" spans="1:27" s="16" customFormat="1" ht="16.5" customHeight="1">
      <c r="A59" s="110"/>
      <c r="B59" s="111"/>
      <c r="C59" s="51"/>
      <c r="D59" s="52"/>
      <c r="E59" s="52"/>
      <c r="F59" s="53"/>
      <c r="G59" s="52"/>
      <c r="H59" s="53"/>
      <c r="I59" s="52"/>
      <c r="J59" s="66"/>
      <c r="K59" s="62"/>
      <c r="L59" s="66"/>
      <c r="M59" s="62"/>
      <c r="N59" s="66"/>
      <c r="O59" s="62"/>
      <c r="P59" s="53"/>
      <c r="Q59" s="52"/>
      <c r="R59" s="53"/>
      <c r="S59" s="52"/>
      <c r="T59" s="53"/>
      <c r="U59" s="52"/>
      <c r="V59" s="53"/>
      <c r="W59" s="52"/>
      <c r="X59" s="53"/>
      <c r="Y59" s="52"/>
      <c r="Z59" s="54"/>
      <c r="AA59" s="43"/>
    </row>
    <row r="60" spans="1:26" s="41" customFormat="1" ht="16.5" customHeight="1">
      <c r="A60" s="89" t="s">
        <v>60</v>
      </c>
      <c r="B60" s="114"/>
      <c r="C60" s="51"/>
      <c r="D60" s="52"/>
      <c r="E60" s="52"/>
      <c r="F60" s="53"/>
      <c r="G60" s="52"/>
      <c r="H60" s="53"/>
      <c r="I60" s="52"/>
      <c r="J60" s="66"/>
      <c r="K60" s="62"/>
      <c r="L60" s="66"/>
      <c r="M60" s="62"/>
      <c r="N60" s="66"/>
      <c r="O60" s="62"/>
      <c r="P60" s="53"/>
      <c r="Q60" s="52"/>
      <c r="R60" s="53"/>
      <c r="S60" s="52"/>
      <c r="T60" s="53"/>
      <c r="U60" s="52"/>
      <c r="V60" s="53"/>
      <c r="W60" s="52"/>
      <c r="X60" s="53"/>
      <c r="Y60" s="52"/>
      <c r="Z60" s="54"/>
    </row>
    <row r="61" spans="1:26" s="43" customFormat="1" ht="16.5" customHeight="1">
      <c r="A61" s="33"/>
      <c r="B61" s="42" t="s">
        <v>61</v>
      </c>
      <c r="C61" s="51">
        <v>2</v>
      </c>
      <c r="D61" s="52">
        <v>2</v>
      </c>
      <c r="E61" s="52">
        <v>0</v>
      </c>
      <c r="F61" s="53">
        <v>6</v>
      </c>
      <c r="G61" s="52">
        <v>51</v>
      </c>
      <c r="H61" s="53">
        <v>33</v>
      </c>
      <c r="I61" s="52">
        <v>18</v>
      </c>
      <c r="J61" s="66">
        <v>14</v>
      </c>
      <c r="K61" s="62">
        <v>9</v>
      </c>
      <c r="L61" s="66">
        <v>24</v>
      </c>
      <c r="M61" s="62">
        <v>14</v>
      </c>
      <c r="N61" s="66">
        <v>13</v>
      </c>
      <c r="O61" s="62">
        <v>10</v>
      </c>
      <c r="P61" s="53">
        <v>19</v>
      </c>
      <c r="Q61" s="52">
        <v>10</v>
      </c>
      <c r="R61" s="53">
        <v>9</v>
      </c>
      <c r="S61" s="52">
        <v>110</v>
      </c>
      <c r="T61" s="53">
        <f>SUM(U61:V61)</f>
        <v>9</v>
      </c>
      <c r="U61" s="52">
        <v>0</v>
      </c>
      <c r="V61" s="53">
        <v>9</v>
      </c>
      <c r="W61" s="52">
        <v>0</v>
      </c>
      <c r="X61" s="53">
        <v>0</v>
      </c>
      <c r="Y61" s="52">
        <v>0</v>
      </c>
      <c r="Z61" s="54">
        <v>0</v>
      </c>
    </row>
    <row r="62" spans="1:26" s="43" customFormat="1" ht="16.5" customHeight="1">
      <c r="A62" s="110"/>
      <c r="B62" s="111"/>
      <c r="C62" s="51"/>
      <c r="D62" s="52"/>
      <c r="E62" s="52"/>
      <c r="F62" s="53"/>
      <c r="G62" s="52"/>
      <c r="H62" s="53"/>
      <c r="I62" s="52"/>
      <c r="J62" s="66"/>
      <c r="K62" s="62"/>
      <c r="L62" s="66"/>
      <c r="M62" s="62"/>
      <c r="N62" s="66"/>
      <c r="O62" s="62"/>
      <c r="P62" s="53"/>
      <c r="Q62" s="52"/>
      <c r="R62" s="53"/>
      <c r="S62" s="52"/>
      <c r="T62" s="53"/>
      <c r="U62" s="52"/>
      <c r="V62" s="53"/>
      <c r="W62" s="52"/>
      <c r="X62" s="53"/>
      <c r="Y62" s="52"/>
      <c r="Z62" s="54"/>
    </row>
    <row r="63" spans="1:26" s="41" customFormat="1" ht="16.5" customHeight="1">
      <c r="A63" s="89" t="s">
        <v>62</v>
      </c>
      <c r="B63" s="114"/>
      <c r="C63" s="51"/>
      <c r="D63" s="52"/>
      <c r="E63" s="52"/>
      <c r="F63" s="53"/>
      <c r="G63" s="52"/>
      <c r="H63" s="53"/>
      <c r="I63" s="52"/>
      <c r="J63" s="66"/>
      <c r="K63" s="62"/>
      <c r="L63" s="66"/>
      <c r="M63" s="62"/>
      <c r="N63" s="66"/>
      <c r="O63" s="62"/>
      <c r="P63" s="53"/>
      <c r="Q63" s="52"/>
      <c r="R63" s="53"/>
      <c r="S63" s="52"/>
      <c r="T63" s="53"/>
      <c r="U63" s="52"/>
      <c r="V63" s="53"/>
      <c r="W63" s="52"/>
      <c r="X63" s="53"/>
      <c r="Y63" s="52"/>
      <c r="Z63" s="54"/>
    </row>
    <row r="64" spans="1:26" s="43" customFormat="1" ht="17.25" customHeight="1">
      <c r="A64" s="33"/>
      <c r="B64" s="42" t="s">
        <v>63</v>
      </c>
      <c r="C64" s="51">
        <v>0</v>
      </c>
      <c r="D64" s="52">
        <v>0</v>
      </c>
      <c r="E64" s="52">
        <v>0</v>
      </c>
      <c r="F64" s="53">
        <v>0</v>
      </c>
      <c r="G64" s="52">
        <v>0</v>
      </c>
      <c r="H64" s="53">
        <v>0</v>
      </c>
      <c r="I64" s="52">
        <v>0</v>
      </c>
      <c r="J64" s="66">
        <v>0</v>
      </c>
      <c r="K64" s="62">
        <v>0</v>
      </c>
      <c r="L64" s="66">
        <v>0</v>
      </c>
      <c r="M64" s="62">
        <v>0</v>
      </c>
      <c r="N64" s="66">
        <v>0</v>
      </c>
      <c r="O64" s="62">
        <v>0</v>
      </c>
      <c r="P64" s="53">
        <v>0</v>
      </c>
      <c r="Q64" s="52">
        <v>0</v>
      </c>
      <c r="R64" s="53">
        <v>0</v>
      </c>
      <c r="S64" s="52">
        <v>0</v>
      </c>
      <c r="T64" s="53">
        <v>0</v>
      </c>
      <c r="U64" s="52">
        <v>0</v>
      </c>
      <c r="V64" s="53">
        <v>0</v>
      </c>
      <c r="W64" s="52">
        <v>0</v>
      </c>
      <c r="X64" s="53">
        <v>0</v>
      </c>
      <c r="Y64" s="52">
        <v>0</v>
      </c>
      <c r="Z64" s="54">
        <v>0</v>
      </c>
    </row>
    <row r="65" spans="1:26" s="43" customFormat="1" ht="17.25" customHeight="1">
      <c r="A65" s="33"/>
      <c r="B65" s="42" t="s">
        <v>64</v>
      </c>
      <c r="C65" s="51">
        <v>2</v>
      </c>
      <c r="D65" s="52">
        <v>2</v>
      </c>
      <c r="E65" s="52">
        <v>0</v>
      </c>
      <c r="F65" s="53">
        <v>4</v>
      </c>
      <c r="G65" s="52">
        <v>87</v>
      </c>
      <c r="H65" s="53">
        <v>38</v>
      </c>
      <c r="I65" s="52">
        <v>49</v>
      </c>
      <c r="J65" s="66">
        <v>0</v>
      </c>
      <c r="K65" s="62">
        <v>0</v>
      </c>
      <c r="L65" s="66">
        <v>42</v>
      </c>
      <c r="M65" s="62">
        <v>19</v>
      </c>
      <c r="N65" s="66">
        <v>45</v>
      </c>
      <c r="O65" s="62">
        <v>19</v>
      </c>
      <c r="P65" s="53">
        <v>44</v>
      </c>
      <c r="Q65" s="52">
        <v>20</v>
      </c>
      <c r="R65" s="53">
        <v>24</v>
      </c>
      <c r="S65" s="52">
        <v>160</v>
      </c>
      <c r="T65" s="53">
        <f>SUM(U65:V65)</f>
        <v>8</v>
      </c>
      <c r="U65" s="52">
        <v>0</v>
      </c>
      <c r="V65" s="53">
        <v>8</v>
      </c>
      <c r="W65" s="52">
        <v>0</v>
      </c>
      <c r="X65" s="53">
        <v>0</v>
      </c>
      <c r="Y65" s="52">
        <v>0</v>
      </c>
      <c r="Z65" s="54">
        <v>1</v>
      </c>
    </row>
    <row r="66" spans="1:26" s="43" customFormat="1" ht="16.5" customHeight="1">
      <c r="A66" s="110"/>
      <c r="B66" s="111"/>
      <c r="C66" s="51"/>
      <c r="D66" s="52"/>
      <c r="E66" s="52"/>
      <c r="F66" s="53"/>
      <c r="G66" s="52"/>
      <c r="H66" s="53"/>
      <c r="I66" s="52"/>
      <c r="J66" s="66"/>
      <c r="K66" s="62"/>
      <c r="L66" s="66"/>
      <c r="M66" s="62"/>
      <c r="N66" s="66"/>
      <c r="O66" s="62"/>
      <c r="P66" s="53"/>
      <c r="Q66" s="52"/>
      <c r="R66" s="53"/>
      <c r="S66" s="52"/>
      <c r="T66" s="53"/>
      <c r="U66" s="52"/>
      <c r="V66" s="53"/>
      <c r="W66" s="52"/>
      <c r="X66" s="53"/>
      <c r="Y66" s="52"/>
      <c r="Z66" s="54"/>
    </row>
    <row r="67" spans="1:26" s="41" customFormat="1" ht="16.5" customHeight="1">
      <c r="A67" s="89" t="s">
        <v>65</v>
      </c>
      <c r="B67" s="114"/>
      <c r="C67" s="51"/>
      <c r="D67" s="52"/>
      <c r="E67" s="52"/>
      <c r="F67" s="53"/>
      <c r="G67" s="52"/>
      <c r="H67" s="53"/>
      <c r="I67" s="52"/>
      <c r="J67" s="66"/>
      <c r="K67" s="62"/>
      <c r="L67" s="66"/>
      <c r="M67" s="62"/>
      <c r="N67" s="66"/>
      <c r="O67" s="62"/>
      <c r="P67" s="53"/>
      <c r="Q67" s="52"/>
      <c r="R67" s="53"/>
      <c r="S67" s="52"/>
      <c r="T67" s="53"/>
      <c r="U67" s="52"/>
      <c r="V67" s="53"/>
      <c r="W67" s="52"/>
      <c r="X67" s="53"/>
      <c r="Y67" s="52"/>
      <c r="Z67" s="54"/>
    </row>
    <row r="68" spans="1:26" s="43" customFormat="1" ht="16.5" customHeight="1">
      <c r="A68" s="33"/>
      <c r="B68" s="42" t="s">
        <v>66</v>
      </c>
      <c r="C68" s="51">
        <v>1</v>
      </c>
      <c r="D68" s="52">
        <v>1</v>
      </c>
      <c r="E68" s="52">
        <v>0</v>
      </c>
      <c r="F68" s="53">
        <v>3</v>
      </c>
      <c r="G68" s="52">
        <v>33</v>
      </c>
      <c r="H68" s="53">
        <v>13</v>
      </c>
      <c r="I68" s="52">
        <v>20</v>
      </c>
      <c r="J68" s="66">
        <v>14</v>
      </c>
      <c r="K68" s="62">
        <v>5</v>
      </c>
      <c r="L68" s="66">
        <v>5</v>
      </c>
      <c r="M68" s="62">
        <v>1</v>
      </c>
      <c r="N68" s="66">
        <v>14</v>
      </c>
      <c r="O68" s="62">
        <v>7</v>
      </c>
      <c r="P68" s="53">
        <v>10</v>
      </c>
      <c r="Q68" s="52">
        <v>7</v>
      </c>
      <c r="R68" s="53">
        <v>3</v>
      </c>
      <c r="S68" s="52">
        <v>105</v>
      </c>
      <c r="T68" s="53">
        <f>SUM(U68:V68)</f>
        <v>6</v>
      </c>
      <c r="U68" s="52">
        <v>0</v>
      </c>
      <c r="V68" s="53">
        <v>6</v>
      </c>
      <c r="W68" s="52">
        <v>0</v>
      </c>
      <c r="X68" s="53">
        <v>0</v>
      </c>
      <c r="Y68" s="52">
        <v>0</v>
      </c>
      <c r="Z68" s="54">
        <v>0</v>
      </c>
    </row>
    <row r="69" spans="1:26" s="43" customFormat="1" ht="16.5" customHeight="1">
      <c r="A69" s="110"/>
      <c r="B69" s="111"/>
      <c r="C69" s="51"/>
      <c r="D69" s="52"/>
      <c r="E69" s="52"/>
      <c r="F69" s="53"/>
      <c r="G69" s="52"/>
      <c r="H69" s="53"/>
      <c r="I69" s="52"/>
      <c r="J69" s="66"/>
      <c r="K69" s="62"/>
      <c r="L69" s="66"/>
      <c r="M69" s="62"/>
      <c r="N69" s="66"/>
      <c r="O69" s="62"/>
      <c r="P69" s="53"/>
      <c r="Q69" s="52"/>
      <c r="R69" s="53"/>
      <c r="S69" s="52"/>
      <c r="T69" s="53"/>
      <c r="U69" s="52"/>
      <c r="V69" s="53"/>
      <c r="W69" s="52"/>
      <c r="X69" s="53"/>
      <c r="Y69" s="52"/>
      <c r="Z69" s="54"/>
    </row>
    <row r="70" spans="1:26" s="41" customFormat="1" ht="16.5" customHeight="1">
      <c r="A70" s="89" t="s">
        <v>67</v>
      </c>
      <c r="B70" s="114"/>
      <c r="C70" s="51"/>
      <c r="D70" s="52"/>
      <c r="E70" s="52"/>
      <c r="F70" s="53"/>
      <c r="G70" s="52"/>
      <c r="H70" s="53"/>
      <c r="I70" s="52"/>
      <c r="J70" s="66"/>
      <c r="K70" s="62"/>
      <c r="L70" s="66"/>
      <c r="M70" s="62"/>
      <c r="N70" s="66"/>
      <c r="O70" s="62"/>
      <c r="P70" s="53"/>
      <c r="Q70" s="52"/>
      <c r="R70" s="53"/>
      <c r="S70" s="52"/>
      <c r="T70" s="53"/>
      <c r="U70" s="52"/>
      <c r="V70" s="53"/>
      <c r="W70" s="52"/>
      <c r="X70" s="53"/>
      <c r="Y70" s="52"/>
      <c r="Z70" s="54"/>
    </row>
    <row r="71" spans="1:26" s="43" customFormat="1" ht="17.25" customHeight="1">
      <c r="A71" s="33"/>
      <c r="B71" s="42" t="s">
        <v>28</v>
      </c>
      <c r="C71" s="51">
        <v>0</v>
      </c>
      <c r="D71" s="52">
        <v>0</v>
      </c>
      <c r="E71" s="52">
        <v>0</v>
      </c>
      <c r="F71" s="53">
        <v>0</v>
      </c>
      <c r="G71" s="52">
        <v>0</v>
      </c>
      <c r="H71" s="53">
        <v>0</v>
      </c>
      <c r="I71" s="52">
        <v>0</v>
      </c>
      <c r="J71" s="66">
        <v>0</v>
      </c>
      <c r="K71" s="62">
        <v>0</v>
      </c>
      <c r="L71" s="66">
        <v>0</v>
      </c>
      <c r="M71" s="62">
        <v>0</v>
      </c>
      <c r="N71" s="66">
        <v>0</v>
      </c>
      <c r="O71" s="62">
        <v>0</v>
      </c>
      <c r="P71" s="53">
        <v>0</v>
      </c>
      <c r="Q71" s="52">
        <v>0</v>
      </c>
      <c r="R71" s="53">
        <v>0</v>
      </c>
      <c r="S71" s="52">
        <v>0</v>
      </c>
      <c r="T71" s="53">
        <v>0</v>
      </c>
      <c r="U71" s="52">
        <v>0</v>
      </c>
      <c r="V71" s="53">
        <v>0</v>
      </c>
      <c r="W71" s="52">
        <v>0</v>
      </c>
      <c r="X71" s="53">
        <v>0</v>
      </c>
      <c r="Y71" s="52">
        <v>0</v>
      </c>
      <c r="Z71" s="54">
        <v>0</v>
      </c>
    </row>
    <row r="72" spans="1:26" s="16" customFormat="1" ht="17.25" customHeight="1">
      <c r="A72" s="33"/>
      <c r="B72" s="42" t="s">
        <v>29</v>
      </c>
      <c r="C72" s="51">
        <v>0</v>
      </c>
      <c r="D72" s="52">
        <v>0</v>
      </c>
      <c r="E72" s="52">
        <v>0</v>
      </c>
      <c r="F72" s="53">
        <v>0</v>
      </c>
      <c r="G72" s="52">
        <v>0</v>
      </c>
      <c r="H72" s="53">
        <v>0</v>
      </c>
      <c r="I72" s="52">
        <v>0</v>
      </c>
      <c r="J72" s="66">
        <v>0</v>
      </c>
      <c r="K72" s="62">
        <v>0</v>
      </c>
      <c r="L72" s="66">
        <v>0</v>
      </c>
      <c r="M72" s="62">
        <v>0</v>
      </c>
      <c r="N72" s="66">
        <v>0</v>
      </c>
      <c r="O72" s="62">
        <v>0</v>
      </c>
      <c r="P72" s="53">
        <v>0</v>
      </c>
      <c r="Q72" s="52">
        <v>0</v>
      </c>
      <c r="R72" s="53">
        <v>0</v>
      </c>
      <c r="S72" s="52">
        <v>0</v>
      </c>
      <c r="T72" s="53">
        <v>0</v>
      </c>
      <c r="U72" s="52">
        <v>0</v>
      </c>
      <c r="V72" s="53">
        <v>0</v>
      </c>
      <c r="W72" s="52">
        <v>0</v>
      </c>
      <c r="X72" s="53">
        <v>0</v>
      </c>
      <c r="Y72" s="52">
        <v>0</v>
      </c>
      <c r="Z72" s="54">
        <v>0</v>
      </c>
    </row>
    <row r="73" spans="1:26" s="16" customFormat="1" ht="16.5" customHeight="1">
      <c r="A73" s="110"/>
      <c r="B73" s="111"/>
      <c r="C73" s="51"/>
      <c r="D73" s="52"/>
      <c r="E73" s="52"/>
      <c r="F73" s="53"/>
      <c r="G73" s="52"/>
      <c r="H73" s="53"/>
      <c r="I73" s="52"/>
      <c r="J73" s="66"/>
      <c r="K73" s="62"/>
      <c r="L73" s="66"/>
      <c r="M73" s="62"/>
      <c r="N73" s="66"/>
      <c r="O73" s="62"/>
      <c r="P73" s="53"/>
      <c r="Q73" s="52"/>
      <c r="R73" s="53"/>
      <c r="S73" s="52"/>
      <c r="T73" s="53"/>
      <c r="U73" s="52"/>
      <c r="V73" s="53"/>
      <c r="W73" s="52"/>
      <c r="X73" s="53"/>
      <c r="Y73" s="52"/>
      <c r="Z73" s="54"/>
    </row>
    <row r="74" spans="1:26" s="16" customFormat="1" ht="16.5" customHeight="1">
      <c r="A74" s="89" t="s">
        <v>11</v>
      </c>
      <c r="B74" s="114"/>
      <c r="C74" s="51"/>
      <c r="D74" s="52"/>
      <c r="E74" s="52"/>
      <c r="F74" s="53"/>
      <c r="G74" s="52"/>
      <c r="H74" s="53"/>
      <c r="I74" s="52"/>
      <c r="J74" s="66"/>
      <c r="K74" s="62"/>
      <c r="L74" s="66"/>
      <c r="M74" s="62"/>
      <c r="N74" s="66"/>
      <c r="O74" s="62"/>
      <c r="P74" s="53"/>
      <c r="Q74" s="52"/>
      <c r="R74" s="53"/>
      <c r="S74" s="52"/>
      <c r="T74" s="53"/>
      <c r="U74" s="52"/>
      <c r="V74" s="53"/>
      <c r="W74" s="52"/>
      <c r="X74" s="53"/>
      <c r="Y74" s="52"/>
      <c r="Z74" s="54"/>
    </row>
    <row r="75" spans="1:26" s="16" customFormat="1" ht="16.5" customHeight="1">
      <c r="A75" s="33"/>
      <c r="B75" s="78" t="s">
        <v>24</v>
      </c>
      <c r="C75" s="51">
        <v>4</v>
      </c>
      <c r="D75" s="52">
        <v>4</v>
      </c>
      <c r="E75" s="52">
        <v>0</v>
      </c>
      <c r="F75" s="53">
        <v>12</v>
      </c>
      <c r="G75" s="52">
        <v>66</v>
      </c>
      <c r="H75" s="53">
        <v>30</v>
      </c>
      <c r="I75" s="52">
        <v>36</v>
      </c>
      <c r="J75" s="66">
        <v>18</v>
      </c>
      <c r="K75" s="62">
        <v>7</v>
      </c>
      <c r="L75" s="66">
        <v>28</v>
      </c>
      <c r="M75" s="62">
        <v>11</v>
      </c>
      <c r="N75" s="66">
        <v>20</v>
      </c>
      <c r="O75" s="62">
        <v>12</v>
      </c>
      <c r="P75" s="53">
        <v>40</v>
      </c>
      <c r="Q75" s="52">
        <v>18</v>
      </c>
      <c r="R75" s="53">
        <v>22</v>
      </c>
      <c r="S75" s="52">
        <v>260</v>
      </c>
      <c r="T75" s="53">
        <f>SUM(U75:V75)</f>
        <v>18</v>
      </c>
      <c r="U75" s="52">
        <v>3</v>
      </c>
      <c r="V75" s="53">
        <v>15</v>
      </c>
      <c r="W75" s="52">
        <v>0</v>
      </c>
      <c r="X75" s="53">
        <v>0</v>
      </c>
      <c r="Y75" s="52">
        <v>0</v>
      </c>
      <c r="Z75" s="54">
        <v>0</v>
      </c>
    </row>
    <row r="76" spans="1:26" s="16" customFormat="1" ht="6.75" customHeight="1">
      <c r="A76" s="136"/>
      <c r="B76" s="137"/>
      <c r="C76" s="51"/>
      <c r="D76" s="52"/>
      <c r="E76" s="52"/>
      <c r="F76" s="53"/>
      <c r="G76" s="52"/>
      <c r="H76" s="53"/>
      <c r="I76" s="52"/>
      <c r="J76" s="53"/>
      <c r="K76" s="70"/>
      <c r="L76" s="71"/>
      <c r="M76" s="62"/>
      <c r="N76" s="71"/>
      <c r="O76" s="62"/>
      <c r="P76" s="53"/>
      <c r="Q76" s="52"/>
      <c r="R76" s="53"/>
      <c r="S76" s="52"/>
      <c r="T76" s="53"/>
      <c r="U76" s="52"/>
      <c r="V76" s="53"/>
      <c r="W76" s="52"/>
      <c r="X76" s="53"/>
      <c r="Y76" s="52"/>
      <c r="Z76" s="54"/>
    </row>
    <row r="77" spans="1:26" s="16" customFormat="1" ht="16.5" customHeight="1">
      <c r="A77" s="88" t="s">
        <v>80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 t="s">
        <v>80</v>
      </c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7"/>
    </row>
    <row r="78" spans="1:26" s="16" customFormat="1" ht="6.75" customHeight="1">
      <c r="A78" s="132"/>
      <c r="B78" s="133"/>
      <c r="C78" s="22"/>
      <c r="D78" s="27"/>
      <c r="E78" s="27"/>
      <c r="F78" s="26"/>
      <c r="G78" s="27"/>
      <c r="H78" s="26"/>
      <c r="I78" s="27"/>
      <c r="J78" s="72"/>
      <c r="K78" s="67"/>
      <c r="L78" s="72"/>
      <c r="M78" s="67"/>
      <c r="N78" s="72"/>
      <c r="O78" s="67"/>
      <c r="P78" s="26"/>
      <c r="Q78" s="27"/>
      <c r="R78" s="26"/>
      <c r="S78" s="27"/>
      <c r="T78" s="26"/>
      <c r="U78" s="27"/>
      <c r="V78" s="26"/>
      <c r="W78" s="27"/>
      <c r="X78" s="26"/>
      <c r="Y78" s="27"/>
      <c r="Z78" s="44"/>
    </row>
    <row r="79" spans="1:26" s="30" customFormat="1" ht="17.25" customHeight="1">
      <c r="A79" s="118" t="s">
        <v>68</v>
      </c>
      <c r="B79" s="119"/>
      <c r="C79" s="48">
        <f>SUM(C80)</f>
        <v>1</v>
      </c>
      <c r="D79" s="49">
        <f aca="true" t="shared" si="7" ref="D79:Z79">SUM(D80)</f>
        <v>1</v>
      </c>
      <c r="E79" s="49">
        <f t="shared" si="7"/>
        <v>0</v>
      </c>
      <c r="F79" s="49">
        <f t="shared" si="7"/>
        <v>6</v>
      </c>
      <c r="G79" s="49">
        <f t="shared" si="7"/>
        <v>144</v>
      </c>
      <c r="H79" s="49">
        <f t="shared" si="7"/>
        <v>71</v>
      </c>
      <c r="I79" s="49">
        <f t="shared" si="7"/>
        <v>73</v>
      </c>
      <c r="J79" s="65">
        <f t="shared" si="7"/>
        <v>48</v>
      </c>
      <c r="K79" s="61">
        <f t="shared" si="7"/>
        <v>24</v>
      </c>
      <c r="L79" s="65">
        <f t="shared" si="7"/>
        <v>48</v>
      </c>
      <c r="M79" s="61">
        <f t="shared" si="7"/>
        <v>23</v>
      </c>
      <c r="N79" s="65">
        <f t="shared" si="7"/>
        <v>48</v>
      </c>
      <c r="O79" s="61">
        <f t="shared" si="7"/>
        <v>24</v>
      </c>
      <c r="P79" s="49">
        <f>SUM(P80)</f>
        <v>48</v>
      </c>
      <c r="Q79" s="49">
        <f>SUM(Q80)</f>
        <v>23</v>
      </c>
      <c r="R79" s="49">
        <f>SUM(R80)</f>
        <v>25</v>
      </c>
      <c r="S79" s="49">
        <f t="shared" si="7"/>
        <v>144</v>
      </c>
      <c r="T79" s="49">
        <f t="shared" si="7"/>
        <v>9</v>
      </c>
      <c r="U79" s="49">
        <f t="shared" si="7"/>
        <v>0</v>
      </c>
      <c r="V79" s="49">
        <f t="shared" si="7"/>
        <v>9</v>
      </c>
      <c r="W79" s="49">
        <f t="shared" si="7"/>
        <v>0</v>
      </c>
      <c r="X79" s="49">
        <f t="shared" si="7"/>
        <v>0</v>
      </c>
      <c r="Y79" s="49">
        <f t="shared" si="7"/>
        <v>0</v>
      </c>
      <c r="Z79" s="59">
        <f t="shared" si="7"/>
        <v>0</v>
      </c>
    </row>
    <row r="80" spans="1:26" s="16" customFormat="1" ht="17.25" customHeight="1">
      <c r="A80" s="81" t="s">
        <v>69</v>
      </c>
      <c r="B80" s="109"/>
      <c r="C80" s="51">
        <v>1</v>
      </c>
      <c r="D80" s="52">
        <v>1</v>
      </c>
      <c r="E80" s="52">
        <v>0</v>
      </c>
      <c r="F80" s="52">
        <v>6</v>
      </c>
      <c r="G80" s="52">
        <v>144</v>
      </c>
      <c r="H80" s="52">
        <v>71</v>
      </c>
      <c r="I80" s="52">
        <v>73</v>
      </c>
      <c r="J80" s="66">
        <v>48</v>
      </c>
      <c r="K80" s="62">
        <v>24</v>
      </c>
      <c r="L80" s="66">
        <v>48</v>
      </c>
      <c r="M80" s="62">
        <v>23</v>
      </c>
      <c r="N80" s="66">
        <v>48</v>
      </c>
      <c r="O80" s="62">
        <v>24</v>
      </c>
      <c r="P80" s="52">
        <v>48</v>
      </c>
      <c r="Q80" s="52">
        <v>23</v>
      </c>
      <c r="R80" s="52">
        <v>25</v>
      </c>
      <c r="S80" s="52">
        <v>144</v>
      </c>
      <c r="T80" s="52">
        <v>9</v>
      </c>
      <c r="U80" s="52">
        <v>0</v>
      </c>
      <c r="V80" s="52">
        <v>9</v>
      </c>
      <c r="W80" s="52">
        <v>0</v>
      </c>
      <c r="X80" s="52">
        <v>0</v>
      </c>
      <c r="Y80" s="52">
        <v>0</v>
      </c>
      <c r="Z80" s="55">
        <v>0</v>
      </c>
    </row>
    <row r="81" spans="1:26" s="16" customFormat="1" ht="16.5" customHeight="1">
      <c r="A81" s="110"/>
      <c r="B81" s="135"/>
      <c r="C81" s="51"/>
      <c r="D81" s="52"/>
      <c r="E81" s="52"/>
      <c r="F81" s="52"/>
      <c r="G81" s="52"/>
      <c r="H81" s="52"/>
      <c r="I81" s="52"/>
      <c r="J81" s="66"/>
      <c r="K81" s="62"/>
      <c r="L81" s="66"/>
      <c r="M81" s="62"/>
      <c r="N81" s="66"/>
      <c r="O81" s="6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5"/>
    </row>
    <row r="82" spans="1:26" s="30" customFormat="1" ht="17.25" customHeight="1">
      <c r="A82" s="118" t="s">
        <v>70</v>
      </c>
      <c r="B82" s="119"/>
      <c r="C82" s="48">
        <f>SUM(C83:C86)</f>
        <v>35</v>
      </c>
      <c r="D82" s="49">
        <f aca="true" t="shared" si="8" ref="D82:Z82">SUM(D83:D86)</f>
        <v>35</v>
      </c>
      <c r="E82" s="49">
        <f t="shared" si="8"/>
        <v>0</v>
      </c>
      <c r="F82" s="49">
        <f t="shared" si="8"/>
        <v>245</v>
      </c>
      <c r="G82" s="49">
        <f t="shared" si="8"/>
        <v>5809</v>
      </c>
      <c r="H82" s="49">
        <f t="shared" si="8"/>
        <v>2921</v>
      </c>
      <c r="I82" s="49">
        <f t="shared" si="8"/>
        <v>2888</v>
      </c>
      <c r="J82" s="65">
        <f t="shared" si="8"/>
        <v>1898</v>
      </c>
      <c r="K82" s="61">
        <f t="shared" si="8"/>
        <v>970</v>
      </c>
      <c r="L82" s="65">
        <f t="shared" si="8"/>
        <v>1996</v>
      </c>
      <c r="M82" s="61">
        <f t="shared" si="8"/>
        <v>997</v>
      </c>
      <c r="N82" s="65">
        <f t="shared" si="8"/>
        <v>1915</v>
      </c>
      <c r="O82" s="61">
        <f t="shared" si="8"/>
        <v>954</v>
      </c>
      <c r="P82" s="49">
        <f t="shared" si="8"/>
        <v>1833</v>
      </c>
      <c r="Q82" s="49">
        <f t="shared" si="8"/>
        <v>882</v>
      </c>
      <c r="R82" s="49">
        <f t="shared" si="8"/>
        <v>951</v>
      </c>
      <c r="S82" s="49">
        <f t="shared" si="8"/>
        <v>7680</v>
      </c>
      <c r="T82" s="49">
        <f>SUM(T83:T86)</f>
        <v>369</v>
      </c>
      <c r="U82" s="49">
        <f t="shared" si="8"/>
        <v>24</v>
      </c>
      <c r="V82" s="49">
        <f t="shared" si="8"/>
        <v>345</v>
      </c>
      <c r="W82" s="49">
        <f t="shared" si="8"/>
        <v>89</v>
      </c>
      <c r="X82" s="49">
        <f t="shared" si="8"/>
        <v>39</v>
      </c>
      <c r="Y82" s="49">
        <f t="shared" si="8"/>
        <v>50</v>
      </c>
      <c r="Z82" s="59">
        <f t="shared" si="8"/>
        <v>32</v>
      </c>
    </row>
    <row r="83" spans="1:26" s="16" customFormat="1" ht="17.25" customHeight="1">
      <c r="A83" s="81" t="s">
        <v>69</v>
      </c>
      <c r="B83" s="109"/>
      <c r="C83" s="51">
        <v>15</v>
      </c>
      <c r="D83" s="52">
        <v>15</v>
      </c>
      <c r="E83" s="52">
        <v>0</v>
      </c>
      <c r="F83" s="53">
        <v>110</v>
      </c>
      <c r="G83" s="52">
        <v>2760</v>
      </c>
      <c r="H83" s="53">
        <v>1386</v>
      </c>
      <c r="I83" s="52">
        <v>1374</v>
      </c>
      <c r="J83" s="66">
        <v>868</v>
      </c>
      <c r="K83" s="62">
        <v>436</v>
      </c>
      <c r="L83" s="66">
        <v>979</v>
      </c>
      <c r="M83" s="62">
        <v>492</v>
      </c>
      <c r="N83" s="66">
        <v>913</v>
      </c>
      <c r="O83" s="62">
        <v>458</v>
      </c>
      <c r="P83" s="52">
        <v>869</v>
      </c>
      <c r="Q83" s="52">
        <v>414</v>
      </c>
      <c r="R83" s="52">
        <v>455</v>
      </c>
      <c r="S83" s="52">
        <v>3185</v>
      </c>
      <c r="T83" s="53">
        <f>SUM(U83:V83)</f>
        <v>159</v>
      </c>
      <c r="U83" s="52">
        <v>9</v>
      </c>
      <c r="V83" s="53">
        <v>150</v>
      </c>
      <c r="W83" s="52">
        <f>SUM(X83:Y83)</f>
        <v>40</v>
      </c>
      <c r="X83" s="53">
        <v>13</v>
      </c>
      <c r="Y83" s="52">
        <v>27</v>
      </c>
      <c r="Z83" s="54">
        <v>12</v>
      </c>
    </row>
    <row r="84" spans="1:26" s="16" customFormat="1" ht="17.25" customHeight="1">
      <c r="A84" s="81" t="s">
        <v>71</v>
      </c>
      <c r="B84" s="109"/>
      <c r="C84" s="51">
        <v>16</v>
      </c>
      <c r="D84" s="52">
        <v>16</v>
      </c>
      <c r="E84" s="52">
        <v>0</v>
      </c>
      <c r="F84" s="53">
        <v>114</v>
      </c>
      <c r="G84" s="52">
        <v>2627</v>
      </c>
      <c r="H84" s="53">
        <v>1306</v>
      </c>
      <c r="I84" s="52">
        <v>1321</v>
      </c>
      <c r="J84" s="66">
        <v>885</v>
      </c>
      <c r="K84" s="62">
        <v>453</v>
      </c>
      <c r="L84" s="66">
        <v>874</v>
      </c>
      <c r="M84" s="62">
        <v>429</v>
      </c>
      <c r="N84" s="66">
        <v>868</v>
      </c>
      <c r="O84" s="62">
        <v>424</v>
      </c>
      <c r="P84" s="53">
        <v>797</v>
      </c>
      <c r="Q84" s="52">
        <v>372</v>
      </c>
      <c r="R84" s="53">
        <v>425</v>
      </c>
      <c r="S84" s="52">
        <v>3780</v>
      </c>
      <c r="T84" s="53">
        <f>SUM(U84:V84)</f>
        <v>179</v>
      </c>
      <c r="U84" s="52">
        <v>11</v>
      </c>
      <c r="V84" s="53">
        <v>168</v>
      </c>
      <c r="W84" s="52">
        <f>SUM(X84:Y84)</f>
        <v>40</v>
      </c>
      <c r="X84" s="53">
        <v>23</v>
      </c>
      <c r="Y84" s="52">
        <v>17</v>
      </c>
      <c r="Z84" s="54">
        <v>18</v>
      </c>
    </row>
    <row r="85" spans="1:26" s="16" customFormat="1" ht="17.25" customHeight="1">
      <c r="A85" s="81" t="s">
        <v>72</v>
      </c>
      <c r="B85" s="109"/>
      <c r="C85" s="51">
        <v>3</v>
      </c>
      <c r="D85" s="52">
        <v>3</v>
      </c>
      <c r="E85" s="52">
        <v>0</v>
      </c>
      <c r="F85" s="53">
        <v>17</v>
      </c>
      <c r="G85" s="52">
        <v>363</v>
      </c>
      <c r="H85" s="53">
        <v>197</v>
      </c>
      <c r="I85" s="52">
        <v>166</v>
      </c>
      <c r="J85" s="66">
        <v>123</v>
      </c>
      <c r="K85" s="62">
        <v>68</v>
      </c>
      <c r="L85" s="66">
        <v>124</v>
      </c>
      <c r="M85" s="62">
        <v>67</v>
      </c>
      <c r="N85" s="66">
        <v>116</v>
      </c>
      <c r="O85" s="62">
        <v>62</v>
      </c>
      <c r="P85" s="53">
        <v>145</v>
      </c>
      <c r="Q85" s="52">
        <v>84</v>
      </c>
      <c r="R85" s="53">
        <v>61</v>
      </c>
      <c r="S85" s="52">
        <v>625</v>
      </c>
      <c r="T85" s="53">
        <f>SUM(U85:V85)</f>
        <v>24</v>
      </c>
      <c r="U85" s="52">
        <v>2</v>
      </c>
      <c r="V85" s="53">
        <v>22</v>
      </c>
      <c r="W85" s="52">
        <f>SUM(X85:Y85)</f>
        <v>7</v>
      </c>
      <c r="X85" s="53">
        <v>2</v>
      </c>
      <c r="Y85" s="52">
        <v>5</v>
      </c>
      <c r="Z85" s="54">
        <v>2</v>
      </c>
    </row>
    <row r="86" spans="1:26" s="16" customFormat="1" ht="17.25" customHeight="1">
      <c r="A86" s="81" t="s">
        <v>12</v>
      </c>
      <c r="B86" s="109"/>
      <c r="C86" s="51">
        <v>1</v>
      </c>
      <c r="D86" s="52">
        <v>1</v>
      </c>
      <c r="E86" s="52">
        <v>0</v>
      </c>
      <c r="F86" s="53">
        <v>4</v>
      </c>
      <c r="G86" s="52">
        <v>59</v>
      </c>
      <c r="H86" s="53">
        <v>32</v>
      </c>
      <c r="I86" s="52">
        <v>27</v>
      </c>
      <c r="J86" s="66">
        <v>22</v>
      </c>
      <c r="K86" s="62">
        <v>13</v>
      </c>
      <c r="L86" s="66">
        <v>19</v>
      </c>
      <c r="M86" s="62">
        <v>9</v>
      </c>
      <c r="N86" s="66">
        <v>18</v>
      </c>
      <c r="O86" s="62">
        <v>10</v>
      </c>
      <c r="P86" s="53">
        <v>22</v>
      </c>
      <c r="Q86" s="52">
        <v>12</v>
      </c>
      <c r="R86" s="53">
        <v>10</v>
      </c>
      <c r="S86" s="52">
        <v>90</v>
      </c>
      <c r="T86" s="53">
        <f>SUM(U86:V86)</f>
        <v>7</v>
      </c>
      <c r="U86" s="52">
        <v>2</v>
      </c>
      <c r="V86" s="53">
        <v>5</v>
      </c>
      <c r="W86" s="52">
        <f>SUM(X86:Y86)</f>
        <v>2</v>
      </c>
      <c r="X86" s="53">
        <v>1</v>
      </c>
      <c r="Y86" s="52">
        <v>1</v>
      </c>
      <c r="Z86" s="54">
        <v>0</v>
      </c>
    </row>
    <row r="87" spans="1:26" s="16" customFormat="1" ht="6.75" customHeight="1">
      <c r="A87" s="141"/>
      <c r="B87" s="142"/>
      <c r="C87" s="51"/>
      <c r="D87" s="52"/>
      <c r="E87" s="52"/>
      <c r="F87" s="53"/>
      <c r="G87" s="52"/>
      <c r="H87" s="53"/>
      <c r="I87" s="52"/>
      <c r="J87" s="71"/>
      <c r="K87" s="62"/>
      <c r="L87" s="71"/>
      <c r="M87" s="62"/>
      <c r="N87" s="71"/>
      <c r="O87" s="62"/>
      <c r="P87" s="53"/>
      <c r="Q87" s="52"/>
      <c r="R87" s="53"/>
      <c r="S87" s="52"/>
      <c r="T87" s="53"/>
      <c r="U87" s="52"/>
      <c r="V87" s="53"/>
      <c r="W87" s="52"/>
      <c r="X87" s="53"/>
      <c r="Y87" s="52"/>
      <c r="Z87" s="54"/>
    </row>
    <row r="88" spans="1:26" s="16" customFormat="1" ht="18" customHeight="1">
      <c r="A88" s="88" t="s">
        <v>81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 t="s">
        <v>81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7"/>
    </row>
    <row r="89" spans="1:26" s="16" customFormat="1" ht="6.75" customHeight="1">
      <c r="A89" s="132"/>
      <c r="B89" s="133"/>
      <c r="C89" s="22"/>
      <c r="D89" s="27"/>
      <c r="E89" s="27"/>
      <c r="F89" s="26"/>
      <c r="G89" s="27"/>
      <c r="H89" s="26"/>
      <c r="I89" s="27"/>
      <c r="J89" s="72"/>
      <c r="K89" s="67"/>
      <c r="L89" s="72"/>
      <c r="M89" s="67"/>
      <c r="N89" s="72"/>
      <c r="O89" s="67"/>
      <c r="P89" s="26"/>
      <c r="Q89" s="27"/>
      <c r="R89" s="26"/>
      <c r="S89" s="27"/>
      <c r="T89" s="26"/>
      <c r="U89" s="27"/>
      <c r="V89" s="26"/>
      <c r="W89" s="27"/>
      <c r="X89" s="26"/>
      <c r="Y89" s="27"/>
      <c r="Z89" s="44"/>
    </row>
    <row r="90" spans="1:28" s="16" customFormat="1" ht="17.25" customHeight="1">
      <c r="A90" s="81" t="s">
        <v>16</v>
      </c>
      <c r="B90" s="109"/>
      <c r="C90" s="51">
        <f>SUM(C16,C23,C29:C31,C37,C75)</f>
        <v>127</v>
      </c>
      <c r="D90" s="52">
        <f aca="true" t="shared" si="9" ref="D90:Z90">SUM(D16,D23,D29:D31,D37,D75)</f>
        <v>127</v>
      </c>
      <c r="E90" s="52">
        <f t="shared" si="9"/>
        <v>0</v>
      </c>
      <c r="F90" s="52">
        <f t="shared" si="9"/>
        <v>459</v>
      </c>
      <c r="G90" s="52">
        <f t="shared" si="9"/>
        <v>9322</v>
      </c>
      <c r="H90" s="52">
        <f t="shared" si="9"/>
        <v>4790</v>
      </c>
      <c r="I90" s="52">
        <f t="shared" si="9"/>
        <v>4532</v>
      </c>
      <c r="J90" s="66">
        <f t="shared" si="9"/>
        <v>1697</v>
      </c>
      <c r="K90" s="62">
        <f t="shared" si="9"/>
        <v>874</v>
      </c>
      <c r="L90" s="66">
        <f t="shared" si="9"/>
        <v>3716</v>
      </c>
      <c r="M90" s="62">
        <f t="shared" si="9"/>
        <v>1878</v>
      </c>
      <c r="N90" s="66">
        <f t="shared" si="9"/>
        <v>3909</v>
      </c>
      <c r="O90" s="62">
        <f t="shared" si="9"/>
        <v>2038</v>
      </c>
      <c r="P90" s="52">
        <f t="shared" si="9"/>
        <v>3971</v>
      </c>
      <c r="Q90" s="52">
        <f t="shared" si="9"/>
        <v>2046</v>
      </c>
      <c r="R90" s="52">
        <f t="shared" si="9"/>
        <v>1925</v>
      </c>
      <c r="S90" s="52">
        <f t="shared" si="9"/>
        <v>14469</v>
      </c>
      <c r="T90" s="52">
        <f t="shared" si="9"/>
        <v>657</v>
      </c>
      <c r="U90" s="52">
        <f t="shared" si="9"/>
        <v>25</v>
      </c>
      <c r="V90" s="52">
        <f t="shared" si="9"/>
        <v>632</v>
      </c>
      <c r="W90" s="52">
        <f t="shared" si="9"/>
        <v>72</v>
      </c>
      <c r="X90" s="52">
        <f t="shared" si="9"/>
        <v>13</v>
      </c>
      <c r="Y90" s="52">
        <f t="shared" si="9"/>
        <v>59</v>
      </c>
      <c r="Z90" s="55">
        <f t="shared" si="9"/>
        <v>37</v>
      </c>
      <c r="AB90" s="45"/>
    </row>
    <row r="91" spans="1:28" s="16" customFormat="1" ht="17.25" customHeight="1">
      <c r="A91" s="81" t="s">
        <v>17</v>
      </c>
      <c r="B91" s="109"/>
      <c r="C91" s="51">
        <f>SUM(C21,C24:C28,C34,C40,C43,C55)</f>
        <v>159</v>
      </c>
      <c r="D91" s="52">
        <f aca="true" t="shared" si="10" ref="D91:Y91">SUM(D21,D24:D28,D34,D40,D43,D55)</f>
        <v>158</v>
      </c>
      <c r="E91" s="52">
        <f t="shared" si="10"/>
        <v>1</v>
      </c>
      <c r="F91" s="52">
        <f t="shared" si="10"/>
        <v>498</v>
      </c>
      <c r="G91" s="52">
        <f t="shared" si="10"/>
        <v>8986</v>
      </c>
      <c r="H91" s="52">
        <f t="shared" si="10"/>
        <v>4611</v>
      </c>
      <c r="I91" s="52">
        <f t="shared" si="10"/>
        <v>4375</v>
      </c>
      <c r="J91" s="66">
        <f t="shared" si="10"/>
        <v>2001</v>
      </c>
      <c r="K91" s="62">
        <f t="shared" si="10"/>
        <v>1038</v>
      </c>
      <c r="L91" s="66">
        <f t="shared" si="10"/>
        <v>3328</v>
      </c>
      <c r="M91" s="62">
        <f t="shared" si="10"/>
        <v>1679</v>
      </c>
      <c r="N91" s="66">
        <f t="shared" si="10"/>
        <v>3657</v>
      </c>
      <c r="O91" s="62">
        <f t="shared" si="10"/>
        <v>1894</v>
      </c>
      <c r="P91" s="52">
        <f t="shared" si="10"/>
        <v>3642</v>
      </c>
      <c r="Q91" s="52">
        <f t="shared" si="10"/>
        <v>1827</v>
      </c>
      <c r="R91" s="52">
        <f t="shared" si="10"/>
        <v>1815</v>
      </c>
      <c r="S91" s="52">
        <f t="shared" si="10"/>
        <v>20735</v>
      </c>
      <c r="T91" s="52">
        <f t="shared" si="10"/>
        <v>741</v>
      </c>
      <c r="U91" s="52">
        <f t="shared" si="10"/>
        <v>30</v>
      </c>
      <c r="V91" s="52">
        <f t="shared" si="10"/>
        <v>711</v>
      </c>
      <c r="W91" s="52">
        <f t="shared" si="10"/>
        <v>57</v>
      </c>
      <c r="X91" s="52">
        <f t="shared" si="10"/>
        <v>24</v>
      </c>
      <c r="Y91" s="52">
        <f t="shared" si="10"/>
        <v>33</v>
      </c>
      <c r="Z91" s="55">
        <f>SUM(Z21,Z24:Z28,Z34,Z40,Z43,Z55)</f>
        <v>114</v>
      </c>
      <c r="AB91" s="45"/>
    </row>
    <row r="92" spans="1:28" s="16" customFormat="1" ht="17.25" customHeight="1">
      <c r="A92" s="81" t="s">
        <v>18</v>
      </c>
      <c r="B92" s="109"/>
      <c r="C92" s="51">
        <f>SUM(C22,C32:C33,C58,C61,C64:C65,C68,C71:C72)</f>
        <v>44</v>
      </c>
      <c r="D92" s="52">
        <f aca="true" t="shared" si="11" ref="D92:Y92">SUM(D22,D32:D33,D58,D61,D64:D65,D68,D71:D72)</f>
        <v>44</v>
      </c>
      <c r="E92" s="52">
        <f t="shared" si="11"/>
        <v>0</v>
      </c>
      <c r="F92" s="52">
        <f t="shared" si="11"/>
        <v>98</v>
      </c>
      <c r="G92" s="52">
        <f t="shared" si="11"/>
        <v>1315</v>
      </c>
      <c r="H92" s="52">
        <f t="shared" si="11"/>
        <v>715</v>
      </c>
      <c r="I92" s="52">
        <f t="shared" si="11"/>
        <v>600</v>
      </c>
      <c r="J92" s="66">
        <f t="shared" si="11"/>
        <v>172</v>
      </c>
      <c r="K92" s="62">
        <f t="shared" si="11"/>
        <v>93</v>
      </c>
      <c r="L92" s="66">
        <f t="shared" si="11"/>
        <v>543</v>
      </c>
      <c r="M92" s="62">
        <f t="shared" si="11"/>
        <v>294</v>
      </c>
      <c r="N92" s="66">
        <f t="shared" si="11"/>
        <v>600</v>
      </c>
      <c r="O92" s="62">
        <f t="shared" si="11"/>
        <v>328</v>
      </c>
      <c r="P92" s="52">
        <f t="shared" si="11"/>
        <v>655</v>
      </c>
      <c r="Q92" s="52">
        <f t="shared" si="11"/>
        <v>360</v>
      </c>
      <c r="R92" s="52">
        <f t="shared" si="11"/>
        <v>295</v>
      </c>
      <c r="S92" s="52">
        <f t="shared" si="11"/>
        <v>4045</v>
      </c>
      <c r="T92" s="52">
        <f t="shared" si="11"/>
        <v>134</v>
      </c>
      <c r="U92" s="52">
        <f t="shared" si="11"/>
        <v>4</v>
      </c>
      <c r="V92" s="52">
        <f t="shared" si="11"/>
        <v>130</v>
      </c>
      <c r="W92" s="52">
        <f t="shared" si="11"/>
        <v>8</v>
      </c>
      <c r="X92" s="52">
        <f t="shared" si="11"/>
        <v>2</v>
      </c>
      <c r="Y92" s="52">
        <f t="shared" si="11"/>
        <v>6</v>
      </c>
      <c r="Z92" s="55">
        <f>SUM(Z22,Z32:Z33,Z58,Z61,Z64:Z65,Z68,Z71:Z72)</f>
        <v>9</v>
      </c>
      <c r="AB92" s="46"/>
    </row>
    <row r="93" spans="1:26" ht="6.75" customHeight="1" thickBot="1">
      <c r="A93" s="139"/>
      <c r="B93" s="140"/>
      <c r="C93" s="11"/>
      <c r="D93" s="8"/>
      <c r="E93" s="8"/>
      <c r="F93" s="7"/>
      <c r="G93" s="8"/>
      <c r="H93" s="7"/>
      <c r="I93" s="8"/>
      <c r="J93" s="74"/>
      <c r="K93" s="73"/>
      <c r="L93" s="74"/>
      <c r="M93" s="73"/>
      <c r="N93" s="74"/>
      <c r="O93" s="73"/>
      <c r="P93" s="7"/>
      <c r="Q93" s="8"/>
      <c r="R93" s="7"/>
      <c r="S93" s="8"/>
      <c r="T93" s="7"/>
      <c r="U93" s="8"/>
      <c r="V93" s="7"/>
      <c r="W93" s="8"/>
      <c r="X93" s="7"/>
      <c r="Y93" s="8"/>
      <c r="Z93" s="6"/>
    </row>
  </sheetData>
  <sheetProtection/>
  <mergeCells count="97">
    <mergeCell ref="P6:R7"/>
    <mergeCell ref="A41:B41"/>
    <mergeCell ref="G7:I7"/>
    <mergeCell ref="F6:F8"/>
    <mergeCell ref="E7:E8"/>
    <mergeCell ref="D7:D8"/>
    <mergeCell ref="A21:B21"/>
    <mergeCell ref="N7:O7"/>
    <mergeCell ref="A38:B38"/>
    <mergeCell ref="A10:B10"/>
    <mergeCell ref="Z6:Z8"/>
    <mergeCell ref="W6:Y7"/>
    <mergeCell ref="T6:V7"/>
    <mergeCell ref="S6:S8"/>
    <mergeCell ref="A70:B70"/>
    <mergeCell ref="A74:B74"/>
    <mergeCell ref="A35:B35"/>
    <mergeCell ref="A63:B63"/>
    <mergeCell ref="H6:M6"/>
    <mergeCell ref="L51:M51"/>
    <mergeCell ref="J51:K51"/>
    <mergeCell ref="A91:B91"/>
    <mergeCell ref="E51:E52"/>
    <mergeCell ref="A89:B89"/>
    <mergeCell ref="A93:B93"/>
    <mergeCell ref="A87:B87"/>
    <mergeCell ref="A90:B90"/>
    <mergeCell ref="A86:B86"/>
    <mergeCell ref="A83:B83"/>
    <mergeCell ref="A92:B92"/>
    <mergeCell ref="A81:B81"/>
    <mergeCell ref="A78:B78"/>
    <mergeCell ref="A76:B76"/>
    <mergeCell ref="A73:B73"/>
    <mergeCell ref="A88:M88"/>
    <mergeCell ref="T50:V51"/>
    <mergeCell ref="G51:I51"/>
    <mergeCell ref="A57:B57"/>
    <mergeCell ref="F50:F52"/>
    <mergeCell ref="C51:C52"/>
    <mergeCell ref="Z50:Z52"/>
    <mergeCell ref="P50:R51"/>
    <mergeCell ref="A53:B53"/>
    <mergeCell ref="S50:S52"/>
    <mergeCell ref="N51:O51"/>
    <mergeCell ref="N88:Z88"/>
    <mergeCell ref="N77:Z77"/>
    <mergeCell ref="A77:M77"/>
    <mergeCell ref="A54:B54"/>
    <mergeCell ref="A13:B13"/>
    <mergeCell ref="A79:B79"/>
    <mergeCell ref="A49:B49"/>
    <mergeCell ref="A39:B39"/>
    <mergeCell ref="A30:B30"/>
    <mergeCell ref="A82:B82"/>
    <mergeCell ref="A50:B52"/>
    <mergeCell ref="A34:B34"/>
    <mergeCell ref="A36:B36"/>
    <mergeCell ref="D51:D52"/>
    <mergeCell ref="A32:B32"/>
    <mergeCell ref="A80:B80"/>
    <mergeCell ref="A66:B66"/>
    <mergeCell ref="A67:B67"/>
    <mergeCell ref="C50:E50"/>
    <mergeCell ref="W50:Y51"/>
    <mergeCell ref="A84:B84"/>
    <mergeCell ref="A85:B85"/>
    <mergeCell ref="A69:B69"/>
    <mergeCell ref="A11:B11"/>
    <mergeCell ref="A62:B62"/>
    <mergeCell ref="A59:B59"/>
    <mergeCell ref="A56:B56"/>
    <mergeCell ref="A60:B60"/>
    <mergeCell ref="A22:B22"/>
    <mergeCell ref="A9:B9"/>
    <mergeCell ref="L7:M7"/>
    <mergeCell ref="J7:K7"/>
    <mergeCell ref="A6:B8"/>
    <mergeCell ref="C6:E6"/>
    <mergeCell ref="A23:B23"/>
    <mergeCell ref="H50:M50"/>
    <mergeCell ref="C7:C8"/>
    <mergeCell ref="A42:B42"/>
    <mergeCell ref="A45:B45"/>
    <mergeCell ref="A28:B28"/>
    <mergeCell ref="A31:B31"/>
    <mergeCell ref="A12:B12"/>
    <mergeCell ref="A15:B15"/>
    <mergeCell ref="A33:B33"/>
    <mergeCell ref="A16:B16"/>
    <mergeCell ref="A27:B27"/>
    <mergeCell ref="A44:B44"/>
    <mergeCell ref="A14:B14"/>
    <mergeCell ref="A24:B24"/>
    <mergeCell ref="A26:B26"/>
    <mergeCell ref="A25:B25"/>
    <mergeCell ref="A29:B29"/>
  </mergeCells>
  <printOptions horizontalCentered="1"/>
  <pageMargins left="0.5905511811023623" right="0.5905511811023623" top="0.7874015748031497" bottom="0.7874015748031497" header="0.1968503937007874" footer="0.2362204724409449"/>
  <pageSetup firstPageNumber="34" useFirstPageNumber="1" fitToHeight="2" fitToWidth="2" horizontalDpi="600" verticalDpi="600" orientation="portrait" pageOrder="overThenDown" paperSize="9" r:id="rId1"/>
  <headerFooter scaleWithDoc="0" alignWithMargins="0">
    <oddFooter>&amp;C&amp;"ＭＳ Ｐ明朝,標準"&amp;10-  &amp;P  -</oddFooter>
  </headerFooter>
  <rowBreaks count="1" manualBreakCount="1">
    <brk id="44" max="255" man="1"/>
  </rowBreaks>
  <colBreaks count="1" manualBreakCount="1">
    <brk id="13" max="65535" man="1"/>
  </colBreaks>
  <ignoredErrors>
    <ignoredError sqref="A13:Z13 A51:Z76 B50:L50 N50:Z50 B12:Z12 A15:Z17 B14:Z14 A78:Z78 B77:M77 A89:Z94 B88:M88 O77:Z77 O88:Z88 A24:Z27 A23:U23 W23:Z23 A29:Z30 A28:U28 W28:Z28 A33:Z36 A31:U31 W31:Z31 A32:U32 W32:Z32 A38:Z49 A37:T37 W37:Z37 A19:Z22 A18:O18 S18:Z18 A81:Z87 A79:O79 S79:Z79 A80:O80 S80:Z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2022-07-20T06:41:41Z</dcterms:created>
  <dcterms:modified xsi:type="dcterms:W3CDTF">2022-07-20T06:42:22Z</dcterms:modified>
  <cp:category/>
  <cp:version/>
  <cp:contentType/>
  <cp:contentStatus/>
</cp:coreProperties>
</file>