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88" i="12" l="1"/>
  <c r="AP88" i="12"/>
  <c r="AF88" i="12"/>
  <c r="AU63" i="12"/>
  <c r="AP63" i="12"/>
  <c r="AP23" i="12" l="1"/>
  <c r="AA23" i="12"/>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C38" i="10"/>
  <c r="CO37" i="10"/>
  <c r="AM37" i="10"/>
  <c r="C37" i="10"/>
  <c r="CO36" i="10"/>
  <c r="AM36" i="10"/>
  <c r="CO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U37" i="10" s="1"/>
  <c r="U38" i="10" s="1"/>
  <c r="AM34" i="10" l="1"/>
  <c r="AM35" i="10" l="1"/>
  <c r="BE34" i="10"/>
  <c r="BE35" i="10" s="1"/>
  <c r="BE36" i="10" s="1"/>
  <c r="BE37" i="10" s="1"/>
  <c r="BE38" i="10" s="1"/>
  <c r="BE39" i="10" s="1"/>
</calcChain>
</file>

<file path=xl/sharedStrings.xml><?xml version="1.0" encoding="utf-8"?>
<sst xmlns="http://schemas.openxmlformats.org/spreadsheetml/2006/main" count="1108" uniqueCount="621">
  <si>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</si>
  <si>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</si>
  <si>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</si>
  <si>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</si>
  <si>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</si>
  <si>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</si>
  <si>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</si>
  <si>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</si>
  <si>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</si>
  <si>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</si>
  <si>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</si>
  <si>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</si>
  <si>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</si>
  <si>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</si>
  <si>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</si>
  <si>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</si>
  <si>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</si>
  <si>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</si>
  <si>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</si>
  <si>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</si>
  <si>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</si>
  <si>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</si>
  <si>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</si>
  <si>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</si>
  <si>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</si>
  <si>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</si>
  <si>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</si>
  <si>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</si>
  <si>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</si>
  <si>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</si>
  <si>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</si>
  <si>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</si>
  <si>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</si>
  <si>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</si>
  <si>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</si>
  <si>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</si>
  <si>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</si>
  <si>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</si>
  <si>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</si>
  <si>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</si>
  <si>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</si>
  <si>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</si>
  <si>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</si>
  <si>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</si>
  <si>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</si>
  <si>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</si>
  <si>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</si>
  <si>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</si>
  <si>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</si>
  <si>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</si>
  <si>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</si>
  <si>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</si>
  <si>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</si>
  <si>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</si>
  <si>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</si>
  <si>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</si>
  <si>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</si>
  <si>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</si>
  <si>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</si>
  <si>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</si>
  <si>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</si>
  <si>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</si>
  <si>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</si>
  <si>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</si>
  <si>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</si>
  <si>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</si>
  <si>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</si>
  <si>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</si>
  <si>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</si>
  <si>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</si>
  <si>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</si>
  <si>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</si>
  <si>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</si>
  <si>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</si>
  <si>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</si>
  <si>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</si>
  <si>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</si>
  <si>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</si>
  <si>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</si>
  <si>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</si>
  <si>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</si>
  <si>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</si>
  <si>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</si>
  <si>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</si>
  <si>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</si>
  <si>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</si>
  <si>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</si>
  <si>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</si>
  <si>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</si>
  <si>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</si>
  <si>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</si>
  <si>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</si>
  <si>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</si>
  <si>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</si>
  <si>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</si>
  <si>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</si>
  <si>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</si>
  <si>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</si>
  <si>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</si>
  <si>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</si>
  <si>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</si>
  <si>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</si>
  <si>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</si>
  <si>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</si>
  <si>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</si>
  <si>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</si>
  <si>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</si>
  <si>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</si>
  <si>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</si>
  <si>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</si>
  <si>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</si>
  <si>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</si>
  <si>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</si>
  <si>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</si>
  <si>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</si>
  <si>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</si>
  <si>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</si>
  <si>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</si>
  <si>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</si>
  <si>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</si>
  <si>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</si>
  <si>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</si>
  <si>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</si>
  <si>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</si>
  <si>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</si>
  <si>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</si>
  <si>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</si>
  <si>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</si>
  <si>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</si>
  <si>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</si>
  <si>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</si>
  <si>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</si>
  <si>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</si>
  <si>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</si>
  <si>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</si>
  <si>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</si>
  <si>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</si>
  <si>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</si>
  <si>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</si>
  <si>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</si>
  <si>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</si>
  <si>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</si>
  <si>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</si>
  <si>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</si>
  <si>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</si>
  <si>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</si>
  <si>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</si>
  <si>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</si>
  <si>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</si>
  <si>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</si>
  <si>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</si>
  <si>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</si>
  <si>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</si>
  <si>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</si>
  <si>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</si>
  <si>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</si>
  <si>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</si>
  <si>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</si>
  <si>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</si>
  <si>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</si>
  <si>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</si>
  <si>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</si>
  <si>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</si>
  <si>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</si>
  <si>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</si>
  <si>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</si>
  <si>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</si>
  <si>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</si>
  <si>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</si>
  <si>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</si>
  <si>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</si>
  <si>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</si>
  <si>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</si>
  <si>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</si>
  <si>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</si>
  <si>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</si>
  <si>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</si>
  <si>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</si>
  <si>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</si>
  <si>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</si>
  <si>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</si>
  <si>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</si>
  <si>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</si>
  <si>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</si>
  <si>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</si>
  <si>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</si>
  <si>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</si>
  <si>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</si>
  <si>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</si>
  <si>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</si>
  <si>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</si>
  <si>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</si>
  <si>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</si>
  <si>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</si>
  <si>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</si>
  <si>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</si>
  <si>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</si>
  <si>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</si>
  <si>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</si>
  <si>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</si>
  <si>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</si>
  <si>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</si>
  <si>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</si>
  <si>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</si>
  <si>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</si>
  <si>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</si>
  <si>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</si>
  <si>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</si>
  <si>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</si>
  <si>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</si>
  <si>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</si>
  <si>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</si>
  <si>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</si>
  <si>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</si>
  <si>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</si>
  <si>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</si>
  <si>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</si>
  <si>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</si>
  <si>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</si>
  <si>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</si>
  <si>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岡山県和気町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</si>
  <si>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</si>
  <si>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</si>
  <si>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</si>
  <si>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</si>
  <si>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</si>
  <si>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</si>
  <si>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</si>
  <si>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</si>
  <si>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</si>
  <si>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</si>
  <si>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</si>
  <si>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</si>
  <si>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</si>
  <si>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</si>
  <si>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</si>
  <si>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</si>
  <si>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</si>
  <si>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</si>
  <si>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</si>
  <si>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</si>
  <si>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</si>
  <si>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</si>
  <si>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</si>
  <si>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</si>
  <si>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</si>
  <si>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</si>
  <si>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</si>
  <si>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</si>
  <si>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</si>
  <si>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</si>
  <si>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</si>
  <si>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</si>
  <si>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</si>
  <si>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</si>
  <si>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</si>
  <si>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</si>
  <si>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</si>
  <si>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</si>
  <si>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</si>
  <si>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</si>
  <si>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</si>
  <si>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</si>
  <si>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</si>
  <si>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</si>
  <si>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</si>
  <si>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</si>
  <si>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</si>
  <si>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</si>
  <si>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</si>
  <si>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</si>
  <si>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</si>
  <si>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</si>
  <si>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</si>
  <si>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</si>
  <si>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</si>
  <si>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</si>
  <si>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</si>
  <si>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</si>
  <si>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</si>
  <si>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</si>
  <si>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</si>
  <si>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</si>
  <si>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</si>
  <si>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</si>
  <si>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</si>
  <si>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</si>
  <si>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</si>
  <si>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</si>
  <si>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</si>
  <si>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</si>
  <si>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</si>
  <si>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</si>
  <si>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</si>
  <si>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</si>
  <si>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</si>
  <si>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</si>
  <si>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</si>
  <si>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</si>
  <si>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</si>
  <si>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</si>
  <si>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</si>
  <si>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</si>
  <si>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</si>
  <si>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</si>
  <si>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</si>
  <si>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</si>
  <si>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</si>
  <si>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</si>
  <si>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</si>
  <si>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</si>
  <si>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</si>
  <si>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</si>
  <si>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</si>
  <si>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</si>
  <si>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</si>
  <si>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</si>
  <si>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</si>
  <si>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</si>
  <si>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</si>
  <si>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</si>
  <si>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</si>
  <si>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</si>
  <si>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</si>
  <si>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</si>
  <si>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</si>
  <si>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</si>
  <si>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</si>
  <si>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</si>
  <si>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</si>
  <si>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</si>
  <si>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</si>
  <si>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</si>
  <si>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</si>
  <si>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</si>
  <si>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</si>
  <si>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</si>
  <si>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</si>
  <si>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</si>
  <si>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</si>
  <si>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</si>
  <si>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</si>
  <si>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</si>
  <si>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</si>
  <si>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</si>
  <si>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</si>
  <si>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</si>
  <si>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</si>
  <si>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</si>
  <si>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</si>
  <si>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</si>
  <si>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</si>
  <si>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</si>
  <si>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</si>
  <si>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</si>
  <si>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</si>
  <si>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</si>
  <si>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</si>
  <si>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</si>
  <si>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</si>
  <si>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</si>
  <si>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</si>
  <si>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</si>
  <si>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</si>
  <si>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</si>
  <si>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</si>
  <si>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</si>
  <si>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</si>
  <si>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</si>
  <si>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</si>
  <si>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</si>
  <si>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</si>
  <si>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</si>
  <si>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</si>
  <si>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岡山県和気町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</si>
  <si>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</si>
  <si>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</si>
  <si>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</si>
  <si>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</si>
  <si>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</si>
  <si>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</si>
  <si>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</si>
  <si>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</si>
  <si>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</si>
  <si>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</si>
  <si>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</si>
  <si>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</si>
  <si>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</si>
  <si>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</si>
  <si>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</si>
  <si>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</si>
  <si>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</si>
  <si>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</si>
  <si>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</si>
  <si>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</si>
  <si>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和気町住宅新築資金等貸付事業特別会計</t>
    <phoneticPr fontId="5"/>
  </si>
  <si>
    <t>和気町ごみ焼却施設解体事業特別会計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</si>
  <si>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</si>
  <si>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</si>
  <si>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</si>
  <si>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</si>
  <si>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</si>
  <si>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</si>
  <si>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</si>
  <si>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</si>
  <si>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</si>
  <si>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</si>
  <si>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</si>
  <si>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</si>
  <si>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</si>
  <si>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</si>
  <si>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和気町国民健康保険特別会計</t>
    <phoneticPr fontId="5"/>
  </si>
  <si>
    <t>和気町国民健康保険診療所特別会計</t>
    <phoneticPr fontId="5"/>
  </si>
  <si>
    <t>和気町介護保険事業特別会計</t>
    <phoneticPr fontId="5"/>
  </si>
  <si>
    <t>和気町後期高齢者医療特別会計</t>
    <phoneticPr fontId="5"/>
  </si>
  <si>
    <t>和気町駐車場事業特別会計</t>
    <phoneticPr fontId="5"/>
  </si>
  <si>
    <t>和気町上水道事業会計</t>
    <phoneticPr fontId="5"/>
  </si>
  <si>
    <t>法適用企業</t>
    <phoneticPr fontId="5"/>
  </si>
  <si>
    <t>和気町簡易水道事業会計</t>
    <phoneticPr fontId="5"/>
  </si>
  <si>
    <t>法適用企業</t>
    <phoneticPr fontId="5"/>
  </si>
  <si>
    <t>和気町合併処理浄化槽設置整備事業特別会計</t>
    <phoneticPr fontId="5"/>
  </si>
  <si>
    <t>法非適用企業</t>
    <phoneticPr fontId="5"/>
  </si>
  <si>
    <t>和気町農業集落排水事業特別会計</t>
    <phoneticPr fontId="5"/>
  </si>
  <si>
    <t>法非適用企業</t>
    <phoneticPr fontId="5"/>
  </si>
  <si>
    <t>和気町公共下水道事業特別会計</t>
    <phoneticPr fontId="5"/>
  </si>
  <si>
    <t>和気町特定環境保全公共下水道事業特別会計</t>
    <phoneticPr fontId="5"/>
  </si>
  <si>
    <t>和気町和気鵜飼谷温泉事業特別会計</t>
    <phoneticPr fontId="5"/>
  </si>
  <si>
    <t>和気町地域開発事業特別会計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</si>
  <si>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</si>
  <si>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</si>
  <si>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</si>
  <si>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</si>
  <si>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</si>
  <si>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</si>
  <si>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</si>
  <si>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</si>
  <si>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</si>
  <si>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</si>
  <si>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</si>
  <si>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</si>
  <si>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</si>
  <si>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</si>
  <si>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</si>
  <si>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</si>
  <si>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</si>
  <si>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</si>
  <si>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</si>
  <si>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</si>
  <si>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</si>
  <si>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</si>
  <si>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</si>
  <si>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</si>
  <si>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</si>
  <si>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</si>
  <si>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</si>
  <si>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</si>
  <si>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</si>
  <si>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</si>
  <si>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</si>
  <si>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</si>
  <si>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</si>
  <si>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</si>
  <si>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</si>
  <si>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</si>
  <si>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</si>
  <si>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</si>
  <si>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</si>
  <si>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</si>
  <si>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</si>
  <si>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</si>
  <si>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</si>
  <si>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</si>
  <si>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</si>
  <si>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</si>
  <si>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</si>
  <si>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</si>
  <si>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</si>
  <si>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</si>
  <si>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</si>
  <si>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</si>
  <si>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</si>
  <si>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</si>
  <si>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</si>
  <si>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</si>
  <si>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</si>
  <si>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</si>
  <si>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</si>
  <si>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</si>
  <si>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</si>
  <si>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</si>
  <si>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</si>
  <si>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</si>
  <si>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</si>
  <si>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和気町公共下水道事業特別会計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</si>
  <si>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</si>
  <si>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</si>
  <si>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和気町特定環境保全公共下水道事業特別会計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</si>
  <si>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</si>
  <si>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</si>
  <si>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和気町農業集落排水事業特別会計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</si>
  <si>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</si>
  <si>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</si>
  <si>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</si>
  <si>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</si>
  <si>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</si>
  <si>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</si>
  <si>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</si>
  <si>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</si>
  <si>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</si>
  <si>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</si>
  <si>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</si>
  <si>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</si>
  <si>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</si>
  <si>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</si>
  <si>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</si>
  <si>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</si>
  <si>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</si>
  <si>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</si>
  <si>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</si>
  <si>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</si>
  <si>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</si>
  <si>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</si>
  <si>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</si>
  <si>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</si>
  <si>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</si>
  <si>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</si>
  <si>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</si>
  <si>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</si>
  <si>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</si>
  <si>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</si>
  <si>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</si>
  <si>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</si>
  <si>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</si>
  <si>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</si>
  <si>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</si>
  <si>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</si>
  <si>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</si>
  <si>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</si>
  <si>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</si>
  <si>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</si>
  <si>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</si>
  <si>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</si>
  <si>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</si>
  <si>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</si>
  <si>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</si>
  <si>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</si>
  <si>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</si>
  <si>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</si>
  <si>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</si>
  <si>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</si>
  <si>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</si>
  <si>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</si>
  <si>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</si>
  <si>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</si>
  <si>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</si>
  <si>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</si>
  <si>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</si>
  <si>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</si>
  <si>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</si>
  <si>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</si>
  <si>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</si>
  <si>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</si>
  <si>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</si>
  <si>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</si>
  <si>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</si>
  <si>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</si>
  <si>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</si>
  <si>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</si>
  <si>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</si>
  <si>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</si>
  <si>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</si>
  <si>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</si>
  <si>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</si>
  <si>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</si>
  <si>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</si>
  <si>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</si>
  <si>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</si>
  <si>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</si>
  <si>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</si>
  <si>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</si>
  <si>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</si>
  <si>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</si>
  <si>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</si>
  <si>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2.65</t>
  </si>
  <si>
    <t>▲ 0.74</t>
  </si>
  <si>
    <t>▲ 0.51</t>
  </si>
  <si>
    <t>和気町上水道事業会計</t>
  </si>
  <si>
    <t>一般会計</t>
  </si>
  <si>
    <t>和気町簡易水道事業会計</t>
  </si>
  <si>
    <t>和気町ごみ焼却施設解体事業特別会計</t>
  </si>
  <si>
    <t>和気町公共下水道事業特別会計</t>
  </si>
  <si>
    <t>和気町介護保険事業特別会計</t>
  </si>
  <si>
    <t>和気町国民健康保険特別会計</t>
  </si>
  <si>
    <t>和気町特定環境保全公共下水道事業特別会計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</si>
  <si>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</si>
  <si>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</si>
  <si>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</si>
  <si>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</si>
  <si>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</si>
  <si>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</si>
  <si>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</si>
  <si>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</si>
  <si>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まちづくり基金</t>
    <rPh sb="5" eb="7">
      <t>キキン</t>
    </rPh>
    <phoneticPr fontId="5"/>
  </si>
  <si>
    <t>地域振興基金</t>
    <rPh sb="0" eb="6">
      <t>チイキシンコウキキン</t>
    </rPh>
    <phoneticPr fontId="2"/>
  </si>
  <si>
    <t>ふるさとづくり基金</t>
    <rPh sb="7" eb="9">
      <t>キキン</t>
    </rPh>
    <phoneticPr fontId="2"/>
  </si>
  <si>
    <t>地域福祉基金</t>
    <rPh sb="0" eb="2">
      <t>チイキ</t>
    </rPh>
    <rPh sb="2" eb="6">
      <t>フクシキキン</t>
    </rPh>
    <phoneticPr fontId="2"/>
  </si>
  <si>
    <t>文化体育施設建設基金</t>
    <rPh sb="0" eb="10">
      <t>ブンカタイイクシセツケンセツキキン</t>
    </rPh>
    <phoneticPr fontId="2"/>
  </si>
  <si>
    <t>-</t>
    <phoneticPr fontId="2"/>
  </si>
  <si>
    <t>東備消防組合</t>
    <rPh sb="0" eb="2">
      <t>トウビ</t>
    </rPh>
    <rPh sb="2" eb="4">
      <t>ショウボウ</t>
    </rPh>
    <rPh sb="4" eb="6">
      <t>クミアイ</t>
    </rPh>
    <phoneticPr fontId="2"/>
  </si>
  <si>
    <t>和気北部衛生施設組合</t>
    <rPh sb="0" eb="2">
      <t>ワケ</t>
    </rPh>
    <rPh sb="2" eb="3">
      <t>ホク</t>
    </rPh>
    <rPh sb="3" eb="4">
      <t>ブ</t>
    </rPh>
    <rPh sb="4" eb="6">
      <t>エイセイ</t>
    </rPh>
    <rPh sb="6" eb="8">
      <t>シセツ</t>
    </rPh>
    <rPh sb="8" eb="10">
      <t>クミアイ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</si>
  <si>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</si>
  <si>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</si>
  <si>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田原用水組合</t>
    <rPh sb="0" eb="2">
      <t>タワラ</t>
    </rPh>
    <rPh sb="2" eb="4">
      <t>ヨウスイ</t>
    </rPh>
    <rPh sb="4" eb="6">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</si>
  <si>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</si>
  <si>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</si>
  <si>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</si>
  <si>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phoneticPr fontId="2"/>
  </si>
  <si>
    <t>岡山県市町村総合事務組合貸付金特別会計</t>
    <phoneticPr fontId="2"/>
  </si>
  <si>
    <t>-</t>
    <phoneticPr fontId="2"/>
  </si>
  <si>
    <t>岡山県市町村総合事務組合拠出金事業特別会計</t>
    <rPh sb="12" eb="15">
      <t>キョシュツキン</t>
    </rPh>
    <rPh sb="15" eb="17">
      <t>ジギョウ</t>
    </rPh>
    <phoneticPr fontId="2"/>
  </si>
  <si>
    <t>岡山県市町村税整理組合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</si>
</sst>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1E96-40B5-A8C4-8332742315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43765</c:v>
                </c:pt>
                <c:pt idx="1">
                  <c:v>47754</c:v>
                </c:pt>
                <c:pt idx="2">
                  <c:v>76265</c:v>
                </c:pt>
                <c:pt idx="3">
                  <c:v>56760</c:v>
                </c:pt>
                <c:pt idx="4">
                  <c:v>69885</c:v>
                </c:pt>
              </c:numCache>
            </c:numRef>
          </c:val>
          <c:smooth val="0"/>
          <c:extLst>
            <c:ext xmlns:c16="http://schemas.microsoft.com/office/drawing/2014/chart" uri="{C3380CC4-5D6E-409C-BE32-E72D297353CC}">
              <c16:uniqueId val="{00000001-1E96-40B5-A8C4-8332742315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c:v>
                </c:pt>
                <c:pt idx="1">
                  <c:v>8.6999999999999993</c:v>
                </c:pt>
                <c:pt idx="2">
                  <c:v>7.54</c:v>
                </c:pt>
                <c:pt idx="3">
                  <c:v>15.47</c:v>
                </c:pt>
                <c:pt idx="4">
                  <c:v>13.94</c:v>
                </c:pt>
              </c:numCache>
            </c:numRef>
          </c:val>
          <c:extLst>
            <c:ext xmlns:c16="http://schemas.microsoft.com/office/drawing/2014/chart" uri="{C3380CC4-5D6E-409C-BE32-E72D297353CC}">
              <c16:uniqueId val="{00000000-D4CB-440B-B5A0-069A82A8C2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40.950000000000003</c:v>
                </c:pt>
                <c:pt idx="1">
                  <c:v>42.94</c:v>
                </c:pt>
                <c:pt idx="2">
                  <c:v>43.69</c:v>
                </c:pt>
                <c:pt idx="3">
                  <c:v>43.98</c:v>
                </c:pt>
                <c:pt idx="4">
                  <c:v>51.34</c:v>
                </c:pt>
              </c:numCache>
            </c:numRef>
          </c:val>
          <c:extLst>
            <c:ext xmlns:c16="http://schemas.microsoft.com/office/drawing/2014/chart" uri="{C3380CC4-5D6E-409C-BE32-E72D297353CC}">
              <c16:uniqueId val="{00000001-D4CB-440B-B5A0-069A82A8C2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-2.65</c:v>
                </c:pt>
                <c:pt idx="1">
                  <c:v>2.46</c:v>
                </c:pt>
                <c:pt idx="2">
                  <c:v>-0.74</c:v>
                </c:pt>
                <c:pt idx="3">
                  <c:v>8.19</c:v>
                </c:pt>
                <c:pt idx="4">
                  <c:v>-0.51</c:v>
                </c:pt>
              </c:numCache>
            </c:numRef>
          </c:val>
          <c:smooth val="0"/>
          <c:extLst>
            <c:ext xmlns:c16="http://schemas.microsoft.com/office/drawing/2014/chart" uri="{C3380CC4-5D6E-409C-BE32-E72D297353CC}">
              <c16:uniqueId val="{00000002-D4CB-440B-B5A0-069A82A8C2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1.27</c:v>
                </c:pt>
                <c:pt idx="2">
                  <c:v>#N/A</c:v>
                </c:pt>
                <c:pt idx="3">
                  <c:v>0.68</c:v>
                </c:pt>
                <c:pt idx="4">
                  <c:v>#N/A</c:v>
                </c:pt>
                <c:pt idx="5">
                  <c:v>1.64</c:v>
                </c:pt>
                <c:pt idx="6">
                  <c:v>#N/A</c:v>
                </c:pt>
                <c:pt idx="7">
                  <c:v>1.01</c:v>
                </c:pt>
                <c:pt idx="8">
                  <c:v>#N/A</c:v>
                </c:pt>
                <c:pt idx="9">
                  <c:v>0.86</c:v>
                </c:pt>
              </c:numCache>
            </c:numRef>
          </c:val>
          <c:extLst>
            <c:ext xmlns:c16="http://schemas.microsoft.com/office/drawing/2014/chart" uri="{C3380CC4-5D6E-409C-BE32-E72D297353CC}">
              <c16:uniqueId val="{00000000-E4C2-4F03-AE21-2B63EBD32B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C2-4F03-AE21-2B63EBD32B2F}"/>
            </c:ext>
          </c:extLst>
        </c:ser>
        <c:ser>
          <c:idx val="2"/>
          <c:order val="2"/>
          <c:tx>
            <c:strRef>
              <c:f>データシート!$A$29</c:f>
              <c:strCache>
                <c:ptCount val="1"/>
                <c:pt idx="0">
                  <c:v>和気町特定環境保全公共下水道事業特別会計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0.14000000000000001</c:v>
                </c:pt>
                <c:pt idx="2">
                  <c:v>#N/A</c:v>
                </c:pt>
                <c:pt idx="3">
                  <c:v>0.16</c:v>
                </c:pt>
                <c:pt idx="4">
                  <c:v>#N/A</c:v>
                </c:pt>
                <c:pt idx="5">
                  <c:v>0.11</c:v>
                </c:pt>
                <c:pt idx="6">
                  <c:v>#N/A</c:v>
                </c:pt>
                <c:pt idx="7">
                  <c:v>0.11</c:v>
                </c:pt>
                <c:pt idx="8">
                  <c:v>#N/A</c:v>
                </c:pt>
                <c:pt idx="9">
                  <c:v>1.21</c:v>
                </c:pt>
              </c:numCache>
            </c:numRef>
          </c:val>
          <c:extLst>
            <c:ext xmlns:c16="http://schemas.microsoft.com/office/drawing/2014/chart" uri="{C3380CC4-5D6E-409C-BE32-E72D297353CC}">
              <c16:uniqueId val="{00000002-E4C2-4F03-AE21-2B63EBD32B2F}"/>
            </c:ext>
          </c:extLst>
        </c:ser>
        <c:ser>
          <c:idx val="3"/>
          <c:order val="3"/>
          <c:tx>
            <c:strRef>
              <c:f>データシート!$A$30</c:f>
              <c:strCache>
                <c:ptCount val="1"/>
                <c:pt idx="0">
                  <c:v>和気町国民健康保険特別会計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1.73</c:v>
                </c:pt>
                <c:pt idx="2">
                  <c:v>#N/A</c:v>
                </c:pt>
                <c:pt idx="3">
                  <c:v>0.56999999999999995</c:v>
                </c:pt>
                <c:pt idx="4">
                  <c:v>#N/A</c:v>
                </c:pt>
                <c:pt idx="5">
                  <c:v>0.42</c:v>
                </c:pt>
                <c:pt idx="6">
                  <c:v>#N/A</c:v>
                </c:pt>
                <c:pt idx="7">
                  <c:v>1.3</c:v>
                </c:pt>
                <c:pt idx="8">
                  <c:v>#N/A</c:v>
                </c:pt>
                <c:pt idx="9">
                  <c:v>1.3</c:v>
                </c:pt>
              </c:numCache>
            </c:numRef>
          </c:val>
          <c:extLst>
            <c:ext xmlns:c16="http://schemas.microsoft.com/office/drawing/2014/chart" uri="{C3380CC4-5D6E-409C-BE32-E72D297353CC}">
              <c16:uniqueId val="{00000003-E4C2-4F03-AE21-2B63EBD32B2F}"/>
            </c:ext>
          </c:extLst>
        </c:ser>
        <c:ser>
          <c:idx val="4"/>
          <c:order val="4"/>
          <c:tx>
            <c:strRef>
              <c:f>データシート!$A$31</c:f>
              <c:strCache>
                <c:ptCount val="1"/>
                <c:pt idx="0">
                  <c:v>和気町介護保険事業特別会計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1.44</c:v>
                </c:pt>
                <c:pt idx="4">
                  <c:v>#N/A</c:v>
                </c:pt>
                <c:pt idx="5">
                  <c:v>1.35</c:v>
                </c:pt>
                <c:pt idx="6">
                  <c:v>#N/A</c:v>
                </c:pt>
                <c:pt idx="7">
                  <c:v>0.64</c:v>
                </c:pt>
                <c:pt idx="8">
                  <c:v>#N/A</c:v>
                </c:pt>
                <c:pt idx="9">
                  <c:v>1.62</c:v>
                </c:pt>
              </c:numCache>
            </c:numRef>
          </c:val>
          <c:extLst>
            <c:ext xmlns:c16="http://schemas.microsoft.com/office/drawing/2014/chart" uri="{C3380CC4-5D6E-409C-BE32-E72D297353CC}">
              <c16:uniqueId val="{00000004-E4C2-4F03-AE21-2B63EBD32B2F}"/>
            </c:ext>
          </c:extLst>
        </c:ser>
        <c:ser>
          <c:idx val="5"/>
          <c:order val="5"/>
          <c:tx>
            <c:strRef>
              <c:f>データシート!$A$32</c:f>
              <c:strCache>
                <c:ptCount val="1"/>
                <c:pt idx="0">
                  <c:v>和気町公共下水道事業特別会計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0.61</c:v>
                </c:pt>
                <c:pt idx="4">
                  <c:v>#N/A</c:v>
                </c:pt>
                <c:pt idx="5">
                  <c:v>0.4</c:v>
                </c:pt>
                <c:pt idx="6">
                  <c:v>#N/A</c:v>
                </c:pt>
                <c:pt idx="7">
                  <c:v>0.37</c:v>
                </c:pt>
                <c:pt idx="8">
                  <c:v>#N/A</c:v>
                </c:pt>
                <c:pt idx="9">
                  <c:v>3.27</c:v>
                </c:pt>
              </c:numCache>
            </c:numRef>
          </c:val>
          <c:extLst>
            <c:ext xmlns:c16="http://schemas.microsoft.com/office/drawing/2014/chart" uri="{C3380CC4-5D6E-409C-BE32-E72D297353CC}">
              <c16:uniqueId val="{00000005-E4C2-4F03-AE21-2B63EBD32B2F}"/>
            </c:ext>
          </c:extLst>
        </c:ser>
        <c:ser>
          <c:idx val="6"/>
          <c:order val="6"/>
          <c:tx>
            <c:strRef>
              <c:f>データシート!$A$33</c:f>
              <c:strCache>
                <c:ptCount val="1"/>
                <c:pt idx="0">
                  <c:v>和気町ごみ焼却施設解体事業特別会計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4.47</c:v>
                </c:pt>
                <c:pt idx="2">
                  <c:v>#N/A</c:v>
                </c:pt>
                <c:pt idx="3">
                  <c:v>4.54</c:v>
                </c:pt>
                <c:pt idx="4">
                  <c:v>#N/A</c:v>
                </c:pt>
                <c:pt idx="5">
                  <c:v>4.3099999999999996</c:v>
                </c:pt>
                <c:pt idx="6">
                  <c:v>#N/A</c:v>
                </c:pt>
                <c:pt idx="7">
                  <c:v>4.0599999999999996</c:v>
                </c:pt>
                <c:pt idx="8">
                  <c:v>#N/A</c:v>
                </c:pt>
                <c:pt idx="9">
                  <c:v>4</c:v>
                </c:pt>
              </c:numCache>
            </c:numRef>
          </c:val>
          <c:extLst>
            <c:ext xmlns:c16="http://schemas.microsoft.com/office/drawing/2014/chart" uri="{C3380CC4-5D6E-409C-BE32-E72D297353CC}">
              <c16:uniqueId val="{00000006-E4C2-4F03-AE21-2B63EBD32B2F}"/>
            </c:ext>
          </c:extLst>
        </c:ser>
        <c:ser>
          <c:idx val="7"/>
          <c:order val="7"/>
          <c:tx>
            <c:strRef>
              <c:f>データシート!$A$34</c:f>
              <c:strCache>
                <c:ptCount val="1"/>
                <c:pt idx="0">
                  <c:v>和気町簡易水道事業会計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4.46</c:v>
                </c:pt>
                <c:pt idx="2">
                  <c:v>#N/A</c:v>
                </c:pt>
                <c:pt idx="3">
                  <c:v>4.78</c:v>
                </c:pt>
                <c:pt idx="4">
                  <c:v>#N/A</c:v>
                </c:pt>
                <c:pt idx="5">
                  <c:v>4.84</c:v>
                </c:pt>
                <c:pt idx="6">
                  <c:v>#N/A</c:v>
                </c:pt>
                <c:pt idx="7">
                  <c:v>4.82</c:v>
                </c:pt>
                <c:pt idx="8">
                  <c:v>#N/A</c:v>
                </c:pt>
                <c:pt idx="9">
                  <c:v>5.0199999999999996</c:v>
                </c:pt>
              </c:numCache>
            </c:numRef>
          </c:val>
          <c:extLst>
            <c:ext xmlns:c16="http://schemas.microsoft.com/office/drawing/2014/chart" uri="{C3380CC4-5D6E-409C-BE32-E72D297353CC}">
              <c16:uniqueId val="{00000007-E4C2-4F03-AE21-2B63EBD32B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1.61</c:v>
                </c:pt>
                <c:pt idx="2">
                  <c:v>#N/A</c:v>
                </c:pt>
                <c:pt idx="3">
                  <c:v>4.1500000000000004</c:v>
                </c:pt>
                <c:pt idx="4">
                  <c:v>#N/A</c:v>
                </c:pt>
                <c:pt idx="5">
                  <c:v>3.21</c:v>
                </c:pt>
                <c:pt idx="6">
                  <c:v>#N/A</c:v>
                </c:pt>
                <c:pt idx="7">
                  <c:v>11.38</c:v>
                </c:pt>
                <c:pt idx="8">
                  <c:v>#N/A</c:v>
                </c:pt>
                <c:pt idx="9">
                  <c:v>9.9</c:v>
                </c:pt>
              </c:numCache>
            </c:numRef>
          </c:val>
          <c:extLst>
            <c:ext xmlns:c16="http://schemas.microsoft.com/office/drawing/2014/chart" uri="{C3380CC4-5D6E-409C-BE32-E72D297353CC}">
              <c16:uniqueId val="{00000008-E4C2-4F03-AE21-2B63EBD32B2F}"/>
            </c:ext>
          </c:extLst>
        </c:ser>
        <c:ser>
          <c:idx val="9"/>
          <c:order val="9"/>
          <c:tx>
            <c:strRef>
              <c:f>データシート!$A$36</c:f>
              <c:strCache>
                <c:ptCount val="1"/>
                <c:pt idx="0">
                  <c:v>和気町上水道事業会計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7.92</c:v>
                </c:pt>
                <c:pt idx="2">
                  <c:v>#N/A</c:v>
                </c:pt>
                <c:pt idx="3">
                  <c:v>8.7200000000000006</c:v>
                </c:pt>
                <c:pt idx="4">
                  <c:v>#N/A</c:v>
                </c:pt>
                <c:pt idx="5">
                  <c:v>8.7899999999999991</c:v>
                </c:pt>
                <c:pt idx="6">
                  <c:v>#N/A</c:v>
                </c:pt>
                <c:pt idx="7">
                  <c:v>9.18</c:v>
                </c:pt>
                <c:pt idx="8">
                  <c:v>#N/A</c:v>
                </c:pt>
                <c:pt idx="9">
                  <c:v>9.93</c:v>
                </c:pt>
              </c:numCache>
            </c:numRef>
          </c:val>
          <c:extLst>
            <c:ext xmlns:c16="http://schemas.microsoft.com/office/drawing/2014/chart" uri="{C3380CC4-5D6E-409C-BE32-E72D297353CC}">
              <c16:uniqueId val="{00000009-E4C2-4F03-AE21-2B63EBD32B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1158</c:v>
                </c:pt>
                <c:pt idx="5">
                  <c:v>1108</c:v>
                </c:pt>
                <c:pt idx="8">
                  <c:v>1094</c:v>
                </c:pt>
                <c:pt idx="11">
                  <c:v>1089</c:v>
                </c:pt>
                <c:pt idx="14">
                  <c:v>1114</c:v>
                </c:pt>
              </c:numCache>
            </c:numRef>
          </c:val>
          <c:extLst>
            <c:ext xmlns:c16="http://schemas.microsoft.com/office/drawing/2014/chart" uri="{C3380CC4-5D6E-409C-BE32-E72D297353CC}">
              <c16:uniqueId val="{00000000-3083-499B-95F2-E1748CCFD4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83-499B-95F2-E1748CCFD4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c:v>
                </c:pt>
                <c:pt idx="3">
                  <c:v>27</c:v>
                </c:pt>
                <c:pt idx="6">
                  <c:v>24</c:v>
                </c:pt>
                <c:pt idx="9">
                  <c:v>24</c:v>
                </c:pt>
                <c:pt idx="12">
                  <c:v>24</c:v>
                </c:pt>
              </c:numCache>
            </c:numRef>
          </c:val>
          <c:extLst>
            <c:ext xmlns:c16="http://schemas.microsoft.com/office/drawing/2014/chart" uri="{C3380CC4-5D6E-409C-BE32-E72D297353CC}">
              <c16:uniqueId val="{00000002-3083-499B-95F2-E1748CCFD4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38</c:v>
                </c:pt>
                <c:pt idx="6">
                  <c:v>18</c:v>
                </c:pt>
                <c:pt idx="9">
                  <c:v>15</c:v>
                </c:pt>
                <c:pt idx="12">
                  <c:v>15</c:v>
                </c:pt>
              </c:numCache>
            </c:numRef>
          </c:val>
          <c:extLst>
            <c:ext xmlns:c16="http://schemas.microsoft.com/office/drawing/2014/chart" uri="{C3380CC4-5D6E-409C-BE32-E72D297353CC}">
              <c16:uniqueId val="{00000003-3083-499B-95F2-E1748CCFD4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892</c:v>
                </c:pt>
                <c:pt idx="3">
                  <c:v>733</c:v>
                </c:pt>
                <c:pt idx="6">
                  <c:v>599</c:v>
                </c:pt>
                <c:pt idx="9">
                  <c:v>579</c:v>
                </c:pt>
                <c:pt idx="12">
                  <c:v>580</c:v>
                </c:pt>
              </c:numCache>
            </c:numRef>
          </c:val>
          <c:extLst>
            <c:ext xmlns:c16="http://schemas.microsoft.com/office/drawing/2014/chart" uri="{C3380CC4-5D6E-409C-BE32-E72D297353CC}">
              <c16:uniqueId val="{00000004-3083-499B-95F2-E1748CCFD4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83-499B-95F2-E1748CCFD4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83-499B-95F2-E1748CCFD4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750</c:v>
                </c:pt>
                <c:pt idx="3">
                  <c:v>737</c:v>
                </c:pt>
                <c:pt idx="6">
                  <c:v>760</c:v>
                </c:pt>
                <c:pt idx="9">
                  <c:v>845</c:v>
                </c:pt>
                <c:pt idx="12">
                  <c:v>896</c:v>
                </c:pt>
              </c:numCache>
            </c:numRef>
          </c:val>
          <c:extLst>
            <c:ext xmlns:c16="http://schemas.microsoft.com/office/drawing/2014/chart" uri="{C3380CC4-5D6E-409C-BE32-E72D297353CC}">
              <c16:uniqueId val="{00000007-3083-499B-95F2-E1748CCFD4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559</c:v>
                </c:pt>
                <c:pt idx="2">
                  <c:v>#N/A</c:v>
                </c:pt>
                <c:pt idx="3">
                  <c:v>#N/A</c:v>
                </c:pt>
                <c:pt idx="4">
                  <c:v>427</c:v>
                </c:pt>
                <c:pt idx="5">
                  <c:v>#N/A</c:v>
                </c:pt>
                <c:pt idx="6">
                  <c:v>#N/A</c:v>
                </c:pt>
                <c:pt idx="7">
                  <c:v>307</c:v>
                </c:pt>
                <c:pt idx="8">
                  <c:v>#N/A</c:v>
                </c:pt>
                <c:pt idx="9">
                  <c:v>#N/A</c:v>
                </c:pt>
                <c:pt idx="10">
                  <c:v>374</c:v>
                </c:pt>
                <c:pt idx="11">
                  <c:v>#N/A</c:v>
                </c:pt>
                <c:pt idx="12">
                  <c:v>#N/A</c:v>
                </c:pt>
                <c:pt idx="13">
                  <c:v>401</c:v>
                </c:pt>
                <c:pt idx="14">
                  <c:v>#N/A</c:v>
                </c:pt>
              </c:numCache>
            </c:numRef>
          </c:val>
          <c:smooth val="0"/>
          <c:extLst>
            <c:ext xmlns:c16="http://schemas.microsoft.com/office/drawing/2014/chart" uri="{C3380CC4-5D6E-409C-BE32-E72D297353CC}">
              <c16:uniqueId val="{00000008-3083-499B-95F2-E1748CCFD4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11764</c:v>
                </c:pt>
                <c:pt idx="5">
                  <c:v>11217</c:v>
                </c:pt>
                <c:pt idx="8">
                  <c:v>10978</c:v>
                </c:pt>
                <c:pt idx="11">
                  <c:v>10546</c:v>
                </c:pt>
                <c:pt idx="14">
                  <c:v>9979</c:v>
                </c:pt>
              </c:numCache>
            </c:numRef>
          </c:val>
          <c:extLst>
            <c:ext xmlns:c16="http://schemas.microsoft.com/office/drawing/2014/chart" uri="{C3380CC4-5D6E-409C-BE32-E72D297353CC}">
              <c16:uniqueId val="{00000000-2B23-4E0D-B217-B30142D588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655</c:v>
                </c:pt>
                <c:pt idx="5">
                  <c:v>640</c:v>
                </c:pt>
                <c:pt idx="8">
                  <c:v>584</c:v>
                </c:pt>
                <c:pt idx="11">
                  <c:v>562</c:v>
                </c:pt>
                <c:pt idx="14">
                  <c:v>516</c:v>
                </c:pt>
              </c:numCache>
            </c:numRef>
          </c:val>
          <c:extLst>
            <c:ext xmlns:c16="http://schemas.microsoft.com/office/drawing/2014/chart" uri="{C3380CC4-5D6E-409C-BE32-E72D297353CC}">
              <c16:uniqueId val="{00000001-2B23-4E0D-B217-B30142D588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3327</c:v>
                </c:pt>
                <c:pt idx="5">
                  <c:v>3390</c:v>
                </c:pt>
                <c:pt idx="8">
                  <c:v>3558</c:v>
                </c:pt>
                <c:pt idx="11">
                  <c:v>3704</c:v>
                </c:pt>
                <c:pt idx="14">
                  <c:v>4132</c:v>
                </c:pt>
              </c:numCache>
            </c:numRef>
          </c:val>
          <c:extLst>
            <c:ext xmlns:c16="http://schemas.microsoft.com/office/drawing/2014/chart" uri="{C3380CC4-5D6E-409C-BE32-E72D297353CC}">
              <c16:uniqueId val="{00000002-2B23-4E0D-B217-B30142D588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23-4E0D-B217-B30142D588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23-4E0D-B217-B30142D588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23-4E0D-B217-B30142D588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1088</c:v>
                </c:pt>
                <c:pt idx="3">
                  <c:v>1015</c:v>
                </c:pt>
                <c:pt idx="6">
                  <c:v>847</c:v>
                </c:pt>
                <c:pt idx="9">
                  <c:v>980</c:v>
                </c:pt>
                <c:pt idx="12">
                  <c:v>959</c:v>
                </c:pt>
              </c:numCache>
            </c:numRef>
          </c:val>
          <c:extLst>
            <c:ext xmlns:c16="http://schemas.microsoft.com/office/drawing/2014/chart" uri="{C3380CC4-5D6E-409C-BE32-E72D297353CC}">
              <c16:uniqueId val="{00000006-2B23-4E0D-B217-B30142D588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155</c:v>
                </c:pt>
                <c:pt idx="3">
                  <c:v>88</c:v>
                </c:pt>
                <c:pt idx="6">
                  <c:v>219</c:v>
                </c:pt>
                <c:pt idx="9">
                  <c:v>158</c:v>
                </c:pt>
                <c:pt idx="12">
                  <c:v>33</c:v>
                </c:pt>
              </c:numCache>
            </c:numRef>
          </c:val>
          <c:extLst>
            <c:ext xmlns:c16="http://schemas.microsoft.com/office/drawing/2014/chart" uri="{C3380CC4-5D6E-409C-BE32-E72D297353CC}">
              <c16:uniqueId val="{00000007-2B23-4E0D-B217-B30142D588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5755</c:v>
                </c:pt>
                <c:pt idx="3">
                  <c:v>5376</c:v>
                </c:pt>
                <c:pt idx="6">
                  <c:v>4577</c:v>
                </c:pt>
                <c:pt idx="9">
                  <c:v>4078</c:v>
                </c:pt>
                <c:pt idx="12">
                  <c:v>4087</c:v>
                </c:pt>
              </c:numCache>
            </c:numRef>
          </c:val>
          <c:extLst>
            <c:ext xmlns:c16="http://schemas.microsoft.com/office/drawing/2014/chart" uri="{C3380CC4-5D6E-409C-BE32-E72D297353CC}">
              <c16:uniqueId val="{00000008-2B23-4E0D-B217-B30142D588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2695</c:v>
                </c:pt>
                <c:pt idx="3">
                  <c:v>2548</c:v>
                </c:pt>
                <c:pt idx="6">
                  <c:v>2307</c:v>
                </c:pt>
                <c:pt idx="9">
                  <c:v>2060</c:v>
                </c:pt>
                <c:pt idx="12">
                  <c:v>2093</c:v>
                </c:pt>
              </c:numCache>
            </c:numRef>
          </c:val>
          <c:extLst>
            <c:ext xmlns:c16="http://schemas.microsoft.com/office/drawing/2014/chart" uri="{C3380CC4-5D6E-409C-BE32-E72D297353CC}">
              <c16:uniqueId val="{00000009-2B23-4E0D-B217-B30142D588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9442</c:v>
                </c:pt>
                <c:pt idx="3">
                  <c:v>9270</c:v>
                </c:pt>
                <c:pt idx="6">
                  <c:v>9282</c:v>
                </c:pt>
                <c:pt idx="9">
                  <c:v>9130</c:v>
                </c:pt>
                <c:pt idx="12">
                  <c:v>8808</c:v>
                </c:pt>
              </c:numCache>
            </c:numRef>
          </c:val>
          <c:extLst>
            <c:ext xmlns:c16="http://schemas.microsoft.com/office/drawing/2014/chart" uri="{C3380CC4-5D6E-409C-BE32-E72D297353CC}">
              <c16:uniqueId val="{0000000A-2B23-4E0D-B217-B30142D588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3390</c:v>
                </c:pt>
                <c:pt idx="2">
                  <c:v>#N/A</c:v>
                </c:pt>
                <c:pt idx="3">
                  <c:v>#N/A</c:v>
                </c:pt>
                <c:pt idx="4">
                  <c:v>3049</c:v>
                </c:pt>
                <c:pt idx="5">
                  <c:v>#N/A</c:v>
                </c:pt>
                <c:pt idx="6">
                  <c:v>#N/A</c:v>
                </c:pt>
                <c:pt idx="7">
                  <c:v>2113</c:v>
                </c:pt>
                <c:pt idx="8">
                  <c:v>#N/A</c:v>
                </c:pt>
                <c:pt idx="9">
                  <c:v>#N/A</c:v>
                </c:pt>
                <c:pt idx="10">
                  <c:v>1594</c:v>
                </c:pt>
                <c:pt idx="11">
                  <c:v>#N/A</c:v>
                </c:pt>
                <c:pt idx="12">
                  <c:v>#N/A</c:v>
                </c:pt>
                <c:pt idx="13">
                  <c:v>1353</c:v>
                </c:pt>
                <c:pt idx="14">
                  <c:v>#N/A</c:v>
                </c:pt>
              </c:numCache>
            </c:numRef>
          </c:val>
          <c:smooth val="0"/>
          <c:extLst>
            <c:ext xmlns:c16="http://schemas.microsoft.com/office/drawing/2014/chart" uri="{C3380CC4-5D6E-409C-BE32-E72D297353CC}">
              <c16:uniqueId val="{0000000B-2B23-4E0D-B217-B30142D588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2402</c:v>
                </c:pt>
                <c:pt idx="1">
                  <c:v>2494</c:v>
                </c:pt>
                <c:pt idx="2">
                  <c:v>2883</c:v>
                </c:pt>
              </c:numCache>
            </c:numRef>
          </c:val>
          <c:extLst>
            <c:ext xmlns:c16="http://schemas.microsoft.com/office/drawing/2014/chart" uri="{C3380CC4-5D6E-409C-BE32-E72D297353CC}">
              <c16:uniqueId val="{00000000-3FFF-489A-9FA2-54F9E70382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420</c:v>
                </c:pt>
                <c:pt idx="1">
                  <c:v>483</c:v>
                </c:pt>
                <c:pt idx="2">
                  <c:v>483</c:v>
                </c:pt>
              </c:numCache>
            </c:numRef>
          </c:val>
          <c:extLst>
            <c:ext xmlns:c16="http://schemas.microsoft.com/office/drawing/2014/chart" uri="{C3380CC4-5D6E-409C-BE32-E72D297353CC}">
              <c16:uniqueId val="{00000001-3FFF-489A-9FA2-54F9E70382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1408</c:v>
                </c:pt>
                <c:pt idx="1">
                  <c:v>1410</c:v>
                </c:pt>
                <c:pt idx="2">
                  <c:v>1413</c:v>
                </c:pt>
              </c:numCache>
            </c:numRef>
          </c:val>
          <c:extLst>
            <c:ext xmlns:c16="http://schemas.microsoft.com/office/drawing/2014/chart" uri="{C3380CC4-5D6E-409C-BE32-E72D297353CC}">
              <c16:uniqueId val="{00000002-3FFF-489A-9FA2-54F9E70382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について、辺地対策事業債や緊急防災・減災事業債の元金償還が増加したことから、償還額が増加した。計画的な地方債の借入を行い、元利償還金等の抑制に努める。また、公営企業債の元利償還金に対する繰入金は、その大半を占める下水道事業会計の元利償還金が減少していくため、指数全体としては改善傾向となる見込であるが、一方で分母となる普通交付税等も減少していくことが予想されることから、引き続き地方債の借入及びその後年度の措置について留意する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地方債現在高について、旧合併特例事業債の償還等により全体の借入額を償還額が上回ったため</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百万円減少した。今後も交付税算入率の高い有利な地方債の借入を行い、将来負担比率の抑制を図る。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岡山県和気町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年度は財政調整基金の取り崩しを行わず、その他特目基金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百万円の取り崩しを行った。財政調整基金に令和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年度決算剰余金を</a:t>
          </a:r>
          <a:r>
            <a:rPr kumimoji="1" lang="en-US" altLang="ja-JP" sz="1100">
              <a:solidFill>
                <a:schemeClr val="dk1"/>
              </a:solidFill>
              <a:effectLst/>
              <a:latin typeface="+mn-lt"/>
              <a:ea typeface="+mn-ea"/>
              <a:cs typeface="+mn-cs"/>
            </a:rPr>
            <a:t>323</a:t>
          </a:r>
          <a:r>
            <a:rPr kumimoji="1" lang="ja-JP" altLang="ja-JP" sz="1100">
              <a:solidFill>
                <a:schemeClr val="dk1"/>
              </a:solidFill>
              <a:effectLst/>
              <a:latin typeface="+mn-lt"/>
              <a:ea typeface="+mn-ea"/>
              <a:cs typeface="+mn-cs"/>
            </a:rPr>
            <a:t>百万円、購入及び売却差益、利子を</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百万円積み立て、その他特目基金に利子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財源ベースで削減目標を設定するなど予算シーリングに取組みながら、経費の削減に努めているところであるが、今後も大規模事業の実施が予定されており、引き続き財源不足による基金の取崩は避けられない見込であ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和気町まちづくり基金：</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世紀を明るく豊かで独創的、個性的な地域づくりを行うため。</a:t>
          </a:r>
          <a:endParaRPr lang="ja-JP" altLang="ja-JP" sz="1400">
            <a:effectLst/>
          </a:endParaRPr>
        </a:p>
        <a:p>
          <a:r>
            <a:rPr kumimoji="1" lang="ja-JP" altLang="ja-JP" sz="1100">
              <a:solidFill>
                <a:schemeClr val="dk1"/>
              </a:solidFill>
              <a:effectLst/>
              <a:latin typeface="+mn-lt"/>
              <a:ea typeface="+mn-ea"/>
              <a:cs typeface="+mn-cs"/>
            </a:rPr>
            <a:t>和気町地域振興基金：本格的な高齢化社会の到来に備え、地域における福祉活動の促進、快適な生活環境の形成糖を図る。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和気町ふるさとづくり基金：町民福祉の向上に資するまちづくり事業を計画的かつ円滑に推進するため。</a:t>
          </a:r>
          <a:endParaRPr lang="ja-JP" altLang="ja-JP" sz="1400">
            <a:effectLst/>
          </a:endParaRPr>
        </a:p>
        <a:p>
          <a:r>
            <a:rPr kumimoji="1" lang="ja-JP" altLang="ja-JP" sz="1100">
              <a:solidFill>
                <a:schemeClr val="dk1"/>
              </a:solidFill>
              <a:effectLst/>
              <a:latin typeface="+mn-lt"/>
              <a:ea typeface="+mn-ea"/>
              <a:cs typeface="+mn-cs"/>
            </a:rPr>
            <a:t>和気町地域福祉基金：地域における高齢者福祉活動の促進を図る。</a:t>
          </a:r>
          <a:endParaRPr lang="ja-JP" altLang="ja-JP" sz="1400">
            <a:effectLst/>
          </a:endParaRPr>
        </a:p>
        <a:p>
          <a:r>
            <a:rPr kumimoji="1" lang="ja-JP" altLang="ja-JP" sz="1100">
              <a:solidFill>
                <a:schemeClr val="dk1"/>
              </a:solidFill>
              <a:effectLst/>
              <a:latin typeface="+mn-lt"/>
              <a:ea typeface="+mn-ea"/>
              <a:cs typeface="+mn-cs"/>
            </a:rPr>
            <a:t>和気町文化体育施設建設基金：文化体育施設の建設に要する費用に充てるため。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今後の災害への備え等のため、過去の実績等をふまえ積立を行いたい。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（増額要因）</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まちづくり基金</a:t>
          </a:r>
          <a:r>
            <a:rPr kumimoji="1" lang="ja-JP" altLang="en-US" sz="1100">
              <a:solidFill>
                <a:schemeClr val="dk1"/>
              </a:solidFill>
              <a:effectLst/>
              <a:latin typeface="+mn-lt"/>
              <a:ea typeface="+mn-ea"/>
              <a:cs typeface="+mn-cs"/>
            </a:rPr>
            <a:t>利子および</a:t>
          </a:r>
          <a:r>
            <a:rPr kumimoji="1" lang="ja-JP" altLang="ja-JP" sz="1100">
              <a:solidFill>
                <a:schemeClr val="dk1"/>
              </a:solidFill>
              <a:effectLst/>
              <a:latin typeface="+mn-lt"/>
              <a:ea typeface="+mn-ea"/>
              <a:cs typeface="+mn-cs"/>
            </a:rPr>
            <a:t>購入差益分による利子</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百万円の増額。</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年度決算剰余金を</a:t>
          </a:r>
          <a:r>
            <a:rPr kumimoji="1" lang="en-US" altLang="ja-JP" sz="1100">
              <a:solidFill>
                <a:schemeClr val="dk1"/>
              </a:solidFill>
              <a:effectLst/>
              <a:latin typeface="+mn-lt"/>
              <a:ea typeface="+mn-ea"/>
              <a:cs typeface="+mn-cs"/>
            </a:rPr>
            <a:t>323</a:t>
          </a:r>
          <a:r>
            <a:rPr kumimoji="1" lang="ja-JP" altLang="ja-JP" sz="1100">
              <a:solidFill>
                <a:schemeClr val="dk1"/>
              </a:solidFill>
              <a:effectLst/>
              <a:latin typeface="+mn-lt"/>
              <a:ea typeface="+mn-ea"/>
              <a:cs typeface="+mn-cs"/>
            </a:rPr>
            <a:t>百万円、購入及び売却差益、利子</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百万円の積み立てたことで、前年度から約</a:t>
          </a:r>
          <a:r>
            <a:rPr kumimoji="1" lang="en-US" altLang="ja-JP" sz="1100">
              <a:solidFill>
                <a:schemeClr val="dk1"/>
              </a:solidFill>
              <a:effectLst/>
              <a:latin typeface="+mn-lt"/>
              <a:ea typeface="+mn-ea"/>
              <a:cs typeface="+mn-cs"/>
            </a:rPr>
            <a:t>389</a:t>
          </a:r>
          <a:r>
            <a:rPr kumimoji="1" lang="ja-JP" altLang="ja-JP" sz="1100">
              <a:solidFill>
                <a:schemeClr val="dk1"/>
              </a:solidFill>
              <a:effectLst/>
              <a:latin typeface="+mn-lt"/>
              <a:ea typeface="+mn-ea"/>
              <a:cs typeface="+mn-cs"/>
            </a:rPr>
            <a:t>百万円の増となった。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予算シーリングに取組みながら、経費の削減に努めているところであるが、財政状況は依然として厳しく、引き続き財源不足による財政調整基金の取崩は今後も予想される。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今後の大規模な償還に備えて、毎年度計画的に積立を行う予定である。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（増減要因）</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特記事項なし。</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8A65D0F-DDC0-4074-B730-48BF52D7EB3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8954312-9775-4803-A5B8-ECE617D680D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BF6A267-1AE7-4F95-913A-90C74907608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F6411AF-E80D-45A4-972F-4704AE47C86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FD4E09E-392A-4E35-A920-1C15C5D1675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3EB17CE-D238-4BC0-8166-7058CCC1196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2F024AB-880E-40B2-86CD-3D18D7BB99B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43A06D4-E091-4F6E-B387-F2B99FBDD43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FDFFE04-81C3-4246-A677-6B4C6A1106A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6287405-F23E-44AF-9D55-4BF3091FD99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13,423
13,126
144.21
9,485,624
8,623,047
782,878
5,615,965
8,807,630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ECC9D19-4168-4069-8DF7-CE113949FD7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A032275-3C9E-49F7-BC85-7E3885F9153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BE9B0BF-9908-4E25-9779-B0894F0F541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DFD4699-05BA-4752-B6A7-15B15F14D62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21593B1-D5BB-4771-8145-DA7B0230A59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13E9CFC-6EDB-4A2C-8C0D-32B2C277201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5ED7540-49B9-4D9D-AEB2-97BD9CC05D7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F945F77-FA47-45D8-AA7C-FB99027F2FA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92C9BCA-E80E-40D3-9235-1F377AED7D4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0AF669C-F8A9-484E-AD4B-2F79D77D361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BB9EA9B-3B46-4803-A27F-AF625EA7BFE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097FFF3-5C28-4CC9-9395-0B53E15DDAF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336BBDF-590C-4E5B-A120-D046FA7C64B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18DB489-F236-4390-8DCE-3BFE5D96CB5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426D954-042A-415F-8119-1CBC0BB4167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C012300-3054-4F94-B17D-8EF3D2443D5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3DF8C5C-65CB-45D4-82AC-5C438F1D0F6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22B4617-F5BC-41CB-A06D-358F5654FCD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1EB93A2-7F96-4EB6-9C76-2FF1CE47882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964E38D-CC70-40F8-BFA4-7038EA1C043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E04C5E0-09D6-4A35-8FFE-79C279F65A3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BA5E32D-C133-431B-BDF9-AD583BCF6F0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D1479B6-1A43-47D3-98E9-8279B22F368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ED71D8F-D42D-4372-B1F2-68647D0F97B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39FD8C3-1BD3-4677-8AAF-A6B868BE452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F01869F-4B48-4F34-9441-B4E809A83D8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E919EF6-F9B9-4895-907C-0E9B924E82D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ED8F2D9-7F34-430F-98D8-8071779ACB4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9084755-EA83-438F-BC10-C8B030F7D7C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8810918-4D61-40B2-9A46-0E214C8CB51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6950FAE-5D99-4642-A8B7-D437F6D67C5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812B6D9-CA5E-4736-945A-0800D153615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A479C38-55D5-45AA-BE6D-8ED9ECDE909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CF2D993-06A3-40C2-8095-4E8DF45A237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B6257C8-787A-40DD-B83B-0437C3ADA47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6B5A36E-C72B-4CC1-B4C5-B62D41C5D89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41000C0-F3E0-4991-8C0E-751B966C837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前年度から数値は変わらず、依然として類似団体の平均（</a:t>
          </a:r>
          <a:r>
            <a:rPr kumimoji="1" lang="en-US" altLang="ja-JP" sz="1100">
              <a:solidFill>
                <a:schemeClr val="dk1"/>
              </a:solidFill>
              <a:effectLst/>
              <a:latin typeface="+mn-lt"/>
              <a:ea typeface="+mn-ea"/>
              <a:cs typeface="+mn-cs"/>
            </a:rPr>
            <a:t>0.44</a:t>
          </a:r>
          <a:r>
            <a:rPr kumimoji="1" lang="ja-JP" altLang="ja-JP" sz="1100">
              <a:solidFill>
                <a:schemeClr val="dk1"/>
              </a:solidFill>
              <a:effectLst/>
              <a:latin typeface="+mn-lt"/>
              <a:ea typeface="+mn-ea"/>
              <a:cs typeface="+mn-cs"/>
            </a:rPr>
            <a:t>）を大きく下回っている。少子高齢化による人口減少や全国平均を上回る高齢化率（令和５年１２月末　</a:t>
          </a:r>
          <a:r>
            <a:rPr kumimoji="1" lang="en-US" altLang="ja-JP" sz="1100">
              <a:solidFill>
                <a:schemeClr val="dk1"/>
              </a:solidFill>
              <a:effectLst/>
              <a:latin typeface="+mn-lt"/>
              <a:ea typeface="+mn-ea"/>
              <a:cs typeface="+mn-cs"/>
            </a:rPr>
            <a:t>40.42</a:t>
          </a:r>
          <a:r>
            <a:rPr kumimoji="1" lang="ja-JP" altLang="ja-JP" sz="1100">
              <a:solidFill>
                <a:schemeClr val="dk1"/>
              </a:solidFill>
              <a:effectLst/>
              <a:latin typeface="+mn-lt"/>
              <a:ea typeface="+mn-ea"/>
              <a:cs typeface="+mn-cs"/>
            </a:rPr>
            <a:t>％）等により財政基盤が弱く、徴税の大きな伸びが期待できない中、地方交付税や地方債に依存した財政運営となっている。ふるさと納税寄付金など、新たな自主財源の確保に積極的に取り組み、併せて事務事業の見直しや、合理化を進め、財政運営の健全化を図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AD196E3-4FEF-48D5-988A-B3F2EF8A5D8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80E2101B-BB1E-4323-A26E-57454EC324D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C5C99F4C-824C-4F14-AA93-36993CEBEB2C}"/>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7C406EF8-ACF7-47D4-B201-2A873FF03723}"/>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DEEEE72E-0706-49AD-B09C-79DD9D68B931}"/>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B23583CB-A9DE-4000-B40F-6609FA779C65}"/>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39341977-2573-41B8-9281-7B369D55358D}"/>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C623C26D-D209-4F09-90E9-008FA595790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B5F86623-CDB3-4BE7-ABAE-26C0299D1C7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1AEC901C-409E-491D-9A5B-E22DC14FD7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2BC3578C-032B-4C80-B09D-F1773A5B879E}"/>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B0BB1F00-DEF7-4ADD-92C0-12D5A7D8755D}"/>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58A5EF58-167F-4FFC-B373-4C2D8C0F7CB3}"/>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9E881680-F0D3-46BE-ACC3-6C032B8D216D}"/>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E95CB2D3-4BC2-4F98-9DCA-6369AAC64042}"/>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DF2E3178-E0DD-4281-956F-21274B86899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FBA78CC-E908-4A76-B6DC-5E733B5F8FC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FC5B37D0-E18C-466D-A710-D55B31DA5B4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D44BBFD8-3323-4E2F-9FB8-471D60A45A45}"/>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AD6BDF07-176E-44AB-ADD6-3066929DD3F5}"/>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E6DEBAD4-D5F7-47FF-96C7-11486AFE697F}"/>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4812285B-4CD6-4810-96B6-980F81EE93EB}"/>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6C97CD3F-81C4-4FD0-9D41-3FC2112B70C9}"/>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34396</xdr:rowOff>
    </xdr:from>
    <xdr:to>
      <xdr:col>23</xdr:col>
      <xdr:colOff>133350</xdr:colOff>
      <xdr:row>44</xdr:row>
      <xdr:rowOff>34396</xdr:rowOff>
    </xdr:to>
    <xdr:cxnSp macro="">
      <xdr:nvCxnSpPr>
        <xdr:cNvPr id="72" name="直線コネクタ 71">
          <a:extLst>
            <a:ext uri="{FF2B5EF4-FFF2-40B4-BE49-F238E27FC236}">
              <a16:creationId xmlns:a16="http://schemas.microsoft.com/office/drawing/2014/main" id="{4F307E0E-0CFA-4721-BB90-6C5ABCB90753}"/>
            </a:ext>
          </a:extLst>
        </xdr:cNvPr>
        <xdr:cNvCxnSpPr/>
      </xdr:nvCxnSpPr>
      <xdr:spPr>
        <a:xfrm>
          <a:off x="4114800" y="7578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D54ABE9E-8F49-441D-BE1E-20585C592BD2}"/>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C05A7848-4E75-474C-9C7C-662E69B3B7ED}"/>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34396</xdr:rowOff>
    </xdr:to>
    <xdr:cxnSp macro="">
      <xdr:nvCxnSpPr>
        <xdr:cNvPr id="75" name="直線コネクタ 74">
          <a:extLst>
            <a:ext uri="{FF2B5EF4-FFF2-40B4-BE49-F238E27FC236}">
              <a16:creationId xmlns:a16="http://schemas.microsoft.com/office/drawing/2014/main" id="{98D8E24F-EC7E-4654-9B93-8EC74CCC111D}"/>
            </a:ext>
          </a:extLst>
        </xdr:cNvPr>
        <xdr:cNvCxnSpPr/>
      </xdr:nvCxnSpPr>
      <xdr:spPr>
        <a:xfrm>
          <a:off x="3225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7964C2F0-FA36-4093-BA9C-68F03BCD08E9}"/>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C20B46F-E93E-4FCF-864B-7BDFB25CCD33}"/>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8" name="直線コネクタ 77">
          <a:extLst>
            <a:ext uri="{FF2B5EF4-FFF2-40B4-BE49-F238E27FC236}">
              <a16:creationId xmlns:a16="http://schemas.microsoft.com/office/drawing/2014/main" id="{93F9D0B5-B57A-44DA-95CE-45BA3DB54B89}"/>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21129633-4C60-488D-8AF6-5451E81782FF}"/>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821997C2-CEC8-42F8-A890-186CEF7920F2}"/>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81" name="直線コネクタ 80">
          <a:extLst>
            <a:ext uri="{FF2B5EF4-FFF2-40B4-BE49-F238E27FC236}">
              <a16:creationId xmlns:a16="http://schemas.microsoft.com/office/drawing/2014/main" id="{FF97E240-1FE4-4F4F-B307-CAE2704FA4F6}"/>
            </a:ext>
          </a:extLst>
        </xdr:cNvPr>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B950E97D-6E46-4243-8126-ED7597D52EFF}"/>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59C3B51C-850D-44C9-8A3F-BE38CAEC605A}"/>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FFACFE26-3187-4E66-9A61-40634174124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E0ABC780-8BDC-43F9-8088-8FB00EAFB57C}"/>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5E580F4-A41F-4004-9A02-78A139700A7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D4F59DF-33C8-41CC-8E7B-59F42A07451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62E3A08-D7E2-4FAF-B77E-9F57AC7DFA7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8E20EF1-5BF6-43C3-B265-CE7643E2540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EC71B148-2677-4023-BCBC-D395B592A92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155046</xdr:rowOff>
    </xdr:from>
    <xdr:to>
      <xdr:col>23</xdr:col>
      <xdr:colOff>184150</xdr:colOff>
      <xdr:row>44</xdr:row>
      <xdr:rowOff>85196</xdr:rowOff>
    </xdr:to>
    <xdr:sp macro="" textlink="">
      <xdr:nvSpPr>
        <xdr:cNvPr id="91" name="楕円 90">
          <a:extLst>
            <a:ext uri="{FF2B5EF4-FFF2-40B4-BE49-F238E27FC236}">
              <a16:creationId xmlns:a16="http://schemas.microsoft.com/office/drawing/2014/main" id="{B65E8542-F9C9-4C00-B064-BD940EC4E4E1}"/>
            </a:ext>
          </a:extLst>
        </xdr:cNvPr>
        <xdr:cNvSpPr/>
      </xdr:nvSpPr>
      <xdr:spPr>
        <a:xfrm>
          <a:off x="49022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127123</xdr:rowOff>
    </xdr:from>
    <xdr:ext cx="762000" cy="259045"/>
    <xdr:sp macro="" textlink="">
      <xdr:nvSpPr>
        <xdr:cNvPr id="92" name="財政力該当値テキスト">
          <a:extLst>
            <a:ext uri="{FF2B5EF4-FFF2-40B4-BE49-F238E27FC236}">
              <a16:creationId xmlns:a16="http://schemas.microsoft.com/office/drawing/2014/main" id="{7428F059-A692-4F6F-8088-1E2F97721599}"/>
            </a:ext>
          </a:extLst>
        </xdr:cNvPr>
        <xdr:cNvSpPr txBox="1"/>
      </xdr:nvSpPr>
      <xdr:spPr>
        <a:xfrm>
          <a:off x="5041900" y="749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155046</xdr:rowOff>
    </xdr:from>
    <xdr:to>
      <xdr:col>19</xdr:col>
      <xdr:colOff>184150</xdr:colOff>
      <xdr:row>44</xdr:row>
      <xdr:rowOff>85196</xdr:rowOff>
    </xdr:to>
    <xdr:sp macro="" textlink="">
      <xdr:nvSpPr>
        <xdr:cNvPr id="93" name="楕円 92">
          <a:extLst>
            <a:ext uri="{FF2B5EF4-FFF2-40B4-BE49-F238E27FC236}">
              <a16:creationId xmlns:a16="http://schemas.microsoft.com/office/drawing/2014/main" id="{6398FD22-3083-49EE-AD24-5C136D03E20B}"/>
            </a:ext>
          </a:extLst>
        </xdr:cNvPr>
        <xdr:cNvSpPr/>
      </xdr:nvSpPr>
      <xdr:spPr>
        <a:xfrm>
          <a:off x="4064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69973</xdr:rowOff>
    </xdr:from>
    <xdr:ext cx="736600" cy="259045"/>
    <xdr:sp macro="" textlink="">
      <xdr:nvSpPr>
        <xdr:cNvPr id="94" name="テキスト ボックス 93">
          <a:extLst>
            <a:ext uri="{FF2B5EF4-FFF2-40B4-BE49-F238E27FC236}">
              <a16:creationId xmlns:a16="http://schemas.microsoft.com/office/drawing/2014/main" id="{47BE1102-D24C-4815-B3C3-E858FC229750}"/>
            </a:ext>
          </a:extLst>
        </xdr:cNvPr>
        <xdr:cNvSpPr txBox="1"/>
      </xdr:nvSpPr>
      <xdr:spPr>
        <a:xfrm>
          <a:off x="3733800" y="76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5" name="楕円 94">
          <a:extLst>
            <a:ext uri="{FF2B5EF4-FFF2-40B4-BE49-F238E27FC236}">
              <a16:creationId xmlns:a16="http://schemas.microsoft.com/office/drawing/2014/main" id="{01CA151A-01FC-4DD9-9D68-15BD58CCB5F3}"/>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6" name="テキスト ボックス 95">
          <a:extLst>
            <a:ext uri="{FF2B5EF4-FFF2-40B4-BE49-F238E27FC236}">
              <a16:creationId xmlns:a16="http://schemas.microsoft.com/office/drawing/2014/main" id="{FF4B30B8-3ACB-41E9-BED9-31E238E0E409}"/>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7" name="楕円 96">
          <a:extLst>
            <a:ext uri="{FF2B5EF4-FFF2-40B4-BE49-F238E27FC236}">
              <a16:creationId xmlns:a16="http://schemas.microsoft.com/office/drawing/2014/main" id="{18B9EC7C-491A-410C-BC87-B9A2976035A5}"/>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8" name="テキスト ボックス 97">
          <a:extLst>
            <a:ext uri="{FF2B5EF4-FFF2-40B4-BE49-F238E27FC236}">
              <a16:creationId xmlns:a16="http://schemas.microsoft.com/office/drawing/2014/main" id="{9207890A-C97E-4061-BF66-3663018EA91A}"/>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9" name="楕円 98">
          <a:extLst>
            <a:ext uri="{FF2B5EF4-FFF2-40B4-BE49-F238E27FC236}">
              <a16:creationId xmlns:a16="http://schemas.microsoft.com/office/drawing/2014/main" id="{25AC5CFC-586E-4638-905E-5D92FBE5F677}"/>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100" name="テキスト ボックス 99">
          <a:extLst>
            <a:ext uri="{FF2B5EF4-FFF2-40B4-BE49-F238E27FC236}">
              <a16:creationId xmlns:a16="http://schemas.microsoft.com/office/drawing/2014/main" id="{D1553333-021F-461D-9A28-B97D30F97416}"/>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D373A3AA-796A-420C-8C95-8632E19AD52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C3ABDD44-4699-48BB-9DDE-6BE27CB5EE8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83734C77-A1FA-430E-9873-6561AF31D9E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5040BCF9-4F9F-41B3-987A-E701F9674CF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A971B101-33EA-41F3-ADB4-2651F98D0EE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2C1186C3-BB1D-4B94-94BD-3A5C5222E4E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FFE1F941-3CAC-46F3-9FFE-CEA312AD445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A8B6B3F5-AD4A-43DB-831A-50E872010AE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33E51828-60CD-4E9A-8865-FB932580B19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6729A92B-6C0D-4543-B5BF-1E06DAC4965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A80CEDD-BE4A-440B-BA42-8828F2C49A7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25BDB245-92BF-41E8-BDBF-7DB3E02DA31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46081951-8C97-4B32-B4E8-A83B2981509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ポイント改善し、類似団体の平均（</a:t>
          </a:r>
          <a:r>
            <a:rPr kumimoji="1" lang="en-US" altLang="ja-JP" sz="1100">
              <a:solidFill>
                <a:schemeClr val="dk1"/>
              </a:solidFill>
              <a:effectLst/>
              <a:latin typeface="+mn-lt"/>
              <a:ea typeface="+mn-ea"/>
              <a:cs typeface="+mn-cs"/>
            </a:rPr>
            <a:t>86.6</a:t>
          </a:r>
          <a:r>
            <a:rPr kumimoji="1" lang="ja-JP" altLang="ja-JP" sz="1100">
              <a:solidFill>
                <a:schemeClr val="dk1"/>
              </a:solidFill>
              <a:effectLst/>
              <a:latin typeface="+mn-lt"/>
              <a:ea typeface="+mn-ea"/>
              <a:cs typeface="+mn-cs"/>
            </a:rPr>
            <a:t>％）を下回った。比率改善となった要因は、地方税の増加（</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％）、人件費の減少（△</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％）、扶助費の減少（△</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％）、他会計への繰出金の減少（△</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％）等が考えられる。地方税の増額は、企業業績回復等、一時的要因もあり、継続した経常一般財源の増額が難しく、依然厳しい状況が予想される。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7C661E64-69D5-4967-AB0A-1D09505F89D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ADD62220-4D1D-4C09-B40A-6553B7B1FB7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20B24F9C-4D00-465E-9AD6-0FB88CA7794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CB322524-BC9A-4671-B1ED-BE31DDCA0DB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44C30E3A-82E6-40E9-8E80-171A57F7A78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C9E3A8CA-C54B-4684-8FC2-5848CE03CA4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26E78704-30C1-4759-BBD8-400759F5123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FA91A3B0-3CA3-4580-93E7-F26E90B92AF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133A8BE7-B973-445D-9C80-157A9A96D7C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4DB78E81-D923-4334-AE97-EE7D4EBD2A74}"/>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68D6BF25-B52F-4F7B-8DDF-E24892515A9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D7F74F38-2713-4F30-BC0D-93491648E89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1B90BCED-D2C7-40A7-80AF-073F12E374B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DBB28C6C-E1BB-4A2A-B284-3BAF96AE72E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C222FC6F-08D8-4065-B4D5-51E0B07065EE}"/>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B454BAA9-91DB-4AA3-8EB5-988B7FD8FBE8}"/>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4D7BDDEA-D4F8-4E02-8AAA-72E5028194F6}"/>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A9EAD35A-248F-4BC5-ACA4-2FA14C7722FA}"/>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92F7E84F-7000-4894-B413-A7248FCE3663}"/>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20320</xdr:rowOff>
    </xdr:to>
    <xdr:cxnSp macro="">
      <xdr:nvCxnSpPr>
        <xdr:cNvPr id="133" name="直線コネクタ 132">
          <a:extLst>
            <a:ext uri="{FF2B5EF4-FFF2-40B4-BE49-F238E27FC236}">
              <a16:creationId xmlns:a16="http://schemas.microsoft.com/office/drawing/2014/main" id="{C5F1CC60-78CB-4BB1-A273-0510B0A1E1AB}"/>
            </a:ext>
          </a:extLst>
        </xdr:cNvPr>
        <xdr:cNvCxnSpPr/>
      </xdr:nvCxnSpPr>
      <xdr:spPr>
        <a:xfrm flipV="1">
          <a:off x="4114800" y="1061643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13152239-72D1-49C8-8A41-665D392C4469}"/>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78DB32AE-0F43-4E9E-B3BF-743504C55D38}"/>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99822</xdr:rowOff>
    </xdr:to>
    <xdr:cxnSp macro="">
      <xdr:nvCxnSpPr>
        <xdr:cNvPr id="136" name="直線コネクタ 135">
          <a:extLst>
            <a:ext uri="{FF2B5EF4-FFF2-40B4-BE49-F238E27FC236}">
              <a16:creationId xmlns:a16="http://schemas.microsoft.com/office/drawing/2014/main" id="{BD5AB84C-BC01-43D9-8EA7-42E2A22B84A7}"/>
            </a:ext>
          </a:extLst>
        </xdr:cNvPr>
        <xdr:cNvCxnSpPr/>
      </xdr:nvCxnSpPr>
      <xdr:spPr>
        <a:xfrm flipV="1">
          <a:off x="3225800" y="1065022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2B5FBE96-F9B6-4931-B0B4-B0017E46C593}"/>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EB5409A8-D614-454E-892E-3FE150B32E73}"/>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126238</xdr:rowOff>
    </xdr:to>
    <xdr:cxnSp macro="">
      <xdr:nvCxnSpPr>
        <xdr:cNvPr id="139" name="直線コネクタ 138">
          <a:extLst>
            <a:ext uri="{FF2B5EF4-FFF2-40B4-BE49-F238E27FC236}">
              <a16:creationId xmlns:a16="http://schemas.microsoft.com/office/drawing/2014/main" id="{1D1E58B5-B219-4E70-8A6C-CDA33A23F315}"/>
            </a:ext>
          </a:extLst>
        </xdr:cNvPr>
        <xdr:cNvCxnSpPr/>
      </xdr:nvCxnSpPr>
      <xdr:spPr>
        <a:xfrm flipV="1">
          <a:off x="2336800" y="1090117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D98D711D-E1C8-47FB-B875-464822C56E68}"/>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595DF16F-D030-4F26-8F68-822012E47A77}"/>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65</xdr:row>
      <xdr:rowOff>157480</xdr:rowOff>
    </xdr:to>
    <xdr:cxnSp macro="">
      <xdr:nvCxnSpPr>
        <xdr:cNvPr id="142" name="直線コネクタ 141">
          <a:extLst>
            <a:ext uri="{FF2B5EF4-FFF2-40B4-BE49-F238E27FC236}">
              <a16:creationId xmlns:a16="http://schemas.microsoft.com/office/drawing/2014/main" id="{AFC67E15-DA6A-4ADA-BA8D-93285057426D}"/>
            </a:ext>
          </a:extLst>
        </xdr:cNvPr>
        <xdr:cNvCxnSpPr/>
      </xdr:nvCxnSpPr>
      <xdr:spPr>
        <a:xfrm flipV="1">
          <a:off x="1447800" y="1109903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CF46793A-4E5D-495B-AE81-DBAE8721F712}"/>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CD414138-5694-4CD5-8055-19110349B9D7}"/>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D1EF49F0-1244-4601-B169-9C8713013E69}"/>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C3EC23E2-EE3E-4DB3-A7B8-3D8DE111E09C}"/>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9216CC0-AADA-4EC0-8C8C-5FF347EED3D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20F6A85-B458-40E4-AE42-D4694DB2F64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751A985-7A12-41D4-872F-9A790506705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A951C7D-7A9B-49E7-98BB-8EBCBC58D4B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98C9995-3D8D-4D40-A44C-CA87F2AA9F8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52" name="楕円 151">
          <a:extLst>
            <a:ext uri="{FF2B5EF4-FFF2-40B4-BE49-F238E27FC236}">
              <a16:creationId xmlns:a16="http://schemas.microsoft.com/office/drawing/2014/main" id="{EFC318DD-5D64-4F65-A0E9-4C4547BDD959}"/>
            </a:ext>
          </a:extLst>
        </xdr:cNvPr>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3" name="財政構造の弾力性該当値テキスト">
          <a:extLst>
            <a:ext uri="{FF2B5EF4-FFF2-40B4-BE49-F238E27FC236}">
              <a16:creationId xmlns:a16="http://schemas.microsoft.com/office/drawing/2014/main" id="{0FB1AE7B-F5AD-436C-9C9A-C0E62B18EB29}"/>
            </a:ext>
          </a:extLst>
        </xdr:cNvPr>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4" name="楕円 153">
          <a:extLst>
            <a:ext uri="{FF2B5EF4-FFF2-40B4-BE49-F238E27FC236}">
              <a16:creationId xmlns:a16="http://schemas.microsoft.com/office/drawing/2014/main" id="{CCE71D58-2326-45DF-9BF5-773786BB9967}"/>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5" name="テキスト ボックス 154">
          <a:extLst>
            <a:ext uri="{FF2B5EF4-FFF2-40B4-BE49-F238E27FC236}">
              <a16:creationId xmlns:a16="http://schemas.microsoft.com/office/drawing/2014/main" id="{942E5B25-0664-4289-A94D-4E301DDADCF9}"/>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6" name="楕円 155">
          <a:extLst>
            <a:ext uri="{FF2B5EF4-FFF2-40B4-BE49-F238E27FC236}">
              <a16:creationId xmlns:a16="http://schemas.microsoft.com/office/drawing/2014/main" id="{5AC0C46B-3EC2-4624-866E-B7CE3B7F9E32}"/>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7" name="テキスト ボックス 156">
          <a:extLst>
            <a:ext uri="{FF2B5EF4-FFF2-40B4-BE49-F238E27FC236}">
              <a16:creationId xmlns:a16="http://schemas.microsoft.com/office/drawing/2014/main" id="{FB9AFD45-70E9-4562-B6E0-10E311594195}"/>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8" name="楕円 157">
          <a:extLst>
            <a:ext uri="{FF2B5EF4-FFF2-40B4-BE49-F238E27FC236}">
              <a16:creationId xmlns:a16="http://schemas.microsoft.com/office/drawing/2014/main" id="{987C7D82-E92E-4196-B2F2-902B99545F3D}"/>
            </a:ext>
          </a:extLst>
        </xdr:cNvPr>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9" name="テキスト ボックス 158">
          <a:extLst>
            <a:ext uri="{FF2B5EF4-FFF2-40B4-BE49-F238E27FC236}">
              <a16:creationId xmlns:a16="http://schemas.microsoft.com/office/drawing/2014/main" id="{E18DD557-59DE-44DE-A831-FE70737A452C}"/>
            </a:ext>
          </a:extLst>
        </xdr:cNvPr>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60" name="楕円 159">
          <a:extLst>
            <a:ext uri="{FF2B5EF4-FFF2-40B4-BE49-F238E27FC236}">
              <a16:creationId xmlns:a16="http://schemas.microsoft.com/office/drawing/2014/main" id="{6CF2FABE-A4B8-4FF1-B528-E82884AC39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1" name="テキスト ボックス 160">
          <a:extLst>
            <a:ext uri="{FF2B5EF4-FFF2-40B4-BE49-F238E27FC236}">
              <a16:creationId xmlns:a16="http://schemas.microsoft.com/office/drawing/2014/main" id="{714E1D51-0107-4B0D-9373-A8A8CAA51FAC}"/>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BA53D834-6407-4825-A934-5491D07A521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B714D204-2448-4833-BB05-CA6C06CB4D5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5014556F-DC58-4394-824E-613C8A7D5DA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282226-0461-4FFF-AA2A-30D4FE46F69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76008579-8F5B-46F5-A7AE-BC7401FCEE8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1AE5F5B6-59F4-4943-B3F7-915437E5DBF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370F296C-1ABF-4279-B7CF-4E043FE0C86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A8321527-4940-460A-8A5E-F81A9C8C586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2EA2233B-1071-41E6-A00C-4F294EB3F18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614FF994-FF8F-477C-AEA0-401D39FF8B4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EF4235FC-7A78-469E-B7ED-C7E516AB7A4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5EBB5444-171E-4B6D-BE5B-14B6F6C16A1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EB88403F-05B0-4F18-9C10-B279AC873DC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令和４年度においては、人件費および物件費において昨年度と比較し減少したが、人口減少により人口１人当たりの人件費・物件費等決算額は前年度より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の悪化となった。人口減少社会の今日において移住・定住人口及び交流人口の増加にむけて様々な施策を和気町では講じているところであり、今後も国県の補助制度を利用しながら一般財源の支出を抑え、経費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A3509EFB-D439-4FC6-8617-ECDC78C5291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49D49C3D-C2FC-41E7-B913-8D68A51C975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FA316639-DF6D-47B1-8F12-1F9B5DA6C21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9B07687C-13D5-43D3-AA16-1A502029A1A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7D4C204-4587-4C2F-AB34-91BB942B97E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FD623167-36D8-41AF-9E02-F53763C43A9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EAFD10B3-C5CA-40F9-AD2C-C08675A868C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C60969F2-F809-4D2E-87AE-79A9CAD9375E}"/>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58B0FC10-7B0D-41D1-84D2-A55019EC9312}"/>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C85AC3A3-32F1-4B5B-AE21-78721A950B16}"/>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AF62BC09-F91A-405B-A646-C91BA9AD02C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9FF28FFD-4172-43D2-AB95-1FB3CD34D65D}"/>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A8BFF350-63B7-4468-94AE-FBD385F40B86}"/>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B21E095-8213-40EE-AD8C-9FB0D86AFF2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98454B9E-022C-4CF6-88AF-99B9AA4F4A7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FCA96-663D-4446-AF89-6E44B422011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27153B96-24C7-46A6-AFFD-6376B9CB19D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46F67CFF-3659-44AD-9F7F-81D443ACB87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6B7B2AD7-2355-4A06-9384-7DA5818271A9}"/>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8B4800EC-CEF2-456A-ABAA-2E65E695874B}"/>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3FB6C1C3-48C1-4DE6-9B64-0A8060805A47}"/>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AD742BB0-BC9A-4E14-AA3D-B0B8B9CBC7CB}"/>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14B07C2D-938B-454A-81B3-4D54204DCBB5}"/>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57474</xdr:rowOff>
    </xdr:from>
    <xdr:to>
      <xdr:col>23</xdr:col>
      <xdr:colOff>133350</xdr:colOff>
      <xdr:row>82</xdr:row>
      <xdr:rowOff>72986</xdr:rowOff>
    </xdr:to>
    <xdr:cxnSp macro="">
      <xdr:nvCxnSpPr>
        <xdr:cNvPr id="198" name="直線コネクタ 197">
          <a:extLst>
            <a:ext uri="{FF2B5EF4-FFF2-40B4-BE49-F238E27FC236}">
              <a16:creationId xmlns:a16="http://schemas.microsoft.com/office/drawing/2014/main" id="{306EDF3F-19D5-417C-B56F-D84A4D161629}"/>
            </a:ext>
          </a:extLst>
        </xdr:cNvPr>
        <xdr:cNvCxnSpPr/>
      </xdr:nvCxnSpPr>
      <xdr:spPr>
        <a:xfrm>
          <a:off x="4114800" y="14116374"/>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7AAB7DDC-F440-48FF-BD81-E12B6982BFBE}"/>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BE5830EC-6AEF-48F0-9268-C0D77A35AF7A}"/>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32607</xdr:rowOff>
    </xdr:from>
    <xdr:to>
      <xdr:col>19</xdr:col>
      <xdr:colOff>133350</xdr:colOff>
      <xdr:row>82</xdr:row>
      <xdr:rowOff>57474</xdr:rowOff>
    </xdr:to>
    <xdr:cxnSp macro="">
      <xdr:nvCxnSpPr>
        <xdr:cNvPr id="201" name="直線コネクタ 200">
          <a:extLst>
            <a:ext uri="{FF2B5EF4-FFF2-40B4-BE49-F238E27FC236}">
              <a16:creationId xmlns:a16="http://schemas.microsoft.com/office/drawing/2014/main" id="{6ECF07EB-34A8-44BF-AFA2-81C1B1DFE076}"/>
            </a:ext>
          </a:extLst>
        </xdr:cNvPr>
        <xdr:cNvCxnSpPr/>
      </xdr:nvCxnSpPr>
      <xdr:spPr>
        <a:xfrm>
          <a:off x="3225800" y="14091507"/>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88CCBD70-EE23-4ADA-87E7-57907E0978B9}"/>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795B6983-2F4E-4FAC-A847-9CEB93DE9F2D}"/>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159654</xdr:rowOff>
    </xdr:from>
    <xdr:to>
      <xdr:col>15</xdr:col>
      <xdr:colOff>82550</xdr:colOff>
      <xdr:row>82</xdr:row>
      <xdr:rowOff>32607</xdr:rowOff>
    </xdr:to>
    <xdr:cxnSp macro="">
      <xdr:nvCxnSpPr>
        <xdr:cNvPr id="204" name="直線コネクタ 203">
          <a:extLst>
            <a:ext uri="{FF2B5EF4-FFF2-40B4-BE49-F238E27FC236}">
              <a16:creationId xmlns:a16="http://schemas.microsoft.com/office/drawing/2014/main" id="{2E856160-3992-4FE1-A09D-CC6EE7B29CAE}"/>
            </a:ext>
          </a:extLst>
        </xdr:cNvPr>
        <xdr:cNvCxnSpPr/>
      </xdr:nvCxnSpPr>
      <xdr:spPr>
        <a:xfrm>
          <a:off x="2336800" y="14047104"/>
          <a:ext cx="889000" cy="4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30AA2CAF-32ED-44B2-9576-72AB7A98E9C8}"/>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3161EE96-B6F0-4A3F-98C8-6DF98968C35C}"/>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150523</xdr:rowOff>
    </xdr:from>
    <xdr:to>
      <xdr:col>11</xdr:col>
      <xdr:colOff>31750</xdr:colOff>
      <xdr:row>81</xdr:row>
      <xdr:rowOff>159654</xdr:rowOff>
    </xdr:to>
    <xdr:cxnSp macro="">
      <xdr:nvCxnSpPr>
        <xdr:cNvPr id="207" name="直線コネクタ 206">
          <a:extLst>
            <a:ext uri="{FF2B5EF4-FFF2-40B4-BE49-F238E27FC236}">
              <a16:creationId xmlns:a16="http://schemas.microsoft.com/office/drawing/2014/main" id="{BC8B0B83-8B37-4381-923F-D0E19B5F66FB}"/>
            </a:ext>
          </a:extLst>
        </xdr:cNvPr>
        <xdr:cNvCxnSpPr/>
      </xdr:nvCxnSpPr>
      <xdr:spPr>
        <a:xfrm>
          <a:off x="1447800" y="14037973"/>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E736D209-3477-4273-9D13-45877D3067DC}"/>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92AEC8A2-C957-4913-B8CB-D583A46215EC}"/>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EE6B6D78-7D1D-4490-8D9D-0828DBFA07B4}"/>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97C66BE4-25A8-481A-B287-EBAC5E56DD7B}"/>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7852EAB-579F-432D-996B-FDEE5A62A81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F8DD723-AEC2-4D11-87C4-78B070AA8CF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47E25E8-0A68-4983-B57A-BA3A344647F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727E093-1FA5-4068-9746-2BD4721936E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5B59B29-1245-466E-9B1C-FE5C8BF78F2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22186</xdr:rowOff>
    </xdr:from>
    <xdr:to>
      <xdr:col>23</xdr:col>
      <xdr:colOff>184150</xdr:colOff>
      <xdr:row>82</xdr:row>
      <xdr:rowOff>123786</xdr:rowOff>
    </xdr:to>
    <xdr:sp macro="" textlink="">
      <xdr:nvSpPr>
        <xdr:cNvPr id="217" name="楕円 216">
          <a:extLst>
            <a:ext uri="{FF2B5EF4-FFF2-40B4-BE49-F238E27FC236}">
              <a16:creationId xmlns:a16="http://schemas.microsoft.com/office/drawing/2014/main" id="{62F45D0B-E257-4897-91A4-A1D8DCE3D4D4}"/>
            </a:ext>
          </a:extLst>
        </xdr:cNvPr>
        <xdr:cNvSpPr/>
      </xdr:nvSpPr>
      <xdr:spPr>
        <a:xfrm>
          <a:off x="4902200" y="140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38713</xdr:rowOff>
    </xdr:from>
    <xdr:ext cx="762000" cy="259045"/>
    <xdr:sp macro="" textlink="">
      <xdr:nvSpPr>
        <xdr:cNvPr id="218" name="人件費・物件費等の状況該当値テキスト">
          <a:extLst>
            <a:ext uri="{FF2B5EF4-FFF2-40B4-BE49-F238E27FC236}">
              <a16:creationId xmlns:a16="http://schemas.microsoft.com/office/drawing/2014/main" id="{1CD15577-621A-4C8E-9F09-CD95BA5B28BA}"/>
            </a:ext>
          </a:extLst>
        </xdr:cNvPr>
        <xdr:cNvSpPr txBox="1"/>
      </xdr:nvSpPr>
      <xdr:spPr>
        <a:xfrm>
          <a:off x="5041900" y="139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6674</xdr:rowOff>
    </xdr:from>
    <xdr:to>
      <xdr:col>19</xdr:col>
      <xdr:colOff>184150</xdr:colOff>
      <xdr:row>82</xdr:row>
      <xdr:rowOff>108274</xdr:rowOff>
    </xdr:to>
    <xdr:sp macro="" textlink="">
      <xdr:nvSpPr>
        <xdr:cNvPr id="219" name="楕円 218">
          <a:extLst>
            <a:ext uri="{FF2B5EF4-FFF2-40B4-BE49-F238E27FC236}">
              <a16:creationId xmlns:a16="http://schemas.microsoft.com/office/drawing/2014/main" id="{B93EE25F-4F44-4AD6-BEB2-5F6E31B4B038}"/>
            </a:ext>
          </a:extLst>
        </xdr:cNvPr>
        <xdr:cNvSpPr/>
      </xdr:nvSpPr>
      <xdr:spPr>
        <a:xfrm>
          <a:off x="4064000" y="140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93051</xdr:rowOff>
    </xdr:from>
    <xdr:ext cx="736600" cy="259045"/>
    <xdr:sp macro="" textlink="">
      <xdr:nvSpPr>
        <xdr:cNvPr id="220" name="テキスト ボックス 219">
          <a:extLst>
            <a:ext uri="{FF2B5EF4-FFF2-40B4-BE49-F238E27FC236}">
              <a16:creationId xmlns:a16="http://schemas.microsoft.com/office/drawing/2014/main" id="{0AF41FBB-C835-477D-B3EB-76FE15054109}"/>
            </a:ext>
          </a:extLst>
        </xdr:cNvPr>
        <xdr:cNvSpPr txBox="1"/>
      </xdr:nvSpPr>
      <xdr:spPr>
        <a:xfrm>
          <a:off x="3733800" y="1415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153257</xdr:rowOff>
    </xdr:from>
    <xdr:to>
      <xdr:col>15</xdr:col>
      <xdr:colOff>133350</xdr:colOff>
      <xdr:row>82</xdr:row>
      <xdr:rowOff>83407</xdr:rowOff>
    </xdr:to>
    <xdr:sp macro="" textlink="">
      <xdr:nvSpPr>
        <xdr:cNvPr id="221" name="楕円 220">
          <a:extLst>
            <a:ext uri="{FF2B5EF4-FFF2-40B4-BE49-F238E27FC236}">
              <a16:creationId xmlns:a16="http://schemas.microsoft.com/office/drawing/2014/main" id="{E06DCC75-3234-4670-B2E6-732AB19FCD78}"/>
            </a:ext>
          </a:extLst>
        </xdr:cNvPr>
        <xdr:cNvSpPr/>
      </xdr:nvSpPr>
      <xdr:spPr>
        <a:xfrm>
          <a:off x="3175000" y="140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68184</xdr:rowOff>
    </xdr:from>
    <xdr:ext cx="762000" cy="259045"/>
    <xdr:sp macro="" textlink="">
      <xdr:nvSpPr>
        <xdr:cNvPr id="222" name="テキスト ボックス 221">
          <a:extLst>
            <a:ext uri="{FF2B5EF4-FFF2-40B4-BE49-F238E27FC236}">
              <a16:creationId xmlns:a16="http://schemas.microsoft.com/office/drawing/2014/main" id="{FCFE81B0-B30F-4825-B8E9-61CABB92CEDF}"/>
            </a:ext>
          </a:extLst>
        </xdr:cNvPr>
        <xdr:cNvSpPr txBox="1"/>
      </xdr:nvSpPr>
      <xdr:spPr>
        <a:xfrm>
          <a:off x="2844800" y="141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108854</xdr:rowOff>
    </xdr:from>
    <xdr:to>
      <xdr:col>11</xdr:col>
      <xdr:colOff>82550</xdr:colOff>
      <xdr:row>82</xdr:row>
      <xdr:rowOff>39004</xdr:rowOff>
    </xdr:to>
    <xdr:sp macro="" textlink="">
      <xdr:nvSpPr>
        <xdr:cNvPr id="223" name="楕円 222">
          <a:extLst>
            <a:ext uri="{FF2B5EF4-FFF2-40B4-BE49-F238E27FC236}">
              <a16:creationId xmlns:a16="http://schemas.microsoft.com/office/drawing/2014/main" id="{CD95BF9E-4B3B-4AAF-B168-D36995212A06}"/>
            </a:ext>
          </a:extLst>
        </xdr:cNvPr>
        <xdr:cNvSpPr/>
      </xdr:nvSpPr>
      <xdr:spPr>
        <a:xfrm>
          <a:off x="2286000" y="139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23781</xdr:rowOff>
    </xdr:from>
    <xdr:ext cx="762000" cy="259045"/>
    <xdr:sp macro="" textlink="">
      <xdr:nvSpPr>
        <xdr:cNvPr id="224" name="テキスト ボックス 223">
          <a:extLst>
            <a:ext uri="{FF2B5EF4-FFF2-40B4-BE49-F238E27FC236}">
              <a16:creationId xmlns:a16="http://schemas.microsoft.com/office/drawing/2014/main" id="{49811E0E-26CC-4753-8574-33576E9860D8}"/>
            </a:ext>
          </a:extLst>
        </xdr:cNvPr>
        <xdr:cNvSpPr txBox="1"/>
      </xdr:nvSpPr>
      <xdr:spPr>
        <a:xfrm>
          <a:off x="1955800" y="140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99723</xdr:rowOff>
    </xdr:from>
    <xdr:to>
      <xdr:col>7</xdr:col>
      <xdr:colOff>31750</xdr:colOff>
      <xdr:row>82</xdr:row>
      <xdr:rowOff>29873</xdr:rowOff>
    </xdr:to>
    <xdr:sp macro="" textlink="">
      <xdr:nvSpPr>
        <xdr:cNvPr id="225" name="楕円 224">
          <a:extLst>
            <a:ext uri="{FF2B5EF4-FFF2-40B4-BE49-F238E27FC236}">
              <a16:creationId xmlns:a16="http://schemas.microsoft.com/office/drawing/2014/main" id="{891742ED-BDDB-4249-A87F-F07EA6965CC3}"/>
            </a:ext>
          </a:extLst>
        </xdr:cNvPr>
        <xdr:cNvSpPr/>
      </xdr:nvSpPr>
      <xdr:spPr>
        <a:xfrm>
          <a:off x="1397000" y="139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14650</xdr:rowOff>
    </xdr:from>
    <xdr:ext cx="762000" cy="259045"/>
    <xdr:sp macro="" textlink="">
      <xdr:nvSpPr>
        <xdr:cNvPr id="226" name="テキスト ボックス 225">
          <a:extLst>
            <a:ext uri="{FF2B5EF4-FFF2-40B4-BE49-F238E27FC236}">
              <a16:creationId xmlns:a16="http://schemas.microsoft.com/office/drawing/2014/main" id="{511F495D-0EAB-4963-ABE7-E5ECEC8FD5E4}"/>
            </a:ext>
          </a:extLst>
        </xdr:cNvPr>
        <xdr:cNvSpPr txBox="1"/>
      </xdr:nvSpPr>
      <xdr:spPr>
        <a:xfrm>
          <a:off x="1066800" y="140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6D08D57A-5699-4FCF-9B97-1335624BD51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2BA9B47D-F6FE-42C3-8B55-503C556FBA9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65036F00-7101-469A-9D49-C0A49DF5C93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9BA26B93-366E-45BB-AF64-42DE97C9AF7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8428783D-4CD2-4386-B5F3-27C6AEE79B9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2AECAF2B-86BF-4184-83DC-8DFE019CF66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A8ABE7B8-1018-40E7-B90E-1260014EED1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7F7DD390-00FC-4EF5-A741-A4EEBA616E2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F9D8DAA8-3D3A-457F-9A60-3B4F7EACE08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1464951D-754C-4B75-B15A-CD1E1AFBF97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14547E7F-F638-4DAC-8D96-EDA7CE13C0A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B47FB480-4180-4145-8D68-98DC0871153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D9918985-3683-45C3-8F4D-EACFA8C10A7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給与水準の適正化、定員管理に努めている。前回数値より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ポイント減少し、類似団体平均を上回った。今後も適正な定員管理を図っていく。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11A73B56-4F9F-4FCD-B8BC-11384D9DDBA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DCFF1245-55F1-4BD5-B1FF-D3267BF33BD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E7FA4462-6056-4E12-82DB-BA2A1225975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6FDF322F-E6FA-47E1-BABA-AC9851CD7A0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A8859E7E-E1E8-4E1A-8170-B58D18AC824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F4AC4E73-5835-4DA2-93B7-10ABDA27242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1719D89F-19EA-40D5-81C7-B9B72D7BC3D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63F92FB1-C4EA-4EDD-8C5E-DDD47F26741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86408659-E29D-4D17-BF5A-90A672DED36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856E2F49-9B59-4252-ACB6-CCAD8C2CB7A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2991BABC-E8E9-40AC-B087-8084A03E0C5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B03C2BC5-3E49-4AFD-A467-2F25A3607DD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6CB3A92-46B7-417C-A024-1C20A9828A0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A61A02CE-997B-4496-9EB9-8B4C9C6632E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12056C0F-CACD-437C-9139-5474E07B953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5B007944-071D-4A7A-A19A-8DDB64D6CAFB}"/>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43C738CA-1EA5-4669-AE27-FC7BBC336924}"/>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9D9DD57A-8771-40C7-BC05-161081FB4BE7}"/>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B83E6382-6C85-4973-A0D2-631FD56F8056}"/>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E84BD233-0B12-4BCB-8123-6BCE2E0CBD2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86</xdr:row>
      <xdr:rowOff>7761</xdr:rowOff>
    </xdr:to>
    <xdr:cxnSp macro="">
      <xdr:nvCxnSpPr>
        <xdr:cNvPr id="260" name="直線コネクタ 259">
          <a:extLst>
            <a:ext uri="{FF2B5EF4-FFF2-40B4-BE49-F238E27FC236}">
              <a16:creationId xmlns:a16="http://schemas.microsoft.com/office/drawing/2014/main" id="{FC8E3562-9E0B-46D9-9AB3-3BEE029593F5}"/>
            </a:ext>
          </a:extLst>
        </xdr:cNvPr>
        <xdr:cNvCxnSpPr/>
      </xdr:nvCxnSpPr>
      <xdr:spPr>
        <a:xfrm flipV="1">
          <a:off x="16179800" y="1463181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885E0934-A491-4C9A-ADF0-EDB7BE981A5B}"/>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920A167F-561F-47BD-A440-A20AED684BE5}"/>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74789</xdr:rowOff>
    </xdr:to>
    <xdr:cxnSp macro="">
      <xdr:nvCxnSpPr>
        <xdr:cNvPr id="263" name="直線コネクタ 262">
          <a:extLst>
            <a:ext uri="{FF2B5EF4-FFF2-40B4-BE49-F238E27FC236}">
              <a16:creationId xmlns:a16="http://schemas.microsoft.com/office/drawing/2014/main" id="{484AC234-DAFF-4C21-871D-6ACAD912E4FB}"/>
            </a:ext>
          </a:extLst>
        </xdr:cNvPr>
        <xdr:cNvCxnSpPr/>
      </xdr:nvCxnSpPr>
      <xdr:spPr>
        <a:xfrm flipV="1">
          <a:off x="15290800" y="147524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8F8B8AAE-39E7-454C-8A24-E30CA0C64B67}"/>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FA5915E9-0CDA-41BC-80AC-724405FF018B}"/>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74789</xdr:rowOff>
    </xdr:to>
    <xdr:cxnSp macro="">
      <xdr:nvCxnSpPr>
        <xdr:cNvPr id="266" name="直線コネクタ 265">
          <a:extLst>
            <a:ext uri="{FF2B5EF4-FFF2-40B4-BE49-F238E27FC236}">
              <a16:creationId xmlns:a16="http://schemas.microsoft.com/office/drawing/2014/main" id="{3B587518-8369-40D2-A497-71C96063B231}"/>
            </a:ext>
          </a:extLst>
        </xdr:cNvPr>
        <xdr:cNvCxnSpPr/>
      </xdr:nvCxnSpPr>
      <xdr:spPr>
        <a:xfrm>
          <a:off x="14401800" y="147256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D1CBDF08-BDDF-4EEF-9794-C88A10D90575}"/>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3C41D9AC-6D42-41D3-A2D6-731633BD26C2}"/>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85</xdr:row>
      <xdr:rowOff>152400</xdr:rowOff>
    </xdr:to>
    <xdr:cxnSp macro="">
      <xdr:nvCxnSpPr>
        <xdr:cNvPr id="269" name="直線コネクタ 268">
          <a:extLst>
            <a:ext uri="{FF2B5EF4-FFF2-40B4-BE49-F238E27FC236}">
              <a16:creationId xmlns:a16="http://schemas.microsoft.com/office/drawing/2014/main" id="{87544F0D-54A4-4CCC-B519-D5EF13527387}"/>
            </a:ext>
          </a:extLst>
        </xdr:cNvPr>
        <xdr:cNvCxnSpPr/>
      </xdr:nvCxnSpPr>
      <xdr:spPr>
        <a:xfrm>
          <a:off x="13512800" y="14430728"/>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652535D-47E7-481F-AE56-4DC6CB0C2BD3}"/>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99B39487-771A-47A4-807F-0E37A8EBC14B}"/>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9F72B148-31E2-4AD7-9134-95A7142673FF}"/>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92093276-6E8B-451D-91B7-65F67CE813F6}"/>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56DC9B3-AC56-43F6-847E-C4BBEE6ADA9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689D37E-2244-4C3E-9E95-2E3E8B0F673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ED1376B-FC7C-4DB7-96D3-D3FE2E298AF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508F9A3-A9D6-47B6-8918-4857AB4BB7C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53E61162-6FB2-4A78-987C-D7D745A57F5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9" name="楕円 278">
          <a:extLst>
            <a:ext uri="{FF2B5EF4-FFF2-40B4-BE49-F238E27FC236}">
              <a16:creationId xmlns:a16="http://schemas.microsoft.com/office/drawing/2014/main" id="{D6E1BD53-898E-4AE7-AB2F-680A2FD8E737}"/>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80" name="給与水準   （国との比較）該当値テキスト">
          <a:extLst>
            <a:ext uri="{FF2B5EF4-FFF2-40B4-BE49-F238E27FC236}">
              <a16:creationId xmlns:a16="http://schemas.microsoft.com/office/drawing/2014/main" id="{7E02F74A-4C99-4E3C-9095-4E2480F9D5BC}"/>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81" name="楕円 280">
          <a:extLst>
            <a:ext uri="{FF2B5EF4-FFF2-40B4-BE49-F238E27FC236}">
              <a16:creationId xmlns:a16="http://schemas.microsoft.com/office/drawing/2014/main" id="{12FFAB58-1E7C-4893-AC07-2C41A22191FF}"/>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82" name="テキスト ボックス 281">
          <a:extLst>
            <a:ext uri="{FF2B5EF4-FFF2-40B4-BE49-F238E27FC236}">
              <a16:creationId xmlns:a16="http://schemas.microsoft.com/office/drawing/2014/main" id="{D39CA8BF-8A10-4824-92E8-6E993C726244}"/>
            </a:ext>
          </a:extLst>
        </xdr:cNvPr>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3" name="楕円 282">
          <a:extLst>
            <a:ext uri="{FF2B5EF4-FFF2-40B4-BE49-F238E27FC236}">
              <a16:creationId xmlns:a16="http://schemas.microsoft.com/office/drawing/2014/main" id="{B48E026A-6DD0-477B-8016-E39BF97CE351}"/>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6769ED83-3794-4DF1-9CD0-2770DBAB064E}"/>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a:extLst>
            <a:ext uri="{FF2B5EF4-FFF2-40B4-BE49-F238E27FC236}">
              <a16:creationId xmlns:a16="http://schemas.microsoft.com/office/drawing/2014/main" id="{0C5ACBAA-3F3B-45A1-8F7B-F60C7A75D3E4}"/>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a:extLst>
            <a:ext uri="{FF2B5EF4-FFF2-40B4-BE49-F238E27FC236}">
              <a16:creationId xmlns:a16="http://schemas.microsoft.com/office/drawing/2014/main" id="{4184448D-40DB-4E16-BA02-4148DF7EE4A1}"/>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7" name="楕円 286">
          <a:extLst>
            <a:ext uri="{FF2B5EF4-FFF2-40B4-BE49-F238E27FC236}">
              <a16:creationId xmlns:a16="http://schemas.microsoft.com/office/drawing/2014/main" id="{CEDBCD39-6995-46EE-A3AB-645C2AAA7ADF}"/>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88" name="テキスト ボックス 287">
          <a:extLst>
            <a:ext uri="{FF2B5EF4-FFF2-40B4-BE49-F238E27FC236}">
              <a16:creationId xmlns:a16="http://schemas.microsoft.com/office/drawing/2014/main" id="{EDBD93E2-5DA3-43C3-8077-A1D9D258E0E5}"/>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9318012-CEBB-418D-9B67-7BC4E494822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ABF8549A-46A2-44AE-8588-EF34AB96CD2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A66B33E0-9911-4D12-B818-BD71D62419B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B13EEEF5-DB11-4C28-B304-1ACA3E1866D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85A95CDF-F643-4541-99A1-E7A9354312E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8A69111-F506-497F-B250-39C5E8435AB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2C05E969-0B1C-42FE-85E0-419FA1BE04E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4C39D7A1-141A-41EC-8E73-70159D382D8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6FBDF12B-4AE8-434B-A98D-27765B93B0D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6B438D66-D060-4E99-8B2C-3332F830654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61656101-187E-4C2D-BE16-9C80BD96556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CF53E5FA-72B2-4390-94A6-7B5424B6D50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4F801F78-5B7E-40FA-B344-396B85C8F17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職員数はほぼ横ばいであるが、人口減少の影響もあり、数値が若干上昇した。</a:t>
          </a:r>
          <a:endParaRPr lang="ja-JP" altLang="ja-JP" sz="1400">
            <a:effectLst/>
          </a:endParaRPr>
        </a:p>
        <a:p>
          <a:r>
            <a:rPr kumimoji="1" lang="ja-JP" altLang="ja-JP" sz="1100">
              <a:solidFill>
                <a:schemeClr val="dk1"/>
              </a:solidFill>
              <a:effectLst/>
              <a:latin typeface="+mn-lt"/>
              <a:ea typeface="+mn-ea"/>
              <a:cs typeface="+mn-cs"/>
            </a:rPr>
            <a:t>　依然として類似団体平均と比べて職員が多い状態にあり、定員適正化計画に基づき、退職者に対し新規採用を抑制して規模に見合った職員数を目指しているところである。今後、住民サービスの低下を招かないよう注意しつつも、組織の抜本的な見直しを行い、さらなる職員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773D1B11-C367-4544-BC72-DFD55F48819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EDC53E7D-77A9-4EEF-910E-87D5C5C0350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1F996297-3D4D-485F-98A0-6773C33A198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ED35791C-04DC-4233-9DA2-09494D3AC78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C6D13290-EC2E-4A45-83CB-47858054984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A9E63DCA-1907-49AD-B258-23BFE610CF8F}"/>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FE048A53-BDE1-4C4F-B7E1-F4313EF45A1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80BC5723-885E-405F-88C4-5003A1A1366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CC5CFF12-E70D-4E06-9171-8B7D870DBA8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B9C3CBB7-1555-49F9-B4B1-7995B521CD0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48E65F4D-01B6-433E-A4B1-A252C52DB937}"/>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F90A8AF7-C217-4BB5-86B3-DA068B730F0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BA270952-12D7-46E5-A751-7E7FD462921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FDD76DF4-1590-4F0D-8AB1-A2BBEC03CDD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49F9AA90-4744-4914-B613-CD7AAA380EA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315B9023-D689-443F-A8A7-E995320E519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8232339C-3FC4-452E-917A-BAA2DDF183C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631DAD58-A79C-476E-8C25-A215B4CCF3A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8E31A10C-7AC8-464A-9C64-2C0ED1E7E4D3}"/>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EBCA225E-689C-458E-A0C2-90BEAF53DE76}"/>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EFB4B92A-A01D-4F95-B6FE-19BCCE2827B8}"/>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71D6E3BB-1A87-4D98-83D6-EE2043C6B194}"/>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8E66DE3-E56E-4CD2-B462-892D74E7CAF5}"/>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62</xdr:row>
      <xdr:rowOff>18022</xdr:rowOff>
    </xdr:to>
    <xdr:cxnSp macro="">
      <xdr:nvCxnSpPr>
        <xdr:cNvPr id="325" name="直線コネクタ 324">
          <a:extLst>
            <a:ext uri="{FF2B5EF4-FFF2-40B4-BE49-F238E27FC236}">
              <a16:creationId xmlns:a16="http://schemas.microsoft.com/office/drawing/2014/main" id="{5FD39F49-670B-4C78-BB00-9B6AE1B3019D}"/>
            </a:ext>
          </a:extLst>
        </xdr:cNvPr>
        <xdr:cNvCxnSpPr/>
      </xdr:nvCxnSpPr>
      <xdr:spPr>
        <a:xfrm>
          <a:off x="16179800" y="10612301"/>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668C9EE2-B142-497C-8F23-EE977C21E759}"/>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12B7B39D-E9CF-4C38-A7F7-672309EE1F48}"/>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135467</xdr:rowOff>
    </xdr:from>
    <xdr:to>
      <xdr:col>77</xdr:col>
      <xdr:colOff>44450</xdr:colOff>
      <xdr:row>61</xdr:row>
      <xdr:rowOff>153851</xdr:rowOff>
    </xdr:to>
    <xdr:cxnSp macro="">
      <xdr:nvCxnSpPr>
        <xdr:cNvPr id="328" name="直線コネクタ 327">
          <a:extLst>
            <a:ext uri="{FF2B5EF4-FFF2-40B4-BE49-F238E27FC236}">
              <a16:creationId xmlns:a16="http://schemas.microsoft.com/office/drawing/2014/main" id="{35952ED8-0641-495F-AADB-9C29301CD098}"/>
            </a:ext>
          </a:extLst>
        </xdr:cNvPr>
        <xdr:cNvCxnSpPr/>
      </xdr:nvCxnSpPr>
      <xdr:spPr>
        <a:xfrm>
          <a:off x="15290800" y="10593917"/>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50B351BB-AC15-468F-AC74-88B2B811DC5C}"/>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9A47ADAD-A1A1-4FFF-ACC5-84646B9666D5}"/>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130870</xdr:rowOff>
    </xdr:from>
    <xdr:to>
      <xdr:col>72</xdr:col>
      <xdr:colOff>203200</xdr:colOff>
      <xdr:row>61</xdr:row>
      <xdr:rowOff>135467</xdr:rowOff>
    </xdr:to>
    <xdr:cxnSp macro="">
      <xdr:nvCxnSpPr>
        <xdr:cNvPr id="331" name="直線コネクタ 330">
          <a:extLst>
            <a:ext uri="{FF2B5EF4-FFF2-40B4-BE49-F238E27FC236}">
              <a16:creationId xmlns:a16="http://schemas.microsoft.com/office/drawing/2014/main" id="{C38573AD-58CC-41DA-B489-4ACB9D4E5751}"/>
            </a:ext>
          </a:extLst>
        </xdr:cNvPr>
        <xdr:cNvCxnSpPr/>
      </xdr:nvCxnSpPr>
      <xdr:spPr>
        <a:xfrm>
          <a:off x="14401800" y="1058932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F95B3856-F2C0-44F1-B29D-9D0DA21B7F5D}"/>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74FB6843-3EAE-4D9B-BF23-1AF82F45F453}"/>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96399</xdr:rowOff>
    </xdr:from>
    <xdr:to>
      <xdr:col>68</xdr:col>
      <xdr:colOff>152400</xdr:colOff>
      <xdr:row>61</xdr:row>
      <xdr:rowOff>130870</xdr:rowOff>
    </xdr:to>
    <xdr:cxnSp macro="">
      <xdr:nvCxnSpPr>
        <xdr:cNvPr id="334" name="直線コネクタ 333">
          <a:extLst>
            <a:ext uri="{FF2B5EF4-FFF2-40B4-BE49-F238E27FC236}">
              <a16:creationId xmlns:a16="http://schemas.microsoft.com/office/drawing/2014/main" id="{44C16518-F2C3-4E61-ABF9-68BBE6B4BA92}"/>
            </a:ext>
          </a:extLst>
        </xdr:cNvPr>
        <xdr:cNvCxnSpPr/>
      </xdr:nvCxnSpPr>
      <xdr:spPr>
        <a:xfrm>
          <a:off x="13512800" y="105548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38206D08-0DEF-41E2-9E81-0F83AD1A0C3B}"/>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0CEEB869-7722-4CD3-BA1D-3D5FA2AA1724}"/>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1F8ABEE-BFDD-42FD-B63B-BD0FEF128FA3}"/>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F4A4E8CE-90CC-43B7-9D2F-9EB21C913C75}"/>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BE96A7B-182E-46EF-8DB7-E266A5A0634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542FE12-C75A-4C4C-A91C-6303CD2596E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ABACA50-8817-4118-A2C7-4AD1266CB79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E3A293E1-07AA-4BF6-8FAB-5835F85839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130201CD-8A87-4BE3-89DD-E0A0042A75D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44" name="楕円 343">
          <a:extLst>
            <a:ext uri="{FF2B5EF4-FFF2-40B4-BE49-F238E27FC236}">
              <a16:creationId xmlns:a16="http://schemas.microsoft.com/office/drawing/2014/main" id="{6EBDD7D1-4A7B-44D0-9511-85432DCF8BBD}"/>
            </a:ext>
          </a:extLst>
        </xdr:cNvPr>
        <xdr:cNvSpPr/>
      </xdr:nvSpPr>
      <xdr:spPr>
        <a:xfrm>
          <a:off x="169672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110749</xdr:rowOff>
    </xdr:from>
    <xdr:ext cx="762000" cy="259045"/>
    <xdr:sp macro="" textlink="">
      <xdr:nvSpPr>
        <xdr:cNvPr id="345" name="定員管理の状況該当値テキスト">
          <a:extLst>
            <a:ext uri="{FF2B5EF4-FFF2-40B4-BE49-F238E27FC236}">
              <a16:creationId xmlns:a16="http://schemas.microsoft.com/office/drawing/2014/main" id="{702CD736-AF88-4833-ACC0-24E0D44B0CCE}"/>
            </a:ext>
          </a:extLst>
        </xdr:cNvPr>
        <xdr:cNvSpPr txBox="1"/>
      </xdr:nvSpPr>
      <xdr:spPr>
        <a:xfrm>
          <a:off x="17106900" y="1056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6" name="楕円 345">
          <a:extLst>
            <a:ext uri="{FF2B5EF4-FFF2-40B4-BE49-F238E27FC236}">
              <a16:creationId xmlns:a16="http://schemas.microsoft.com/office/drawing/2014/main" id="{697404E0-10DF-4569-9CDD-E788F4D48EA7}"/>
            </a:ext>
          </a:extLst>
        </xdr:cNvPr>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7" name="テキスト ボックス 346">
          <a:extLst>
            <a:ext uri="{FF2B5EF4-FFF2-40B4-BE49-F238E27FC236}">
              <a16:creationId xmlns:a16="http://schemas.microsoft.com/office/drawing/2014/main" id="{4AA88FC8-8A35-49C6-AACF-EB0EFA1E11F2}"/>
            </a:ext>
          </a:extLst>
        </xdr:cNvPr>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84667</xdr:rowOff>
    </xdr:from>
    <xdr:to>
      <xdr:col>73</xdr:col>
      <xdr:colOff>44450</xdr:colOff>
      <xdr:row>62</xdr:row>
      <xdr:rowOff>14817</xdr:rowOff>
    </xdr:to>
    <xdr:sp macro="" textlink="">
      <xdr:nvSpPr>
        <xdr:cNvPr id="348" name="楕円 347">
          <a:extLst>
            <a:ext uri="{FF2B5EF4-FFF2-40B4-BE49-F238E27FC236}">
              <a16:creationId xmlns:a16="http://schemas.microsoft.com/office/drawing/2014/main" id="{38609B76-B95B-4D56-92FD-1EDB44697507}"/>
            </a:ext>
          </a:extLst>
        </xdr:cNvPr>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49" name="テキスト ボックス 348">
          <a:extLst>
            <a:ext uri="{FF2B5EF4-FFF2-40B4-BE49-F238E27FC236}">
              <a16:creationId xmlns:a16="http://schemas.microsoft.com/office/drawing/2014/main" id="{078BFC4E-1A22-4ECF-BBD4-864278535C01}"/>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80070</xdr:rowOff>
    </xdr:from>
    <xdr:to>
      <xdr:col>68</xdr:col>
      <xdr:colOff>203200</xdr:colOff>
      <xdr:row>62</xdr:row>
      <xdr:rowOff>10220</xdr:rowOff>
    </xdr:to>
    <xdr:sp macro="" textlink="">
      <xdr:nvSpPr>
        <xdr:cNvPr id="350" name="楕円 349">
          <a:extLst>
            <a:ext uri="{FF2B5EF4-FFF2-40B4-BE49-F238E27FC236}">
              <a16:creationId xmlns:a16="http://schemas.microsoft.com/office/drawing/2014/main" id="{8A930E40-B5F6-4A1F-BE32-9B3F9B62F188}"/>
            </a:ext>
          </a:extLst>
        </xdr:cNvPr>
        <xdr:cNvSpPr/>
      </xdr:nvSpPr>
      <xdr:spPr>
        <a:xfrm>
          <a:off x="14351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166447</xdr:rowOff>
    </xdr:from>
    <xdr:ext cx="762000" cy="259045"/>
    <xdr:sp macro="" textlink="">
      <xdr:nvSpPr>
        <xdr:cNvPr id="351" name="テキスト ボックス 350">
          <a:extLst>
            <a:ext uri="{FF2B5EF4-FFF2-40B4-BE49-F238E27FC236}">
              <a16:creationId xmlns:a16="http://schemas.microsoft.com/office/drawing/2014/main" id="{713D4781-12CC-41A6-B2B9-3945BCDE92F2}"/>
            </a:ext>
          </a:extLst>
        </xdr:cNvPr>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45599</xdr:rowOff>
    </xdr:from>
    <xdr:to>
      <xdr:col>64</xdr:col>
      <xdr:colOff>152400</xdr:colOff>
      <xdr:row>61</xdr:row>
      <xdr:rowOff>147199</xdr:rowOff>
    </xdr:to>
    <xdr:sp macro="" textlink="">
      <xdr:nvSpPr>
        <xdr:cNvPr id="352" name="楕円 351">
          <a:extLst>
            <a:ext uri="{FF2B5EF4-FFF2-40B4-BE49-F238E27FC236}">
              <a16:creationId xmlns:a16="http://schemas.microsoft.com/office/drawing/2014/main" id="{72E5B680-BD64-4A8B-88E3-152D8344413D}"/>
            </a:ext>
          </a:extLst>
        </xdr:cNvPr>
        <xdr:cNvSpPr/>
      </xdr:nvSpPr>
      <xdr:spPr>
        <a:xfrm>
          <a:off x="13462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131976</xdr:rowOff>
    </xdr:from>
    <xdr:ext cx="762000" cy="259045"/>
    <xdr:sp macro="" textlink="">
      <xdr:nvSpPr>
        <xdr:cNvPr id="353" name="テキスト ボックス 352">
          <a:extLst>
            <a:ext uri="{FF2B5EF4-FFF2-40B4-BE49-F238E27FC236}">
              <a16:creationId xmlns:a16="http://schemas.microsoft.com/office/drawing/2014/main" id="{EAFA84FB-664A-4BC8-B6D2-14C605262C2F}"/>
            </a:ext>
          </a:extLst>
        </xdr:cNvPr>
        <xdr:cNvSpPr txBox="1"/>
      </xdr:nvSpPr>
      <xdr:spPr>
        <a:xfrm>
          <a:off x="13131800" y="1059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98CBBC9D-EF18-4362-B739-97331FA3D87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8947AD9F-B099-4E65-97B1-066DE433CB4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3715E646-BC6F-4317-8DF5-01A63C7A05E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E164F3D0-82E2-43B9-8D56-3A480EF5BB5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7E4AC600-06B7-413B-9EF6-63F75EE4973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94FE57D5-3F7D-47EE-B155-D843F446569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C304EAC2-BBF3-477A-9F53-91D4B2BE579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869EA090-56C7-402A-842D-EE52938CE6A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97B1596E-83EA-4D1A-AC89-A0DA60502FE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6D1079D1-9781-4D57-A3E6-D63AC004908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E63EF425-C920-4032-AEB1-5C6E5AA4EE2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F737EFED-31F0-4238-BBED-C19A0DC7F52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DF5FA20D-63C8-4BBD-9BF8-7622FF78F27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％の改善となり、類似団体の平均を下回った。</a:t>
          </a:r>
          <a:endParaRPr lang="ja-JP" altLang="ja-JP" sz="1400">
            <a:effectLst/>
          </a:endParaRPr>
        </a:p>
        <a:p>
          <a:r>
            <a:rPr kumimoji="1" lang="ja-JP" altLang="ja-JP" sz="1100">
              <a:solidFill>
                <a:schemeClr val="dk1"/>
              </a:solidFill>
              <a:effectLst/>
              <a:latin typeface="+mn-lt"/>
              <a:ea typeface="+mn-ea"/>
              <a:cs typeface="+mn-cs"/>
            </a:rPr>
            <a:t>　令和４年度は地方債借入額が前年度比△</a:t>
          </a:r>
          <a:r>
            <a:rPr kumimoji="1" lang="en-US" altLang="ja-JP" sz="1100">
              <a:solidFill>
                <a:schemeClr val="dk1"/>
              </a:solidFill>
              <a:effectLst/>
              <a:latin typeface="+mn-lt"/>
              <a:ea typeface="+mn-ea"/>
              <a:cs typeface="+mn-cs"/>
            </a:rPr>
            <a:t>113896</a:t>
          </a:r>
          <a:r>
            <a:rPr kumimoji="1" lang="ja-JP" altLang="ja-JP" sz="1100">
              <a:solidFill>
                <a:schemeClr val="dk1"/>
              </a:solidFill>
              <a:effectLst/>
              <a:latin typeface="+mn-lt"/>
              <a:ea typeface="+mn-ea"/>
              <a:cs typeface="+mn-cs"/>
            </a:rPr>
            <a:t>千円となり抑制に努めた。今後も、より交付税算入率の高い臨時財政対策債、辺地対策事業債、過疎対策事業債などの地方債を活用し、将来負担の軽減に努める。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4732D4E-9776-475C-9030-A0D82677748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840E780F-D7AE-4CB1-A00A-72320FEC840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15145562-9CF0-42CC-B3FA-0E5A3C022B1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AE773436-71A5-41A3-9204-63B8764119F8}"/>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DCF4CC3-1E58-49F9-89F2-11E200299615}"/>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E5C20199-78D6-4496-B234-8F9413AE0FD7}"/>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D9A30975-638C-4EAE-B582-25010A775E03}"/>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7DAE76C6-40D1-4769-A917-11689797A7D4}"/>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31D4BA79-62E8-4E57-A168-FE50A55943A6}"/>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A837F920-FD51-481C-86B9-ACBEDC812E2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DF90C00A-3C04-4D21-968B-2874CD0F554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E5DB12CF-5D11-4C28-896F-A673F895CF32}"/>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47360747-F5AD-4476-AED7-0968EDEC8974}"/>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D1D8DE2D-C807-4FEF-B3D4-35AC0FE2ADA1}"/>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832492E5-0EBB-4215-A01E-5FC0A68183A2}"/>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5407912-B02F-4B4B-BB3B-1F671DF3C47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D691160B-5451-461C-B824-FEC0592774FC}"/>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63F674FA-BD3E-41BA-9385-FDA9BDB2163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76FC0354-E878-43F1-AE52-7660DCA8CF1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C0770B1B-BF6A-42AB-933C-6BE1600E014C}"/>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6F6E63E7-3DE7-43B1-96BC-343A5624AD09}"/>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AA2068F-8A53-4FC3-8509-2F931B6962F1}"/>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13C0F1F2-EA1B-4218-A361-51F2A8213E25}"/>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3D20F969-673E-434A-BB4E-E379A9D9A2E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16404</xdr:rowOff>
    </xdr:from>
    <xdr:to>
      <xdr:col>81</xdr:col>
      <xdr:colOff>44450</xdr:colOff>
      <xdr:row>40</xdr:row>
      <xdr:rowOff>56621</xdr:rowOff>
    </xdr:to>
    <xdr:cxnSp macro="">
      <xdr:nvCxnSpPr>
        <xdr:cNvPr id="391" name="直線コネクタ 390">
          <a:extLst>
            <a:ext uri="{FF2B5EF4-FFF2-40B4-BE49-F238E27FC236}">
              <a16:creationId xmlns:a16="http://schemas.microsoft.com/office/drawing/2014/main" id="{47CA77A8-E730-4233-8E6B-7486A5C6C290}"/>
            </a:ext>
          </a:extLst>
        </xdr:cNvPr>
        <xdr:cNvCxnSpPr/>
      </xdr:nvCxnSpPr>
      <xdr:spPr>
        <a:xfrm flipV="1">
          <a:off x="16179800" y="687440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64606980-08EB-4820-BA85-76282212A96D}"/>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E8ED45D7-1215-4A8F-BE04-B0F2511904F5}"/>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56621</xdr:rowOff>
    </xdr:from>
    <xdr:to>
      <xdr:col>77</xdr:col>
      <xdr:colOff>44450</xdr:colOff>
      <xdr:row>41</xdr:row>
      <xdr:rowOff>46038</xdr:rowOff>
    </xdr:to>
    <xdr:cxnSp macro="">
      <xdr:nvCxnSpPr>
        <xdr:cNvPr id="394" name="直線コネクタ 393">
          <a:extLst>
            <a:ext uri="{FF2B5EF4-FFF2-40B4-BE49-F238E27FC236}">
              <a16:creationId xmlns:a16="http://schemas.microsoft.com/office/drawing/2014/main" id="{565E194D-7117-4842-A66F-4469A3C69EDC}"/>
            </a:ext>
          </a:extLst>
        </xdr:cNvPr>
        <xdr:cNvCxnSpPr/>
      </xdr:nvCxnSpPr>
      <xdr:spPr>
        <a:xfrm flipV="1">
          <a:off x="15290800" y="691462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5F599802-9275-4C7C-A207-5C6FB343083B}"/>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331D128B-EA0D-4EFE-A640-8226E1CE0691}"/>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46038</xdr:rowOff>
    </xdr:from>
    <xdr:to>
      <xdr:col>72</xdr:col>
      <xdr:colOff>203200</xdr:colOff>
      <xdr:row>42</xdr:row>
      <xdr:rowOff>95779</xdr:rowOff>
    </xdr:to>
    <xdr:cxnSp macro="">
      <xdr:nvCxnSpPr>
        <xdr:cNvPr id="397" name="直線コネクタ 396">
          <a:extLst>
            <a:ext uri="{FF2B5EF4-FFF2-40B4-BE49-F238E27FC236}">
              <a16:creationId xmlns:a16="http://schemas.microsoft.com/office/drawing/2014/main" id="{179E892E-267D-4432-A258-9AC8884AC63F}"/>
            </a:ext>
          </a:extLst>
        </xdr:cNvPr>
        <xdr:cNvCxnSpPr/>
      </xdr:nvCxnSpPr>
      <xdr:spPr>
        <a:xfrm flipV="1">
          <a:off x="14401800" y="7075488"/>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53BFA953-3375-44F2-AC74-D7A695F3930A}"/>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1D2BF6A-368A-4471-9C3F-94A3D83E55B4}"/>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95779</xdr:rowOff>
    </xdr:from>
    <xdr:to>
      <xdr:col>68</xdr:col>
      <xdr:colOff>152400</xdr:colOff>
      <xdr:row>42</xdr:row>
      <xdr:rowOff>166158</xdr:rowOff>
    </xdr:to>
    <xdr:cxnSp macro="">
      <xdr:nvCxnSpPr>
        <xdr:cNvPr id="400" name="直線コネクタ 399">
          <a:extLst>
            <a:ext uri="{FF2B5EF4-FFF2-40B4-BE49-F238E27FC236}">
              <a16:creationId xmlns:a16="http://schemas.microsoft.com/office/drawing/2014/main" id="{43E4D51B-B514-4947-B219-EDC417F3A036}"/>
            </a:ext>
          </a:extLst>
        </xdr:cNvPr>
        <xdr:cNvCxnSpPr/>
      </xdr:nvCxnSpPr>
      <xdr:spPr>
        <a:xfrm flipV="1">
          <a:off x="13512800" y="729667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BE95B757-1748-4E10-952C-1AFAFDF51AF9}"/>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B6C1EBB0-417F-4C29-AEF7-D4F0F8740A98}"/>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9841D17D-B5ED-4CE5-9F34-9CD901E910E8}"/>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BD107F65-8E87-4F57-A97D-0CCC100EAE89}"/>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32A97B5A-68DC-48AB-9017-23531CD97EF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991EFCDB-35CC-43F8-90E1-941599B7EFE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EEC3DA2-B147-4FB6-82E8-F3ED583833E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991EBA42-B65E-4DBB-A1AC-43AE0EB0D74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C7DCFA14-E940-4078-A615-CB24BFE512E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137054</xdr:rowOff>
    </xdr:from>
    <xdr:to>
      <xdr:col>81</xdr:col>
      <xdr:colOff>95250</xdr:colOff>
      <xdr:row>40</xdr:row>
      <xdr:rowOff>67204</xdr:rowOff>
    </xdr:to>
    <xdr:sp macro="" textlink="">
      <xdr:nvSpPr>
        <xdr:cNvPr id="410" name="楕円 409">
          <a:extLst>
            <a:ext uri="{FF2B5EF4-FFF2-40B4-BE49-F238E27FC236}">
              <a16:creationId xmlns:a16="http://schemas.microsoft.com/office/drawing/2014/main" id="{143875BD-72F1-4F78-AACE-694A5711EE7E}"/>
            </a:ext>
          </a:extLst>
        </xdr:cNvPr>
        <xdr:cNvSpPr/>
      </xdr:nvSpPr>
      <xdr:spPr>
        <a:xfrm>
          <a:off x="169672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153581</xdr:rowOff>
    </xdr:from>
    <xdr:ext cx="762000" cy="259045"/>
    <xdr:sp macro="" textlink="">
      <xdr:nvSpPr>
        <xdr:cNvPr id="411" name="公債費負担の状況該当値テキスト">
          <a:extLst>
            <a:ext uri="{FF2B5EF4-FFF2-40B4-BE49-F238E27FC236}">
              <a16:creationId xmlns:a16="http://schemas.microsoft.com/office/drawing/2014/main" id="{7977C4B3-EB83-44CD-AEB4-34538F7F4111}"/>
            </a:ext>
          </a:extLst>
        </xdr:cNvPr>
        <xdr:cNvSpPr txBox="1"/>
      </xdr:nvSpPr>
      <xdr:spPr>
        <a:xfrm>
          <a:off x="17106900" y="666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5821</xdr:rowOff>
    </xdr:from>
    <xdr:to>
      <xdr:col>77</xdr:col>
      <xdr:colOff>95250</xdr:colOff>
      <xdr:row>40</xdr:row>
      <xdr:rowOff>107421</xdr:rowOff>
    </xdr:to>
    <xdr:sp macro="" textlink="">
      <xdr:nvSpPr>
        <xdr:cNvPr id="412" name="楕円 411">
          <a:extLst>
            <a:ext uri="{FF2B5EF4-FFF2-40B4-BE49-F238E27FC236}">
              <a16:creationId xmlns:a16="http://schemas.microsoft.com/office/drawing/2014/main" id="{39300940-9A9B-4DB7-8D03-6FADB78BD578}"/>
            </a:ext>
          </a:extLst>
        </xdr:cNvPr>
        <xdr:cNvSpPr/>
      </xdr:nvSpPr>
      <xdr:spPr>
        <a:xfrm>
          <a:off x="16129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92198</xdr:rowOff>
    </xdr:from>
    <xdr:ext cx="736600" cy="259045"/>
    <xdr:sp macro="" textlink="">
      <xdr:nvSpPr>
        <xdr:cNvPr id="413" name="テキスト ボックス 412">
          <a:extLst>
            <a:ext uri="{FF2B5EF4-FFF2-40B4-BE49-F238E27FC236}">
              <a16:creationId xmlns:a16="http://schemas.microsoft.com/office/drawing/2014/main" id="{E5A83A06-8D0F-4946-8CB1-CC8F29935BDF}"/>
            </a:ext>
          </a:extLst>
        </xdr:cNvPr>
        <xdr:cNvSpPr txBox="1"/>
      </xdr:nvSpPr>
      <xdr:spPr>
        <a:xfrm>
          <a:off x="15798800" y="695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166688</xdr:rowOff>
    </xdr:from>
    <xdr:to>
      <xdr:col>73</xdr:col>
      <xdr:colOff>44450</xdr:colOff>
      <xdr:row>41</xdr:row>
      <xdr:rowOff>96838</xdr:rowOff>
    </xdr:to>
    <xdr:sp macro="" textlink="">
      <xdr:nvSpPr>
        <xdr:cNvPr id="414" name="楕円 413">
          <a:extLst>
            <a:ext uri="{FF2B5EF4-FFF2-40B4-BE49-F238E27FC236}">
              <a16:creationId xmlns:a16="http://schemas.microsoft.com/office/drawing/2014/main" id="{8205F17A-8E9F-46EB-8553-0C6CAB5AE9A9}"/>
            </a:ext>
          </a:extLst>
        </xdr:cNvPr>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81615</xdr:rowOff>
    </xdr:from>
    <xdr:ext cx="762000" cy="259045"/>
    <xdr:sp macro="" textlink="">
      <xdr:nvSpPr>
        <xdr:cNvPr id="415" name="テキスト ボックス 414">
          <a:extLst>
            <a:ext uri="{FF2B5EF4-FFF2-40B4-BE49-F238E27FC236}">
              <a16:creationId xmlns:a16="http://schemas.microsoft.com/office/drawing/2014/main" id="{DA24DC72-3391-41DC-9CE4-C088479A5C51}"/>
            </a:ext>
          </a:extLst>
        </xdr:cNvPr>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44979</xdr:rowOff>
    </xdr:from>
    <xdr:to>
      <xdr:col>68</xdr:col>
      <xdr:colOff>203200</xdr:colOff>
      <xdr:row>42</xdr:row>
      <xdr:rowOff>146579</xdr:rowOff>
    </xdr:to>
    <xdr:sp macro="" textlink="">
      <xdr:nvSpPr>
        <xdr:cNvPr id="416" name="楕円 415">
          <a:extLst>
            <a:ext uri="{FF2B5EF4-FFF2-40B4-BE49-F238E27FC236}">
              <a16:creationId xmlns:a16="http://schemas.microsoft.com/office/drawing/2014/main" id="{EE28F881-F888-4C0F-A716-79FBA8C650DD}"/>
            </a:ext>
          </a:extLst>
        </xdr:cNvPr>
        <xdr:cNvSpPr/>
      </xdr:nvSpPr>
      <xdr:spPr>
        <a:xfrm>
          <a:off x="14351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131356</xdr:rowOff>
    </xdr:from>
    <xdr:ext cx="762000" cy="259045"/>
    <xdr:sp macro="" textlink="">
      <xdr:nvSpPr>
        <xdr:cNvPr id="417" name="テキスト ボックス 416">
          <a:extLst>
            <a:ext uri="{FF2B5EF4-FFF2-40B4-BE49-F238E27FC236}">
              <a16:creationId xmlns:a16="http://schemas.microsoft.com/office/drawing/2014/main" id="{D29C5EE4-44C6-4584-A7BA-F27902B1C9A4}"/>
            </a:ext>
          </a:extLst>
        </xdr:cNvPr>
        <xdr:cNvSpPr txBox="1"/>
      </xdr:nvSpPr>
      <xdr:spPr>
        <a:xfrm>
          <a:off x="14020800" y="73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18" name="楕円 417">
          <a:extLst>
            <a:ext uri="{FF2B5EF4-FFF2-40B4-BE49-F238E27FC236}">
              <a16:creationId xmlns:a16="http://schemas.microsoft.com/office/drawing/2014/main" id="{B9A9CB01-3ED9-48D0-9FD1-51144F10A47A}"/>
            </a:ext>
          </a:extLst>
        </xdr:cNvPr>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19" name="テキスト ボックス 418">
          <a:extLst>
            <a:ext uri="{FF2B5EF4-FFF2-40B4-BE49-F238E27FC236}">
              <a16:creationId xmlns:a16="http://schemas.microsoft.com/office/drawing/2014/main" id="{93B8C800-119C-4611-A58C-92227CFB619E}"/>
            </a:ext>
          </a:extLst>
        </xdr:cNvPr>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13B0850F-AE30-4943-BFA3-49D2043BC1B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9068078-DE3D-4900-B43B-86AD8051340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274EBEB-5FFC-4967-802A-15E8FDB2807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B5332301-2AE9-478C-8FA6-3F7A2F33C09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B201412A-9959-49A6-94CA-FA9B433E9A1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F39E41BC-4492-4950-A7E5-992CFE1738C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F86592F1-49BB-4D64-BFD3-45A56F8FAB6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8D503152-A455-40B2-A1E4-E5F6F3C5875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267B227D-0A9D-4F5B-88D0-B104CF224D6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CC2F947E-0982-4FC0-BAD8-EF14370981E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89E089BC-9AC9-4F1C-BA8D-66BCB0D94B5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464EC8B8-25C6-4EF4-854A-DA757B7B139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CD803289-3630-44DB-A972-DABE6EB92F9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となり改善の兆しが見られるが、依然として類似団体平均</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％を大きく上回っている。前年度の将来負担比率の改善は、公営企業債等繰入額等が減少したことが主な要因として考えられる。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EE502E16-39DA-4937-AEB9-FEF9A1C1A74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5A4F1172-09DF-431C-B9E2-5F40EC59995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B282F8A7-AF45-4671-A068-A673B42D8BF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2A2D63AD-B27C-40CB-9EF1-47FCDA79986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E0C252A3-3333-4A06-878F-C1A080E824F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A2B1E15F-1E17-4E3E-AD65-E4C62FC8CF1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E1BD7895-115A-4467-BDFA-536CCB938016}"/>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E16AD7E2-376C-4E4C-A46B-21B37F1CF902}"/>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F967699A-01A5-4072-8509-4FFA30D5B8B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53CEC371-08E4-44EF-AE54-584B2C8945D4}"/>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DE0DEA8E-992C-47EA-964D-972158F9037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E57733B0-592A-42B4-B823-CD5BA16BFB1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AE1DAD78-85B1-4690-BAEB-212854D200D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B552FE79-104A-49BA-9322-0564BB981B0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B2EDF9E6-4A4D-4F33-B17A-34FB94DF501C}"/>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AC2BE4C9-9D2A-4BC2-88C1-5F57E814901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2C115B30-8F4E-402D-81D3-AEE6740A9A4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4E7C40E0-F80C-431B-957D-2AB0C0132F9E}"/>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8231FA15-9E99-4C8B-9454-C2E3092EB3B6}"/>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12ABC6D0-E472-4B2C-9068-72F8510B8642}"/>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8C808183-6C85-4B1A-9BA9-1A902F93CD9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F10D7389-47AD-4BB9-A929-C4A7385C9218}"/>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82731</xdr:rowOff>
    </xdr:from>
    <xdr:to>
      <xdr:col>81</xdr:col>
      <xdr:colOff>44450</xdr:colOff>
      <xdr:row>15</xdr:row>
      <xdr:rowOff>136737</xdr:rowOff>
    </xdr:to>
    <xdr:cxnSp macro="">
      <xdr:nvCxnSpPr>
        <xdr:cNvPr id="455" name="直線コネクタ 454">
          <a:extLst>
            <a:ext uri="{FF2B5EF4-FFF2-40B4-BE49-F238E27FC236}">
              <a16:creationId xmlns:a16="http://schemas.microsoft.com/office/drawing/2014/main" id="{07082202-15B6-43FB-9300-D3F6CB33634B}"/>
            </a:ext>
          </a:extLst>
        </xdr:cNvPr>
        <xdr:cNvCxnSpPr/>
      </xdr:nvCxnSpPr>
      <xdr:spPr>
        <a:xfrm flipV="1">
          <a:off x="16179800" y="2654481"/>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C7CBE420-58C7-482C-B22D-EDD240B65A2D}"/>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B6A92043-51C4-4B5E-8020-8B4A7003B8DD}"/>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136737</xdr:rowOff>
    </xdr:from>
    <xdr:to>
      <xdr:col>77</xdr:col>
      <xdr:colOff>44450</xdr:colOff>
      <xdr:row>16</xdr:row>
      <xdr:rowOff>114663</xdr:rowOff>
    </xdr:to>
    <xdr:cxnSp macro="">
      <xdr:nvCxnSpPr>
        <xdr:cNvPr id="458" name="直線コネクタ 457">
          <a:extLst>
            <a:ext uri="{FF2B5EF4-FFF2-40B4-BE49-F238E27FC236}">
              <a16:creationId xmlns:a16="http://schemas.microsoft.com/office/drawing/2014/main" id="{5153B309-101F-43A5-AF82-9C8D00147991}"/>
            </a:ext>
          </a:extLst>
        </xdr:cNvPr>
        <xdr:cNvCxnSpPr/>
      </xdr:nvCxnSpPr>
      <xdr:spPr>
        <a:xfrm flipV="1">
          <a:off x="15290800" y="270848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85A03039-0B1A-4FD4-AD3A-CE0461DCBA2E}"/>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DD7163D8-F3D5-47D8-A637-71ED87F4FA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114663</xdr:rowOff>
    </xdr:from>
    <xdr:to>
      <xdr:col>72</xdr:col>
      <xdr:colOff>203200</xdr:colOff>
      <xdr:row>18</xdr:row>
      <xdr:rowOff>49832</xdr:rowOff>
    </xdr:to>
    <xdr:cxnSp macro="">
      <xdr:nvCxnSpPr>
        <xdr:cNvPr id="461" name="直線コネクタ 460">
          <a:extLst>
            <a:ext uri="{FF2B5EF4-FFF2-40B4-BE49-F238E27FC236}">
              <a16:creationId xmlns:a16="http://schemas.microsoft.com/office/drawing/2014/main" id="{5A1AF1C1-7238-408E-A770-C69FD737BA5C}"/>
            </a:ext>
          </a:extLst>
        </xdr:cNvPr>
        <xdr:cNvCxnSpPr/>
      </xdr:nvCxnSpPr>
      <xdr:spPr>
        <a:xfrm flipV="1">
          <a:off x="14401800" y="2857863"/>
          <a:ext cx="889000" cy="27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BABC36DE-FD1B-4655-B127-F2C2BC02B0C4}"/>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8A0F0740-6F43-4CB1-84E2-B025261A1C34}"/>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49832</xdr:rowOff>
    </xdr:from>
    <xdr:to>
      <xdr:col>68</xdr:col>
      <xdr:colOff>152400</xdr:colOff>
      <xdr:row>18</xdr:row>
      <xdr:rowOff>121073</xdr:rowOff>
    </xdr:to>
    <xdr:cxnSp macro="">
      <xdr:nvCxnSpPr>
        <xdr:cNvPr id="464" name="直線コネクタ 463">
          <a:extLst>
            <a:ext uri="{FF2B5EF4-FFF2-40B4-BE49-F238E27FC236}">
              <a16:creationId xmlns:a16="http://schemas.microsoft.com/office/drawing/2014/main" id="{A80D9789-A8F3-4950-BFEE-1C6E8AB0DD83}"/>
            </a:ext>
          </a:extLst>
        </xdr:cNvPr>
        <xdr:cNvCxnSpPr/>
      </xdr:nvCxnSpPr>
      <xdr:spPr>
        <a:xfrm flipV="1">
          <a:off x="13512800" y="3135932"/>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2259B230-73BD-4093-93AD-2B0A65E22F8A}"/>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6AC857D6-232E-4FC0-AF1A-47C6BE708C1A}"/>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A77B3195-ADC7-4E58-BE36-60258798F06A}"/>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3A63BBAA-A8F2-44B2-B4C1-F4FFBA0CDC96}"/>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9C5BEEC1-81A1-4107-B329-8E7D0D2F56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30ADB7B5-3D80-4F33-9258-9F03B7A701C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AF08AC33-19AE-4AC7-8CA4-5AA390F2270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CC7772B9-AAF7-4247-BFA7-A8DE6AEDFFC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BBEB2F22-40DE-4E56-8213-2451E729FED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31931</xdr:rowOff>
    </xdr:from>
    <xdr:to>
      <xdr:col>81</xdr:col>
      <xdr:colOff>95250</xdr:colOff>
      <xdr:row>15</xdr:row>
      <xdr:rowOff>133531</xdr:rowOff>
    </xdr:to>
    <xdr:sp macro="" textlink="">
      <xdr:nvSpPr>
        <xdr:cNvPr id="474" name="楕円 473">
          <a:extLst>
            <a:ext uri="{FF2B5EF4-FFF2-40B4-BE49-F238E27FC236}">
              <a16:creationId xmlns:a16="http://schemas.microsoft.com/office/drawing/2014/main" id="{7F00332D-83A1-4524-A29D-E6CF42B07846}"/>
            </a:ext>
          </a:extLst>
        </xdr:cNvPr>
        <xdr:cNvSpPr/>
      </xdr:nvSpPr>
      <xdr:spPr>
        <a:xfrm>
          <a:off x="169672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4008</xdr:rowOff>
    </xdr:from>
    <xdr:ext cx="762000" cy="259045"/>
    <xdr:sp macro="" textlink="">
      <xdr:nvSpPr>
        <xdr:cNvPr id="475" name="将来負担の状況該当値テキスト">
          <a:extLst>
            <a:ext uri="{FF2B5EF4-FFF2-40B4-BE49-F238E27FC236}">
              <a16:creationId xmlns:a16="http://schemas.microsoft.com/office/drawing/2014/main" id="{C3606DE4-87C6-4521-8748-3677926F1C9E}"/>
            </a:ext>
          </a:extLst>
        </xdr:cNvPr>
        <xdr:cNvSpPr txBox="1"/>
      </xdr:nvSpPr>
      <xdr:spPr>
        <a:xfrm>
          <a:off x="17106900" y="257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85937</xdr:rowOff>
    </xdr:from>
    <xdr:to>
      <xdr:col>77</xdr:col>
      <xdr:colOff>95250</xdr:colOff>
      <xdr:row>16</xdr:row>
      <xdr:rowOff>16087</xdr:rowOff>
    </xdr:to>
    <xdr:sp macro="" textlink="">
      <xdr:nvSpPr>
        <xdr:cNvPr id="476" name="楕円 475">
          <a:extLst>
            <a:ext uri="{FF2B5EF4-FFF2-40B4-BE49-F238E27FC236}">
              <a16:creationId xmlns:a16="http://schemas.microsoft.com/office/drawing/2014/main" id="{E372810D-996D-46ED-B724-DA2F6CA2C363}"/>
            </a:ext>
          </a:extLst>
        </xdr:cNvPr>
        <xdr:cNvSpPr/>
      </xdr:nvSpPr>
      <xdr:spPr>
        <a:xfrm>
          <a:off x="16129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864</xdr:rowOff>
    </xdr:from>
    <xdr:ext cx="736600" cy="259045"/>
    <xdr:sp macro="" textlink="">
      <xdr:nvSpPr>
        <xdr:cNvPr id="477" name="テキスト ボックス 476">
          <a:extLst>
            <a:ext uri="{FF2B5EF4-FFF2-40B4-BE49-F238E27FC236}">
              <a16:creationId xmlns:a16="http://schemas.microsoft.com/office/drawing/2014/main" id="{084A772C-215F-4879-9D18-345EB1141E40}"/>
            </a:ext>
          </a:extLst>
        </xdr:cNvPr>
        <xdr:cNvSpPr txBox="1"/>
      </xdr:nvSpPr>
      <xdr:spPr>
        <a:xfrm>
          <a:off x="15798800" y="274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63863</xdr:rowOff>
    </xdr:from>
    <xdr:to>
      <xdr:col>73</xdr:col>
      <xdr:colOff>44450</xdr:colOff>
      <xdr:row>16</xdr:row>
      <xdr:rowOff>165463</xdr:rowOff>
    </xdr:to>
    <xdr:sp macro="" textlink="">
      <xdr:nvSpPr>
        <xdr:cNvPr id="478" name="楕円 477">
          <a:extLst>
            <a:ext uri="{FF2B5EF4-FFF2-40B4-BE49-F238E27FC236}">
              <a16:creationId xmlns:a16="http://schemas.microsoft.com/office/drawing/2014/main" id="{89B7673F-B321-4C80-8061-2FCB0C7C769E}"/>
            </a:ext>
          </a:extLst>
        </xdr:cNvPr>
        <xdr:cNvSpPr/>
      </xdr:nvSpPr>
      <xdr:spPr>
        <a:xfrm>
          <a:off x="15240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150240</xdr:rowOff>
    </xdr:from>
    <xdr:ext cx="762000" cy="259045"/>
    <xdr:sp macro="" textlink="">
      <xdr:nvSpPr>
        <xdr:cNvPr id="479" name="テキスト ボックス 478">
          <a:extLst>
            <a:ext uri="{FF2B5EF4-FFF2-40B4-BE49-F238E27FC236}">
              <a16:creationId xmlns:a16="http://schemas.microsoft.com/office/drawing/2014/main" id="{3CBB5284-D47D-42E2-9EA3-2E9C17DA5815}"/>
            </a:ext>
          </a:extLst>
        </xdr:cNvPr>
        <xdr:cNvSpPr txBox="1"/>
      </xdr:nvSpPr>
      <xdr:spPr>
        <a:xfrm>
          <a:off x="14909800" y="28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170482</xdr:rowOff>
    </xdr:from>
    <xdr:to>
      <xdr:col>68</xdr:col>
      <xdr:colOff>203200</xdr:colOff>
      <xdr:row>18</xdr:row>
      <xdr:rowOff>100632</xdr:rowOff>
    </xdr:to>
    <xdr:sp macro="" textlink="">
      <xdr:nvSpPr>
        <xdr:cNvPr id="480" name="楕円 479">
          <a:extLst>
            <a:ext uri="{FF2B5EF4-FFF2-40B4-BE49-F238E27FC236}">
              <a16:creationId xmlns:a16="http://schemas.microsoft.com/office/drawing/2014/main" id="{DC73FB50-C440-4BA0-8220-BA4967D603C5}"/>
            </a:ext>
          </a:extLst>
        </xdr:cNvPr>
        <xdr:cNvSpPr/>
      </xdr:nvSpPr>
      <xdr:spPr>
        <a:xfrm>
          <a:off x="14351000" y="30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85409</xdr:rowOff>
    </xdr:from>
    <xdr:ext cx="762000" cy="259045"/>
    <xdr:sp macro="" textlink="">
      <xdr:nvSpPr>
        <xdr:cNvPr id="481" name="テキスト ボックス 480">
          <a:extLst>
            <a:ext uri="{FF2B5EF4-FFF2-40B4-BE49-F238E27FC236}">
              <a16:creationId xmlns:a16="http://schemas.microsoft.com/office/drawing/2014/main" id="{A57A9843-0FA9-4BB6-AF44-1A3609212D42}"/>
            </a:ext>
          </a:extLst>
        </xdr:cNvPr>
        <xdr:cNvSpPr txBox="1"/>
      </xdr:nvSpPr>
      <xdr:spPr>
        <a:xfrm>
          <a:off x="14020800" y="317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70273</xdr:rowOff>
    </xdr:from>
    <xdr:to>
      <xdr:col>64</xdr:col>
      <xdr:colOff>152400</xdr:colOff>
      <xdr:row>19</xdr:row>
      <xdr:rowOff>423</xdr:rowOff>
    </xdr:to>
    <xdr:sp macro="" textlink="">
      <xdr:nvSpPr>
        <xdr:cNvPr id="482" name="楕円 481">
          <a:extLst>
            <a:ext uri="{FF2B5EF4-FFF2-40B4-BE49-F238E27FC236}">
              <a16:creationId xmlns:a16="http://schemas.microsoft.com/office/drawing/2014/main" id="{0A493BD1-BFA9-48DB-BC7B-5A48D43324D5}"/>
            </a:ext>
          </a:extLst>
        </xdr:cNvPr>
        <xdr:cNvSpPr/>
      </xdr:nvSpPr>
      <xdr:spPr>
        <a:xfrm>
          <a:off x="13462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156650</xdr:rowOff>
    </xdr:from>
    <xdr:ext cx="762000" cy="259045"/>
    <xdr:sp macro="" textlink="">
      <xdr:nvSpPr>
        <xdr:cNvPr id="483" name="テキスト ボックス 482">
          <a:extLst>
            <a:ext uri="{FF2B5EF4-FFF2-40B4-BE49-F238E27FC236}">
              <a16:creationId xmlns:a16="http://schemas.microsoft.com/office/drawing/2014/main" id="{2CD38D96-3AC7-47F4-8AAA-50025E01057B}"/>
            </a:ext>
          </a:extLst>
        </xdr:cNvPr>
        <xdr:cNvSpPr txBox="1"/>
      </xdr:nvSpPr>
      <xdr:spPr>
        <a:xfrm>
          <a:off x="13131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13,423
13,126
144.21
9,485,624
8,623,047
782,878
5,615,965
8,807,630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％減少し、類似団体</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。岡山県の平均と比較して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経常収支比率に占める割合は依然として低くなっている。今後も引き続き、一部事務組合の人件費充当分の負担金や、下水道事業などの公営企業会計の人件費に充当する繰出金などの、人件費に準ずる費用を含めた人件費関係全体について抑制していく。また、総合計画に基づき組織のスリム化、職員の適正配置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a:t>
          </a:r>
          <a:r>
            <a:rPr kumimoji="1" lang="ja-JP" altLang="en-US" sz="1100">
              <a:solidFill>
                <a:schemeClr val="dk1"/>
              </a:solidFill>
              <a:effectLst/>
              <a:latin typeface="+mn-lt"/>
              <a:ea typeface="+mn-ea"/>
              <a:cs typeface="+mn-cs"/>
            </a:rPr>
            <a:t>令和４年度には</a:t>
          </a:r>
          <a:r>
            <a:rPr kumimoji="1" lang="ja-JP" altLang="ja-JP" sz="1100">
              <a:solidFill>
                <a:schemeClr val="dk1"/>
              </a:solidFill>
              <a:effectLst/>
              <a:latin typeface="+mn-lt"/>
              <a:ea typeface="+mn-ea"/>
              <a:cs typeface="+mn-cs"/>
            </a:rPr>
            <a:t>物価高や光熱水費の増加など</a:t>
          </a:r>
          <a:r>
            <a:rPr kumimoji="1" lang="ja-JP" altLang="en-US" sz="1100">
              <a:solidFill>
                <a:schemeClr val="dk1"/>
              </a:solidFill>
              <a:effectLst/>
              <a:latin typeface="+mn-lt"/>
              <a:ea typeface="+mn-ea"/>
              <a:cs typeface="+mn-cs"/>
            </a:rPr>
            <a:t>の要因もあり</a:t>
          </a:r>
          <a:r>
            <a:rPr kumimoji="1" lang="ja-JP" altLang="ja-JP" sz="1100">
              <a:solidFill>
                <a:schemeClr val="dk1"/>
              </a:solidFill>
              <a:effectLst/>
              <a:latin typeface="+mn-lt"/>
              <a:ea typeface="+mn-ea"/>
              <a:cs typeface="+mn-cs"/>
            </a:rPr>
            <a:t>、今後も注視する必要がある。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92710</xdr:rowOff>
    </xdr:from>
    <xdr:to>
      <xdr:col>82</xdr:col>
      <xdr:colOff>107950</xdr:colOff>
      <xdr:row>15</xdr:row>
      <xdr:rowOff>41275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9301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92710</xdr:rowOff>
    </xdr:from>
    <xdr:to>
      <xdr:col>78</xdr:col>
      <xdr:colOff>69850</xdr:colOff>
      <xdr:row>14</xdr:row>
      <xdr:rowOff>155575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930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16</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55875"/>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92710</xdr:rowOff>
    </xdr:from>
    <xdr:to>
      <xdr:col>69</xdr:col>
      <xdr:colOff>92075</xdr:colOff>
      <xdr:row>16</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35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161925</xdr:rowOff>
    </xdr:from>
    <xdr:to>
      <xdr:col>82</xdr:col>
      <xdr:colOff>158750</xdr:colOff>
      <xdr:row>15</xdr:row>
      <xdr:rowOff>92075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7002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41910</xdr:rowOff>
    </xdr:from>
    <xdr:to>
      <xdr:col>78</xdr:col>
      <xdr:colOff>120650</xdr:colOff>
      <xdr:row>14</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153687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1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104775</xdr:rowOff>
    </xdr:from>
    <xdr:to>
      <xdr:col>74</xdr:col>
      <xdr:colOff>31750</xdr:colOff>
      <xdr:row>15</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45102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41910</xdr:rowOff>
    </xdr:from>
    <xdr:to>
      <xdr:col>65</xdr:col>
      <xdr:colOff>53975</xdr:colOff>
      <xdr:row>16</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％減少したが、</a:t>
          </a:r>
          <a:r>
            <a:rPr kumimoji="1" lang="ja-JP" altLang="en-US" sz="1100">
              <a:solidFill>
                <a:schemeClr val="dk1"/>
              </a:solidFill>
              <a:effectLst/>
              <a:latin typeface="+mn-lt"/>
              <a:ea typeface="+mn-ea"/>
              <a:cs typeface="+mn-cs"/>
            </a:rPr>
            <a:t>少子高齢化の今、</a:t>
          </a:r>
          <a:r>
            <a:rPr kumimoji="1" lang="ja-JP" altLang="ja-JP" sz="1100">
              <a:solidFill>
                <a:schemeClr val="dk1"/>
              </a:solidFill>
              <a:effectLst/>
              <a:latin typeface="+mn-lt"/>
              <a:ea typeface="+mn-ea"/>
              <a:cs typeface="+mn-cs"/>
            </a:rPr>
            <a:t>扶助費は今後、高齢者、障害者を社会全体で支える制度に対応するため避けられないことであるため、所得制限や対象者の見直しを行うなど、経費抑制を図りたい。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類似団体と比べて</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上回る状況であるが、その要因は公営企業への繰出金が多額に上ることによる。主な繰出金は下水道事業で、国民健康保険事業会計、介護保険事業会計への繰出金も要因なっている。中でも突出した下水道事業は、平成元年をピークに短期集中的に整備され、多額の設備投資を行い、そのために発行した地方債の償還のための支出が数字を押し上げている。今後は減少傾向となる予定だが、老朽化する施設の更新等にかかる地方債の借入も予想されるため、引き続き注視する必要があ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58</xdr:row>
      <xdr:rowOff>29845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22410"/>
          <a:ext cx="0" cy="85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1922</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29845</xdr:rowOff>
    </xdr:from>
    <xdr:to>
      <xdr:col>82</xdr:col>
      <xdr:colOff>196850</xdr:colOff>
      <xdr:row>58</xdr:row>
      <xdr:rowOff>29845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997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64135</xdr:rowOff>
    </xdr:from>
    <xdr:to>
      <xdr:col>82</xdr:col>
      <xdr:colOff>107950</xdr:colOff>
      <xdr:row>57</xdr:row>
      <xdr:rowOff>29845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66533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18432</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276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xdr:rowOff>
    </xdr:from>
    <xdr:to>
      <xdr:col>82</xdr:col>
      <xdr:colOff>158750</xdr:colOff>
      <xdr:row>55</xdr:row>
      <xdr:rowOff>103505</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43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121285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8024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156210</xdr:rowOff>
    </xdr:from>
    <xdr:to>
      <xdr:col>78</xdr:col>
      <xdr:colOff>120650</xdr:colOff>
      <xdr:row>55</xdr:row>
      <xdr:rowOff>86360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41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96537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18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121285</xdr:rowOff>
    </xdr:from>
    <xdr:to>
      <xdr:col>73</xdr:col>
      <xdr:colOff>180975</xdr:colOff>
      <xdr:row>58</xdr:row>
      <xdr:rowOff>75565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89393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75565</xdr:rowOff>
    </xdr:from>
    <xdr:to>
      <xdr:col>69</xdr:col>
      <xdr:colOff>92075</xdr:colOff>
      <xdr:row>59</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1001966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99060</xdr:rowOff>
    </xdr:from>
    <xdr:to>
      <xdr:col>65</xdr:col>
      <xdr:colOff>53975</xdr:colOff>
      <xdr:row>56</xdr:row>
      <xdr:rowOff>29210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39387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29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xdr:rowOff>
    </xdr:from>
    <xdr:to>
      <xdr:col>82</xdr:col>
      <xdr:colOff>158750</xdr:colOff>
      <xdr:row>56</xdr:row>
      <xdr:rowOff>114935</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156862</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8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65422</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83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70485</xdr:rowOff>
    </xdr:from>
    <xdr:to>
      <xdr:col>74</xdr:col>
      <xdr:colOff>31750</xdr:colOff>
      <xdr:row>58</xdr:row>
      <xdr:rowOff>635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156862</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24765</xdr:rowOff>
    </xdr:from>
    <xdr:to>
      <xdr:col>69</xdr:col>
      <xdr:colOff>142875</xdr:colOff>
      <xdr:row>58</xdr:row>
      <xdr:rowOff>126365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111142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大きく下回る状況である。今後も引き続き、補助団体の実績等を踏まえ、対象団体、補助金額の見直しを実施しながら、今後、定額補助が慣例となっている団体についても、各担当部署において見直しを図り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119380</xdr:rowOff>
    </xdr:from>
    <xdr:to>
      <xdr:col>82</xdr:col>
      <xdr:colOff>107950</xdr:colOff>
      <xdr:row>32</xdr:row>
      <xdr:rowOff>157480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60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119380</xdr:rowOff>
    </xdr:from>
    <xdr:to>
      <xdr:col>78</xdr:col>
      <xdr:colOff>69850</xdr:colOff>
      <xdr:row>33</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560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8890</xdr:rowOff>
    </xdr:from>
    <xdr:to>
      <xdr:col>73</xdr:col>
      <xdr:colOff>180975</xdr:colOff>
      <xdr:row>33</xdr:row>
      <xdr:rowOff>39370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566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39370</xdr:rowOff>
    </xdr:from>
    <xdr:to>
      <xdr:col>69</xdr:col>
      <xdr:colOff>92075</xdr:colOff>
      <xdr:row>33</xdr:row>
      <xdr:rowOff>85090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69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106680</xdr:rowOff>
    </xdr:from>
    <xdr:to>
      <xdr:col>82</xdr:col>
      <xdr:colOff>158750</xdr:colOff>
      <xdr:row>33</xdr:row>
      <xdr:rowOff>36830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15257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68580</xdr:rowOff>
    </xdr:from>
    <xdr:to>
      <xdr:col>78</xdr:col>
      <xdr:colOff>120650</xdr:colOff>
      <xdr:row>32</xdr:row>
      <xdr:rowOff>170180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8907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32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129540</xdr:rowOff>
    </xdr:from>
    <xdr:to>
      <xdr:col>74</xdr:col>
      <xdr:colOff>31750</xdr:colOff>
      <xdr:row>33</xdr:row>
      <xdr:rowOff>59690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69867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160020</xdr:rowOff>
    </xdr:from>
    <xdr:to>
      <xdr:col>69</xdr:col>
      <xdr:colOff>142875</xdr:colOff>
      <xdr:row>33</xdr:row>
      <xdr:rowOff>90170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100347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％増加したが、類似団体平均と比べると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％下回る状況である。</a:t>
          </a:r>
          <a:endParaRPr lang="ja-JP" altLang="ja-JP" sz="1400">
            <a:effectLst/>
          </a:endParaRPr>
        </a:p>
        <a:p>
          <a:r>
            <a:rPr kumimoji="1" lang="ja-JP" altLang="ja-JP" sz="1100">
              <a:solidFill>
                <a:schemeClr val="dk1"/>
              </a:solidFill>
              <a:effectLst/>
              <a:latin typeface="+mn-lt"/>
              <a:ea typeface="+mn-ea"/>
              <a:cs typeface="+mn-cs"/>
            </a:rPr>
            <a:t>　大規模事業に充当した合併特例債の償還などから、今後に公債費が一時増加する時期になるので、推移を注視するとともに、新たな地方債発行を極力抑制する必要がある。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56135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303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28702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76</xdr:row>
      <xdr:rowOff>163576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類似団体平均と比べて</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％下回り、改善傾向にある。</a:t>
          </a:r>
          <a:endParaRPr lang="ja-JP" altLang="ja-JP" sz="1400">
            <a:effectLst/>
          </a:endParaRPr>
        </a:p>
        <a:p>
          <a:r>
            <a:rPr kumimoji="1" lang="ja-JP" altLang="ja-JP" sz="1100">
              <a:solidFill>
                <a:schemeClr val="dk1"/>
              </a:solidFill>
              <a:effectLst/>
              <a:latin typeface="+mn-lt"/>
              <a:ea typeface="+mn-ea"/>
              <a:cs typeface="+mn-cs"/>
            </a:rPr>
            <a:t>　その他の分析でも示したとおり、今後も下水道事業債の償還に伴う数値改善と、公営企業等において料金設定の見直しを検討するなど普通会計の負担軽減を図っていく。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88138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28874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77</xdr:row>
      <xdr:rowOff>10413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46888"/>
          <a:ext cx="889000" cy="26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78</xdr:row>
      <xdr:rowOff>35561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12063"/>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79</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408661"/>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xdr:rowOff>
    </xdr:from>
    <xdr:to>
      <xdr:col>65</xdr:col>
      <xdr:colOff>53975</xdr:colOff>
      <xdr:row>79</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162311</xdr:rowOff>
    </xdr:from>
    <xdr:to>
      <xdr:col>29</xdr:col>
      <xdr:colOff>127000</xdr:colOff>
      <xdr:row>17</xdr:row>
      <xdr:rowOff>9157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3136"/>
          <a:ext cx="647700" cy="1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147088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7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9157</xdr:rowOff>
    </xdr:from>
    <xdr:to>
      <xdr:col>26</xdr:col>
      <xdr:colOff>50800</xdr:colOff>
      <xdr:row>17</xdr:row>
      <xdr:rowOff>13599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1432"/>
          <a:ext cx="698500" cy="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13599</xdr:rowOff>
    </xdr:from>
    <xdr:to>
      <xdr:col>22</xdr:col>
      <xdr:colOff>114300</xdr:colOff>
      <xdr:row>17</xdr:row>
      <xdr:rowOff>52088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5874"/>
          <a:ext cx="698500" cy="38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52088</xdr:rowOff>
    </xdr:from>
    <xdr:to>
      <xdr:col>18</xdr:col>
      <xdr:colOff>177800</xdr:colOff>
      <xdr:row>17</xdr:row>
      <xdr:rowOff>77805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14363"/>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111511</xdr:rowOff>
    </xdr:from>
    <xdr:to>
      <xdr:col>29</xdr:col>
      <xdr:colOff>177800</xdr:colOff>
      <xdr:row>17</xdr:row>
      <xdr:rowOff>41661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128038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129807</xdr:rowOff>
    </xdr:from>
    <xdr:to>
      <xdr:col>26</xdr:col>
      <xdr:colOff>101600</xdr:colOff>
      <xdr:row>17</xdr:row>
      <xdr:rowOff>59957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70134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9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134249</xdr:rowOff>
    </xdr:from>
    <xdr:to>
      <xdr:col>22</xdr:col>
      <xdr:colOff>165100</xdr:colOff>
      <xdr:row>17</xdr:row>
      <xdr:rowOff>64399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74576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1288</xdr:rowOff>
    </xdr:from>
    <xdr:to>
      <xdr:col>19</xdr:col>
      <xdr:colOff>38100</xdr:colOff>
      <xdr:row>17</xdr:row>
      <xdr:rowOff>102888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3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113065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3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27005</xdr:rowOff>
    </xdr:from>
    <xdr:to>
      <xdr:col>15</xdr:col>
      <xdr:colOff>101600</xdr:colOff>
      <xdr:row>17</xdr:row>
      <xdr:rowOff>128605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138782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34703</xdr:rowOff>
    </xdr:from>
    <xdr:to>
      <xdr:col>29</xdr:col>
      <xdr:colOff>127000</xdr:colOff>
      <xdr:row>36</xdr:row>
      <xdr:rowOff>82823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7953"/>
          <a:ext cx="6477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19479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82823</xdr:rowOff>
    </xdr:from>
    <xdr:to>
      <xdr:col>26</xdr:col>
      <xdr:colOff>50800</xdr:colOff>
      <xdr:row>37</xdr:row>
      <xdr:rowOff>9709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6073"/>
          <a:ext cx="698500" cy="98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25330</xdr:rowOff>
    </xdr:from>
    <xdr:to>
      <xdr:col>22</xdr:col>
      <xdr:colOff>114300</xdr:colOff>
      <xdr:row>37</xdr:row>
      <xdr:rowOff>9709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78580"/>
          <a:ext cx="698500" cy="15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202647</xdr:rowOff>
    </xdr:from>
    <xdr:to>
      <xdr:col>18</xdr:col>
      <xdr:colOff>177800</xdr:colOff>
      <xdr:row>36</xdr:row>
      <xdr:rowOff>25330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12997"/>
          <a:ext cx="698500" cy="16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326803</xdr:rowOff>
    </xdr:from>
    <xdr:to>
      <xdr:col>29</xdr:col>
      <xdr:colOff>177800</xdr:colOff>
      <xdr:row>36</xdr:row>
      <xdr:rowOff>85503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171880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8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32023</xdr:rowOff>
    </xdr:from>
    <xdr:to>
      <xdr:col>26</xdr:col>
      <xdr:colOff>101600</xdr:colOff>
      <xdr:row>36</xdr:row>
      <xdr:rowOff>133623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118400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130359</xdr:rowOff>
    </xdr:from>
    <xdr:to>
      <xdr:col>22</xdr:col>
      <xdr:colOff>165100</xdr:colOff>
      <xdr:row>37</xdr:row>
      <xdr:rowOff>60509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8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45286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317430</xdr:rowOff>
    </xdr:from>
    <xdr:to>
      <xdr:col>19</xdr:col>
      <xdr:colOff>38100</xdr:colOff>
      <xdr:row>36</xdr:row>
      <xdr:rowOff>76130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86307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151847</xdr:rowOff>
    </xdr:from>
    <xdr:to>
      <xdr:col>15</xdr:col>
      <xdr:colOff>101600</xdr:colOff>
      <xdr:row>35</xdr:row>
      <xdr:rowOff>253447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6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263624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3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13,423
13,126
144.21
9,485,624
8,623,047
782,878
5,615,965
8,807,630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69062</xdr:rowOff>
    </xdr:from>
    <xdr:to>
      <xdr:col>24</xdr:col>
      <xdr:colOff>63500</xdr:colOff>
      <xdr:row>35</xdr:row>
      <xdr:rowOff>91161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9812"/>
          <a:ext cx="8382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91161</xdr:rowOff>
    </xdr:from>
    <xdr:to>
      <xdr:col>19</xdr:col>
      <xdr:colOff>177800</xdr:colOff>
      <xdr:row>35</xdr:row>
      <xdr:rowOff>91745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1911"/>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91745</xdr:rowOff>
    </xdr:from>
    <xdr:to>
      <xdr:col>15</xdr:col>
      <xdr:colOff>50800</xdr:colOff>
      <xdr:row>37</xdr:row>
      <xdr:rowOff>76721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2495"/>
          <a:ext cx="889000" cy="3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53467</xdr:rowOff>
    </xdr:from>
    <xdr:to>
      <xdr:col>10</xdr:col>
      <xdr:colOff>114300</xdr:colOff>
      <xdr:row>37</xdr:row>
      <xdr:rowOff>76721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7117"/>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18262</xdr:rowOff>
    </xdr:from>
    <xdr:to>
      <xdr:col>24</xdr:col>
      <xdr:colOff>114300</xdr:colOff>
      <xdr:row>35</xdr:row>
      <xdr:rowOff>119862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41139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7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40361</xdr:rowOff>
    </xdr:from>
    <xdr:to>
      <xdr:col>20</xdr:col>
      <xdr:colOff>38100</xdr:colOff>
      <xdr:row>35</xdr:row>
      <xdr:rowOff>141961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158488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40945</xdr:rowOff>
    </xdr:from>
    <xdr:to>
      <xdr:col>15</xdr:col>
      <xdr:colOff>101600</xdr:colOff>
      <xdr:row>35</xdr:row>
      <xdr:rowOff>142545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159072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25921</xdr:rowOff>
    </xdr:from>
    <xdr:to>
      <xdr:col>10</xdr:col>
      <xdr:colOff>165100</xdr:colOff>
      <xdr:row>37</xdr:row>
      <xdr:rowOff>127521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118648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2667</xdr:rowOff>
    </xdr:from>
    <xdr:to>
      <xdr:col>6</xdr:col>
      <xdr:colOff>38100</xdr:colOff>
      <xdr:row>37</xdr:row>
      <xdr:rowOff>104267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95394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10854</xdr:rowOff>
    </xdr:from>
    <xdr:to>
      <xdr:col>24</xdr:col>
      <xdr:colOff>63500</xdr:colOff>
      <xdr:row>57</xdr:row>
      <xdr:rowOff>33077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83504"/>
          <a:ext cx="8382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33077</xdr:rowOff>
    </xdr:from>
    <xdr:to>
      <xdr:col>19</xdr:col>
      <xdr:colOff>177800</xdr:colOff>
      <xdr:row>57</xdr:row>
      <xdr:rowOff>55015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05727"/>
          <a:ext cx="889000" cy="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12633</xdr:rowOff>
    </xdr:from>
    <xdr:to>
      <xdr:col>15</xdr:col>
      <xdr:colOff>50800</xdr:colOff>
      <xdr:row>57</xdr:row>
      <xdr:rowOff>55015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85283"/>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12633</xdr:rowOff>
    </xdr:from>
    <xdr:to>
      <xdr:col>10</xdr:col>
      <xdr:colOff>114300</xdr:colOff>
      <xdr:row>57</xdr:row>
      <xdr:rowOff>17940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85283"/>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131504</xdr:rowOff>
    </xdr:from>
    <xdr:to>
      <xdr:col>24</xdr:col>
      <xdr:colOff>114300</xdr:colOff>
      <xdr:row>57</xdr:row>
      <xdr:rowOff>61654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109931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153727</xdr:rowOff>
    </xdr:from>
    <xdr:to>
      <xdr:col>20</xdr:col>
      <xdr:colOff>38100</xdr:colOff>
      <xdr:row>57</xdr:row>
      <xdr:rowOff>83877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75004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4215</xdr:rowOff>
    </xdr:from>
    <xdr:to>
      <xdr:col>15</xdr:col>
      <xdr:colOff>101600</xdr:colOff>
      <xdr:row>57</xdr:row>
      <xdr:rowOff>105815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96942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6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133283</xdr:rowOff>
    </xdr:from>
    <xdr:to>
      <xdr:col>10</xdr:col>
      <xdr:colOff>165100</xdr:colOff>
      <xdr:row>57</xdr:row>
      <xdr:rowOff>63433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79960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5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138590</xdr:rowOff>
    </xdr:from>
    <xdr:to>
      <xdr:col>6</xdr:col>
      <xdr:colOff>38100</xdr:colOff>
      <xdr:row>57</xdr:row>
      <xdr:rowOff>68740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85267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1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155539</xdr:rowOff>
    </xdr:from>
    <xdr:to>
      <xdr:col>24</xdr:col>
      <xdr:colOff>63500</xdr:colOff>
      <xdr:row>78</xdr:row>
      <xdr:rowOff>81930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57189"/>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155539</xdr:rowOff>
    </xdr:from>
    <xdr:to>
      <xdr:col>19</xdr:col>
      <xdr:colOff>177800</xdr:colOff>
      <xdr:row>78</xdr:row>
      <xdr:rowOff>16419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57189"/>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167165</xdr:rowOff>
    </xdr:from>
    <xdr:to>
      <xdr:col>15</xdr:col>
      <xdr:colOff>50800</xdr:colOff>
      <xdr:row>78</xdr:row>
      <xdr:rowOff>16419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68815"/>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167165</xdr:rowOff>
    </xdr:from>
    <xdr:to>
      <xdr:col>10</xdr:col>
      <xdr:colOff>114300</xdr:colOff>
      <xdr:row>78</xdr:row>
      <xdr:rowOff>30821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68815"/>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31130</xdr:rowOff>
    </xdr:from>
    <xdr:to>
      <xdr:col>24</xdr:col>
      <xdr:colOff>114300</xdr:colOff>
      <xdr:row>78</xdr:row>
      <xdr:rowOff>132730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9557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104739</xdr:rowOff>
    </xdr:from>
    <xdr:to>
      <xdr:col>20</xdr:col>
      <xdr:colOff>38100</xdr:colOff>
      <xdr:row>78</xdr:row>
      <xdr:rowOff>34889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26016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137069</xdr:rowOff>
    </xdr:from>
    <xdr:to>
      <xdr:col>15</xdr:col>
      <xdr:colOff>101600</xdr:colOff>
      <xdr:row>78</xdr:row>
      <xdr:rowOff>67219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58346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3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116365</xdr:rowOff>
    </xdr:from>
    <xdr:to>
      <xdr:col>10</xdr:col>
      <xdr:colOff>165100</xdr:colOff>
      <xdr:row>78</xdr:row>
      <xdr:rowOff>46515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63042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09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151471</xdr:rowOff>
    </xdr:from>
    <xdr:to>
      <xdr:col>6</xdr:col>
      <xdr:colOff>38100</xdr:colOff>
      <xdr:row>78</xdr:row>
      <xdr:rowOff>81621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98148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12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79773</xdr:rowOff>
    </xdr:from>
    <xdr:to>
      <xdr:col>24</xdr:col>
      <xdr:colOff>63500</xdr:colOff>
      <xdr:row>96</xdr:row>
      <xdr:rowOff>103777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67523"/>
          <a:ext cx="838200" cy="19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79773</xdr:rowOff>
    </xdr:from>
    <xdr:to>
      <xdr:col>19</xdr:col>
      <xdr:colOff>177800</xdr:colOff>
      <xdr:row>97</xdr:row>
      <xdr:rowOff>140615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67523"/>
          <a:ext cx="889000" cy="40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140615</xdr:rowOff>
    </xdr:from>
    <xdr:to>
      <xdr:col>15</xdr:col>
      <xdr:colOff>50800</xdr:colOff>
      <xdr:row>97</xdr:row>
      <xdr:rowOff>156485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71265"/>
          <a:ext cx="889000" cy="1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156485</xdr:rowOff>
    </xdr:from>
    <xdr:to>
      <xdr:col>10</xdr:col>
      <xdr:colOff>114300</xdr:colOff>
      <xdr:row>97</xdr:row>
      <xdr:rowOff>161891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87135"/>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52977</xdr:rowOff>
    </xdr:from>
    <xdr:to>
      <xdr:col>24</xdr:col>
      <xdr:colOff>114300</xdr:colOff>
      <xdr:row>96</xdr:row>
      <xdr:rowOff>154577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1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31404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28973</xdr:rowOff>
    </xdr:from>
    <xdr:to>
      <xdr:col>20</xdr:col>
      <xdr:colOff>38100</xdr:colOff>
      <xdr:row>95</xdr:row>
      <xdr:rowOff>130573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121700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89815</xdr:rowOff>
    </xdr:from>
    <xdr:to>
      <xdr:col>15</xdr:col>
      <xdr:colOff>101600</xdr:colOff>
      <xdr:row>98</xdr:row>
      <xdr:rowOff>19965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105685</xdr:rowOff>
    </xdr:from>
    <xdr:to>
      <xdr:col>10</xdr:col>
      <xdr:colOff>165100</xdr:colOff>
      <xdr:row>98</xdr:row>
      <xdr:rowOff>35835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26962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111091</xdr:rowOff>
    </xdr:from>
    <xdr:to>
      <xdr:col>6</xdr:col>
      <xdr:colOff>38100</xdr:colOff>
      <xdr:row>98</xdr:row>
      <xdr:rowOff>41241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32368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3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77059</xdr:rowOff>
    </xdr:from>
    <xdr:to>
      <xdr:col>55</xdr:col>
      <xdr:colOff>0</xdr:colOff>
      <xdr:row>37</xdr:row>
      <xdr:rowOff>10468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49259"/>
          <a:ext cx="838200" cy="10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148981</xdr:rowOff>
    </xdr:from>
    <xdr:to>
      <xdr:col>50</xdr:col>
      <xdr:colOff>114300</xdr:colOff>
      <xdr:row>37</xdr:row>
      <xdr:rowOff>10468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06831"/>
          <a:ext cx="889000" cy="5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148981</xdr:rowOff>
    </xdr:from>
    <xdr:to>
      <xdr:col>45</xdr:col>
      <xdr:colOff>177800</xdr:colOff>
      <xdr:row>37</xdr:row>
      <xdr:rowOff>46568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06831"/>
          <a:ext cx="889000" cy="5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35568</xdr:rowOff>
    </xdr:from>
    <xdr:to>
      <xdr:col>41</xdr:col>
      <xdr:colOff>50800</xdr:colOff>
      <xdr:row>37</xdr:row>
      <xdr:rowOff>46568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79218"/>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26259</xdr:rowOff>
    </xdr:from>
    <xdr:to>
      <xdr:col>55</xdr:col>
      <xdr:colOff>50800</xdr:colOff>
      <xdr:row>36</xdr:row>
      <xdr:rowOff>127859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4686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7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131118</xdr:rowOff>
    </xdr:from>
    <xdr:to>
      <xdr:col>50</xdr:col>
      <xdr:colOff>165100</xdr:colOff>
      <xdr:row>37</xdr:row>
      <xdr:rowOff>61268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0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52395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98181</xdr:rowOff>
    </xdr:from>
    <xdr:to>
      <xdr:col>46</xdr:col>
      <xdr:colOff>38100</xdr:colOff>
      <xdr:row>34</xdr:row>
      <xdr:rowOff>28331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19458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4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167218</xdr:rowOff>
    </xdr:from>
    <xdr:to>
      <xdr:col>41</xdr:col>
      <xdr:colOff>101600</xdr:colOff>
      <xdr:row>37</xdr:row>
      <xdr:rowOff>97368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3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88495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3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156218</xdr:rowOff>
    </xdr:from>
    <xdr:to>
      <xdr:col>36</xdr:col>
      <xdr:colOff>165100</xdr:colOff>
      <xdr:row>37</xdr:row>
      <xdr:rowOff>86368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77495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42104</xdr:rowOff>
    </xdr:from>
    <xdr:to>
      <xdr:col>55</xdr:col>
      <xdr:colOff>0</xdr:colOff>
      <xdr:row>58</xdr:row>
      <xdr:rowOff>84967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86204"/>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21269</xdr:rowOff>
    </xdr:from>
    <xdr:to>
      <xdr:col>50</xdr:col>
      <xdr:colOff>114300</xdr:colOff>
      <xdr:row>58</xdr:row>
      <xdr:rowOff>84967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65369"/>
          <a:ext cx="889000" cy="6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21269</xdr:rowOff>
    </xdr:from>
    <xdr:to>
      <xdr:col>45</xdr:col>
      <xdr:colOff>177800</xdr:colOff>
      <xdr:row>58</xdr:row>
      <xdr:rowOff>114378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65369"/>
          <a:ext cx="8890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114378</xdr:rowOff>
    </xdr:from>
    <xdr:to>
      <xdr:col>41</xdr:col>
      <xdr:colOff>50800</xdr:colOff>
      <xdr:row>58</xdr:row>
      <xdr:rowOff>127405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58478"/>
          <a:ext cx="889000" cy="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162754</xdr:rowOff>
    </xdr:from>
    <xdr:to>
      <xdr:col>55</xdr:col>
      <xdr:colOff>50800</xdr:colOff>
      <xdr:row>58</xdr:row>
      <xdr:rowOff>92904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141181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34167</xdr:rowOff>
    </xdr:from>
    <xdr:to>
      <xdr:col>50</xdr:col>
      <xdr:colOff>165100</xdr:colOff>
      <xdr:row>58</xdr:row>
      <xdr:rowOff>135767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126894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7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141919</xdr:rowOff>
    </xdr:from>
    <xdr:to>
      <xdr:col>46</xdr:col>
      <xdr:colOff>38100</xdr:colOff>
      <xdr:row>58</xdr:row>
      <xdr:rowOff>72069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1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63196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0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63578</xdr:rowOff>
    </xdr:from>
    <xdr:to>
      <xdr:col>41</xdr:col>
      <xdr:colOff>101600</xdr:colOff>
      <xdr:row>58</xdr:row>
      <xdr:rowOff>165178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156305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76605</xdr:rowOff>
    </xdr:from>
    <xdr:to>
      <xdr:col>36</xdr:col>
      <xdr:colOff>165100</xdr:colOff>
      <xdr:row>59</xdr:row>
      <xdr:rowOff>6755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169332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30000</xdr:rowOff>
    </xdr:from>
    <xdr:to>
      <xdr:col>55</xdr:col>
      <xdr:colOff>0</xdr:colOff>
      <xdr:row>78</xdr:row>
      <xdr:rowOff>74147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03100"/>
          <a:ext cx="838200" cy="4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30000</xdr:rowOff>
    </xdr:from>
    <xdr:to>
      <xdr:col>50</xdr:col>
      <xdr:colOff>114300</xdr:colOff>
      <xdr:row>78</xdr:row>
      <xdr:rowOff>93563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03100"/>
          <a:ext cx="889000" cy="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91053</xdr:rowOff>
    </xdr:from>
    <xdr:to>
      <xdr:col>45</xdr:col>
      <xdr:colOff>177800</xdr:colOff>
      <xdr:row>78</xdr:row>
      <xdr:rowOff>93563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64153"/>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91053</xdr:rowOff>
    </xdr:from>
    <xdr:to>
      <xdr:col>41</xdr:col>
      <xdr:colOff>50800</xdr:colOff>
      <xdr:row>78</xdr:row>
      <xdr:rowOff>91918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64153"/>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23347</xdr:rowOff>
    </xdr:from>
    <xdr:to>
      <xdr:col>55</xdr:col>
      <xdr:colOff>50800</xdr:colOff>
      <xdr:row>78</xdr:row>
      <xdr:rowOff>124947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109724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150650</xdr:rowOff>
    </xdr:from>
    <xdr:to>
      <xdr:col>50</xdr:col>
      <xdr:colOff>165100</xdr:colOff>
      <xdr:row>78</xdr:row>
      <xdr:rowOff>80800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71927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42763</xdr:rowOff>
    </xdr:from>
    <xdr:to>
      <xdr:col>46</xdr:col>
      <xdr:colOff>38100</xdr:colOff>
      <xdr:row>78</xdr:row>
      <xdr:rowOff>144363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135490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40253</xdr:rowOff>
    </xdr:from>
    <xdr:to>
      <xdr:col>41</xdr:col>
      <xdr:colOff>101600</xdr:colOff>
      <xdr:row>78</xdr:row>
      <xdr:rowOff>141853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132980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41118</xdr:rowOff>
    </xdr:from>
    <xdr:to>
      <xdr:col>36</xdr:col>
      <xdr:colOff>165100</xdr:colOff>
      <xdr:row>78</xdr:row>
      <xdr:rowOff>142718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133845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88252</xdr:rowOff>
    </xdr:from>
    <xdr:to>
      <xdr:col>55</xdr:col>
      <xdr:colOff>0</xdr:colOff>
      <xdr:row>98</xdr:row>
      <xdr:rowOff>27206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18902"/>
          <a:ext cx="838200" cy="11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49640</xdr:rowOff>
    </xdr:from>
    <xdr:to>
      <xdr:col>50</xdr:col>
      <xdr:colOff>114300</xdr:colOff>
      <xdr:row>98</xdr:row>
      <xdr:rowOff>27206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80290"/>
          <a:ext cx="889000" cy="1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49640</xdr:rowOff>
    </xdr:from>
    <xdr:to>
      <xdr:col>45</xdr:col>
      <xdr:colOff>177800</xdr:colOff>
      <xdr:row>97</xdr:row>
      <xdr:rowOff>162730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80290"/>
          <a:ext cx="8890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162730</xdr:rowOff>
    </xdr:from>
    <xdr:to>
      <xdr:col>41</xdr:col>
      <xdr:colOff>50800</xdr:colOff>
      <xdr:row>98</xdr:row>
      <xdr:rowOff>28893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93380"/>
          <a:ext cx="889000" cy="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37452</xdr:rowOff>
    </xdr:from>
    <xdr:to>
      <xdr:col>55</xdr:col>
      <xdr:colOff>50800</xdr:colOff>
      <xdr:row>97</xdr:row>
      <xdr:rowOff>139052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15879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147856</xdr:rowOff>
    </xdr:from>
    <xdr:to>
      <xdr:col>50</xdr:col>
      <xdr:colOff>165100</xdr:colOff>
      <xdr:row>98</xdr:row>
      <xdr:rowOff>78006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69133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170290</xdr:rowOff>
    </xdr:from>
    <xdr:to>
      <xdr:col>46</xdr:col>
      <xdr:colOff>38100</xdr:colOff>
      <xdr:row>97</xdr:row>
      <xdr:rowOff>100440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116967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4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111930</xdr:rowOff>
    </xdr:from>
    <xdr:to>
      <xdr:col>41</xdr:col>
      <xdr:colOff>101600</xdr:colOff>
      <xdr:row>98</xdr:row>
      <xdr:rowOff>42080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33207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3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149543</xdr:rowOff>
    </xdr:from>
    <xdr:to>
      <xdr:col>36</xdr:col>
      <xdr:colOff>165100</xdr:colOff>
      <xdr:row>98</xdr:row>
      <xdr:rowOff>79693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70820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61538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48088"/>
          <a:ext cx="889000" cy="3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32039</xdr:rowOff>
    </xdr:from>
    <xdr:to>
      <xdr:col>71</xdr:col>
      <xdr:colOff>177800</xdr:colOff>
      <xdr:row>39</xdr:row>
      <xdr:rowOff>61538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18589"/>
          <a:ext cx="8890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10738</xdr:rowOff>
    </xdr:from>
    <xdr:to>
      <xdr:col>72</xdr:col>
      <xdr:colOff>38100</xdr:colOff>
      <xdr:row>39</xdr:row>
      <xdr:rowOff>112338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103465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7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152689</xdr:rowOff>
    </xdr:from>
    <xdr:to>
      <xdr:col>67</xdr:col>
      <xdr:colOff>101600</xdr:colOff>
      <xdr:row>39</xdr:row>
      <xdr:rowOff>82839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99366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64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50051</xdr:rowOff>
    </xdr:from>
    <xdr:to>
      <xdr:col>85</xdr:col>
      <xdr:colOff>127000</xdr:colOff>
      <xdr:row>76</xdr:row>
      <xdr:rowOff>88661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80251"/>
          <a:ext cx="8382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88661</xdr:rowOff>
    </xdr:from>
    <xdr:to>
      <xdr:col>81</xdr:col>
      <xdr:colOff>50800</xdr:colOff>
      <xdr:row>76</xdr:row>
      <xdr:rowOff>141331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18861"/>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141331</xdr:rowOff>
    </xdr:from>
    <xdr:to>
      <xdr:col>76</xdr:col>
      <xdr:colOff>114300</xdr:colOff>
      <xdr:row>76</xdr:row>
      <xdr:rowOff>160229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171531"/>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158659</xdr:rowOff>
    </xdr:from>
    <xdr:to>
      <xdr:col>71</xdr:col>
      <xdr:colOff>177800</xdr:colOff>
      <xdr:row>76</xdr:row>
      <xdr:rowOff>160229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188859"/>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170701</xdr:rowOff>
    </xdr:from>
    <xdr:to>
      <xdr:col>85</xdr:col>
      <xdr:colOff>177800</xdr:colOff>
      <xdr:row>76</xdr:row>
      <xdr:rowOff>100851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22127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8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37861</xdr:rowOff>
    </xdr:from>
    <xdr:to>
      <xdr:col>81</xdr:col>
      <xdr:colOff>101600</xdr:colOff>
      <xdr:row>76</xdr:row>
      <xdr:rowOff>139461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130588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90531</xdr:rowOff>
    </xdr:from>
    <xdr:to>
      <xdr:col>76</xdr:col>
      <xdr:colOff>165100</xdr:colOff>
      <xdr:row>77</xdr:row>
      <xdr:rowOff>20681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11808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109429</xdr:rowOff>
    </xdr:from>
    <xdr:to>
      <xdr:col>72</xdr:col>
      <xdr:colOff>38100</xdr:colOff>
      <xdr:row>77</xdr:row>
      <xdr:rowOff>39579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30706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3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107859</xdr:rowOff>
    </xdr:from>
    <xdr:to>
      <xdr:col>67</xdr:col>
      <xdr:colOff>101600</xdr:colOff>
      <xdr:row>77</xdr:row>
      <xdr:rowOff>38009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29136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115861</xdr:rowOff>
    </xdr:from>
    <xdr:to>
      <xdr:col>85</xdr:col>
      <xdr:colOff>127000</xdr:colOff>
      <xdr:row>98</xdr:row>
      <xdr:rowOff>117266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917961"/>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117266</xdr:rowOff>
    </xdr:from>
    <xdr:to>
      <xdr:col>81</xdr:col>
      <xdr:colOff>50800</xdr:colOff>
      <xdr:row>98</xdr:row>
      <xdr:rowOff>135539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919366"/>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135539</xdr:rowOff>
    </xdr:from>
    <xdr:to>
      <xdr:col>76</xdr:col>
      <xdr:colOff>114300</xdr:colOff>
      <xdr:row>98</xdr:row>
      <xdr:rowOff>138337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37639"/>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138337</xdr:rowOff>
    </xdr:from>
    <xdr:to>
      <xdr:col>71</xdr:col>
      <xdr:colOff>177800</xdr:colOff>
      <xdr:row>98</xdr:row>
      <xdr:rowOff>138973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40437"/>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65061</xdr:rowOff>
    </xdr:from>
    <xdr:to>
      <xdr:col>85</xdr:col>
      <xdr:colOff>177800</xdr:colOff>
      <xdr:row>98</xdr:row>
      <xdr:rowOff>166661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151438</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8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66466</xdr:rowOff>
    </xdr:from>
    <xdr:to>
      <xdr:col>81</xdr:col>
      <xdr:colOff>101600</xdr:colOff>
      <xdr:row>98</xdr:row>
      <xdr:rowOff>168066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159193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9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84739</xdr:rowOff>
    </xdr:from>
    <xdr:to>
      <xdr:col>76</xdr:col>
      <xdr:colOff>165100</xdr:colOff>
      <xdr:row>99</xdr:row>
      <xdr:rowOff>14889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6016</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403017" y="16979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87537</xdr:rowOff>
    </xdr:from>
    <xdr:to>
      <xdr:col>72</xdr:col>
      <xdr:colOff>38100</xdr:colOff>
      <xdr:row>99</xdr:row>
      <xdr:rowOff>17687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8814</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514017" y="1698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88173</xdr:rowOff>
    </xdr:from>
    <xdr:to>
      <xdr:col>67</xdr:col>
      <xdr:colOff>101600</xdr:colOff>
      <xdr:row>99</xdr:row>
      <xdr:rowOff>18323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9450</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625017" y="16983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95740</xdr:rowOff>
    </xdr:from>
    <xdr:to>
      <xdr:col>116</xdr:col>
      <xdr:colOff>63500</xdr:colOff>
      <xdr:row>38</xdr:row>
      <xdr:rowOff>138351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10840"/>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95740</xdr:rowOff>
    </xdr:from>
    <xdr:to>
      <xdr:col>111</xdr:col>
      <xdr:colOff>177800</xdr:colOff>
      <xdr:row>38</xdr:row>
      <xdr:rowOff>96769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1084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96769</xdr:rowOff>
    </xdr:from>
    <xdr:to>
      <xdr:col>107</xdr:col>
      <xdr:colOff>50800</xdr:colOff>
      <xdr:row>38</xdr:row>
      <xdr:rowOff>99740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11869"/>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97661</xdr:rowOff>
    </xdr:from>
    <xdr:to>
      <xdr:col>102</xdr:col>
      <xdr:colOff>114300</xdr:colOff>
      <xdr:row>38</xdr:row>
      <xdr:rowOff>99740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12761"/>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87551</xdr:rowOff>
    </xdr:from>
    <xdr:to>
      <xdr:col>116</xdr:col>
      <xdr:colOff>114300</xdr:colOff>
      <xdr:row>39</xdr:row>
      <xdr:rowOff>17701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2478</xdr:rowOff>
    </xdr:from>
    <xdr:ext cx="313932"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7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44940</xdr:rowOff>
    </xdr:from>
    <xdr:to>
      <xdr:col>112</xdr:col>
      <xdr:colOff>38100</xdr:colOff>
      <xdr:row>38</xdr:row>
      <xdr:rowOff>146540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137667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65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45969</xdr:rowOff>
    </xdr:from>
    <xdr:to>
      <xdr:col>107</xdr:col>
      <xdr:colOff>101600</xdr:colOff>
      <xdr:row>38</xdr:row>
      <xdr:rowOff>147569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138696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5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48940</xdr:rowOff>
    </xdr:from>
    <xdr:to>
      <xdr:col>102</xdr:col>
      <xdr:colOff>165100</xdr:colOff>
      <xdr:row>38</xdr:row>
      <xdr:rowOff>150540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141667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5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46861</xdr:rowOff>
    </xdr:from>
    <xdr:to>
      <xdr:col>98</xdr:col>
      <xdr:colOff>38100</xdr:colOff>
      <xdr:row>38</xdr:row>
      <xdr:rowOff>148461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139588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920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164300</xdr:rowOff>
    </xdr:from>
    <xdr:to>
      <xdr:col>98</xdr:col>
      <xdr:colOff>38100</xdr:colOff>
      <xdr:row>59</xdr:row>
      <xdr:rowOff>94450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85577</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116236</xdr:rowOff>
    </xdr:from>
    <xdr:to>
      <xdr:col>116</xdr:col>
      <xdr:colOff>63500</xdr:colOff>
      <xdr:row>71</xdr:row>
      <xdr:rowOff>117053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1946286"/>
          <a:ext cx="838200" cy="3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159310</xdr:rowOff>
    </xdr:from>
    <xdr:to>
      <xdr:col>111</xdr:col>
      <xdr:colOff>177800</xdr:colOff>
      <xdr:row>71</xdr:row>
      <xdr:rowOff>117053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1989360"/>
          <a:ext cx="889000" cy="30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159310</xdr:rowOff>
    </xdr:from>
    <xdr:to>
      <xdr:col>107</xdr:col>
      <xdr:colOff>50800</xdr:colOff>
      <xdr:row>71</xdr:row>
      <xdr:rowOff>37760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1989360"/>
          <a:ext cx="889000" cy="2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125135</xdr:rowOff>
    </xdr:from>
    <xdr:to>
      <xdr:col>102</xdr:col>
      <xdr:colOff>114300</xdr:colOff>
      <xdr:row>71</xdr:row>
      <xdr:rowOff>37760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126635"/>
          <a:ext cx="889000" cy="8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65436</xdr:rowOff>
    </xdr:from>
    <xdr:to>
      <xdr:col>116</xdr:col>
      <xdr:colOff>114300</xdr:colOff>
      <xdr:row>69</xdr:row>
      <xdr:rowOff>167036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18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18463</xdr:rowOff>
    </xdr:from>
    <xdr:ext cx="599010"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18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66253</xdr:rowOff>
    </xdr:from>
    <xdr:to>
      <xdr:col>112</xdr:col>
      <xdr:colOff>38100</xdr:colOff>
      <xdr:row>71</xdr:row>
      <xdr:rowOff>167853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2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12930</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23795" y="120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108510</xdr:rowOff>
    </xdr:from>
    <xdr:to>
      <xdr:col>107</xdr:col>
      <xdr:colOff>101600</xdr:colOff>
      <xdr:row>70</xdr:row>
      <xdr:rowOff>38660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19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55187</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34795" y="1171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158410</xdr:rowOff>
    </xdr:from>
    <xdr:to>
      <xdr:col>102</xdr:col>
      <xdr:colOff>165100</xdr:colOff>
      <xdr:row>71</xdr:row>
      <xdr:rowOff>88560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1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105087</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45795" y="1193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74335</xdr:rowOff>
    </xdr:from>
    <xdr:to>
      <xdr:col>98</xdr:col>
      <xdr:colOff>38100</xdr:colOff>
      <xdr:row>71</xdr:row>
      <xdr:rowOff>4485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0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21012</xdr:rowOff>
    </xdr:from>
    <xdr:ext cx="59901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56795" y="118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歳出総額は、住民一人当たり約</a:t>
          </a:r>
          <a:r>
            <a:rPr kumimoji="1" lang="en-US" altLang="ja-JP" sz="1100">
              <a:solidFill>
                <a:schemeClr val="dk1"/>
              </a:solidFill>
              <a:effectLst/>
              <a:latin typeface="+mn-lt"/>
              <a:ea typeface="+mn-ea"/>
              <a:cs typeface="+mn-cs"/>
            </a:rPr>
            <a:t>642</a:t>
          </a:r>
          <a:r>
            <a:rPr kumimoji="1" lang="ja-JP" altLang="ja-JP" sz="1100">
              <a:solidFill>
                <a:schemeClr val="dk1"/>
              </a:solidFill>
              <a:effectLst/>
              <a:latin typeface="+mn-lt"/>
              <a:ea typeface="+mn-ea"/>
              <a:cs typeface="+mn-cs"/>
            </a:rPr>
            <a:t>千円となっており、昨年度より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千円の増額となった。住民一人当たりのコストを性質別で見た場合、類似団体との比較ではいずれもほぼ同水準を保っているが、</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や補助費等において若干下回り、繰出金において大きく上回っている。繰出金は、下水道事業債の償還に充てるための下水道事業会計への繰出金が大きいことに加え、国民健康保険、介護保険等への繰出金が増高していることもあり、類似団体平均を大きく上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6866F1-E795-4C8D-8951-2D5418AA90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D87F9F9-F8C8-40A3-8DD2-D24AD30278F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3E86776-F7D8-45B0-9050-90C034C4AF8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DA68513-6F7B-4601-A075-496F5D5B682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1D256F-4DE0-4617-BE72-0DFF762032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C86373-7FD8-4CD7-8CE7-5AB35365FD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F878A5-4D49-4543-A79F-B21120F41F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E26076-1A64-4EE7-BCAC-0834A676EA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B6EB76-D250-423F-91B2-DB6C724446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DA9DF8D-D9F1-4E01-9C26-22519902416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13,423
13,126
144.21
9,485,624
8,623,047
782,878
5,615,965
8,807,630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16224B-8C1D-496A-8ACF-D80F76E8C1B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AE5433-7BBD-4E4B-8414-13363DD7F9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300E5A6-D94C-44B2-9D74-8BF61B6953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ED5F80-D174-46E2-AB83-6C8E3D3243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9A68AC-3EE5-4961-9914-D005B88DBB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74DF859-92CD-461B-992D-3A053CBD11D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0A43BB9-2B20-4E54-8F68-8821E43E932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AECFC46-2DC9-4B80-A34B-4A1074D010F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76A5B55-5C9B-4226-92C6-EFA24A62674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338FF5-8FB4-415B-90EB-EBCBCD69C3C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06E115F-6D87-4FAB-B6CD-A9B052ABA4B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EB322FD-770C-482C-B8B6-F4AD699BA329}"/>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EA1A068-693E-4447-A271-340ABEFABAA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7E49D03-5301-4340-B99A-69B2272AF66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5DB85E-C6E9-4941-AB4D-356A65F64B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DAC7A7D-447C-4D25-8143-A056E669CCC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FA35B9-EB52-4629-8F98-286FE062FF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094B146-D092-4A1A-B9BD-E06A8D4269D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F1F0D1F-31CF-4B09-B75C-C8EAFD550A9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4DF83C6-163D-49F1-AAF4-876AD0AA03F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A756161-B7B2-4BAC-BF43-1A208D972B9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EF153EE-0013-4BA8-BA90-2A902B8D391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1EE1353-1E01-4BB1-91F4-4B16A4F76A4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7E3399A-F2E4-4541-A673-29DE8E765E8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7582CE5-A045-422C-9EA7-B0548D54AB9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E23B0E3-D0BD-4CEE-9475-7AEB45FB6B9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0833D58-8A2A-4CB4-B5BC-5573F3C517A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894DF56-A390-4F84-8690-9C5CE5E3684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CA400FB-0C2E-4121-B02A-61E82E6D4069}"/>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64E9D73-BE63-4795-A201-40DA93BF75F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37211B0-FC4E-4177-B541-E64A83151B9B}"/>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610B1B09-9015-46D8-8BCA-B435F17EF59B}"/>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B5182794-4CFE-4CA7-AB27-EBC809334DE4}"/>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F246DEB2-25B4-4EFC-9F48-9E7486D87766}"/>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787979DB-0679-49DD-BB16-34A326C60B71}"/>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B6C181F-3C7F-4611-AF51-3447BA0E0169}"/>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8B3CF5F5-FFF9-405F-BA03-7807A647534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E340B686-B23F-4A84-8285-DA96AC2E148D}"/>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2400EA0F-D74C-43D6-B1D1-A22B83D29354}"/>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9B870762-8904-48C0-A45F-BEFBCD34C542}"/>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4CC8C569-DC0C-44DE-9C81-3FE58E4E6173}"/>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A017E266-F9E1-4ADC-9885-BC17271639FE}"/>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6C3DF7F2-3822-447D-8252-D09FA0E05F0E}"/>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82AAD10D-E8F1-408B-8E6D-C2A0BD8FB02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28418831-A4E7-41A3-9AAB-A89C928E217F}"/>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DED4FB9B-4924-4D4E-9A67-845D3350D99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57F2C597-ADF9-4234-8255-C2B165A3E632}"/>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52CAFAD2-2DED-48D4-B0A9-B2BFD2C3BB7F}"/>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C9F749EA-614D-4112-9274-CB6693A32C8F}"/>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E77C008B-FF97-4C88-A3AB-ADF7E764EB9F}"/>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5210333-C45E-40A5-BF49-FBFCF5684186}"/>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169255</xdr:rowOff>
    </xdr:from>
    <xdr:to>
      <xdr:col>24</xdr:col>
      <xdr:colOff>63500</xdr:colOff>
      <xdr:row>38</xdr:row>
      <xdr:rowOff>54301</xdr:rowOff>
    </xdr:to>
    <xdr:cxnSp macro="">
      <xdr:nvCxnSpPr>
        <xdr:cNvPr id="63" name="直線コネクタ 62">
          <a:extLst>
            <a:ext uri="{FF2B5EF4-FFF2-40B4-BE49-F238E27FC236}">
              <a16:creationId xmlns:a16="http://schemas.microsoft.com/office/drawing/2014/main" id="{1EEFB30C-D0C5-4830-8F7C-6A46322E732A}"/>
            </a:ext>
          </a:extLst>
        </xdr:cNvPr>
        <xdr:cNvCxnSpPr/>
      </xdr:nvCxnSpPr>
      <xdr:spPr>
        <a:xfrm flipV="1">
          <a:off x="3797300" y="6512905"/>
          <a:ext cx="838200" cy="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E595793F-67A6-4BC9-A9B1-010F3801A16C}"/>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E704DD2B-37F5-4F8C-A2E6-B9C689A4102E}"/>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170887</xdr:rowOff>
    </xdr:from>
    <xdr:to>
      <xdr:col>19</xdr:col>
      <xdr:colOff>177800</xdr:colOff>
      <xdr:row>38</xdr:row>
      <xdr:rowOff>54301</xdr:rowOff>
    </xdr:to>
    <xdr:cxnSp macro="">
      <xdr:nvCxnSpPr>
        <xdr:cNvPr id="66" name="直線コネクタ 65">
          <a:extLst>
            <a:ext uri="{FF2B5EF4-FFF2-40B4-BE49-F238E27FC236}">
              <a16:creationId xmlns:a16="http://schemas.microsoft.com/office/drawing/2014/main" id="{0DB6249A-D261-4A1A-9FB1-F5175BE12FF6}"/>
            </a:ext>
          </a:extLst>
        </xdr:cNvPr>
        <xdr:cNvCxnSpPr/>
      </xdr:nvCxnSpPr>
      <xdr:spPr>
        <a:xfrm>
          <a:off x="2908300" y="6514537"/>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BD2F8E6B-7646-4A5B-B8E1-0F34560D91AD}"/>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3346CCE-48FF-459A-ADC4-5E1525A463E7}"/>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146558</xdr:rowOff>
    </xdr:from>
    <xdr:to>
      <xdr:col>15</xdr:col>
      <xdr:colOff>50800</xdr:colOff>
      <xdr:row>37</xdr:row>
      <xdr:rowOff>170887</xdr:rowOff>
    </xdr:to>
    <xdr:cxnSp macro="">
      <xdr:nvCxnSpPr>
        <xdr:cNvPr id="69" name="直線コネクタ 68">
          <a:extLst>
            <a:ext uri="{FF2B5EF4-FFF2-40B4-BE49-F238E27FC236}">
              <a16:creationId xmlns:a16="http://schemas.microsoft.com/office/drawing/2014/main" id="{89221003-75D7-4A2E-B0BD-9FF22EDBAE44}"/>
            </a:ext>
          </a:extLst>
        </xdr:cNvPr>
        <xdr:cNvCxnSpPr/>
      </xdr:nvCxnSpPr>
      <xdr:spPr>
        <a:xfrm>
          <a:off x="2019300" y="6490208"/>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1962DF08-0750-4058-BAB9-66E7E6B73342}"/>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9FA8C482-C41B-4768-8991-5369D7AC698A}"/>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146558</xdr:rowOff>
    </xdr:from>
    <xdr:to>
      <xdr:col>10</xdr:col>
      <xdr:colOff>114300</xdr:colOff>
      <xdr:row>38</xdr:row>
      <xdr:rowOff>2866</xdr:rowOff>
    </xdr:to>
    <xdr:cxnSp macro="">
      <xdr:nvCxnSpPr>
        <xdr:cNvPr id="72" name="直線コネクタ 71">
          <a:extLst>
            <a:ext uri="{FF2B5EF4-FFF2-40B4-BE49-F238E27FC236}">
              <a16:creationId xmlns:a16="http://schemas.microsoft.com/office/drawing/2014/main" id="{078A7508-7277-4A6A-9D2A-3EB67CCB028D}"/>
            </a:ext>
          </a:extLst>
        </xdr:cNvPr>
        <xdr:cNvCxnSpPr/>
      </xdr:nvCxnSpPr>
      <xdr:spPr>
        <a:xfrm flipV="1">
          <a:off x="1130300" y="649020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657CA6D6-6A6D-43CB-8D1B-E778C5890BDA}"/>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C4075196-A2ED-4BB1-81BB-61EE1C294447}"/>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B419E4D6-2D0A-4AFD-B5ED-6A996D43C5B3}"/>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213036CD-2199-4984-9E59-276621B963B3}"/>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545A879-FCFB-4978-84D6-6A058B32F95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0131DD8-A19E-4ABF-8CA3-9825D4A76F2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5E3A1B2-5884-4EC2-8B40-2A1A3F2C2BB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C72DB658-38FC-49CA-9664-C05C9BF2EA7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50A85A79-BFDC-4957-AB9A-B837342628E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118455</xdr:rowOff>
    </xdr:from>
    <xdr:to>
      <xdr:col>24</xdr:col>
      <xdr:colOff>114300</xdr:colOff>
      <xdr:row>38</xdr:row>
      <xdr:rowOff>48605</xdr:rowOff>
    </xdr:to>
    <xdr:sp macro="" textlink="">
      <xdr:nvSpPr>
        <xdr:cNvPr id="82" name="楕円 81">
          <a:extLst>
            <a:ext uri="{FF2B5EF4-FFF2-40B4-BE49-F238E27FC236}">
              <a16:creationId xmlns:a16="http://schemas.microsoft.com/office/drawing/2014/main" id="{8135BCF2-95A8-4968-A32A-68F018690118}"/>
            </a:ext>
          </a:extLst>
        </xdr:cNvPr>
        <xdr:cNvSpPr/>
      </xdr:nvSpPr>
      <xdr:spPr>
        <a:xfrm>
          <a:off x="4584700" y="64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96882</xdr:rowOff>
    </xdr:from>
    <xdr:ext cx="469744" cy="259045"/>
    <xdr:sp macro="" textlink="">
      <xdr:nvSpPr>
        <xdr:cNvPr id="83" name="議会費該当値テキスト">
          <a:extLst>
            <a:ext uri="{FF2B5EF4-FFF2-40B4-BE49-F238E27FC236}">
              <a16:creationId xmlns:a16="http://schemas.microsoft.com/office/drawing/2014/main" id="{7FACA4E8-AD7E-4E46-B9B4-7A642564823F}"/>
            </a:ext>
          </a:extLst>
        </xdr:cNvPr>
        <xdr:cNvSpPr txBox="1"/>
      </xdr:nvSpPr>
      <xdr:spPr>
        <a:xfrm>
          <a:off x="4686300" y="644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3501</xdr:rowOff>
    </xdr:from>
    <xdr:to>
      <xdr:col>20</xdr:col>
      <xdr:colOff>38100</xdr:colOff>
      <xdr:row>38</xdr:row>
      <xdr:rowOff>105101</xdr:rowOff>
    </xdr:to>
    <xdr:sp macro="" textlink="">
      <xdr:nvSpPr>
        <xdr:cNvPr id="84" name="楕円 83">
          <a:extLst>
            <a:ext uri="{FF2B5EF4-FFF2-40B4-BE49-F238E27FC236}">
              <a16:creationId xmlns:a16="http://schemas.microsoft.com/office/drawing/2014/main" id="{E0DEF6B0-C32E-4F3E-B921-BE9118E366FE}"/>
            </a:ext>
          </a:extLst>
        </xdr:cNvPr>
        <xdr:cNvSpPr/>
      </xdr:nvSpPr>
      <xdr:spPr>
        <a:xfrm>
          <a:off x="3746500" y="65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96228</xdr:rowOff>
    </xdr:from>
    <xdr:ext cx="469744" cy="259045"/>
    <xdr:sp macro="" textlink="">
      <xdr:nvSpPr>
        <xdr:cNvPr id="85" name="テキスト ボックス 84">
          <a:extLst>
            <a:ext uri="{FF2B5EF4-FFF2-40B4-BE49-F238E27FC236}">
              <a16:creationId xmlns:a16="http://schemas.microsoft.com/office/drawing/2014/main" id="{71717310-7BE1-4E08-8897-845383021AAB}"/>
            </a:ext>
          </a:extLst>
        </xdr:cNvPr>
        <xdr:cNvSpPr txBox="1"/>
      </xdr:nvSpPr>
      <xdr:spPr>
        <a:xfrm>
          <a:off x="3562428" y="661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120088</xdr:rowOff>
    </xdr:from>
    <xdr:to>
      <xdr:col>15</xdr:col>
      <xdr:colOff>101600</xdr:colOff>
      <xdr:row>38</xdr:row>
      <xdr:rowOff>50237</xdr:rowOff>
    </xdr:to>
    <xdr:sp macro="" textlink="">
      <xdr:nvSpPr>
        <xdr:cNvPr id="86" name="楕円 85">
          <a:extLst>
            <a:ext uri="{FF2B5EF4-FFF2-40B4-BE49-F238E27FC236}">
              <a16:creationId xmlns:a16="http://schemas.microsoft.com/office/drawing/2014/main" id="{4E089D5E-1430-492B-A199-01A3956720A8}"/>
            </a:ext>
          </a:extLst>
        </xdr:cNvPr>
        <xdr:cNvSpPr/>
      </xdr:nvSpPr>
      <xdr:spPr>
        <a:xfrm>
          <a:off x="2857500" y="6463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41364</xdr:rowOff>
    </xdr:from>
    <xdr:ext cx="469744" cy="259045"/>
    <xdr:sp macro="" textlink="">
      <xdr:nvSpPr>
        <xdr:cNvPr id="87" name="テキスト ボックス 86">
          <a:extLst>
            <a:ext uri="{FF2B5EF4-FFF2-40B4-BE49-F238E27FC236}">
              <a16:creationId xmlns:a16="http://schemas.microsoft.com/office/drawing/2014/main" id="{43D01521-0E90-4915-AD19-1AF7D3C26F44}"/>
            </a:ext>
          </a:extLst>
        </xdr:cNvPr>
        <xdr:cNvSpPr txBox="1"/>
      </xdr:nvSpPr>
      <xdr:spPr>
        <a:xfrm>
          <a:off x="2673428" y="655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95758</xdr:rowOff>
    </xdr:from>
    <xdr:to>
      <xdr:col>10</xdr:col>
      <xdr:colOff>165100</xdr:colOff>
      <xdr:row>38</xdr:row>
      <xdr:rowOff>25908</xdr:rowOff>
    </xdr:to>
    <xdr:sp macro="" textlink="">
      <xdr:nvSpPr>
        <xdr:cNvPr id="88" name="楕円 87">
          <a:extLst>
            <a:ext uri="{FF2B5EF4-FFF2-40B4-BE49-F238E27FC236}">
              <a16:creationId xmlns:a16="http://schemas.microsoft.com/office/drawing/2014/main" id="{A605C188-6864-49E8-A313-FE60F49AE282}"/>
            </a:ext>
          </a:extLst>
        </xdr:cNvPr>
        <xdr:cNvSpPr/>
      </xdr:nvSpPr>
      <xdr:spPr>
        <a:xfrm>
          <a:off x="196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17035</xdr:rowOff>
    </xdr:from>
    <xdr:ext cx="469744" cy="259045"/>
    <xdr:sp macro="" textlink="">
      <xdr:nvSpPr>
        <xdr:cNvPr id="89" name="テキスト ボックス 88">
          <a:extLst>
            <a:ext uri="{FF2B5EF4-FFF2-40B4-BE49-F238E27FC236}">
              <a16:creationId xmlns:a16="http://schemas.microsoft.com/office/drawing/2014/main" id="{9ACB7AD9-7089-43B7-A55A-96A18BB04B68}"/>
            </a:ext>
          </a:extLst>
        </xdr:cNvPr>
        <xdr:cNvSpPr txBox="1"/>
      </xdr:nvSpPr>
      <xdr:spPr>
        <a:xfrm>
          <a:off x="1784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123516</xdr:rowOff>
    </xdr:from>
    <xdr:to>
      <xdr:col>6</xdr:col>
      <xdr:colOff>38100</xdr:colOff>
      <xdr:row>38</xdr:row>
      <xdr:rowOff>53666</xdr:rowOff>
    </xdr:to>
    <xdr:sp macro="" textlink="">
      <xdr:nvSpPr>
        <xdr:cNvPr id="90" name="楕円 89">
          <a:extLst>
            <a:ext uri="{FF2B5EF4-FFF2-40B4-BE49-F238E27FC236}">
              <a16:creationId xmlns:a16="http://schemas.microsoft.com/office/drawing/2014/main" id="{FE4ABC8B-4CFD-40DD-B28F-2BCEE1964ECA}"/>
            </a:ext>
          </a:extLst>
        </xdr:cNvPr>
        <xdr:cNvSpPr/>
      </xdr:nvSpPr>
      <xdr:spPr>
        <a:xfrm>
          <a:off x="1079500" y="64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44793</xdr:rowOff>
    </xdr:from>
    <xdr:ext cx="469744" cy="259045"/>
    <xdr:sp macro="" textlink="">
      <xdr:nvSpPr>
        <xdr:cNvPr id="91" name="テキスト ボックス 90">
          <a:extLst>
            <a:ext uri="{FF2B5EF4-FFF2-40B4-BE49-F238E27FC236}">
              <a16:creationId xmlns:a16="http://schemas.microsoft.com/office/drawing/2014/main" id="{CC451F8D-FADB-4F93-BE06-6B1D7F0A0EAE}"/>
            </a:ext>
          </a:extLst>
        </xdr:cNvPr>
        <xdr:cNvSpPr txBox="1"/>
      </xdr:nvSpPr>
      <xdr:spPr>
        <a:xfrm>
          <a:off x="895428" y="655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987456DA-4F6F-4A16-A7EF-2C0D0938F6F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E13DEC57-67AB-43CA-8B51-EF106A74E06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E47ED050-488F-416B-8792-A9C39578F7D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EEC82083-0491-4E9B-AFCD-6D72D7FBC8D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3BE7A890-208C-4258-9DC7-809B7204874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4602C216-6DE9-4DCF-A10F-D9B6175A0C7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9F6CD1DD-D5CA-4DD3-891B-229EE97B59E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E915E757-A863-425F-8867-28694FF843A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71D0D64B-7A16-4FDC-8A06-1206F995E84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31CE7B7C-43F3-4852-A901-0DEBA417BAC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307A030B-DBDE-41F0-8D9D-47A18A4F3C1C}"/>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C12667E2-94F8-4A9F-BDFA-E84610001E1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1E059AA0-237B-402E-BF4A-758CBECF6CDE}"/>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BD733FC6-D15F-418A-BC15-61F4791E2413}"/>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C3FF0FA-A042-418B-A8DE-30B74370AF14}"/>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C6A85590-6C6A-4D2D-B3C3-66D3AD13591F}"/>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CA74EA24-E815-40A9-A95B-B87D38E2F745}"/>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305CF8F1-3BB0-427E-B588-5AAF361896A6}"/>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AC96B1D5-1B4B-4F4A-945B-1F50DB6D04A9}"/>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4391ED4C-7C88-4B06-AB2A-3DC03D81CCE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3635131B-A7AF-4C70-BC46-9D7E6FDB7E7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EEB8B968-A3D4-40A8-AA30-D11F20E786D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4E5E15BF-243F-40F4-9B36-CDE9A6B9F72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3B985DB0-FB57-470E-8CF8-79F684172F7A}"/>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7215256F-E67E-4F41-A7FC-DC7E0AD659F8}"/>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194A7459-508E-476D-9F54-2AF490D4EFBC}"/>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E6E182CC-0ADF-46CD-8F3C-18B242C711B8}"/>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AA56CE7-F42A-4330-9ADE-F3A77099AE52}"/>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68449</xdr:rowOff>
    </xdr:from>
    <xdr:to>
      <xdr:col>24</xdr:col>
      <xdr:colOff>63500</xdr:colOff>
      <xdr:row>57</xdr:row>
      <xdr:rowOff>80298</xdr:rowOff>
    </xdr:to>
    <xdr:cxnSp macro="">
      <xdr:nvCxnSpPr>
        <xdr:cNvPr id="120" name="直線コネクタ 119">
          <a:extLst>
            <a:ext uri="{FF2B5EF4-FFF2-40B4-BE49-F238E27FC236}">
              <a16:creationId xmlns:a16="http://schemas.microsoft.com/office/drawing/2014/main" id="{4B5840EB-1EE1-4A03-8113-68342B3FFA98}"/>
            </a:ext>
          </a:extLst>
        </xdr:cNvPr>
        <xdr:cNvCxnSpPr/>
      </xdr:nvCxnSpPr>
      <xdr:spPr>
        <a:xfrm flipV="1">
          <a:off x="3797300" y="9841099"/>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ABEAE98A-B71D-4B2C-A1E0-8226BEB4C4EC}"/>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92780DA0-C281-4E41-8836-8464A4C978C5}"/>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7158</xdr:rowOff>
    </xdr:from>
    <xdr:to>
      <xdr:col>19</xdr:col>
      <xdr:colOff>177800</xdr:colOff>
      <xdr:row>57</xdr:row>
      <xdr:rowOff>80298</xdr:rowOff>
    </xdr:to>
    <xdr:cxnSp macro="">
      <xdr:nvCxnSpPr>
        <xdr:cNvPr id="123" name="直線コネクタ 122">
          <a:extLst>
            <a:ext uri="{FF2B5EF4-FFF2-40B4-BE49-F238E27FC236}">
              <a16:creationId xmlns:a16="http://schemas.microsoft.com/office/drawing/2014/main" id="{0C75E8DC-C61E-46DC-8E91-CFA30581BE5B}"/>
            </a:ext>
          </a:extLst>
        </xdr:cNvPr>
        <xdr:cNvCxnSpPr/>
      </xdr:nvCxnSpPr>
      <xdr:spPr>
        <a:xfrm>
          <a:off x="2908300" y="9436908"/>
          <a:ext cx="889000" cy="4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81C7348A-4B16-4D3D-AFBD-B932B3CC1044}"/>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69CD9E6E-3BE6-4953-8ED7-F3EBA3F85A88}"/>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7158</xdr:rowOff>
    </xdr:from>
    <xdr:to>
      <xdr:col>15</xdr:col>
      <xdr:colOff>50800</xdr:colOff>
      <xdr:row>57</xdr:row>
      <xdr:rowOff>120266</xdr:rowOff>
    </xdr:to>
    <xdr:cxnSp macro="">
      <xdr:nvCxnSpPr>
        <xdr:cNvPr id="126" name="直線コネクタ 125">
          <a:extLst>
            <a:ext uri="{FF2B5EF4-FFF2-40B4-BE49-F238E27FC236}">
              <a16:creationId xmlns:a16="http://schemas.microsoft.com/office/drawing/2014/main" id="{C55D0C3F-B1CC-4C21-A9C3-E82C4A52C51D}"/>
            </a:ext>
          </a:extLst>
        </xdr:cNvPr>
        <xdr:cNvCxnSpPr/>
      </xdr:nvCxnSpPr>
      <xdr:spPr>
        <a:xfrm flipV="1">
          <a:off x="2019300" y="9436908"/>
          <a:ext cx="889000" cy="4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338F4FD3-3FA7-43BB-A51C-9374073C1B8A}"/>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38EAB3A-2396-499C-A09F-EBCB859902AF}"/>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120266</xdr:rowOff>
    </xdr:from>
    <xdr:to>
      <xdr:col>10</xdr:col>
      <xdr:colOff>114300</xdr:colOff>
      <xdr:row>57</xdr:row>
      <xdr:rowOff>133211</xdr:rowOff>
    </xdr:to>
    <xdr:cxnSp macro="">
      <xdr:nvCxnSpPr>
        <xdr:cNvPr id="129" name="直線コネクタ 128">
          <a:extLst>
            <a:ext uri="{FF2B5EF4-FFF2-40B4-BE49-F238E27FC236}">
              <a16:creationId xmlns:a16="http://schemas.microsoft.com/office/drawing/2014/main" id="{3C7A1B21-76B2-4245-8D2F-D301517612B9}"/>
            </a:ext>
          </a:extLst>
        </xdr:cNvPr>
        <xdr:cNvCxnSpPr/>
      </xdr:nvCxnSpPr>
      <xdr:spPr>
        <a:xfrm flipV="1">
          <a:off x="1130300" y="9892916"/>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F634CC4-7579-434E-9664-9DB7872DF352}"/>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B3FD2573-CCCF-470D-B9E8-CB8BE53BA2D5}"/>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66093494-0F2C-46A7-9A02-0D98DCFF013E}"/>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C9E25418-BB47-419D-AD8C-CB89C65735CB}"/>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ABEECD9-7F8C-48C6-BEFF-4EDE0656833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A038A26-AA6E-487E-BC3D-E06FA3F465A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6CAE170-82A5-4310-9479-927B6018863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731F8CE-69C1-4081-88E0-99F4A23C221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4F0786AD-8715-4413-8341-CF6F111B063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17649</xdr:rowOff>
    </xdr:from>
    <xdr:to>
      <xdr:col>24</xdr:col>
      <xdr:colOff>114300</xdr:colOff>
      <xdr:row>57</xdr:row>
      <xdr:rowOff>119249</xdr:rowOff>
    </xdr:to>
    <xdr:sp macro="" textlink="">
      <xdr:nvSpPr>
        <xdr:cNvPr id="139" name="楕円 138">
          <a:extLst>
            <a:ext uri="{FF2B5EF4-FFF2-40B4-BE49-F238E27FC236}">
              <a16:creationId xmlns:a16="http://schemas.microsoft.com/office/drawing/2014/main" id="{0547CF89-4ABF-4B3C-8313-A1378E025CAD}"/>
            </a:ext>
          </a:extLst>
        </xdr:cNvPr>
        <xdr:cNvSpPr/>
      </xdr:nvSpPr>
      <xdr:spPr>
        <a:xfrm>
          <a:off x="4584700" y="97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104026</xdr:rowOff>
    </xdr:from>
    <xdr:ext cx="534377" cy="259045"/>
    <xdr:sp macro="" textlink="">
      <xdr:nvSpPr>
        <xdr:cNvPr id="140" name="総務費該当値テキスト">
          <a:extLst>
            <a:ext uri="{FF2B5EF4-FFF2-40B4-BE49-F238E27FC236}">
              <a16:creationId xmlns:a16="http://schemas.microsoft.com/office/drawing/2014/main" id="{F6F9F227-0C2B-4BA1-8D3B-2971A1776ACC}"/>
            </a:ext>
          </a:extLst>
        </xdr:cNvPr>
        <xdr:cNvSpPr txBox="1"/>
      </xdr:nvSpPr>
      <xdr:spPr>
        <a:xfrm>
          <a:off x="4686300" y="970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29498</xdr:rowOff>
    </xdr:from>
    <xdr:to>
      <xdr:col>20</xdr:col>
      <xdr:colOff>38100</xdr:colOff>
      <xdr:row>57</xdr:row>
      <xdr:rowOff>131098</xdr:rowOff>
    </xdr:to>
    <xdr:sp macro="" textlink="">
      <xdr:nvSpPr>
        <xdr:cNvPr id="141" name="楕円 140">
          <a:extLst>
            <a:ext uri="{FF2B5EF4-FFF2-40B4-BE49-F238E27FC236}">
              <a16:creationId xmlns:a16="http://schemas.microsoft.com/office/drawing/2014/main" id="{A6B64007-CEE6-4DB1-B849-95E54C2CBCFF}"/>
            </a:ext>
          </a:extLst>
        </xdr:cNvPr>
        <xdr:cNvSpPr/>
      </xdr:nvSpPr>
      <xdr:spPr>
        <a:xfrm>
          <a:off x="3746500" y="98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122225</xdr:rowOff>
    </xdr:from>
    <xdr:ext cx="534377" cy="259045"/>
    <xdr:sp macro="" textlink="">
      <xdr:nvSpPr>
        <xdr:cNvPr id="142" name="テキスト ボックス 141">
          <a:extLst>
            <a:ext uri="{FF2B5EF4-FFF2-40B4-BE49-F238E27FC236}">
              <a16:creationId xmlns:a16="http://schemas.microsoft.com/office/drawing/2014/main" id="{4FB2AFE2-9AC2-44C4-B721-7BF7E9BC28A6}"/>
            </a:ext>
          </a:extLst>
        </xdr:cNvPr>
        <xdr:cNvSpPr txBox="1"/>
      </xdr:nvSpPr>
      <xdr:spPr>
        <a:xfrm>
          <a:off x="3530111" y="98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127808</xdr:rowOff>
    </xdr:from>
    <xdr:to>
      <xdr:col>15</xdr:col>
      <xdr:colOff>101600</xdr:colOff>
      <xdr:row>55</xdr:row>
      <xdr:rowOff>57958</xdr:rowOff>
    </xdr:to>
    <xdr:sp macro="" textlink="">
      <xdr:nvSpPr>
        <xdr:cNvPr id="143" name="楕円 142">
          <a:extLst>
            <a:ext uri="{FF2B5EF4-FFF2-40B4-BE49-F238E27FC236}">
              <a16:creationId xmlns:a16="http://schemas.microsoft.com/office/drawing/2014/main" id="{607C6DF6-5C0F-4F44-A334-1D8698685D32}"/>
            </a:ext>
          </a:extLst>
        </xdr:cNvPr>
        <xdr:cNvSpPr/>
      </xdr:nvSpPr>
      <xdr:spPr>
        <a:xfrm>
          <a:off x="2857500" y="93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49085</xdr:rowOff>
    </xdr:from>
    <xdr:ext cx="599010" cy="259045"/>
    <xdr:sp macro="" textlink="">
      <xdr:nvSpPr>
        <xdr:cNvPr id="144" name="テキスト ボックス 143">
          <a:extLst>
            <a:ext uri="{FF2B5EF4-FFF2-40B4-BE49-F238E27FC236}">
              <a16:creationId xmlns:a16="http://schemas.microsoft.com/office/drawing/2014/main" id="{82231086-4462-4CD1-94C9-68CDE6B3044D}"/>
            </a:ext>
          </a:extLst>
        </xdr:cNvPr>
        <xdr:cNvSpPr txBox="1"/>
      </xdr:nvSpPr>
      <xdr:spPr>
        <a:xfrm>
          <a:off x="2608795" y="947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69466</xdr:rowOff>
    </xdr:from>
    <xdr:to>
      <xdr:col>10</xdr:col>
      <xdr:colOff>165100</xdr:colOff>
      <xdr:row>57</xdr:row>
      <xdr:rowOff>171066</xdr:rowOff>
    </xdr:to>
    <xdr:sp macro="" textlink="">
      <xdr:nvSpPr>
        <xdr:cNvPr id="145" name="楕円 144">
          <a:extLst>
            <a:ext uri="{FF2B5EF4-FFF2-40B4-BE49-F238E27FC236}">
              <a16:creationId xmlns:a16="http://schemas.microsoft.com/office/drawing/2014/main" id="{7438DA27-0EFC-4AF5-B859-04DFC4F63A28}"/>
            </a:ext>
          </a:extLst>
        </xdr:cNvPr>
        <xdr:cNvSpPr/>
      </xdr:nvSpPr>
      <xdr:spPr>
        <a:xfrm>
          <a:off x="1968500" y="98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162193</xdr:rowOff>
    </xdr:from>
    <xdr:ext cx="534377" cy="259045"/>
    <xdr:sp macro="" textlink="">
      <xdr:nvSpPr>
        <xdr:cNvPr id="146" name="テキスト ボックス 145">
          <a:extLst>
            <a:ext uri="{FF2B5EF4-FFF2-40B4-BE49-F238E27FC236}">
              <a16:creationId xmlns:a16="http://schemas.microsoft.com/office/drawing/2014/main" id="{3D7940AE-5BF5-4A73-AF91-23945C381E1F}"/>
            </a:ext>
          </a:extLst>
        </xdr:cNvPr>
        <xdr:cNvSpPr txBox="1"/>
      </xdr:nvSpPr>
      <xdr:spPr>
        <a:xfrm>
          <a:off x="1752111" y="993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82411</xdr:rowOff>
    </xdr:from>
    <xdr:to>
      <xdr:col>6</xdr:col>
      <xdr:colOff>38100</xdr:colOff>
      <xdr:row>58</xdr:row>
      <xdr:rowOff>12561</xdr:rowOff>
    </xdr:to>
    <xdr:sp macro="" textlink="">
      <xdr:nvSpPr>
        <xdr:cNvPr id="147" name="楕円 146">
          <a:extLst>
            <a:ext uri="{FF2B5EF4-FFF2-40B4-BE49-F238E27FC236}">
              <a16:creationId xmlns:a16="http://schemas.microsoft.com/office/drawing/2014/main" id="{AB5594E6-B618-4513-A7A9-AC743CFA83EB}"/>
            </a:ext>
          </a:extLst>
        </xdr:cNvPr>
        <xdr:cNvSpPr/>
      </xdr:nvSpPr>
      <xdr:spPr>
        <a:xfrm>
          <a:off x="1079500" y="98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3688</xdr:rowOff>
    </xdr:from>
    <xdr:ext cx="534377" cy="259045"/>
    <xdr:sp macro="" textlink="">
      <xdr:nvSpPr>
        <xdr:cNvPr id="148" name="テキスト ボックス 147">
          <a:extLst>
            <a:ext uri="{FF2B5EF4-FFF2-40B4-BE49-F238E27FC236}">
              <a16:creationId xmlns:a16="http://schemas.microsoft.com/office/drawing/2014/main" id="{17127715-7D9A-40C5-87DB-F1DE7A4A2FDD}"/>
            </a:ext>
          </a:extLst>
        </xdr:cNvPr>
        <xdr:cNvSpPr txBox="1"/>
      </xdr:nvSpPr>
      <xdr:spPr>
        <a:xfrm>
          <a:off x="863111" y="994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6B007F31-8747-4486-9FA8-5AD705D7093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D0E10641-9265-4742-B00B-3F13CEF419F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2D0D9463-3C21-458B-A743-B57724440EF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72A46DD4-08FC-4A88-B08C-72C5FF14EEE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722BB7D1-A55F-4958-A2F2-C9BF6D9B77B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95B1E96C-B3C1-4B8F-9DB5-2FA267ED25F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93A2BDCF-6E01-432D-B37A-91064E89399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4F9FCFB8-6F98-4B7D-AC84-659D03D6552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83509628-CBCF-49C0-964C-79FEF3B52C2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74708225-3334-42AB-8CC5-BA97021A566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96979E8A-2066-4249-8A03-2C6C498ED38B}"/>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38F38E05-FF74-4CFF-ACDD-CFECDE6B42AD}"/>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20914FC2-0830-4EE8-9262-5BC2157C7B43}"/>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AF7BE6EA-1073-43FC-92C2-EA67D1CB6C2D}"/>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D9D41C42-A70D-49C8-BB4C-6D7D0F4E26BC}"/>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70F1817B-AFD9-49F5-BB68-FC41AF97523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50C923B-3AF5-44E5-ACAD-DA14468D185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397C29C7-FE13-4FC6-9163-F850D3C2E47B}"/>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78CD5027-4846-4926-80E4-C589CA8ABF06}"/>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729DB71E-D254-47A0-A951-E785A58CC4AA}"/>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FA575766-7748-4E86-8F5C-7995D441E1C5}"/>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FDD6083A-FE7B-451D-A6E5-D01F118D162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ADF2BB79-E4CD-4A48-8936-7C35CEF2443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CC9FCCB1-DD82-440A-A666-ECB2DDC2710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312A6F30-B384-4DAA-833E-D4138A770654}"/>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2FD906D1-9BD3-4406-A088-9459C884AF7D}"/>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6A12A582-001D-4966-A910-D3E4A17C9238}"/>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CC3203B6-DD19-412E-B6AC-F17F9EA74EF8}"/>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9F5F7654-43E6-4604-BF33-DB08B25B501F}"/>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92697</xdr:rowOff>
    </xdr:from>
    <xdr:to>
      <xdr:col>24</xdr:col>
      <xdr:colOff>63500</xdr:colOff>
      <xdr:row>75</xdr:row>
      <xdr:rowOff>122872</xdr:rowOff>
    </xdr:to>
    <xdr:cxnSp macro="">
      <xdr:nvCxnSpPr>
        <xdr:cNvPr id="178" name="直線コネクタ 177">
          <a:extLst>
            <a:ext uri="{FF2B5EF4-FFF2-40B4-BE49-F238E27FC236}">
              <a16:creationId xmlns:a16="http://schemas.microsoft.com/office/drawing/2014/main" id="{82A4D1B5-D140-4B0C-BE07-3B45AD0D8828}"/>
            </a:ext>
          </a:extLst>
        </xdr:cNvPr>
        <xdr:cNvCxnSpPr/>
      </xdr:nvCxnSpPr>
      <xdr:spPr>
        <a:xfrm flipV="1">
          <a:off x="3797300" y="12951447"/>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60C7245D-AFF0-494E-B4B5-A0F88FB04CF2}"/>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C7A0467E-FA08-47F3-A9E8-8F8AAE7414D2}"/>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122872</xdr:rowOff>
    </xdr:from>
    <xdr:to>
      <xdr:col>19</xdr:col>
      <xdr:colOff>177800</xdr:colOff>
      <xdr:row>77</xdr:row>
      <xdr:rowOff>68529</xdr:rowOff>
    </xdr:to>
    <xdr:cxnSp macro="">
      <xdr:nvCxnSpPr>
        <xdr:cNvPr id="181" name="直線コネクタ 180">
          <a:extLst>
            <a:ext uri="{FF2B5EF4-FFF2-40B4-BE49-F238E27FC236}">
              <a16:creationId xmlns:a16="http://schemas.microsoft.com/office/drawing/2014/main" id="{EF09A577-F92A-4BA5-A723-131CA315B33C}"/>
            </a:ext>
          </a:extLst>
        </xdr:cNvPr>
        <xdr:cNvCxnSpPr/>
      </xdr:nvCxnSpPr>
      <xdr:spPr>
        <a:xfrm flipV="1">
          <a:off x="2908300" y="12981622"/>
          <a:ext cx="889000" cy="2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198089B3-5BB0-44F1-BE45-35EB414555ED}"/>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EA18615B-C739-488E-A858-DEEB156EF62B}"/>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68529</xdr:rowOff>
    </xdr:from>
    <xdr:to>
      <xdr:col>15</xdr:col>
      <xdr:colOff>50800</xdr:colOff>
      <xdr:row>78</xdr:row>
      <xdr:rowOff>5308</xdr:rowOff>
    </xdr:to>
    <xdr:cxnSp macro="">
      <xdr:nvCxnSpPr>
        <xdr:cNvPr id="184" name="直線コネクタ 183">
          <a:extLst>
            <a:ext uri="{FF2B5EF4-FFF2-40B4-BE49-F238E27FC236}">
              <a16:creationId xmlns:a16="http://schemas.microsoft.com/office/drawing/2014/main" id="{1B8F1F75-5F77-40A5-A503-4F67561245D7}"/>
            </a:ext>
          </a:extLst>
        </xdr:cNvPr>
        <xdr:cNvCxnSpPr/>
      </xdr:nvCxnSpPr>
      <xdr:spPr>
        <a:xfrm flipV="1">
          <a:off x="2019300" y="13270179"/>
          <a:ext cx="889000" cy="1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DC903586-83D6-4E68-9CC8-30D7D0528C44}"/>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A13A4BB2-A734-4E27-A119-2B08CA11D208}"/>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5308</xdr:rowOff>
    </xdr:from>
    <xdr:to>
      <xdr:col>10</xdr:col>
      <xdr:colOff>114300</xdr:colOff>
      <xdr:row>78</xdr:row>
      <xdr:rowOff>45898</xdr:rowOff>
    </xdr:to>
    <xdr:cxnSp macro="">
      <xdr:nvCxnSpPr>
        <xdr:cNvPr id="187" name="直線コネクタ 186">
          <a:extLst>
            <a:ext uri="{FF2B5EF4-FFF2-40B4-BE49-F238E27FC236}">
              <a16:creationId xmlns:a16="http://schemas.microsoft.com/office/drawing/2014/main" id="{B213077D-2880-49B8-B1C1-4C16DDA6C039}"/>
            </a:ext>
          </a:extLst>
        </xdr:cNvPr>
        <xdr:cNvCxnSpPr/>
      </xdr:nvCxnSpPr>
      <xdr:spPr>
        <a:xfrm flipV="1">
          <a:off x="1130300" y="13378408"/>
          <a:ext cx="8890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F4DF959E-F543-4965-879D-344E2BD25899}"/>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F77792EA-3651-4C02-B5C7-731EBF2F9A83}"/>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36FC052E-4DE0-4922-AC6D-83AED227CA53}"/>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BAFDB754-4006-4368-9C12-FE2EDCF8B9E9}"/>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BE04845-9FEA-45AD-A372-EA05FC04389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5A2F0765-D575-400D-B88C-0C87CEE7F77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C0E2DDE8-D952-4D30-A9CF-4E56B3F5665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3977F19-986B-4A59-B9CD-9A413C23A02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FCF5BF28-CAD6-4B5D-B0CF-4BFF47F19D3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41897</xdr:rowOff>
    </xdr:from>
    <xdr:to>
      <xdr:col>24</xdr:col>
      <xdr:colOff>114300</xdr:colOff>
      <xdr:row>75</xdr:row>
      <xdr:rowOff>143497</xdr:rowOff>
    </xdr:to>
    <xdr:sp macro="" textlink="">
      <xdr:nvSpPr>
        <xdr:cNvPr id="197" name="楕円 196">
          <a:extLst>
            <a:ext uri="{FF2B5EF4-FFF2-40B4-BE49-F238E27FC236}">
              <a16:creationId xmlns:a16="http://schemas.microsoft.com/office/drawing/2014/main" id="{2AE24D25-7D82-435B-A00F-16A1BB2FB1E2}"/>
            </a:ext>
          </a:extLst>
        </xdr:cNvPr>
        <xdr:cNvSpPr/>
      </xdr:nvSpPr>
      <xdr:spPr>
        <a:xfrm>
          <a:off x="4584700" y="129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64774</xdr:rowOff>
    </xdr:from>
    <xdr:ext cx="599010" cy="259045"/>
    <xdr:sp macro="" textlink="">
      <xdr:nvSpPr>
        <xdr:cNvPr id="198" name="民生費該当値テキスト">
          <a:extLst>
            <a:ext uri="{FF2B5EF4-FFF2-40B4-BE49-F238E27FC236}">
              <a16:creationId xmlns:a16="http://schemas.microsoft.com/office/drawing/2014/main" id="{B7FD38A7-C945-450D-BEC3-2CD3D13A82FE}"/>
            </a:ext>
          </a:extLst>
        </xdr:cNvPr>
        <xdr:cNvSpPr txBox="1"/>
      </xdr:nvSpPr>
      <xdr:spPr>
        <a:xfrm>
          <a:off x="4686300" y="1275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72072</xdr:rowOff>
    </xdr:from>
    <xdr:to>
      <xdr:col>20</xdr:col>
      <xdr:colOff>38100</xdr:colOff>
      <xdr:row>76</xdr:row>
      <xdr:rowOff>2223</xdr:rowOff>
    </xdr:to>
    <xdr:sp macro="" textlink="">
      <xdr:nvSpPr>
        <xdr:cNvPr id="199" name="楕円 198">
          <a:extLst>
            <a:ext uri="{FF2B5EF4-FFF2-40B4-BE49-F238E27FC236}">
              <a16:creationId xmlns:a16="http://schemas.microsoft.com/office/drawing/2014/main" id="{CF91D555-E29B-4B19-8438-71E6E7FFC564}"/>
            </a:ext>
          </a:extLst>
        </xdr:cNvPr>
        <xdr:cNvSpPr/>
      </xdr:nvSpPr>
      <xdr:spPr>
        <a:xfrm>
          <a:off x="3746500" y="129308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164800</xdr:rowOff>
    </xdr:from>
    <xdr:ext cx="599010" cy="259045"/>
    <xdr:sp macro="" textlink="">
      <xdr:nvSpPr>
        <xdr:cNvPr id="200" name="テキスト ボックス 199">
          <a:extLst>
            <a:ext uri="{FF2B5EF4-FFF2-40B4-BE49-F238E27FC236}">
              <a16:creationId xmlns:a16="http://schemas.microsoft.com/office/drawing/2014/main" id="{C0402632-19E5-4893-AB21-5BC5C8161523}"/>
            </a:ext>
          </a:extLst>
        </xdr:cNvPr>
        <xdr:cNvSpPr txBox="1"/>
      </xdr:nvSpPr>
      <xdr:spPr>
        <a:xfrm>
          <a:off x="3497795" y="1302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17729</xdr:rowOff>
    </xdr:from>
    <xdr:to>
      <xdr:col>15</xdr:col>
      <xdr:colOff>101600</xdr:colOff>
      <xdr:row>77</xdr:row>
      <xdr:rowOff>119329</xdr:rowOff>
    </xdr:to>
    <xdr:sp macro="" textlink="">
      <xdr:nvSpPr>
        <xdr:cNvPr id="201" name="楕円 200">
          <a:extLst>
            <a:ext uri="{FF2B5EF4-FFF2-40B4-BE49-F238E27FC236}">
              <a16:creationId xmlns:a16="http://schemas.microsoft.com/office/drawing/2014/main" id="{5716DA43-4C16-4681-B508-7381F22B81B2}"/>
            </a:ext>
          </a:extLst>
        </xdr:cNvPr>
        <xdr:cNvSpPr/>
      </xdr:nvSpPr>
      <xdr:spPr>
        <a:xfrm>
          <a:off x="2857500" y="132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110456</xdr:rowOff>
    </xdr:from>
    <xdr:ext cx="599010" cy="259045"/>
    <xdr:sp macro="" textlink="">
      <xdr:nvSpPr>
        <xdr:cNvPr id="202" name="テキスト ボックス 201">
          <a:extLst>
            <a:ext uri="{FF2B5EF4-FFF2-40B4-BE49-F238E27FC236}">
              <a16:creationId xmlns:a16="http://schemas.microsoft.com/office/drawing/2014/main" id="{CBD2923F-DFBB-4605-B5B6-41BCF5FC12F4}"/>
            </a:ext>
          </a:extLst>
        </xdr:cNvPr>
        <xdr:cNvSpPr txBox="1"/>
      </xdr:nvSpPr>
      <xdr:spPr>
        <a:xfrm>
          <a:off x="2608795" y="1331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125958</xdr:rowOff>
    </xdr:from>
    <xdr:to>
      <xdr:col>10</xdr:col>
      <xdr:colOff>165100</xdr:colOff>
      <xdr:row>78</xdr:row>
      <xdr:rowOff>56108</xdr:rowOff>
    </xdr:to>
    <xdr:sp macro="" textlink="">
      <xdr:nvSpPr>
        <xdr:cNvPr id="203" name="楕円 202">
          <a:extLst>
            <a:ext uri="{FF2B5EF4-FFF2-40B4-BE49-F238E27FC236}">
              <a16:creationId xmlns:a16="http://schemas.microsoft.com/office/drawing/2014/main" id="{D84DAE88-89EE-4817-9365-E0CFE633C839}"/>
            </a:ext>
          </a:extLst>
        </xdr:cNvPr>
        <xdr:cNvSpPr/>
      </xdr:nvSpPr>
      <xdr:spPr>
        <a:xfrm>
          <a:off x="1968500" y="133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47235</xdr:rowOff>
    </xdr:from>
    <xdr:ext cx="599010" cy="259045"/>
    <xdr:sp macro="" textlink="">
      <xdr:nvSpPr>
        <xdr:cNvPr id="204" name="テキスト ボックス 203">
          <a:extLst>
            <a:ext uri="{FF2B5EF4-FFF2-40B4-BE49-F238E27FC236}">
              <a16:creationId xmlns:a16="http://schemas.microsoft.com/office/drawing/2014/main" id="{1B8CAADC-87ED-43C3-9C0F-357ED487214D}"/>
            </a:ext>
          </a:extLst>
        </xdr:cNvPr>
        <xdr:cNvSpPr txBox="1"/>
      </xdr:nvSpPr>
      <xdr:spPr>
        <a:xfrm>
          <a:off x="1719795" y="1342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166548</xdr:rowOff>
    </xdr:from>
    <xdr:to>
      <xdr:col>6</xdr:col>
      <xdr:colOff>38100</xdr:colOff>
      <xdr:row>78</xdr:row>
      <xdr:rowOff>96698</xdr:rowOff>
    </xdr:to>
    <xdr:sp macro="" textlink="">
      <xdr:nvSpPr>
        <xdr:cNvPr id="205" name="楕円 204">
          <a:extLst>
            <a:ext uri="{FF2B5EF4-FFF2-40B4-BE49-F238E27FC236}">
              <a16:creationId xmlns:a16="http://schemas.microsoft.com/office/drawing/2014/main" id="{42E6C7FD-B3A3-4381-B8D3-3F475058BAEA}"/>
            </a:ext>
          </a:extLst>
        </xdr:cNvPr>
        <xdr:cNvSpPr/>
      </xdr:nvSpPr>
      <xdr:spPr>
        <a:xfrm>
          <a:off x="1079500" y="133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87825</xdr:rowOff>
    </xdr:from>
    <xdr:ext cx="599010" cy="259045"/>
    <xdr:sp macro="" textlink="">
      <xdr:nvSpPr>
        <xdr:cNvPr id="206" name="テキスト ボックス 205">
          <a:extLst>
            <a:ext uri="{FF2B5EF4-FFF2-40B4-BE49-F238E27FC236}">
              <a16:creationId xmlns:a16="http://schemas.microsoft.com/office/drawing/2014/main" id="{F41D05F5-C274-44F7-9622-42CB0ABD29CC}"/>
            </a:ext>
          </a:extLst>
        </xdr:cNvPr>
        <xdr:cNvSpPr txBox="1"/>
      </xdr:nvSpPr>
      <xdr:spPr>
        <a:xfrm>
          <a:off x="830795" y="1346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5B3A6B89-19A0-426A-BBF7-A0CE4D44EF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EC0B9566-DAE5-4C09-8E1E-645EB469487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A6E1E9A3-AEF0-4897-AF4B-684C5D36554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7A187A84-B44D-4608-A731-1916A4B50B3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DFEF9E3D-9D08-44FB-AF4C-BECF85A9D24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5FC61798-C64A-467D-AC1F-E8166544AB0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F491871D-43C6-4749-94FC-94A49C7D425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D5EB8C48-071B-4DA0-90DE-14000629F58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653F0A54-80DF-4FD5-AE4F-F1604570AB7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8D52D77C-76D0-469B-BBEF-765ADBF9615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3EF9F22-3E10-42A2-A0F0-CE536B65560E}"/>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3A06B3FB-772F-46EC-A2FA-BD8FE7B6E91B}"/>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D19E0BC9-1C1D-4828-BB5C-2AB468EEF96A}"/>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F7B993FF-0E09-48F7-A822-19B1900CCCF7}"/>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60FBF3D6-FAD0-43BE-B07E-D32AACB1F1FC}"/>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8B3BF534-D5EF-47F7-987C-D007232676C6}"/>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3D8C09A1-8CD9-40CC-96B1-0B889CF4D395}"/>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1F8CF4B6-5EBF-418B-92D0-567FCAFFCDB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CC085D93-2A6E-40DD-BA00-716F294BC775}"/>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C390A11D-0E73-4111-B450-F3C0133F4BC6}"/>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E7699148-45E1-45AB-9E87-069A79F427A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9538A814-0234-458C-91A0-56E48DF9D6D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796099CE-8F1E-4153-AD25-454B02270AB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412CDD-F4FF-47B3-AD75-39E45F257D4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F5A76861-9F67-410D-B66E-A83CD172DBA9}"/>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4FA70EE7-4703-4113-ACEF-BBF62BD1FB34}"/>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B2BF5BBA-9B6C-4C28-9CEA-A0214D099D91}"/>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D41BFE0C-43CD-435B-939D-9D38DA217A2E}"/>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662CC835-D221-4F18-B486-5B6B64BB6578}"/>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89382</xdr:rowOff>
    </xdr:from>
    <xdr:to>
      <xdr:col>24</xdr:col>
      <xdr:colOff>63500</xdr:colOff>
      <xdr:row>97</xdr:row>
      <xdr:rowOff>109246</xdr:rowOff>
    </xdr:to>
    <xdr:cxnSp macro="">
      <xdr:nvCxnSpPr>
        <xdr:cNvPr id="236" name="直線コネクタ 235">
          <a:extLst>
            <a:ext uri="{FF2B5EF4-FFF2-40B4-BE49-F238E27FC236}">
              <a16:creationId xmlns:a16="http://schemas.microsoft.com/office/drawing/2014/main" id="{0A05456E-4846-4632-A564-27A935A68040}"/>
            </a:ext>
          </a:extLst>
        </xdr:cNvPr>
        <xdr:cNvCxnSpPr/>
      </xdr:nvCxnSpPr>
      <xdr:spPr>
        <a:xfrm flipV="1">
          <a:off x="3797300" y="16720032"/>
          <a:ext cx="838200" cy="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CB0AF0A4-014B-4520-BBD3-622114479E34}"/>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545A8CD7-C0F8-45AE-986C-B1611907469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109246</xdr:rowOff>
    </xdr:from>
    <xdr:to>
      <xdr:col>19</xdr:col>
      <xdr:colOff>177800</xdr:colOff>
      <xdr:row>97</xdr:row>
      <xdr:rowOff>162713</xdr:rowOff>
    </xdr:to>
    <xdr:cxnSp macro="">
      <xdr:nvCxnSpPr>
        <xdr:cNvPr id="239" name="直線コネクタ 238">
          <a:extLst>
            <a:ext uri="{FF2B5EF4-FFF2-40B4-BE49-F238E27FC236}">
              <a16:creationId xmlns:a16="http://schemas.microsoft.com/office/drawing/2014/main" id="{0E3B5776-3F11-432C-957E-CC7E849A515C}"/>
            </a:ext>
          </a:extLst>
        </xdr:cNvPr>
        <xdr:cNvCxnSpPr/>
      </xdr:nvCxnSpPr>
      <xdr:spPr>
        <a:xfrm flipV="1">
          <a:off x="2908300" y="16739896"/>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4BB33505-90AC-42E1-B80A-52228C2A4B7B}"/>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3CC610C3-7741-41C3-B77B-D695658913A9}"/>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162713</xdr:rowOff>
    </xdr:from>
    <xdr:to>
      <xdr:col>15</xdr:col>
      <xdr:colOff>50800</xdr:colOff>
      <xdr:row>98</xdr:row>
      <xdr:rowOff>96735</xdr:rowOff>
    </xdr:to>
    <xdr:cxnSp macro="">
      <xdr:nvCxnSpPr>
        <xdr:cNvPr id="242" name="直線コネクタ 241">
          <a:extLst>
            <a:ext uri="{FF2B5EF4-FFF2-40B4-BE49-F238E27FC236}">
              <a16:creationId xmlns:a16="http://schemas.microsoft.com/office/drawing/2014/main" id="{30209EA4-0994-4EA8-A1C8-2899B4B8D1FF}"/>
            </a:ext>
          </a:extLst>
        </xdr:cNvPr>
        <xdr:cNvCxnSpPr/>
      </xdr:nvCxnSpPr>
      <xdr:spPr>
        <a:xfrm flipV="1">
          <a:off x="2019300" y="16793363"/>
          <a:ext cx="889000" cy="10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19B98B7D-12E3-4696-A17D-2ACB1B31AE1B}"/>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626DAA07-2AF9-496A-A915-D98660A7611A}"/>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92329</xdr:rowOff>
    </xdr:from>
    <xdr:to>
      <xdr:col>10</xdr:col>
      <xdr:colOff>114300</xdr:colOff>
      <xdr:row>98</xdr:row>
      <xdr:rowOff>96735</xdr:rowOff>
    </xdr:to>
    <xdr:cxnSp macro="">
      <xdr:nvCxnSpPr>
        <xdr:cNvPr id="245" name="直線コネクタ 244">
          <a:extLst>
            <a:ext uri="{FF2B5EF4-FFF2-40B4-BE49-F238E27FC236}">
              <a16:creationId xmlns:a16="http://schemas.microsoft.com/office/drawing/2014/main" id="{32F2C503-4B30-4599-9AB2-F05366D5EE2B}"/>
            </a:ext>
          </a:extLst>
        </xdr:cNvPr>
        <xdr:cNvCxnSpPr/>
      </xdr:nvCxnSpPr>
      <xdr:spPr>
        <a:xfrm>
          <a:off x="1130300" y="16894429"/>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D9A2DBF5-A964-4AC2-82B1-A319E1E3542B}"/>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F03A4819-9696-4CF8-AEA1-EFC6000D04B2}"/>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62DDFD70-5911-4005-B352-4E736C1752AC}"/>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F52774CF-CFA7-4A12-953D-2545520FB8C7}"/>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E89FC9A-D830-4A16-BF0D-51A55A74FCB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318D5287-C058-49A0-925F-21A14D3E6BE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594A1C7A-A7D0-4E15-A188-8302A8165DC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6624BB4B-EA86-470E-A295-743562C89D3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2E85C040-B519-436C-8023-39F0D57A44D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38582</xdr:rowOff>
    </xdr:from>
    <xdr:to>
      <xdr:col>24</xdr:col>
      <xdr:colOff>114300</xdr:colOff>
      <xdr:row>97</xdr:row>
      <xdr:rowOff>140182</xdr:rowOff>
    </xdr:to>
    <xdr:sp macro="" textlink="">
      <xdr:nvSpPr>
        <xdr:cNvPr id="255" name="楕円 254">
          <a:extLst>
            <a:ext uri="{FF2B5EF4-FFF2-40B4-BE49-F238E27FC236}">
              <a16:creationId xmlns:a16="http://schemas.microsoft.com/office/drawing/2014/main" id="{1E04EC08-7CF0-4EA4-B630-E8CAF3934F41}"/>
            </a:ext>
          </a:extLst>
        </xdr:cNvPr>
        <xdr:cNvSpPr/>
      </xdr:nvSpPr>
      <xdr:spPr>
        <a:xfrm>
          <a:off x="4584700" y="16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17009</xdr:rowOff>
    </xdr:from>
    <xdr:ext cx="534377" cy="259045"/>
    <xdr:sp macro="" textlink="">
      <xdr:nvSpPr>
        <xdr:cNvPr id="256" name="衛生費該当値テキスト">
          <a:extLst>
            <a:ext uri="{FF2B5EF4-FFF2-40B4-BE49-F238E27FC236}">
              <a16:creationId xmlns:a16="http://schemas.microsoft.com/office/drawing/2014/main" id="{F753606A-3370-4433-82F5-ABB411E6CA6B}"/>
            </a:ext>
          </a:extLst>
        </xdr:cNvPr>
        <xdr:cNvSpPr txBox="1"/>
      </xdr:nvSpPr>
      <xdr:spPr>
        <a:xfrm>
          <a:off x="4686300" y="166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58446</xdr:rowOff>
    </xdr:from>
    <xdr:to>
      <xdr:col>20</xdr:col>
      <xdr:colOff>38100</xdr:colOff>
      <xdr:row>97</xdr:row>
      <xdr:rowOff>160046</xdr:rowOff>
    </xdr:to>
    <xdr:sp macro="" textlink="">
      <xdr:nvSpPr>
        <xdr:cNvPr id="257" name="楕円 256">
          <a:extLst>
            <a:ext uri="{FF2B5EF4-FFF2-40B4-BE49-F238E27FC236}">
              <a16:creationId xmlns:a16="http://schemas.microsoft.com/office/drawing/2014/main" id="{E4400C66-C6BA-4789-8F1C-4617E882F6CA}"/>
            </a:ext>
          </a:extLst>
        </xdr:cNvPr>
        <xdr:cNvSpPr/>
      </xdr:nvSpPr>
      <xdr:spPr>
        <a:xfrm>
          <a:off x="3746500" y="166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151173</xdr:rowOff>
    </xdr:from>
    <xdr:ext cx="534377" cy="259045"/>
    <xdr:sp macro="" textlink="">
      <xdr:nvSpPr>
        <xdr:cNvPr id="258" name="テキスト ボックス 257">
          <a:extLst>
            <a:ext uri="{FF2B5EF4-FFF2-40B4-BE49-F238E27FC236}">
              <a16:creationId xmlns:a16="http://schemas.microsoft.com/office/drawing/2014/main" id="{17C42698-B7BB-4AA2-BBB3-D1A47483E066}"/>
            </a:ext>
          </a:extLst>
        </xdr:cNvPr>
        <xdr:cNvSpPr txBox="1"/>
      </xdr:nvSpPr>
      <xdr:spPr>
        <a:xfrm>
          <a:off x="3530111" y="167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111913</xdr:rowOff>
    </xdr:from>
    <xdr:to>
      <xdr:col>15</xdr:col>
      <xdr:colOff>101600</xdr:colOff>
      <xdr:row>98</xdr:row>
      <xdr:rowOff>42063</xdr:rowOff>
    </xdr:to>
    <xdr:sp macro="" textlink="">
      <xdr:nvSpPr>
        <xdr:cNvPr id="259" name="楕円 258">
          <a:extLst>
            <a:ext uri="{FF2B5EF4-FFF2-40B4-BE49-F238E27FC236}">
              <a16:creationId xmlns:a16="http://schemas.microsoft.com/office/drawing/2014/main" id="{C5E0A7B1-5266-4DA3-9A7D-A2B004B5584B}"/>
            </a:ext>
          </a:extLst>
        </xdr:cNvPr>
        <xdr:cNvSpPr/>
      </xdr:nvSpPr>
      <xdr:spPr>
        <a:xfrm>
          <a:off x="2857500" y="16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33190</xdr:rowOff>
    </xdr:from>
    <xdr:ext cx="534377" cy="259045"/>
    <xdr:sp macro="" textlink="">
      <xdr:nvSpPr>
        <xdr:cNvPr id="260" name="テキスト ボックス 259">
          <a:extLst>
            <a:ext uri="{FF2B5EF4-FFF2-40B4-BE49-F238E27FC236}">
              <a16:creationId xmlns:a16="http://schemas.microsoft.com/office/drawing/2014/main" id="{D7FCC196-93A9-4075-9173-B0DF877C1C68}"/>
            </a:ext>
          </a:extLst>
        </xdr:cNvPr>
        <xdr:cNvSpPr txBox="1"/>
      </xdr:nvSpPr>
      <xdr:spPr>
        <a:xfrm>
          <a:off x="2641111" y="16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45935</xdr:rowOff>
    </xdr:from>
    <xdr:to>
      <xdr:col>10</xdr:col>
      <xdr:colOff>165100</xdr:colOff>
      <xdr:row>98</xdr:row>
      <xdr:rowOff>147535</xdr:rowOff>
    </xdr:to>
    <xdr:sp macro="" textlink="">
      <xdr:nvSpPr>
        <xdr:cNvPr id="261" name="楕円 260">
          <a:extLst>
            <a:ext uri="{FF2B5EF4-FFF2-40B4-BE49-F238E27FC236}">
              <a16:creationId xmlns:a16="http://schemas.microsoft.com/office/drawing/2014/main" id="{1B2D135B-3E0C-4CD1-9502-24D6B101DB60}"/>
            </a:ext>
          </a:extLst>
        </xdr:cNvPr>
        <xdr:cNvSpPr/>
      </xdr:nvSpPr>
      <xdr:spPr>
        <a:xfrm>
          <a:off x="1968500" y="168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138662</xdr:rowOff>
    </xdr:from>
    <xdr:ext cx="534377" cy="259045"/>
    <xdr:sp macro="" textlink="">
      <xdr:nvSpPr>
        <xdr:cNvPr id="262" name="テキスト ボックス 261">
          <a:extLst>
            <a:ext uri="{FF2B5EF4-FFF2-40B4-BE49-F238E27FC236}">
              <a16:creationId xmlns:a16="http://schemas.microsoft.com/office/drawing/2014/main" id="{813FFFE3-3FA6-4B07-9AA6-495473C209E7}"/>
            </a:ext>
          </a:extLst>
        </xdr:cNvPr>
        <xdr:cNvSpPr txBox="1"/>
      </xdr:nvSpPr>
      <xdr:spPr>
        <a:xfrm>
          <a:off x="1752111" y="1694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41529</xdr:rowOff>
    </xdr:from>
    <xdr:to>
      <xdr:col>6</xdr:col>
      <xdr:colOff>38100</xdr:colOff>
      <xdr:row>98</xdr:row>
      <xdr:rowOff>143129</xdr:rowOff>
    </xdr:to>
    <xdr:sp macro="" textlink="">
      <xdr:nvSpPr>
        <xdr:cNvPr id="263" name="楕円 262">
          <a:extLst>
            <a:ext uri="{FF2B5EF4-FFF2-40B4-BE49-F238E27FC236}">
              <a16:creationId xmlns:a16="http://schemas.microsoft.com/office/drawing/2014/main" id="{6F006655-36F2-4397-A374-95B2E15242CC}"/>
            </a:ext>
          </a:extLst>
        </xdr:cNvPr>
        <xdr:cNvSpPr/>
      </xdr:nvSpPr>
      <xdr:spPr>
        <a:xfrm>
          <a:off x="1079500" y="168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134256</xdr:rowOff>
    </xdr:from>
    <xdr:ext cx="534377" cy="259045"/>
    <xdr:sp macro="" textlink="">
      <xdr:nvSpPr>
        <xdr:cNvPr id="264" name="テキスト ボックス 263">
          <a:extLst>
            <a:ext uri="{FF2B5EF4-FFF2-40B4-BE49-F238E27FC236}">
              <a16:creationId xmlns:a16="http://schemas.microsoft.com/office/drawing/2014/main" id="{9B1B9CE5-5EB6-46EF-9DAB-366EC47391D6}"/>
            </a:ext>
          </a:extLst>
        </xdr:cNvPr>
        <xdr:cNvSpPr txBox="1"/>
      </xdr:nvSpPr>
      <xdr:spPr>
        <a:xfrm>
          <a:off x="863111" y="169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F0DEE05D-DB0E-4529-9F39-7EF92038368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14FAB664-FB3B-43FF-9349-364ABF4398A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13EFBE09-9463-4B71-813E-20C5A7B88E3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7FF35EE7-2331-40CA-A54C-14FC3B3823D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7904FA4B-77BA-4971-9534-064B9C01C53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DC1B5A04-C06B-4362-95DC-56868F3EE3F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6A863C69-6AA3-4C7F-81F8-AE2629845EE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71426E1B-3031-4E8F-B1CA-36B8AAECAF2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7A2E15B-D64D-4756-9651-98BBEF3EF20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3FC7F6-B43C-4D9A-BB68-CC383C1A411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5C2A4AD-E0D0-4756-9387-3E91DF8545E5}"/>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7CF95219-25E7-4AA4-8616-4B447FE83664}"/>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E2BAC5B3-297E-4965-BEBC-7D8052CD3984}"/>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3B8BB2D4-02BC-43F4-A213-F457EA711244}"/>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2E7A7DA5-FEBA-4CDF-98B1-E863B59B3559}"/>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DA42CD9C-8261-49E7-B35C-C16750D6BA9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CF507A3-FADC-46B9-9287-7F96CBCF80D2}"/>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C348C1D4-31D2-4555-82C0-3F05981C0E03}"/>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628070C4-7BF3-4D54-91CF-E81D25E0958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B013F013-16C4-43EB-B5B2-CFB358DB1028}"/>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B2201E27-E5F0-4FF4-A89B-4CA4C6FD287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7609F4DF-54C2-4321-B620-0590D09B2467}"/>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753A7B9-8C36-4EFF-8427-BA997C6DD3B7}"/>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B229E21E-D8E1-4F99-B1BF-A5AD5ECF25EB}"/>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9FA0B81-DE17-4540-9BF3-673A168203F3}"/>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C0BE942B-F1D6-4338-82B9-AD55FDF37097}"/>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53205AB6-6E1F-40DC-911A-6BBA0F268DE2}"/>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BA099D62-90F3-4576-9ED2-52063B32DE22}"/>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E0E67B5A-98B7-4B14-9095-80C9C81FD14E}"/>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DD36586E-479C-4B33-96CF-B32D7A5651E9}"/>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1F73D78-94B0-49A6-82AF-50ABA9D11842}"/>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CCDD220-BBAD-43FE-B634-E86B218B7F5F}"/>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53ADCB8E-774C-41E0-8FA9-0C93A6F5A9C9}"/>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9DC4F322-E0FF-4D67-A75F-A43A064BFF41}"/>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7C0889B9-8136-4E47-9382-06CCB99A8A1D}"/>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1D33314B-5E6A-43F4-A804-71D7A50DAA74}"/>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71287012-BBA3-4422-B25F-BE8DC67648FB}"/>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88C26060-3772-4FD1-973A-34621463C1EB}"/>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E68F85A1-EE70-4FF3-BCEA-F8839CC638D4}"/>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EB7967A6-DF05-4F73-87B1-D7C5FD6548EB}"/>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D013941-89E2-426E-B92A-DC16EFAAA3F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B71594B-C531-4984-BFC2-E9B7B77333A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18C4D41-C230-447A-95C9-C475BBE04BE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E87EACDC-5088-4958-B305-67FF64105BB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346AD2A-4614-4627-9C85-425EA0C784A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6EE6F952-C208-4157-9DDD-E5226ECFF408}"/>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C88FDD29-D9CC-421B-94CB-62B4043291CC}"/>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15B944B9-0BFA-4BA2-BA42-D19F95EF0E46}"/>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47B58BCF-16D2-4E0D-987E-DC5BE1A6564B}"/>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BDD03136-F6BA-4CCF-885A-70A2465FD9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61CCEBA5-2E58-49F2-B778-205059F9080A}"/>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61532237-AAB4-4BB0-9C65-3284C580E071}"/>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C67C7CE4-39C3-49E4-BE96-192C37942B4B}"/>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AC1EB2B3-1DB2-436A-BFF7-615B1CD8153B}"/>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513829A3-7446-49CB-B805-7D9385499005}"/>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3967FD73-C32A-422C-87DC-2651D7C75A9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16AA7398-66CB-451D-84E7-A9DC548D5F8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EB2B2DF0-443F-4D99-ACB4-D5432FED115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D9EE529E-7A6A-412A-8ECE-EAA2A315A6D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239DB0C5-3040-4946-B896-1BD65EF8ED2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1055EFCC-2DCB-4553-85EA-8DB28350EC8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58A406DD-250F-4880-A370-9F5B74414FF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E9145D42-EF90-4304-B1BC-5E12A756A6A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1BF724C7-D843-4D5E-B2E1-5B6821E5FEC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14372369-BD23-4C0A-B125-FD9B248B98B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E0FF6E3F-911D-4966-BA57-D1C2D98547F8}"/>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EA71CB9C-9511-4717-9AAA-2DF68ACF7BCE}"/>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5A8EC41F-4837-4D1A-B224-7AE73D86600A}"/>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E467CBE1-8CAF-4604-BCC1-A30FBCBED5A8}"/>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60F17F35-4C29-4C98-A2ED-3A4DA1A1141E}"/>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DAC77E40-50B7-40C2-AA42-FF38AAB2F199}"/>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A912BD89-5C74-4037-AA36-B38E77A6314E}"/>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C22138E8-AB6F-435B-8549-9841506D7B24}"/>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A4BB8112-F01C-4198-BC7A-1C2102E6C26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5DC23ECA-F62A-43F4-A7FC-862722DA2636}"/>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FAE6DBD4-7361-4954-BFD0-3789AF9C72C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41561174-7B29-4C09-ACCC-FEFB4CB22A6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4494F77D-75CE-4209-8D71-A629492ED5A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8EAFBC29-CC74-4796-9807-5839536E2458}"/>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4FD45717-31CE-4CB8-A35B-BF75702F0F28}"/>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7E695518-A0EE-4141-88CF-E0C0DD20722A}"/>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E05E677B-B6D4-4364-96DF-B336F32425BF}"/>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1B2D0267-4B80-4BB5-A5B8-E798DF1D79F1}"/>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112474</xdr:rowOff>
    </xdr:from>
    <xdr:to>
      <xdr:col>55</xdr:col>
      <xdr:colOff>0</xdr:colOff>
      <xdr:row>57</xdr:row>
      <xdr:rowOff>132362</xdr:rowOff>
    </xdr:to>
    <xdr:cxnSp macro="">
      <xdr:nvCxnSpPr>
        <xdr:cNvPr id="348" name="直線コネクタ 347">
          <a:extLst>
            <a:ext uri="{FF2B5EF4-FFF2-40B4-BE49-F238E27FC236}">
              <a16:creationId xmlns:a16="http://schemas.microsoft.com/office/drawing/2014/main" id="{5EB16005-333B-401C-A94E-A9F971BB3956}"/>
            </a:ext>
          </a:extLst>
        </xdr:cNvPr>
        <xdr:cNvCxnSpPr/>
      </xdr:nvCxnSpPr>
      <xdr:spPr>
        <a:xfrm flipV="1">
          <a:off x="9639300" y="9885124"/>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44B936D1-41EE-4ED5-B17F-E6EFB3EF10E5}"/>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2C9B585-F9B4-444F-9CC3-A2CB3762C97F}"/>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62227</xdr:rowOff>
    </xdr:from>
    <xdr:to>
      <xdr:col>50</xdr:col>
      <xdr:colOff>114300</xdr:colOff>
      <xdr:row>57</xdr:row>
      <xdr:rowOff>132362</xdr:rowOff>
    </xdr:to>
    <xdr:cxnSp macro="">
      <xdr:nvCxnSpPr>
        <xdr:cNvPr id="351" name="直線コネクタ 350">
          <a:extLst>
            <a:ext uri="{FF2B5EF4-FFF2-40B4-BE49-F238E27FC236}">
              <a16:creationId xmlns:a16="http://schemas.microsoft.com/office/drawing/2014/main" id="{11CBBE75-3BFD-4562-B247-071CC22523F4}"/>
            </a:ext>
          </a:extLst>
        </xdr:cNvPr>
        <xdr:cNvCxnSpPr/>
      </xdr:nvCxnSpPr>
      <xdr:spPr>
        <a:xfrm>
          <a:off x="8750300" y="9834877"/>
          <a:ext cx="889000" cy="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E667F30C-5EC7-4EF2-A197-4CDB56BC4C2E}"/>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DDC6AB00-CEC7-4493-A3C1-8D9124BFA3F4}"/>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62227</xdr:rowOff>
    </xdr:from>
    <xdr:to>
      <xdr:col>45</xdr:col>
      <xdr:colOff>177800</xdr:colOff>
      <xdr:row>57</xdr:row>
      <xdr:rowOff>118859</xdr:rowOff>
    </xdr:to>
    <xdr:cxnSp macro="">
      <xdr:nvCxnSpPr>
        <xdr:cNvPr id="354" name="直線コネクタ 353">
          <a:extLst>
            <a:ext uri="{FF2B5EF4-FFF2-40B4-BE49-F238E27FC236}">
              <a16:creationId xmlns:a16="http://schemas.microsoft.com/office/drawing/2014/main" id="{A33482F8-6C17-4CF7-93C7-C6820AA9FA5D}"/>
            </a:ext>
          </a:extLst>
        </xdr:cNvPr>
        <xdr:cNvCxnSpPr/>
      </xdr:nvCxnSpPr>
      <xdr:spPr>
        <a:xfrm flipV="1">
          <a:off x="7861300" y="9834877"/>
          <a:ext cx="8890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5709E3BB-8C9F-4BC2-9DE0-29BEEA51575D}"/>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A3BF2522-4E05-4DED-8888-D36F2A0EDB7C}"/>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118859</xdr:rowOff>
    </xdr:from>
    <xdr:to>
      <xdr:col>41</xdr:col>
      <xdr:colOff>50800</xdr:colOff>
      <xdr:row>57</xdr:row>
      <xdr:rowOff>120795</xdr:rowOff>
    </xdr:to>
    <xdr:cxnSp macro="">
      <xdr:nvCxnSpPr>
        <xdr:cNvPr id="357" name="直線コネクタ 356">
          <a:extLst>
            <a:ext uri="{FF2B5EF4-FFF2-40B4-BE49-F238E27FC236}">
              <a16:creationId xmlns:a16="http://schemas.microsoft.com/office/drawing/2014/main" id="{D37445AF-4D21-4594-9CB9-5A3168B4E126}"/>
            </a:ext>
          </a:extLst>
        </xdr:cNvPr>
        <xdr:cNvCxnSpPr/>
      </xdr:nvCxnSpPr>
      <xdr:spPr>
        <a:xfrm flipV="1">
          <a:off x="6972300" y="9891509"/>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A60AAB31-A4A5-463E-AF1F-0BBEC5EBFA21}"/>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4DA73D54-9133-4985-BDB1-1715475719C7}"/>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3829D660-E919-47E4-9DC5-6A37FE015DBB}"/>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1119A38E-5FB9-4345-ACCC-148AE7982BB5}"/>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6B3003F-0990-41D2-A01E-90514D46B1E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EA6C15F-AF97-4E98-8F73-5479D595518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C33398FF-8E73-4FDB-BE58-5B8E735C989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B2FE2AF8-42B5-4846-BF85-97955E2BE75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9634CE01-679F-44FB-95B7-28F4D34B209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61674</xdr:rowOff>
    </xdr:from>
    <xdr:to>
      <xdr:col>55</xdr:col>
      <xdr:colOff>50800</xdr:colOff>
      <xdr:row>57</xdr:row>
      <xdr:rowOff>163274</xdr:rowOff>
    </xdr:to>
    <xdr:sp macro="" textlink="">
      <xdr:nvSpPr>
        <xdr:cNvPr id="367" name="楕円 366">
          <a:extLst>
            <a:ext uri="{FF2B5EF4-FFF2-40B4-BE49-F238E27FC236}">
              <a16:creationId xmlns:a16="http://schemas.microsoft.com/office/drawing/2014/main" id="{EF2453FC-9115-47CC-B90D-7B77D4D72B80}"/>
            </a:ext>
          </a:extLst>
        </xdr:cNvPr>
        <xdr:cNvSpPr/>
      </xdr:nvSpPr>
      <xdr:spPr>
        <a:xfrm>
          <a:off x="10426700" y="98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40101</xdr:rowOff>
    </xdr:from>
    <xdr:ext cx="534377" cy="259045"/>
    <xdr:sp macro="" textlink="">
      <xdr:nvSpPr>
        <xdr:cNvPr id="368" name="農林水産業費該当値テキスト">
          <a:extLst>
            <a:ext uri="{FF2B5EF4-FFF2-40B4-BE49-F238E27FC236}">
              <a16:creationId xmlns:a16="http://schemas.microsoft.com/office/drawing/2014/main" id="{236EFAB1-CDF5-49DB-A157-09B1716F3C01}"/>
            </a:ext>
          </a:extLst>
        </xdr:cNvPr>
        <xdr:cNvSpPr txBox="1"/>
      </xdr:nvSpPr>
      <xdr:spPr>
        <a:xfrm>
          <a:off x="10528300" y="981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81562</xdr:rowOff>
    </xdr:from>
    <xdr:to>
      <xdr:col>50</xdr:col>
      <xdr:colOff>165100</xdr:colOff>
      <xdr:row>58</xdr:row>
      <xdr:rowOff>11712</xdr:rowOff>
    </xdr:to>
    <xdr:sp macro="" textlink="">
      <xdr:nvSpPr>
        <xdr:cNvPr id="369" name="楕円 368">
          <a:extLst>
            <a:ext uri="{FF2B5EF4-FFF2-40B4-BE49-F238E27FC236}">
              <a16:creationId xmlns:a16="http://schemas.microsoft.com/office/drawing/2014/main" id="{3414BA69-7D2A-4078-AAAE-497A6CF6A39E}"/>
            </a:ext>
          </a:extLst>
        </xdr:cNvPr>
        <xdr:cNvSpPr/>
      </xdr:nvSpPr>
      <xdr:spPr>
        <a:xfrm>
          <a:off x="9588500" y="98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2839</xdr:rowOff>
    </xdr:from>
    <xdr:ext cx="534377" cy="259045"/>
    <xdr:sp macro="" textlink="">
      <xdr:nvSpPr>
        <xdr:cNvPr id="370" name="テキスト ボックス 369">
          <a:extLst>
            <a:ext uri="{FF2B5EF4-FFF2-40B4-BE49-F238E27FC236}">
              <a16:creationId xmlns:a16="http://schemas.microsoft.com/office/drawing/2014/main" id="{F2258FB5-18B6-411C-A993-3600093E3C68}"/>
            </a:ext>
          </a:extLst>
        </xdr:cNvPr>
        <xdr:cNvSpPr txBox="1"/>
      </xdr:nvSpPr>
      <xdr:spPr>
        <a:xfrm>
          <a:off x="9372111" y="9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11427</xdr:rowOff>
    </xdr:from>
    <xdr:to>
      <xdr:col>46</xdr:col>
      <xdr:colOff>38100</xdr:colOff>
      <xdr:row>57</xdr:row>
      <xdr:rowOff>113027</xdr:rowOff>
    </xdr:to>
    <xdr:sp macro="" textlink="">
      <xdr:nvSpPr>
        <xdr:cNvPr id="371" name="楕円 370">
          <a:extLst>
            <a:ext uri="{FF2B5EF4-FFF2-40B4-BE49-F238E27FC236}">
              <a16:creationId xmlns:a16="http://schemas.microsoft.com/office/drawing/2014/main" id="{AFED032D-8161-4F8B-A418-6207D06E0747}"/>
            </a:ext>
          </a:extLst>
        </xdr:cNvPr>
        <xdr:cNvSpPr/>
      </xdr:nvSpPr>
      <xdr:spPr>
        <a:xfrm>
          <a:off x="8699500" y="97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129554</xdr:rowOff>
    </xdr:from>
    <xdr:ext cx="534377" cy="259045"/>
    <xdr:sp macro="" textlink="">
      <xdr:nvSpPr>
        <xdr:cNvPr id="372" name="テキスト ボックス 371">
          <a:extLst>
            <a:ext uri="{FF2B5EF4-FFF2-40B4-BE49-F238E27FC236}">
              <a16:creationId xmlns:a16="http://schemas.microsoft.com/office/drawing/2014/main" id="{B5B82B0D-A2EC-474A-A6DD-9F8FA20E7EBF}"/>
            </a:ext>
          </a:extLst>
        </xdr:cNvPr>
        <xdr:cNvSpPr txBox="1"/>
      </xdr:nvSpPr>
      <xdr:spPr>
        <a:xfrm>
          <a:off x="8483111" y="955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68059</xdr:rowOff>
    </xdr:from>
    <xdr:to>
      <xdr:col>41</xdr:col>
      <xdr:colOff>101600</xdr:colOff>
      <xdr:row>57</xdr:row>
      <xdr:rowOff>169659</xdr:rowOff>
    </xdr:to>
    <xdr:sp macro="" textlink="">
      <xdr:nvSpPr>
        <xdr:cNvPr id="373" name="楕円 372">
          <a:extLst>
            <a:ext uri="{FF2B5EF4-FFF2-40B4-BE49-F238E27FC236}">
              <a16:creationId xmlns:a16="http://schemas.microsoft.com/office/drawing/2014/main" id="{D59A06A9-1E64-4A42-99C0-246EBE093DD0}"/>
            </a:ext>
          </a:extLst>
        </xdr:cNvPr>
        <xdr:cNvSpPr/>
      </xdr:nvSpPr>
      <xdr:spPr>
        <a:xfrm>
          <a:off x="7810500" y="98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160786</xdr:rowOff>
    </xdr:from>
    <xdr:ext cx="534377" cy="259045"/>
    <xdr:sp macro="" textlink="">
      <xdr:nvSpPr>
        <xdr:cNvPr id="374" name="テキスト ボックス 373">
          <a:extLst>
            <a:ext uri="{FF2B5EF4-FFF2-40B4-BE49-F238E27FC236}">
              <a16:creationId xmlns:a16="http://schemas.microsoft.com/office/drawing/2014/main" id="{7A74C7E7-3FC9-423A-AB57-EFCE9CFEFE82}"/>
            </a:ext>
          </a:extLst>
        </xdr:cNvPr>
        <xdr:cNvSpPr txBox="1"/>
      </xdr:nvSpPr>
      <xdr:spPr>
        <a:xfrm>
          <a:off x="7594111" y="99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69995</xdr:rowOff>
    </xdr:from>
    <xdr:to>
      <xdr:col>36</xdr:col>
      <xdr:colOff>165100</xdr:colOff>
      <xdr:row>58</xdr:row>
      <xdr:rowOff>145</xdr:rowOff>
    </xdr:to>
    <xdr:sp macro="" textlink="">
      <xdr:nvSpPr>
        <xdr:cNvPr id="375" name="楕円 374">
          <a:extLst>
            <a:ext uri="{FF2B5EF4-FFF2-40B4-BE49-F238E27FC236}">
              <a16:creationId xmlns:a16="http://schemas.microsoft.com/office/drawing/2014/main" id="{4DF7B497-BA6F-47F7-B26A-31E823DA675F}"/>
            </a:ext>
          </a:extLst>
        </xdr:cNvPr>
        <xdr:cNvSpPr/>
      </xdr:nvSpPr>
      <xdr:spPr>
        <a:xfrm>
          <a:off x="6921500" y="98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162722</xdr:rowOff>
    </xdr:from>
    <xdr:ext cx="534377" cy="259045"/>
    <xdr:sp macro="" textlink="">
      <xdr:nvSpPr>
        <xdr:cNvPr id="376" name="テキスト ボックス 375">
          <a:extLst>
            <a:ext uri="{FF2B5EF4-FFF2-40B4-BE49-F238E27FC236}">
              <a16:creationId xmlns:a16="http://schemas.microsoft.com/office/drawing/2014/main" id="{F30D344B-241C-4C37-AF71-D1E8D52F0E85}"/>
            </a:ext>
          </a:extLst>
        </xdr:cNvPr>
        <xdr:cNvSpPr txBox="1"/>
      </xdr:nvSpPr>
      <xdr:spPr>
        <a:xfrm>
          <a:off x="6705111" y="99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8F9E4749-693D-4116-95A5-C6D1DCB8C6C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FB7E6D8D-4684-4451-9850-970A0F4291A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9F8D9EA6-811C-47C9-A1BC-B8A7BC67E32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F576F35F-5F90-42F2-ABF4-643BB6D46CF3}"/>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CBC74EB3-8514-4865-9854-8A30265B77D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3A46D81C-07B1-4F1C-95BB-DDC4CD2D839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742BC287-785B-4DA8-9354-D56C730BAD0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C2F518F7-3058-45B5-BE82-C73F87D1B84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A67E769B-129D-4E2C-BC4D-AA2A9334E46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A2F1B875-97D3-4424-B7E9-22A198B9002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3B1B3FFB-7007-450B-9257-90B94DCC018E}"/>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66DAF54-F20B-4F2A-8F60-27986EE3EF56}"/>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58563EBE-2E49-4899-B145-DD666EA4454A}"/>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2B79B88-8125-4716-BCBE-CF0796B62E4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9E3EFBED-DDCD-4327-A84B-39E3B78602E7}"/>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C8C0619E-4BB0-4E07-9E88-281825F89DF8}"/>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96844FFE-E7ED-4487-A3CE-042FEE51D6AA}"/>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158CF998-42E0-42C1-A50D-7EDEB19FD109}"/>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EDF7416D-4B75-4ED7-9CD6-3E81BEFAA16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703C018F-69B6-4516-9982-57433F7F8263}"/>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BFD3095-A3F0-4646-BD11-8633AFD2FD56}"/>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13B35DCC-7289-4966-B4B4-ED43C476ED69}"/>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BD4F2D33-A05A-4B16-867F-6B020ABB174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F441EB10-A4F3-4310-A5DF-F775FD6CC6E8}"/>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8FA06490-0657-41B6-A624-645855A3D0C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45D7FEF6-D76F-4B10-BC2A-1A5DCB134F0F}"/>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655A1B9A-2232-49E0-B157-4A8E414A61A1}"/>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602F753A-6C6A-4CAA-A06F-D44F2453D60B}"/>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EAD2FB86-A760-4A16-86A2-A85725A8AC41}"/>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C8119C0F-8C1C-4953-BB11-D0465B949573}"/>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94405</xdr:rowOff>
    </xdr:from>
    <xdr:to>
      <xdr:col>55</xdr:col>
      <xdr:colOff>0</xdr:colOff>
      <xdr:row>78</xdr:row>
      <xdr:rowOff>34283</xdr:rowOff>
    </xdr:to>
    <xdr:cxnSp macro="">
      <xdr:nvCxnSpPr>
        <xdr:cNvPr id="407" name="直線コネクタ 406">
          <a:extLst>
            <a:ext uri="{FF2B5EF4-FFF2-40B4-BE49-F238E27FC236}">
              <a16:creationId xmlns:a16="http://schemas.microsoft.com/office/drawing/2014/main" id="{2020C034-9287-44D7-B80F-DA110F013481}"/>
            </a:ext>
          </a:extLst>
        </xdr:cNvPr>
        <xdr:cNvCxnSpPr/>
      </xdr:nvCxnSpPr>
      <xdr:spPr>
        <a:xfrm flipV="1">
          <a:off x="9639300" y="13124605"/>
          <a:ext cx="838200" cy="28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B3C7AC5C-7668-45F1-8044-81C40FF33293}"/>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603B3D81-06F2-4D7B-A76D-36FABB9E6785}"/>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111745</xdr:rowOff>
    </xdr:from>
    <xdr:to>
      <xdr:col>50</xdr:col>
      <xdr:colOff>114300</xdr:colOff>
      <xdr:row>78</xdr:row>
      <xdr:rowOff>34283</xdr:rowOff>
    </xdr:to>
    <xdr:cxnSp macro="">
      <xdr:nvCxnSpPr>
        <xdr:cNvPr id="410" name="直線コネクタ 409">
          <a:extLst>
            <a:ext uri="{FF2B5EF4-FFF2-40B4-BE49-F238E27FC236}">
              <a16:creationId xmlns:a16="http://schemas.microsoft.com/office/drawing/2014/main" id="{F7A5C11F-353E-41E4-A27D-DDA45C4C385B}"/>
            </a:ext>
          </a:extLst>
        </xdr:cNvPr>
        <xdr:cNvCxnSpPr/>
      </xdr:nvCxnSpPr>
      <xdr:spPr>
        <a:xfrm>
          <a:off x="8750300" y="12970495"/>
          <a:ext cx="889000" cy="43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BDC107EC-63AB-4889-8280-8FA72665BA45}"/>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49916D1B-EECC-4A7B-825B-787C30DFE581}"/>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111745</xdr:rowOff>
    </xdr:from>
    <xdr:to>
      <xdr:col>45</xdr:col>
      <xdr:colOff>177800</xdr:colOff>
      <xdr:row>78</xdr:row>
      <xdr:rowOff>113917</xdr:rowOff>
    </xdr:to>
    <xdr:cxnSp macro="">
      <xdr:nvCxnSpPr>
        <xdr:cNvPr id="413" name="直線コネクタ 412">
          <a:extLst>
            <a:ext uri="{FF2B5EF4-FFF2-40B4-BE49-F238E27FC236}">
              <a16:creationId xmlns:a16="http://schemas.microsoft.com/office/drawing/2014/main" id="{C296A93E-B6BB-4F1B-B52E-7261B69E621C}"/>
            </a:ext>
          </a:extLst>
        </xdr:cNvPr>
        <xdr:cNvCxnSpPr/>
      </xdr:nvCxnSpPr>
      <xdr:spPr>
        <a:xfrm flipV="1">
          <a:off x="7861300" y="12970495"/>
          <a:ext cx="889000" cy="5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77BB37EF-5D39-4099-8E69-CE51CC0C69DD}"/>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89A7A502-1327-4C42-869F-826D4CDCF50B}"/>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113917</xdr:rowOff>
    </xdr:from>
    <xdr:to>
      <xdr:col>41</xdr:col>
      <xdr:colOff>50800</xdr:colOff>
      <xdr:row>79</xdr:row>
      <xdr:rowOff>1512</xdr:rowOff>
    </xdr:to>
    <xdr:cxnSp macro="">
      <xdr:nvCxnSpPr>
        <xdr:cNvPr id="416" name="直線コネクタ 415">
          <a:extLst>
            <a:ext uri="{FF2B5EF4-FFF2-40B4-BE49-F238E27FC236}">
              <a16:creationId xmlns:a16="http://schemas.microsoft.com/office/drawing/2014/main" id="{DF2BB367-07D8-4D4D-B491-EE11A2BCC4A2}"/>
            </a:ext>
          </a:extLst>
        </xdr:cNvPr>
        <xdr:cNvCxnSpPr/>
      </xdr:nvCxnSpPr>
      <xdr:spPr>
        <a:xfrm flipV="1">
          <a:off x="6972300" y="13487017"/>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8C4518FC-FDB1-467F-9F02-66E4B33827BE}"/>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45CA4195-802A-4920-BB10-C2C6A2759F68}"/>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1C3A44EB-54DC-43A3-916C-3312161C7FC4}"/>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E3E8B353-05DE-443B-ADBD-72E90202B9C8}"/>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8C64892D-BF7C-4077-824C-51DFDD1CF7A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78B89B9-32EF-460D-BA69-D1E37984693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4E0907EC-1FC7-4C6E-B4D8-C90DF970CD3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B19F31E1-3ED7-4F3B-93C2-93592A77D96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A18007C0-7A77-436F-BE83-FDD8D5D5521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43605</xdr:rowOff>
    </xdr:from>
    <xdr:to>
      <xdr:col>55</xdr:col>
      <xdr:colOff>50800</xdr:colOff>
      <xdr:row>76</xdr:row>
      <xdr:rowOff>145205</xdr:rowOff>
    </xdr:to>
    <xdr:sp macro="" textlink="">
      <xdr:nvSpPr>
        <xdr:cNvPr id="426" name="楕円 425">
          <a:extLst>
            <a:ext uri="{FF2B5EF4-FFF2-40B4-BE49-F238E27FC236}">
              <a16:creationId xmlns:a16="http://schemas.microsoft.com/office/drawing/2014/main" id="{479D69D6-750F-459D-9181-F1B31C0E7474}"/>
            </a:ext>
          </a:extLst>
        </xdr:cNvPr>
        <xdr:cNvSpPr/>
      </xdr:nvSpPr>
      <xdr:spPr>
        <a:xfrm>
          <a:off x="10426700" y="130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66481</xdr:rowOff>
    </xdr:from>
    <xdr:ext cx="534377" cy="259045"/>
    <xdr:sp macro="" textlink="">
      <xdr:nvSpPr>
        <xdr:cNvPr id="427" name="商工費該当値テキスト">
          <a:extLst>
            <a:ext uri="{FF2B5EF4-FFF2-40B4-BE49-F238E27FC236}">
              <a16:creationId xmlns:a16="http://schemas.microsoft.com/office/drawing/2014/main" id="{1DE7E76F-079F-4BB9-A16C-BD071BF16F88}"/>
            </a:ext>
          </a:extLst>
        </xdr:cNvPr>
        <xdr:cNvSpPr txBox="1"/>
      </xdr:nvSpPr>
      <xdr:spPr>
        <a:xfrm>
          <a:off x="10528300" y="129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154933</xdr:rowOff>
    </xdr:from>
    <xdr:to>
      <xdr:col>50</xdr:col>
      <xdr:colOff>165100</xdr:colOff>
      <xdr:row>78</xdr:row>
      <xdr:rowOff>85083</xdr:rowOff>
    </xdr:to>
    <xdr:sp macro="" textlink="">
      <xdr:nvSpPr>
        <xdr:cNvPr id="428" name="楕円 427">
          <a:extLst>
            <a:ext uri="{FF2B5EF4-FFF2-40B4-BE49-F238E27FC236}">
              <a16:creationId xmlns:a16="http://schemas.microsoft.com/office/drawing/2014/main" id="{3D8EF7E6-EBC1-45DF-BBAE-284C23DA73FD}"/>
            </a:ext>
          </a:extLst>
        </xdr:cNvPr>
        <xdr:cNvSpPr/>
      </xdr:nvSpPr>
      <xdr:spPr>
        <a:xfrm>
          <a:off x="9588500" y="133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76210</xdr:rowOff>
    </xdr:from>
    <xdr:ext cx="534377" cy="259045"/>
    <xdr:sp macro="" textlink="">
      <xdr:nvSpPr>
        <xdr:cNvPr id="429" name="テキスト ボックス 428">
          <a:extLst>
            <a:ext uri="{FF2B5EF4-FFF2-40B4-BE49-F238E27FC236}">
              <a16:creationId xmlns:a16="http://schemas.microsoft.com/office/drawing/2014/main" id="{792848B0-200E-41F0-8D64-C115EC3CFBCC}"/>
            </a:ext>
          </a:extLst>
        </xdr:cNvPr>
        <xdr:cNvSpPr txBox="1"/>
      </xdr:nvSpPr>
      <xdr:spPr>
        <a:xfrm>
          <a:off x="9372111" y="1344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60945</xdr:rowOff>
    </xdr:from>
    <xdr:to>
      <xdr:col>46</xdr:col>
      <xdr:colOff>38100</xdr:colOff>
      <xdr:row>75</xdr:row>
      <xdr:rowOff>162545</xdr:rowOff>
    </xdr:to>
    <xdr:sp macro="" textlink="">
      <xdr:nvSpPr>
        <xdr:cNvPr id="430" name="楕円 429">
          <a:extLst>
            <a:ext uri="{FF2B5EF4-FFF2-40B4-BE49-F238E27FC236}">
              <a16:creationId xmlns:a16="http://schemas.microsoft.com/office/drawing/2014/main" id="{FA59A289-B068-44F5-B53F-0D2F47F4447B}"/>
            </a:ext>
          </a:extLst>
        </xdr:cNvPr>
        <xdr:cNvSpPr/>
      </xdr:nvSpPr>
      <xdr:spPr>
        <a:xfrm>
          <a:off x="8699500" y="129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7622</xdr:rowOff>
    </xdr:from>
    <xdr:ext cx="534377" cy="259045"/>
    <xdr:sp macro="" textlink="">
      <xdr:nvSpPr>
        <xdr:cNvPr id="431" name="テキスト ボックス 430">
          <a:extLst>
            <a:ext uri="{FF2B5EF4-FFF2-40B4-BE49-F238E27FC236}">
              <a16:creationId xmlns:a16="http://schemas.microsoft.com/office/drawing/2014/main" id="{8A14A3BC-66FF-4C63-AC62-BAF7AE5A1C9A}"/>
            </a:ext>
          </a:extLst>
        </xdr:cNvPr>
        <xdr:cNvSpPr txBox="1"/>
      </xdr:nvSpPr>
      <xdr:spPr>
        <a:xfrm>
          <a:off x="8483111" y="126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63117</xdr:rowOff>
    </xdr:from>
    <xdr:to>
      <xdr:col>41</xdr:col>
      <xdr:colOff>101600</xdr:colOff>
      <xdr:row>78</xdr:row>
      <xdr:rowOff>164717</xdr:rowOff>
    </xdr:to>
    <xdr:sp macro="" textlink="">
      <xdr:nvSpPr>
        <xdr:cNvPr id="432" name="楕円 431">
          <a:extLst>
            <a:ext uri="{FF2B5EF4-FFF2-40B4-BE49-F238E27FC236}">
              <a16:creationId xmlns:a16="http://schemas.microsoft.com/office/drawing/2014/main" id="{A2B6BC8B-ADA1-463E-BC12-C6EA946C1895}"/>
            </a:ext>
          </a:extLst>
        </xdr:cNvPr>
        <xdr:cNvSpPr/>
      </xdr:nvSpPr>
      <xdr:spPr>
        <a:xfrm>
          <a:off x="7810500" y="13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155844</xdr:rowOff>
    </xdr:from>
    <xdr:ext cx="469744" cy="259045"/>
    <xdr:sp macro="" textlink="">
      <xdr:nvSpPr>
        <xdr:cNvPr id="433" name="テキスト ボックス 432">
          <a:extLst>
            <a:ext uri="{FF2B5EF4-FFF2-40B4-BE49-F238E27FC236}">
              <a16:creationId xmlns:a16="http://schemas.microsoft.com/office/drawing/2014/main" id="{48A4EDD7-272D-46CD-88C9-2ED937EC80A2}"/>
            </a:ext>
          </a:extLst>
        </xdr:cNvPr>
        <xdr:cNvSpPr txBox="1"/>
      </xdr:nvSpPr>
      <xdr:spPr>
        <a:xfrm>
          <a:off x="7626428" y="1352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122162</xdr:rowOff>
    </xdr:from>
    <xdr:to>
      <xdr:col>36</xdr:col>
      <xdr:colOff>165100</xdr:colOff>
      <xdr:row>79</xdr:row>
      <xdr:rowOff>52312</xdr:rowOff>
    </xdr:to>
    <xdr:sp macro="" textlink="">
      <xdr:nvSpPr>
        <xdr:cNvPr id="434" name="楕円 433">
          <a:extLst>
            <a:ext uri="{FF2B5EF4-FFF2-40B4-BE49-F238E27FC236}">
              <a16:creationId xmlns:a16="http://schemas.microsoft.com/office/drawing/2014/main" id="{A4979781-3C80-499F-9F3E-E4BEBF1233FE}"/>
            </a:ext>
          </a:extLst>
        </xdr:cNvPr>
        <xdr:cNvSpPr/>
      </xdr:nvSpPr>
      <xdr:spPr>
        <a:xfrm>
          <a:off x="6921500" y="134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43439</xdr:rowOff>
    </xdr:from>
    <xdr:ext cx="469744" cy="259045"/>
    <xdr:sp macro="" textlink="">
      <xdr:nvSpPr>
        <xdr:cNvPr id="435" name="テキスト ボックス 434">
          <a:extLst>
            <a:ext uri="{FF2B5EF4-FFF2-40B4-BE49-F238E27FC236}">
              <a16:creationId xmlns:a16="http://schemas.microsoft.com/office/drawing/2014/main" id="{5FF679C5-0921-4F1D-AB81-5B458EF5B829}"/>
            </a:ext>
          </a:extLst>
        </xdr:cNvPr>
        <xdr:cNvSpPr txBox="1"/>
      </xdr:nvSpPr>
      <xdr:spPr>
        <a:xfrm>
          <a:off x="6737428" y="13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377311BC-FB47-40EC-9A3F-36E9185E9F6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F931C7ED-B892-48C7-8E04-018383C733B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FD4752BF-9700-4681-A4F9-7B1496DC653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20214819-D016-47C4-A808-042A47BFBDC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883A84D0-B332-4969-A117-2C76AB29F65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C350A57-4C77-4092-B4EB-C4661F45D6F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606BE90E-BB36-40B0-B030-758EF52485E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E283A540-A742-4CD5-A074-707E8EB37FA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E4C3B9AB-8537-4CB8-A416-4C669921518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5BD238E4-9DB8-43C3-8074-08BCA78833B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7637480F-B210-46A1-8378-674D488B720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81EEAA0F-34FA-4F93-8B97-38F1396FA9B6}"/>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CBC7D5CA-4E64-4DAD-9702-2BE2F392A9D8}"/>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D7BB329F-CAFA-4A87-8DDD-5244F892D672}"/>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A756D9A3-4852-4DEE-9651-0D531EB57B2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ABF1EFE-5FBB-44CE-9AB2-2E77095C43D8}"/>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B2FE8842-711A-4B9C-946C-2AB0BABF13B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CFCE1BB0-069E-4FD4-B316-038173292538}"/>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54010661-EB9D-4A65-807D-7619C4A154A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79A3017A-60F7-4EA3-A0BF-63B7C7E9F4E8}"/>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ECE0A2EE-527B-4853-A518-42E73D6DC0A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4257460D-8770-4F6B-918B-99250D3C4A1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55848B64-2595-4FE7-A3EC-A2B7DCA0F3E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56876EBE-6078-4E4E-BB00-C292265C1B58}"/>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77D0A441-6EBF-4C84-894C-3B8D8969C447}"/>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5FE41AAA-F2F4-4736-A053-DE1E8DE4F695}"/>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77F9F1D8-CBFF-4BF0-B145-3DB40ED5F777}"/>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ED48E6C6-2957-4BF0-A8E5-459A26DFACE2}"/>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25952</xdr:rowOff>
    </xdr:from>
    <xdr:to>
      <xdr:col>55</xdr:col>
      <xdr:colOff>0</xdr:colOff>
      <xdr:row>97</xdr:row>
      <xdr:rowOff>123321</xdr:rowOff>
    </xdr:to>
    <xdr:cxnSp macro="">
      <xdr:nvCxnSpPr>
        <xdr:cNvPr id="464" name="直線コネクタ 463">
          <a:extLst>
            <a:ext uri="{FF2B5EF4-FFF2-40B4-BE49-F238E27FC236}">
              <a16:creationId xmlns:a16="http://schemas.microsoft.com/office/drawing/2014/main" id="{EBDD64A9-24BA-4E52-A6D5-174F664A9EE5}"/>
            </a:ext>
          </a:extLst>
        </xdr:cNvPr>
        <xdr:cNvCxnSpPr/>
      </xdr:nvCxnSpPr>
      <xdr:spPr>
        <a:xfrm flipV="1">
          <a:off x="9639300" y="16656602"/>
          <a:ext cx="838200" cy="9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a:extLst>
            <a:ext uri="{FF2B5EF4-FFF2-40B4-BE49-F238E27FC236}">
              <a16:creationId xmlns:a16="http://schemas.microsoft.com/office/drawing/2014/main" id="{A2CE2178-71FF-4CBB-B9A8-863575262BCC}"/>
            </a:ext>
          </a:extLst>
        </xdr:cNvPr>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E3167444-0A3D-4D35-AE4C-109738FE511E}"/>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102636</xdr:rowOff>
    </xdr:from>
    <xdr:to>
      <xdr:col>50</xdr:col>
      <xdr:colOff>114300</xdr:colOff>
      <xdr:row>97</xdr:row>
      <xdr:rowOff>123321</xdr:rowOff>
    </xdr:to>
    <xdr:cxnSp macro="">
      <xdr:nvCxnSpPr>
        <xdr:cNvPr id="467" name="直線コネクタ 466">
          <a:extLst>
            <a:ext uri="{FF2B5EF4-FFF2-40B4-BE49-F238E27FC236}">
              <a16:creationId xmlns:a16="http://schemas.microsoft.com/office/drawing/2014/main" id="{DC633CA2-EB19-46A5-8534-5BD940E7D7D7}"/>
            </a:ext>
          </a:extLst>
        </xdr:cNvPr>
        <xdr:cNvCxnSpPr/>
      </xdr:nvCxnSpPr>
      <xdr:spPr>
        <a:xfrm>
          <a:off x="8750300" y="16733286"/>
          <a:ext cx="889000" cy="2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8037CCA1-72DA-43C2-B06A-76B1FF591F94}"/>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BDE34344-3304-4164-8FC3-0B2C8BB6F8D5}"/>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85849</xdr:rowOff>
    </xdr:from>
    <xdr:to>
      <xdr:col>45</xdr:col>
      <xdr:colOff>177800</xdr:colOff>
      <xdr:row>97</xdr:row>
      <xdr:rowOff>102636</xdr:rowOff>
    </xdr:to>
    <xdr:cxnSp macro="">
      <xdr:nvCxnSpPr>
        <xdr:cNvPr id="470" name="直線コネクタ 469">
          <a:extLst>
            <a:ext uri="{FF2B5EF4-FFF2-40B4-BE49-F238E27FC236}">
              <a16:creationId xmlns:a16="http://schemas.microsoft.com/office/drawing/2014/main" id="{8F89973C-AE5E-4A50-A8E9-3199218EBB7E}"/>
            </a:ext>
          </a:extLst>
        </xdr:cNvPr>
        <xdr:cNvCxnSpPr/>
      </xdr:nvCxnSpPr>
      <xdr:spPr>
        <a:xfrm>
          <a:off x="7861300" y="16716499"/>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13C515C3-51DA-4555-835B-6821CB6FFE77}"/>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84B9BB35-234F-44FB-9900-238CB4A21E53}"/>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67452</xdr:rowOff>
    </xdr:from>
    <xdr:to>
      <xdr:col>41</xdr:col>
      <xdr:colOff>50800</xdr:colOff>
      <xdr:row>97</xdr:row>
      <xdr:rowOff>85849</xdr:rowOff>
    </xdr:to>
    <xdr:cxnSp macro="">
      <xdr:nvCxnSpPr>
        <xdr:cNvPr id="473" name="直線コネクタ 472">
          <a:extLst>
            <a:ext uri="{FF2B5EF4-FFF2-40B4-BE49-F238E27FC236}">
              <a16:creationId xmlns:a16="http://schemas.microsoft.com/office/drawing/2014/main" id="{54F5BB18-FBE0-4ADC-B645-E09C223BC1DB}"/>
            </a:ext>
          </a:extLst>
        </xdr:cNvPr>
        <xdr:cNvCxnSpPr/>
      </xdr:nvCxnSpPr>
      <xdr:spPr>
        <a:xfrm>
          <a:off x="6972300" y="16698102"/>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B7D1648F-8DE4-4378-B83A-89E4DA072F19}"/>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a:extLst>
            <a:ext uri="{FF2B5EF4-FFF2-40B4-BE49-F238E27FC236}">
              <a16:creationId xmlns:a16="http://schemas.microsoft.com/office/drawing/2014/main" id="{095A555A-C6F6-4543-A706-666EFC87D00E}"/>
            </a:ext>
          </a:extLst>
        </xdr:cNvPr>
        <xdr:cNvSpPr txBox="1"/>
      </xdr:nvSpPr>
      <xdr:spPr>
        <a:xfrm>
          <a:off x="7594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A2FC92DB-1EB5-40D5-9922-B4DC7215E6D2}"/>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AE7E9C7C-448C-4589-9415-15472198DE5B}"/>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291DA237-C938-4F13-95EF-BA075CDAD27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C243C610-7343-4179-BFAE-C3B9B15DB50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78EB63B0-1317-4799-9EA4-8397CC3D454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A80C4052-E46D-458B-9813-4FEB057AD8D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5842D83D-C367-4D8B-9076-CA6D46FFD87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146602</xdr:rowOff>
    </xdr:from>
    <xdr:to>
      <xdr:col>55</xdr:col>
      <xdr:colOff>50800</xdr:colOff>
      <xdr:row>97</xdr:row>
      <xdr:rowOff>76752</xdr:rowOff>
    </xdr:to>
    <xdr:sp macro="" textlink="">
      <xdr:nvSpPr>
        <xdr:cNvPr id="483" name="楕円 482">
          <a:extLst>
            <a:ext uri="{FF2B5EF4-FFF2-40B4-BE49-F238E27FC236}">
              <a16:creationId xmlns:a16="http://schemas.microsoft.com/office/drawing/2014/main" id="{E281A4D0-E609-4B0E-A2CD-C5F0284DA1D1}"/>
            </a:ext>
          </a:extLst>
        </xdr:cNvPr>
        <xdr:cNvSpPr/>
      </xdr:nvSpPr>
      <xdr:spPr>
        <a:xfrm>
          <a:off x="10426700" y="166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169479</xdr:rowOff>
    </xdr:from>
    <xdr:ext cx="534377" cy="259045"/>
    <xdr:sp macro="" textlink="">
      <xdr:nvSpPr>
        <xdr:cNvPr id="484" name="土木費該当値テキスト">
          <a:extLst>
            <a:ext uri="{FF2B5EF4-FFF2-40B4-BE49-F238E27FC236}">
              <a16:creationId xmlns:a16="http://schemas.microsoft.com/office/drawing/2014/main" id="{004418E0-FFC9-4304-A14B-C6E9C63A4C45}"/>
            </a:ext>
          </a:extLst>
        </xdr:cNvPr>
        <xdr:cNvSpPr txBox="1"/>
      </xdr:nvSpPr>
      <xdr:spPr>
        <a:xfrm>
          <a:off x="10528300" y="164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72521</xdr:rowOff>
    </xdr:from>
    <xdr:to>
      <xdr:col>50</xdr:col>
      <xdr:colOff>165100</xdr:colOff>
      <xdr:row>98</xdr:row>
      <xdr:rowOff>2671</xdr:rowOff>
    </xdr:to>
    <xdr:sp macro="" textlink="">
      <xdr:nvSpPr>
        <xdr:cNvPr id="485" name="楕円 484">
          <a:extLst>
            <a:ext uri="{FF2B5EF4-FFF2-40B4-BE49-F238E27FC236}">
              <a16:creationId xmlns:a16="http://schemas.microsoft.com/office/drawing/2014/main" id="{C567453D-373E-4E2E-836F-81966C008F47}"/>
            </a:ext>
          </a:extLst>
        </xdr:cNvPr>
        <xdr:cNvSpPr/>
      </xdr:nvSpPr>
      <xdr:spPr>
        <a:xfrm>
          <a:off x="9588500" y="167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165248</xdr:rowOff>
    </xdr:from>
    <xdr:ext cx="534377" cy="259045"/>
    <xdr:sp macro="" textlink="">
      <xdr:nvSpPr>
        <xdr:cNvPr id="486" name="テキスト ボックス 485">
          <a:extLst>
            <a:ext uri="{FF2B5EF4-FFF2-40B4-BE49-F238E27FC236}">
              <a16:creationId xmlns:a16="http://schemas.microsoft.com/office/drawing/2014/main" id="{42A71002-4040-48E9-9EC0-A8FB7B9A3940}"/>
            </a:ext>
          </a:extLst>
        </xdr:cNvPr>
        <xdr:cNvSpPr txBox="1"/>
      </xdr:nvSpPr>
      <xdr:spPr>
        <a:xfrm>
          <a:off x="9372111" y="167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51836</xdr:rowOff>
    </xdr:from>
    <xdr:to>
      <xdr:col>46</xdr:col>
      <xdr:colOff>38100</xdr:colOff>
      <xdr:row>97</xdr:row>
      <xdr:rowOff>153436</xdr:rowOff>
    </xdr:to>
    <xdr:sp macro="" textlink="">
      <xdr:nvSpPr>
        <xdr:cNvPr id="487" name="楕円 486">
          <a:extLst>
            <a:ext uri="{FF2B5EF4-FFF2-40B4-BE49-F238E27FC236}">
              <a16:creationId xmlns:a16="http://schemas.microsoft.com/office/drawing/2014/main" id="{7C8D31A9-D391-46FE-8A1F-3BDB458C9568}"/>
            </a:ext>
          </a:extLst>
        </xdr:cNvPr>
        <xdr:cNvSpPr/>
      </xdr:nvSpPr>
      <xdr:spPr>
        <a:xfrm>
          <a:off x="8699500" y="166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169963</xdr:rowOff>
    </xdr:from>
    <xdr:ext cx="534377" cy="259045"/>
    <xdr:sp macro="" textlink="">
      <xdr:nvSpPr>
        <xdr:cNvPr id="488" name="テキスト ボックス 487">
          <a:extLst>
            <a:ext uri="{FF2B5EF4-FFF2-40B4-BE49-F238E27FC236}">
              <a16:creationId xmlns:a16="http://schemas.microsoft.com/office/drawing/2014/main" id="{D814DDAA-A7EB-4CF5-911A-F6CB5853BD50}"/>
            </a:ext>
          </a:extLst>
        </xdr:cNvPr>
        <xdr:cNvSpPr txBox="1"/>
      </xdr:nvSpPr>
      <xdr:spPr>
        <a:xfrm>
          <a:off x="8483111" y="164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35049</xdr:rowOff>
    </xdr:from>
    <xdr:to>
      <xdr:col>41</xdr:col>
      <xdr:colOff>101600</xdr:colOff>
      <xdr:row>97</xdr:row>
      <xdr:rowOff>136649</xdr:rowOff>
    </xdr:to>
    <xdr:sp macro="" textlink="">
      <xdr:nvSpPr>
        <xdr:cNvPr id="489" name="楕円 488">
          <a:extLst>
            <a:ext uri="{FF2B5EF4-FFF2-40B4-BE49-F238E27FC236}">
              <a16:creationId xmlns:a16="http://schemas.microsoft.com/office/drawing/2014/main" id="{F254B9F8-E647-42D9-AF6E-B980EA16EAA3}"/>
            </a:ext>
          </a:extLst>
        </xdr:cNvPr>
        <xdr:cNvSpPr/>
      </xdr:nvSpPr>
      <xdr:spPr>
        <a:xfrm>
          <a:off x="7810500" y="166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153176</xdr:rowOff>
    </xdr:from>
    <xdr:ext cx="534377" cy="259045"/>
    <xdr:sp macro="" textlink="">
      <xdr:nvSpPr>
        <xdr:cNvPr id="490" name="テキスト ボックス 489">
          <a:extLst>
            <a:ext uri="{FF2B5EF4-FFF2-40B4-BE49-F238E27FC236}">
              <a16:creationId xmlns:a16="http://schemas.microsoft.com/office/drawing/2014/main" id="{4506B302-B247-401A-A7A1-E44CE78A0154}"/>
            </a:ext>
          </a:extLst>
        </xdr:cNvPr>
        <xdr:cNvSpPr txBox="1"/>
      </xdr:nvSpPr>
      <xdr:spPr>
        <a:xfrm>
          <a:off x="7594111" y="164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16652</xdr:rowOff>
    </xdr:from>
    <xdr:to>
      <xdr:col>36</xdr:col>
      <xdr:colOff>165100</xdr:colOff>
      <xdr:row>97</xdr:row>
      <xdr:rowOff>118252</xdr:rowOff>
    </xdr:to>
    <xdr:sp macro="" textlink="">
      <xdr:nvSpPr>
        <xdr:cNvPr id="491" name="楕円 490">
          <a:extLst>
            <a:ext uri="{FF2B5EF4-FFF2-40B4-BE49-F238E27FC236}">
              <a16:creationId xmlns:a16="http://schemas.microsoft.com/office/drawing/2014/main" id="{989AF3B8-2ECE-4B95-B2AB-D9C6E2B06981}"/>
            </a:ext>
          </a:extLst>
        </xdr:cNvPr>
        <xdr:cNvSpPr/>
      </xdr:nvSpPr>
      <xdr:spPr>
        <a:xfrm>
          <a:off x="6921500" y="166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109379</xdr:rowOff>
    </xdr:from>
    <xdr:ext cx="534377" cy="259045"/>
    <xdr:sp macro="" textlink="">
      <xdr:nvSpPr>
        <xdr:cNvPr id="492" name="テキスト ボックス 491">
          <a:extLst>
            <a:ext uri="{FF2B5EF4-FFF2-40B4-BE49-F238E27FC236}">
              <a16:creationId xmlns:a16="http://schemas.microsoft.com/office/drawing/2014/main" id="{B7773991-6826-4EBB-8A7C-DDC27A263BB1}"/>
            </a:ext>
          </a:extLst>
        </xdr:cNvPr>
        <xdr:cNvSpPr txBox="1"/>
      </xdr:nvSpPr>
      <xdr:spPr>
        <a:xfrm>
          <a:off x="6705111" y="167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9F06AA44-FE56-4D33-97B8-8D7D84D67E8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2A276819-7C44-42A3-84E7-CB3063671BA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5ABE1FA7-9DFD-4334-BE28-0C740628ECC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D74097B2-7769-4E44-BF87-CB58881A3D0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48159204-ED46-4685-82D6-2E4C6159823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1B136B2F-ACBB-4EB2-982E-E2408C9C144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182C53E-634D-4750-A5D2-B458F4BD725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91313832-D0A9-4369-9B68-AAA5D399491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950B7350-902C-43D1-9CAB-F594DD0963A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93C9DAE0-D01B-4C51-A92E-0D2EA97A141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CA7A48CF-A157-4BF8-8CEB-02598E5EA38E}"/>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2D4810E2-F5AF-4994-8B57-0D325EB46EEA}"/>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49C57086-A332-495E-ADF4-36C677C72E96}"/>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1B3E1D55-E0A0-4E1E-94ED-C9A92459503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6D89D4CD-2074-4BED-A465-A6F2D61A19FA}"/>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6BFC82A3-C1F5-43A8-884A-DFC5345C925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EE6D405B-54E3-42D4-843B-432BFC5665E8}"/>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3E85E943-E4D6-4E0E-9BF9-4776D2C48E75}"/>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1FFB4C58-DC8D-496A-BDE4-4FEAF692C13A}"/>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D86678A8-DB79-4D78-AF2A-BF72C3F9C9AF}"/>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5C55726B-3776-4D9E-BD18-9532C9503287}"/>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70BBA7F-32CB-42F8-9D0C-2C3A5810FFB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A2B82242-B76B-4050-B50F-EEAACA4A9A8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5E068300-34FC-4F4A-BDF7-7E7DC97762B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6A5A2BF8-1DB1-4DA1-A2A7-437083895205}"/>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CEC53E42-D584-4381-93AB-58C8E889181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34AE9E56-5C31-4B9B-AB28-AF86844B66D8}"/>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89F73D12-4A63-4DF1-BF44-27F5B64F6558}"/>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9C849BE2-2EBD-46A3-BA4D-BC11145FC996}"/>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66643</xdr:rowOff>
    </xdr:from>
    <xdr:to>
      <xdr:col>85</xdr:col>
      <xdr:colOff>127000</xdr:colOff>
      <xdr:row>38</xdr:row>
      <xdr:rowOff>93504</xdr:rowOff>
    </xdr:to>
    <xdr:cxnSp macro="">
      <xdr:nvCxnSpPr>
        <xdr:cNvPr id="522" name="直線コネクタ 521">
          <a:extLst>
            <a:ext uri="{FF2B5EF4-FFF2-40B4-BE49-F238E27FC236}">
              <a16:creationId xmlns:a16="http://schemas.microsoft.com/office/drawing/2014/main" id="{C58C1999-71C9-4D87-9F74-497F7FB4C606}"/>
            </a:ext>
          </a:extLst>
        </xdr:cNvPr>
        <xdr:cNvCxnSpPr/>
      </xdr:nvCxnSpPr>
      <xdr:spPr>
        <a:xfrm>
          <a:off x="15481300" y="6581743"/>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572A5994-4895-408C-9FFE-B92EFE43975E}"/>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571BA3EE-38C9-46C7-B58F-08A918B36197}"/>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66643</xdr:rowOff>
    </xdr:from>
    <xdr:to>
      <xdr:col>81</xdr:col>
      <xdr:colOff>50800</xdr:colOff>
      <xdr:row>38</xdr:row>
      <xdr:rowOff>99352</xdr:rowOff>
    </xdr:to>
    <xdr:cxnSp macro="">
      <xdr:nvCxnSpPr>
        <xdr:cNvPr id="525" name="直線コネクタ 524">
          <a:extLst>
            <a:ext uri="{FF2B5EF4-FFF2-40B4-BE49-F238E27FC236}">
              <a16:creationId xmlns:a16="http://schemas.microsoft.com/office/drawing/2014/main" id="{F5776C9E-BC1A-41CE-94C1-F2AF4B7D7077}"/>
            </a:ext>
          </a:extLst>
        </xdr:cNvPr>
        <xdr:cNvCxnSpPr/>
      </xdr:nvCxnSpPr>
      <xdr:spPr>
        <a:xfrm flipV="1">
          <a:off x="14592300" y="6581743"/>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827F5AF6-CE6A-4202-9843-0850EC6F5E71}"/>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9A9269C1-5D8C-4B67-B365-D5053F5CC7D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85674</xdr:rowOff>
    </xdr:from>
    <xdr:to>
      <xdr:col>76</xdr:col>
      <xdr:colOff>114300</xdr:colOff>
      <xdr:row>38</xdr:row>
      <xdr:rowOff>99352</xdr:rowOff>
    </xdr:to>
    <xdr:cxnSp macro="">
      <xdr:nvCxnSpPr>
        <xdr:cNvPr id="528" name="直線コネクタ 527">
          <a:extLst>
            <a:ext uri="{FF2B5EF4-FFF2-40B4-BE49-F238E27FC236}">
              <a16:creationId xmlns:a16="http://schemas.microsoft.com/office/drawing/2014/main" id="{50060A07-0EE9-4FDB-AC3D-142CC7E7D36A}"/>
            </a:ext>
          </a:extLst>
        </xdr:cNvPr>
        <xdr:cNvCxnSpPr/>
      </xdr:nvCxnSpPr>
      <xdr:spPr>
        <a:xfrm>
          <a:off x="13703300" y="6600774"/>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AE44153B-5565-4F4A-9352-B60529FC3D27}"/>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81D08128-F99E-404E-B998-0E4310328064}"/>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85674</xdr:rowOff>
    </xdr:from>
    <xdr:to>
      <xdr:col>71</xdr:col>
      <xdr:colOff>177800</xdr:colOff>
      <xdr:row>38</xdr:row>
      <xdr:rowOff>124689</xdr:rowOff>
    </xdr:to>
    <xdr:cxnSp macro="">
      <xdr:nvCxnSpPr>
        <xdr:cNvPr id="531" name="直線コネクタ 530">
          <a:extLst>
            <a:ext uri="{FF2B5EF4-FFF2-40B4-BE49-F238E27FC236}">
              <a16:creationId xmlns:a16="http://schemas.microsoft.com/office/drawing/2014/main" id="{FA1671D5-2113-461D-8556-29217D9986D8}"/>
            </a:ext>
          </a:extLst>
        </xdr:cNvPr>
        <xdr:cNvCxnSpPr/>
      </xdr:nvCxnSpPr>
      <xdr:spPr>
        <a:xfrm flipV="1">
          <a:off x="12814300" y="6600774"/>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2E4440CF-906D-46AF-AFC2-41089E2CA815}"/>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5A1857EB-2DEC-4503-9312-9393B9DAE834}"/>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95C7071B-B60F-4F17-A91C-31556D7929CD}"/>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8438CA74-1CAC-469C-997D-73EC6597BC6B}"/>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9C54FE41-CF08-4555-96FB-5DE97D190E6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4E28EAD4-F0F5-4B20-9FBC-C03A48179A0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59B6716A-72D9-4D41-B371-9D36971AE87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AEB01A99-A899-4C24-979B-0E3484DAF1B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5BA5B47B-6C10-4CCD-B2B6-92CE28C80B1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42704</xdr:rowOff>
    </xdr:from>
    <xdr:to>
      <xdr:col>85</xdr:col>
      <xdr:colOff>177800</xdr:colOff>
      <xdr:row>38</xdr:row>
      <xdr:rowOff>144304</xdr:rowOff>
    </xdr:to>
    <xdr:sp macro="" textlink="">
      <xdr:nvSpPr>
        <xdr:cNvPr id="541" name="楕円 540">
          <a:extLst>
            <a:ext uri="{FF2B5EF4-FFF2-40B4-BE49-F238E27FC236}">
              <a16:creationId xmlns:a16="http://schemas.microsoft.com/office/drawing/2014/main" id="{391ACDDC-57D7-4CE7-8FDE-E314A9E18CEC}"/>
            </a:ext>
          </a:extLst>
        </xdr:cNvPr>
        <xdr:cNvSpPr/>
      </xdr:nvSpPr>
      <xdr:spPr>
        <a:xfrm>
          <a:off x="16268700" y="655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21131</xdr:rowOff>
    </xdr:from>
    <xdr:ext cx="534377" cy="259045"/>
    <xdr:sp macro="" textlink="">
      <xdr:nvSpPr>
        <xdr:cNvPr id="542" name="消防費該当値テキスト">
          <a:extLst>
            <a:ext uri="{FF2B5EF4-FFF2-40B4-BE49-F238E27FC236}">
              <a16:creationId xmlns:a16="http://schemas.microsoft.com/office/drawing/2014/main" id="{451A39E9-42CA-42F4-A52D-58E456B97EC6}"/>
            </a:ext>
          </a:extLst>
        </xdr:cNvPr>
        <xdr:cNvSpPr txBox="1"/>
      </xdr:nvSpPr>
      <xdr:spPr>
        <a:xfrm>
          <a:off x="16370300" y="65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15843</xdr:rowOff>
    </xdr:from>
    <xdr:to>
      <xdr:col>81</xdr:col>
      <xdr:colOff>101600</xdr:colOff>
      <xdr:row>38</xdr:row>
      <xdr:rowOff>117443</xdr:rowOff>
    </xdr:to>
    <xdr:sp macro="" textlink="">
      <xdr:nvSpPr>
        <xdr:cNvPr id="543" name="楕円 542">
          <a:extLst>
            <a:ext uri="{FF2B5EF4-FFF2-40B4-BE49-F238E27FC236}">
              <a16:creationId xmlns:a16="http://schemas.microsoft.com/office/drawing/2014/main" id="{DDB0F58C-CCE7-4517-9CDE-DC8E5C124B8A}"/>
            </a:ext>
          </a:extLst>
        </xdr:cNvPr>
        <xdr:cNvSpPr/>
      </xdr:nvSpPr>
      <xdr:spPr>
        <a:xfrm>
          <a:off x="15430500" y="6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108570</xdr:rowOff>
    </xdr:from>
    <xdr:ext cx="534377" cy="259045"/>
    <xdr:sp macro="" textlink="">
      <xdr:nvSpPr>
        <xdr:cNvPr id="544" name="テキスト ボックス 543">
          <a:extLst>
            <a:ext uri="{FF2B5EF4-FFF2-40B4-BE49-F238E27FC236}">
              <a16:creationId xmlns:a16="http://schemas.microsoft.com/office/drawing/2014/main" id="{37003BAC-F28E-47FA-984A-95B32858DAD3}"/>
            </a:ext>
          </a:extLst>
        </xdr:cNvPr>
        <xdr:cNvSpPr txBox="1"/>
      </xdr:nvSpPr>
      <xdr:spPr>
        <a:xfrm>
          <a:off x="15214111" y="66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48552</xdr:rowOff>
    </xdr:from>
    <xdr:to>
      <xdr:col>76</xdr:col>
      <xdr:colOff>165100</xdr:colOff>
      <xdr:row>38</xdr:row>
      <xdr:rowOff>150152</xdr:rowOff>
    </xdr:to>
    <xdr:sp macro="" textlink="">
      <xdr:nvSpPr>
        <xdr:cNvPr id="545" name="楕円 544">
          <a:extLst>
            <a:ext uri="{FF2B5EF4-FFF2-40B4-BE49-F238E27FC236}">
              <a16:creationId xmlns:a16="http://schemas.microsoft.com/office/drawing/2014/main" id="{CE39E6FF-7299-49A2-ABD7-F9D3452B6500}"/>
            </a:ext>
          </a:extLst>
        </xdr:cNvPr>
        <xdr:cNvSpPr/>
      </xdr:nvSpPr>
      <xdr:spPr>
        <a:xfrm>
          <a:off x="14541500" y="65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141279</xdr:rowOff>
    </xdr:from>
    <xdr:ext cx="534377" cy="259045"/>
    <xdr:sp macro="" textlink="">
      <xdr:nvSpPr>
        <xdr:cNvPr id="546" name="テキスト ボックス 545">
          <a:extLst>
            <a:ext uri="{FF2B5EF4-FFF2-40B4-BE49-F238E27FC236}">
              <a16:creationId xmlns:a16="http://schemas.microsoft.com/office/drawing/2014/main" id="{A705935B-7BA8-4382-89B2-5FF61522D42F}"/>
            </a:ext>
          </a:extLst>
        </xdr:cNvPr>
        <xdr:cNvSpPr txBox="1"/>
      </xdr:nvSpPr>
      <xdr:spPr>
        <a:xfrm>
          <a:off x="14325111" y="66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34874</xdr:rowOff>
    </xdr:from>
    <xdr:to>
      <xdr:col>72</xdr:col>
      <xdr:colOff>38100</xdr:colOff>
      <xdr:row>38</xdr:row>
      <xdr:rowOff>136474</xdr:rowOff>
    </xdr:to>
    <xdr:sp macro="" textlink="">
      <xdr:nvSpPr>
        <xdr:cNvPr id="547" name="楕円 546">
          <a:extLst>
            <a:ext uri="{FF2B5EF4-FFF2-40B4-BE49-F238E27FC236}">
              <a16:creationId xmlns:a16="http://schemas.microsoft.com/office/drawing/2014/main" id="{FC0097D4-8B69-433B-AD7D-392A0B09B3A2}"/>
            </a:ext>
          </a:extLst>
        </xdr:cNvPr>
        <xdr:cNvSpPr/>
      </xdr:nvSpPr>
      <xdr:spPr>
        <a:xfrm>
          <a:off x="13652500" y="65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127601</xdr:rowOff>
    </xdr:from>
    <xdr:ext cx="534377" cy="259045"/>
    <xdr:sp macro="" textlink="">
      <xdr:nvSpPr>
        <xdr:cNvPr id="548" name="テキスト ボックス 547">
          <a:extLst>
            <a:ext uri="{FF2B5EF4-FFF2-40B4-BE49-F238E27FC236}">
              <a16:creationId xmlns:a16="http://schemas.microsoft.com/office/drawing/2014/main" id="{63709EB0-C907-4891-A678-E3FE7732AD4A}"/>
            </a:ext>
          </a:extLst>
        </xdr:cNvPr>
        <xdr:cNvSpPr txBox="1"/>
      </xdr:nvSpPr>
      <xdr:spPr>
        <a:xfrm>
          <a:off x="13436111" y="66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73889</xdr:rowOff>
    </xdr:from>
    <xdr:to>
      <xdr:col>67</xdr:col>
      <xdr:colOff>101600</xdr:colOff>
      <xdr:row>39</xdr:row>
      <xdr:rowOff>4039</xdr:rowOff>
    </xdr:to>
    <xdr:sp macro="" textlink="">
      <xdr:nvSpPr>
        <xdr:cNvPr id="549" name="楕円 548">
          <a:extLst>
            <a:ext uri="{FF2B5EF4-FFF2-40B4-BE49-F238E27FC236}">
              <a16:creationId xmlns:a16="http://schemas.microsoft.com/office/drawing/2014/main" id="{EC31D0AB-82FB-427A-98D0-91C631D19D91}"/>
            </a:ext>
          </a:extLst>
        </xdr:cNvPr>
        <xdr:cNvSpPr/>
      </xdr:nvSpPr>
      <xdr:spPr>
        <a:xfrm>
          <a:off x="12763500" y="65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166616</xdr:rowOff>
    </xdr:from>
    <xdr:ext cx="534377" cy="259045"/>
    <xdr:sp macro="" textlink="">
      <xdr:nvSpPr>
        <xdr:cNvPr id="550" name="テキスト ボックス 549">
          <a:extLst>
            <a:ext uri="{FF2B5EF4-FFF2-40B4-BE49-F238E27FC236}">
              <a16:creationId xmlns:a16="http://schemas.microsoft.com/office/drawing/2014/main" id="{DAF2D6B0-C504-454B-B2FE-ABD5EEA23025}"/>
            </a:ext>
          </a:extLst>
        </xdr:cNvPr>
        <xdr:cNvSpPr txBox="1"/>
      </xdr:nvSpPr>
      <xdr:spPr>
        <a:xfrm>
          <a:off x="12547111" y="66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B25BE68F-144D-4194-82E4-4B67E20ECBC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9E0AF2A6-FCE5-46CE-8F04-915C1274745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9996E771-7A60-43CB-AA33-365854ED63C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6096182B-0569-47FE-A5BE-F7C87A65E20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BBCB2BDE-47B8-4131-A1D1-5CA90EDC347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633B42E4-1A73-49F5-A62D-88AD0951AF6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1E256A35-4B37-4E20-A894-8DD2C4C7CB9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DA66CF4B-0FB5-4ADC-B38F-4ADDE9AA6B7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43E32A61-91BB-4429-888D-F11CAC178D2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7F3D011-5020-4D46-8BD5-E4688DF9BB7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AAF1D061-C4FE-42EC-8F10-F1AE8C301C7D}"/>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36C93F80-3C19-4DEC-A3FC-0207D757D8CB}"/>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61FBE7D5-90B4-4051-8C8F-68064FF19919}"/>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134F8442-594F-4C45-B028-10B7A3046591}"/>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595952CF-BBC5-46DF-B2FD-791847D99C56}"/>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3A7714B-1658-4A23-A498-74EDEE4B1018}"/>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3DCA4040-D694-49D6-9D5D-1DF9C8BD3CFE}"/>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14F93095-57B1-40B2-B1EC-D29F49A20BD8}"/>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5F06328C-B9F5-4144-B81E-4529BAFD6CC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354E6F5C-FBC5-424F-B625-2ABFDD80098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658741ED-208E-4E3F-A2C3-657B7C43CC8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C9F218A-7ED7-4181-BC59-64B592C35D78}"/>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3766EEAD-C415-4D9D-992B-03F999820D9E}"/>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C284315D-2FF0-40BE-8EBF-7340280BCDBC}"/>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B9E488E6-BC98-4D62-AF20-2271A8BA5CC9}"/>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4CA4B97B-E45F-4940-9EE7-69F84FDBB9D2}"/>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131494</xdr:rowOff>
    </xdr:from>
    <xdr:to>
      <xdr:col>85</xdr:col>
      <xdr:colOff>127000</xdr:colOff>
      <xdr:row>56</xdr:row>
      <xdr:rowOff>146641</xdr:rowOff>
    </xdr:to>
    <xdr:cxnSp macro="">
      <xdr:nvCxnSpPr>
        <xdr:cNvPr id="577" name="直線コネクタ 576">
          <a:extLst>
            <a:ext uri="{FF2B5EF4-FFF2-40B4-BE49-F238E27FC236}">
              <a16:creationId xmlns:a16="http://schemas.microsoft.com/office/drawing/2014/main" id="{E3C2EC75-4F1D-4B9A-ACAB-2B19C76F4A08}"/>
            </a:ext>
          </a:extLst>
        </xdr:cNvPr>
        <xdr:cNvCxnSpPr/>
      </xdr:nvCxnSpPr>
      <xdr:spPr>
        <a:xfrm>
          <a:off x="15481300" y="9732694"/>
          <a:ext cx="8382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C2BF7CBF-A8E5-4B25-8AD5-017756262FB8}"/>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D7560E78-BBF1-4AC9-AC9B-0FEA2FC8C2E3}"/>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131494</xdr:rowOff>
    </xdr:from>
    <xdr:to>
      <xdr:col>81</xdr:col>
      <xdr:colOff>50800</xdr:colOff>
      <xdr:row>56</xdr:row>
      <xdr:rowOff>132472</xdr:rowOff>
    </xdr:to>
    <xdr:cxnSp macro="">
      <xdr:nvCxnSpPr>
        <xdr:cNvPr id="580" name="直線コネクタ 579">
          <a:extLst>
            <a:ext uri="{FF2B5EF4-FFF2-40B4-BE49-F238E27FC236}">
              <a16:creationId xmlns:a16="http://schemas.microsoft.com/office/drawing/2014/main" id="{85E73794-8E09-49BD-B074-8603699686C6}"/>
            </a:ext>
          </a:extLst>
        </xdr:cNvPr>
        <xdr:cNvCxnSpPr/>
      </xdr:nvCxnSpPr>
      <xdr:spPr>
        <a:xfrm flipV="1">
          <a:off x="14592300" y="9732694"/>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CF5DBF5D-30D8-4412-A587-9D5BF6A95E51}"/>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9E6739E8-FF33-4870-B79F-BF3EA4AC1917}"/>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132472</xdr:rowOff>
    </xdr:from>
    <xdr:to>
      <xdr:col>76</xdr:col>
      <xdr:colOff>114300</xdr:colOff>
      <xdr:row>57</xdr:row>
      <xdr:rowOff>30219</xdr:rowOff>
    </xdr:to>
    <xdr:cxnSp macro="">
      <xdr:nvCxnSpPr>
        <xdr:cNvPr id="583" name="直線コネクタ 582">
          <a:extLst>
            <a:ext uri="{FF2B5EF4-FFF2-40B4-BE49-F238E27FC236}">
              <a16:creationId xmlns:a16="http://schemas.microsoft.com/office/drawing/2014/main" id="{A350985A-4319-42B7-B8C2-6D153E6C5833}"/>
            </a:ext>
          </a:extLst>
        </xdr:cNvPr>
        <xdr:cNvCxnSpPr/>
      </xdr:nvCxnSpPr>
      <xdr:spPr>
        <a:xfrm flipV="1">
          <a:off x="13703300" y="9733672"/>
          <a:ext cx="889000" cy="6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FE7465A0-F25F-44F6-9D45-C06AAEEC9EB5}"/>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a:extLst>
            <a:ext uri="{FF2B5EF4-FFF2-40B4-BE49-F238E27FC236}">
              <a16:creationId xmlns:a16="http://schemas.microsoft.com/office/drawing/2014/main" id="{13D2A8B8-B79B-4840-B5E4-89BF686EF5A8}"/>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155597</xdr:rowOff>
    </xdr:from>
    <xdr:to>
      <xdr:col>71</xdr:col>
      <xdr:colOff>177800</xdr:colOff>
      <xdr:row>57</xdr:row>
      <xdr:rowOff>30219</xdr:rowOff>
    </xdr:to>
    <xdr:cxnSp macro="">
      <xdr:nvCxnSpPr>
        <xdr:cNvPr id="586" name="直線コネクタ 585">
          <a:extLst>
            <a:ext uri="{FF2B5EF4-FFF2-40B4-BE49-F238E27FC236}">
              <a16:creationId xmlns:a16="http://schemas.microsoft.com/office/drawing/2014/main" id="{F1BD7CE4-BB9C-428A-95FF-9501EBFC3541}"/>
            </a:ext>
          </a:extLst>
        </xdr:cNvPr>
        <xdr:cNvCxnSpPr/>
      </xdr:nvCxnSpPr>
      <xdr:spPr>
        <a:xfrm>
          <a:off x="12814300" y="9756797"/>
          <a:ext cx="889000" cy="4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CF22FCF-9A81-472A-894F-3B113998D698}"/>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4E4F1988-BAD3-4DE2-97EE-D032857BD175}"/>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954C147C-F131-4A00-94A0-6870764D37E3}"/>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a:extLst>
            <a:ext uri="{FF2B5EF4-FFF2-40B4-BE49-F238E27FC236}">
              <a16:creationId xmlns:a16="http://schemas.microsoft.com/office/drawing/2014/main" id="{28AA4988-A0C2-4A1F-8043-E5289863D2A5}"/>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C9C9E0B0-D660-44C7-9C83-1777019EBEA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57A4CC65-86D1-4B87-BF6F-4E989C369EC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2C36488-FC26-418D-BB78-06F06DDC7F8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60DEB726-2CDB-4899-8785-0214FA20734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6B6DA304-0206-43CB-96F2-8BEE95380A7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95841</xdr:rowOff>
    </xdr:from>
    <xdr:to>
      <xdr:col>85</xdr:col>
      <xdr:colOff>177800</xdr:colOff>
      <xdr:row>57</xdr:row>
      <xdr:rowOff>25991</xdr:rowOff>
    </xdr:to>
    <xdr:sp macro="" textlink="">
      <xdr:nvSpPr>
        <xdr:cNvPr id="596" name="楕円 595">
          <a:extLst>
            <a:ext uri="{FF2B5EF4-FFF2-40B4-BE49-F238E27FC236}">
              <a16:creationId xmlns:a16="http://schemas.microsoft.com/office/drawing/2014/main" id="{41FC1ADD-0131-4D6C-9A00-7E82F98CC157}"/>
            </a:ext>
          </a:extLst>
        </xdr:cNvPr>
        <xdr:cNvSpPr/>
      </xdr:nvSpPr>
      <xdr:spPr>
        <a:xfrm>
          <a:off x="16268700" y="96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74268</xdr:rowOff>
    </xdr:from>
    <xdr:ext cx="534377" cy="259045"/>
    <xdr:sp macro="" textlink="">
      <xdr:nvSpPr>
        <xdr:cNvPr id="597" name="教育費該当値テキスト">
          <a:extLst>
            <a:ext uri="{FF2B5EF4-FFF2-40B4-BE49-F238E27FC236}">
              <a16:creationId xmlns:a16="http://schemas.microsoft.com/office/drawing/2014/main" id="{597A8230-90F2-4A92-8F96-F7B40592E221}"/>
            </a:ext>
          </a:extLst>
        </xdr:cNvPr>
        <xdr:cNvSpPr txBox="1"/>
      </xdr:nvSpPr>
      <xdr:spPr>
        <a:xfrm>
          <a:off x="16370300" y="96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80694</xdr:rowOff>
    </xdr:from>
    <xdr:to>
      <xdr:col>81</xdr:col>
      <xdr:colOff>101600</xdr:colOff>
      <xdr:row>57</xdr:row>
      <xdr:rowOff>10844</xdr:rowOff>
    </xdr:to>
    <xdr:sp macro="" textlink="">
      <xdr:nvSpPr>
        <xdr:cNvPr id="598" name="楕円 597">
          <a:extLst>
            <a:ext uri="{FF2B5EF4-FFF2-40B4-BE49-F238E27FC236}">
              <a16:creationId xmlns:a16="http://schemas.microsoft.com/office/drawing/2014/main" id="{11080129-E9EF-42B9-9FEE-F08DCC68EE2B}"/>
            </a:ext>
          </a:extLst>
        </xdr:cNvPr>
        <xdr:cNvSpPr/>
      </xdr:nvSpPr>
      <xdr:spPr>
        <a:xfrm>
          <a:off x="15430500" y="96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27371</xdr:rowOff>
    </xdr:from>
    <xdr:ext cx="534377" cy="259045"/>
    <xdr:sp macro="" textlink="">
      <xdr:nvSpPr>
        <xdr:cNvPr id="599" name="テキスト ボックス 598">
          <a:extLst>
            <a:ext uri="{FF2B5EF4-FFF2-40B4-BE49-F238E27FC236}">
              <a16:creationId xmlns:a16="http://schemas.microsoft.com/office/drawing/2014/main" id="{DE475293-2A56-4927-9BB2-D1ED44D0C1F9}"/>
            </a:ext>
          </a:extLst>
        </xdr:cNvPr>
        <xdr:cNvSpPr txBox="1"/>
      </xdr:nvSpPr>
      <xdr:spPr>
        <a:xfrm>
          <a:off x="15214111" y="94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81672</xdr:rowOff>
    </xdr:from>
    <xdr:to>
      <xdr:col>76</xdr:col>
      <xdr:colOff>165100</xdr:colOff>
      <xdr:row>57</xdr:row>
      <xdr:rowOff>11822</xdr:rowOff>
    </xdr:to>
    <xdr:sp macro="" textlink="">
      <xdr:nvSpPr>
        <xdr:cNvPr id="600" name="楕円 599">
          <a:extLst>
            <a:ext uri="{FF2B5EF4-FFF2-40B4-BE49-F238E27FC236}">
              <a16:creationId xmlns:a16="http://schemas.microsoft.com/office/drawing/2014/main" id="{39A8BE35-2631-4455-9931-87DF4854AFAF}"/>
            </a:ext>
          </a:extLst>
        </xdr:cNvPr>
        <xdr:cNvSpPr/>
      </xdr:nvSpPr>
      <xdr:spPr>
        <a:xfrm>
          <a:off x="14541500" y="96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28349</xdr:rowOff>
    </xdr:from>
    <xdr:ext cx="534377" cy="259045"/>
    <xdr:sp macro="" textlink="">
      <xdr:nvSpPr>
        <xdr:cNvPr id="601" name="テキスト ボックス 600">
          <a:extLst>
            <a:ext uri="{FF2B5EF4-FFF2-40B4-BE49-F238E27FC236}">
              <a16:creationId xmlns:a16="http://schemas.microsoft.com/office/drawing/2014/main" id="{998ED727-9B82-4180-BF37-6D76EBD321C0}"/>
            </a:ext>
          </a:extLst>
        </xdr:cNvPr>
        <xdr:cNvSpPr txBox="1"/>
      </xdr:nvSpPr>
      <xdr:spPr>
        <a:xfrm>
          <a:off x="14325111" y="94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150869</xdr:rowOff>
    </xdr:from>
    <xdr:to>
      <xdr:col>72</xdr:col>
      <xdr:colOff>38100</xdr:colOff>
      <xdr:row>57</xdr:row>
      <xdr:rowOff>81019</xdr:rowOff>
    </xdr:to>
    <xdr:sp macro="" textlink="">
      <xdr:nvSpPr>
        <xdr:cNvPr id="602" name="楕円 601">
          <a:extLst>
            <a:ext uri="{FF2B5EF4-FFF2-40B4-BE49-F238E27FC236}">
              <a16:creationId xmlns:a16="http://schemas.microsoft.com/office/drawing/2014/main" id="{6EFC457E-D58B-4AD5-A792-AD9A6BEB1D1F}"/>
            </a:ext>
          </a:extLst>
        </xdr:cNvPr>
        <xdr:cNvSpPr/>
      </xdr:nvSpPr>
      <xdr:spPr>
        <a:xfrm>
          <a:off x="13652500" y="97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72146</xdr:rowOff>
    </xdr:from>
    <xdr:ext cx="534377" cy="259045"/>
    <xdr:sp macro="" textlink="">
      <xdr:nvSpPr>
        <xdr:cNvPr id="603" name="テキスト ボックス 602">
          <a:extLst>
            <a:ext uri="{FF2B5EF4-FFF2-40B4-BE49-F238E27FC236}">
              <a16:creationId xmlns:a16="http://schemas.microsoft.com/office/drawing/2014/main" id="{DBDBB393-264D-4AD4-884F-C509BCAE37F8}"/>
            </a:ext>
          </a:extLst>
        </xdr:cNvPr>
        <xdr:cNvSpPr txBox="1"/>
      </xdr:nvSpPr>
      <xdr:spPr>
        <a:xfrm>
          <a:off x="13436111" y="98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104797</xdr:rowOff>
    </xdr:from>
    <xdr:to>
      <xdr:col>67</xdr:col>
      <xdr:colOff>101600</xdr:colOff>
      <xdr:row>57</xdr:row>
      <xdr:rowOff>34947</xdr:rowOff>
    </xdr:to>
    <xdr:sp macro="" textlink="">
      <xdr:nvSpPr>
        <xdr:cNvPr id="604" name="楕円 603">
          <a:extLst>
            <a:ext uri="{FF2B5EF4-FFF2-40B4-BE49-F238E27FC236}">
              <a16:creationId xmlns:a16="http://schemas.microsoft.com/office/drawing/2014/main" id="{411D0898-041D-419D-AE97-C7B69FA6FA0D}"/>
            </a:ext>
          </a:extLst>
        </xdr:cNvPr>
        <xdr:cNvSpPr/>
      </xdr:nvSpPr>
      <xdr:spPr>
        <a:xfrm>
          <a:off x="12763500" y="97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51474</xdr:rowOff>
    </xdr:from>
    <xdr:ext cx="534377" cy="259045"/>
    <xdr:sp macro="" textlink="">
      <xdr:nvSpPr>
        <xdr:cNvPr id="605" name="テキスト ボックス 604">
          <a:extLst>
            <a:ext uri="{FF2B5EF4-FFF2-40B4-BE49-F238E27FC236}">
              <a16:creationId xmlns:a16="http://schemas.microsoft.com/office/drawing/2014/main" id="{80446FDD-4E3E-48DD-95E1-0DA90FA9894D}"/>
            </a:ext>
          </a:extLst>
        </xdr:cNvPr>
        <xdr:cNvSpPr txBox="1"/>
      </xdr:nvSpPr>
      <xdr:spPr>
        <a:xfrm>
          <a:off x="12547111" y="948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8F5D929F-09C3-427F-AAD6-B55BF4196A6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7AD10CFD-F0CF-46DA-80EC-49D4DB43D6D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A1CDCCC9-DB4F-429D-B269-BD419FF690D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38B5B6B0-A4D1-4D80-9AD4-00DBA064B26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CB4A52B0-0FF8-4B69-9119-5BB15EA919C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DE0AB64-9F21-4A31-A08D-CCC478D2E28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2CFF09B-5900-4076-BC5D-A9CA7A16954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3B5ED6A6-87D8-4D3E-BAA3-E1C8B963B68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C53358F3-B4D9-4AFC-A540-35F5F7E9CA9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5EC0770-75E7-4853-B38B-A7B4A2089B8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1BEA2997-06EB-4C4B-A371-48554DE3C1C2}"/>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D79E53DB-A786-487F-9147-6349F980AAC8}"/>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F3BDE941-BF3A-4F27-BEC1-5EC31717C89D}"/>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5A5F1063-2F97-4897-8100-EF4EC624471E}"/>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BBCC21FA-A511-4525-8640-38B53ED8CA13}"/>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DEBF1F56-6D1A-4388-8EE8-9F1B56F3D568}"/>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6E77E4A3-9BFE-4808-96F1-55498E4B126D}"/>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E98667B1-B926-48DA-A32E-3D71B9BAC2F8}"/>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6AA16E7E-9C60-423F-A1F5-7AED0854D614}"/>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7BE48ECF-C5BE-4010-A062-EEE8AE8B06DE}"/>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2DC5C75D-1485-430A-ABD0-7D5A595470F5}"/>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A2365601-1024-479A-AE32-BCCDFB3FF7C7}"/>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4299DC36-FEB4-4AC0-91BD-96F0E8BD533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E5BBE063-4CB2-4079-A295-437C302A308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765D4DEE-76C7-4CF3-9ED8-B5186D4B821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F9CB23D9-DA88-424A-82AC-7826024D5C9E}"/>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95EEF778-185B-41DA-9D24-E01D367A4405}"/>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60A72AC9-13FB-4677-93E7-076022F734DB}"/>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8D81E4B6-6B99-4796-A0D4-CEFC21C3F0EF}"/>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8355B21-96AF-44C2-8F5D-F251A3470389}"/>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3BD75AF1-9120-477F-958A-46B8E74BFE87}"/>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5C09695A-6E09-442E-BD24-A40C094BB22D}"/>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4372DC86-EE79-46A0-8F0D-D237CB18AF9D}"/>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2D309D68-A808-4DE2-8379-B02279C4C037}"/>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F8E3F65A-4EBC-426A-A22B-51FFC48A2C89}"/>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7EB949D6-CBAD-4894-9E6A-8769D08F4783}"/>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61539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A16D0CED-66A0-4208-B72E-FCC317569C1A}"/>
            </a:ext>
          </a:extLst>
        </xdr:cNvPr>
        <xdr:cNvCxnSpPr/>
      </xdr:nvCxnSpPr>
      <xdr:spPr>
        <a:xfrm>
          <a:off x="13703300" y="13606089"/>
          <a:ext cx="889000" cy="3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B3BDDCC8-AE02-48E8-8281-7D508D529FA1}"/>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D7BE3381-1E14-4C64-8A40-2433201CE9EF}"/>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32040</xdr:rowOff>
    </xdr:from>
    <xdr:to>
      <xdr:col>71</xdr:col>
      <xdr:colOff>177800</xdr:colOff>
      <xdr:row>79</xdr:row>
      <xdr:rowOff>61539</xdr:rowOff>
    </xdr:to>
    <xdr:cxnSp macro="">
      <xdr:nvCxnSpPr>
        <xdr:cNvPr id="645" name="直線コネクタ 644">
          <a:extLst>
            <a:ext uri="{FF2B5EF4-FFF2-40B4-BE49-F238E27FC236}">
              <a16:creationId xmlns:a16="http://schemas.microsoft.com/office/drawing/2014/main" id="{39F9070E-9D16-47BB-9BF8-3E896F9EA3C8}"/>
            </a:ext>
          </a:extLst>
        </xdr:cNvPr>
        <xdr:cNvCxnSpPr/>
      </xdr:nvCxnSpPr>
      <xdr:spPr>
        <a:xfrm>
          <a:off x="12814300" y="13576590"/>
          <a:ext cx="8890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7EA4D1D1-DA28-4F76-8EBF-AE42634C2171}"/>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CD85D70B-A141-425C-AE1C-77CF07B4301F}"/>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494B13B5-C7AD-4E2D-AC14-33657AA0A537}"/>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9" name="テキスト ボックス 648">
          <a:extLst>
            <a:ext uri="{FF2B5EF4-FFF2-40B4-BE49-F238E27FC236}">
              <a16:creationId xmlns:a16="http://schemas.microsoft.com/office/drawing/2014/main" id="{3C043D25-9826-4211-B5E4-28BA1062D840}"/>
            </a:ext>
          </a:extLst>
        </xdr:cNvPr>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34052F16-C451-445A-9963-0CDF0034D18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B51152EA-86C4-4F1A-B846-A7D4AE4DE6B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178490FC-5073-4ACB-B45F-0FA3B487506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33495304-4E15-43D5-AA40-D8D799EDB53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23A9040A-282F-495C-97AE-2127A6D00A4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E0F77DEE-236C-4429-9A8B-A2B9D1893A1A}"/>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7118F088-E4F6-4793-A5D0-0B7055216FFD}"/>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C4DA7E34-DEED-466A-AC42-06D373080F7A}"/>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DB708CE6-7555-4F5B-B812-2D74934FDC76}"/>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945F48C6-FB69-464A-BE54-06E97E723453}"/>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3DAC6D90-6A7A-42B1-84A5-3F1712C50871}"/>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10739</xdr:rowOff>
    </xdr:from>
    <xdr:to>
      <xdr:col>72</xdr:col>
      <xdr:colOff>38100</xdr:colOff>
      <xdr:row>79</xdr:row>
      <xdr:rowOff>112339</xdr:rowOff>
    </xdr:to>
    <xdr:sp macro="" textlink="">
      <xdr:nvSpPr>
        <xdr:cNvPr id="661" name="楕円 660">
          <a:extLst>
            <a:ext uri="{FF2B5EF4-FFF2-40B4-BE49-F238E27FC236}">
              <a16:creationId xmlns:a16="http://schemas.microsoft.com/office/drawing/2014/main" id="{5FFC1545-CA02-4101-923B-DDDBBA4C5E22}"/>
            </a:ext>
          </a:extLst>
        </xdr:cNvPr>
        <xdr:cNvSpPr/>
      </xdr:nvSpPr>
      <xdr:spPr>
        <a:xfrm>
          <a:off x="13652500" y="135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103466</xdr:rowOff>
    </xdr:from>
    <xdr:ext cx="534377" cy="259045"/>
    <xdr:sp macro="" textlink="">
      <xdr:nvSpPr>
        <xdr:cNvPr id="662" name="テキスト ボックス 661">
          <a:extLst>
            <a:ext uri="{FF2B5EF4-FFF2-40B4-BE49-F238E27FC236}">
              <a16:creationId xmlns:a16="http://schemas.microsoft.com/office/drawing/2014/main" id="{A7C48873-1B2C-44BB-B99D-AC9E334B8A9D}"/>
            </a:ext>
          </a:extLst>
        </xdr:cNvPr>
        <xdr:cNvSpPr txBox="1"/>
      </xdr:nvSpPr>
      <xdr:spPr>
        <a:xfrm>
          <a:off x="13436111" y="136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152690</xdr:rowOff>
    </xdr:from>
    <xdr:to>
      <xdr:col>67</xdr:col>
      <xdr:colOff>101600</xdr:colOff>
      <xdr:row>79</xdr:row>
      <xdr:rowOff>82840</xdr:rowOff>
    </xdr:to>
    <xdr:sp macro="" textlink="">
      <xdr:nvSpPr>
        <xdr:cNvPr id="663" name="楕円 662">
          <a:extLst>
            <a:ext uri="{FF2B5EF4-FFF2-40B4-BE49-F238E27FC236}">
              <a16:creationId xmlns:a16="http://schemas.microsoft.com/office/drawing/2014/main" id="{30AF4D07-7BFC-40E5-844A-F00E26997CC1}"/>
            </a:ext>
          </a:extLst>
        </xdr:cNvPr>
        <xdr:cNvSpPr/>
      </xdr:nvSpPr>
      <xdr:spPr>
        <a:xfrm>
          <a:off x="12763500" y="135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99367</xdr:rowOff>
    </xdr:from>
    <xdr:ext cx="534377" cy="259045"/>
    <xdr:sp macro="" textlink="">
      <xdr:nvSpPr>
        <xdr:cNvPr id="664" name="テキスト ボックス 663">
          <a:extLst>
            <a:ext uri="{FF2B5EF4-FFF2-40B4-BE49-F238E27FC236}">
              <a16:creationId xmlns:a16="http://schemas.microsoft.com/office/drawing/2014/main" id="{7E50BB52-DDDC-404E-8814-BF26095CCD5D}"/>
            </a:ext>
          </a:extLst>
        </xdr:cNvPr>
        <xdr:cNvSpPr txBox="1"/>
      </xdr:nvSpPr>
      <xdr:spPr>
        <a:xfrm>
          <a:off x="12547111" y="1330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EDDDD72E-5BBF-467F-BFDA-A21299C24C0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B8411EA-2628-4A16-BDBA-658D64437B3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7397EE03-F25F-4F69-B1DB-E15EA2D2A10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1AE94086-3096-4F8B-96A2-84386EF7ADB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B659CDD6-110F-44C5-BBEF-09E54B37DFF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A3E7BBA0-00FE-4652-8FCC-2E2CEB1636F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B546EEB1-69CC-48CF-9694-4919316F8B5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3E82C94D-130A-4B4E-B8F0-2581DDA580C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503E3D53-57FE-4AB9-8A91-9A0EB2386E9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28FBA8AC-7AAE-422D-BBFB-E614B9DA011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1978A1A6-65D3-4EBB-9803-18F6EDE4CAF3}"/>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1FD0912B-FDEE-4354-92A9-A57837692B25}"/>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CBC9EC0E-667E-4313-A8C7-74AB6C12682F}"/>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189FDA77-495E-4A7B-9CA5-AC2463EB87A4}"/>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885663B7-0220-44C5-B632-18A461BD2F0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60E3601E-F0AD-4045-B048-5A1E974286C2}"/>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A652CE4D-05DD-4AE0-A136-0F5C644081B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E9940FD1-9FE3-499D-8D7D-40820F47C547}"/>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3E4DC2A9-E341-49DC-ADBD-4E30A9FA1146}"/>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35D1BDA8-C86E-4922-981C-7D6A339F132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58632428-D552-4FC1-A8F1-152EE1B9C16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3043249E-17BB-4FFB-B674-4F1BDE9848E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B47DEB63-325E-4C16-82E8-1C436C550B9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C90119FD-0E1D-4F98-8C44-C8CA29D11A74}"/>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C1F17702-4E64-4EC7-B06D-4835BBCFC1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4A8F837F-30AF-4D34-ACD3-CDB851AE058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D36AE1CE-6DAE-435E-9A74-59B958A0BF66}"/>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17FFA50A-BF66-446A-BD8C-5991E1BC623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50051</xdr:rowOff>
    </xdr:from>
    <xdr:to>
      <xdr:col>85</xdr:col>
      <xdr:colOff>127000</xdr:colOff>
      <xdr:row>96</xdr:row>
      <xdr:rowOff>88661</xdr:rowOff>
    </xdr:to>
    <xdr:cxnSp macro="">
      <xdr:nvCxnSpPr>
        <xdr:cNvPr id="693" name="直線コネクタ 692">
          <a:extLst>
            <a:ext uri="{FF2B5EF4-FFF2-40B4-BE49-F238E27FC236}">
              <a16:creationId xmlns:a16="http://schemas.microsoft.com/office/drawing/2014/main" id="{67D3CA00-1B74-4AE2-A5F2-6F3DEBC5924C}"/>
            </a:ext>
          </a:extLst>
        </xdr:cNvPr>
        <xdr:cNvCxnSpPr/>
      </xdr:nvCxnSpPr>
      <xdr:spPr>
        <a:xfrm flipV="1">
          <a:off x="15481300" y="16509251"/>
          <a:ext cx="8382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B37D618F-F426-4B84-99B5-A11B0B6401A1}"/>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FD3F13B2-D239-4811-B655-FBD17788022A}"/>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88661</xdr:rowOff>
    </xdr:from>
    <xdr:to>
      <xdr:col>81</xdr:col>
      <xdr:colOff>50800</xdr:colOff>
      <xdr:row>96</xdr:row>
      <xdr:rowOff>141331</xdr:rowOff>
    </xdr:to>
    <xdr:cxnSp macro="">
      <xdr:nvCxnSpPr>
        <xdr:cNvPr id="696" name="直線コネクタ 695">
          <a:extLst>
            <a:ext uri="{FF2B5EF4-FFF2-40B4-BE49-F238E27FC236}">
              <a16:creationId xmlns:a16="http://schemas.microsoft.com/office/drawing/2014/main" id="{69005F34-2E7E-4EB8-819B-C0665CC750D4}"/>
            </a:ext>
          </a:extLst>
        </xdr:cNvPr>
        <xdr:cNvCxnSpPr/>
      </xdr:nvCxnSpPr>
      <xdr:spPr>
        <a:xfrm flipV="1">
          <a:off x="14592300" y="16547861"/>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91B8AF5-2A57-4C31-A243-623ED2AFAC65}"/>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88C02680-4AAA-4244-8E65-41F1CAC7F01D}"/>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141331</xdr:rowOff>
    </xdr:from>
    <xdr:to>
      <xdr:col>76</xdr:col>
      <xdr:colOff>114300</xdr:colOff>
      <xdr:row>96</xdr:row>
      <xdr:rowOff>160229</xdr:rowOff>
    </xdr:to>
    <xdr:cxnSp macro="">
      <xdr:nvCxnSpPr>
        <xdr:cNvPr id="699" name="直線コネクタ 698">
          <a:extLst>
            <a:ext uri="{FF2B5EF4-FFF2-40B4-BE49-F238E27FC236}">
              <a16:creationId xmlns:a16="http://schemas.microsoft.com/office/drawing/2014/main" id="{AEB425F4-0696-43AD-88AF-2FB0B0153EAB}"/>
            </a:ext>
          </a:extLst>
        </xdr:cNvPr>
        <xdr:cNvCxnSpPr/>
      </xdr:nvCxnSpPr>
      <xdr:spPr>
        <a:xfrm flipV="1">
          <a:off x="13703300" y="16600531"/>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B87D15A4-A438-48AC-80E1-8E950E322715}"/>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9407FE80-6A57-4EA5-952D-461EEC2154D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158659</xdr:rowOff>
    </xdr:from>
    <xdr:to>
      <xdr:col>71</xdr:col>
      <xdr:colOff>177800</xdr:colOff>
      <xdr:row>96</xdr:row>
      <xdr:rowOff>160229</xdr:rowOff>
    </xdr:to>
    <xdr:cxnSp macro="">
      <xdr:nvCxnSpPr>
        <xdr:cNvPr id="702" name="直線コネクタ 701">
          <a:extLst>
            <a:ext uri="{FF2B5EF4-FFF2-40B4-BE49-F238E27FC236}">
              <a16:creationId xmlns:a16="http://schemas.microsoft.com/office/drawing/2014/main" id="{341F014C-45BE-4FFD-8185-F9849A417149}"/>
            </a:ext>
          </a:extLst>
        </xdr:cNvPr>
        <xdr:cNvCxnSpPr/>
      </xdr:nvCxnSpPr>
      <xdr:spPr>
        <a:xfrm>
          <a:off x="12814300" y="16617859"/>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5B16B60D-35B8-4DDC-9DC9-9223BFB59BFB}"/>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FE0D9362-6679-4715-9F7C-CCFCD1BE7603}"/>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D58726D4-F411-4635-8D4C-9F49173DC148}"/>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12A0E78A-F5E6-4F6E-AB1F-DABB176CB3B9}"/>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17273DAF-D760-4A18-A8F5-08E272DD3544}"/>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5FDCA654-B849-46D2-B964-934BC651914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359364DB-E8EF-453A-B407-A55BB17AB70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EA0D23E5-550D-4D03-9273-70C9427357B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AA80E761-6446-413E-BC50-10119089D8A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170701</xdr:rowOff>
    </xdr:from>
    <xdr:to>
      <xdr:col>85</xdr:col>
      <xdr:colOff>177800</xdr:colOff>
      <xdr:row>96</xdr:row>
      <xdr:rowOff>100851</xdr:rowOff>
    </xdr:to>
    <xdr:sp macro="" textlink="">
      <xdr:nvSpPr>
        <xdr:cNvPr id="712" name="楕円 711">
          <a:extLst>
            <a:ext uri="{FF2B5EF4-FFF2-40B4-BE49-F238E27FC236}">
              <a16:creationId xmlns:a16="http://schemas.microsoft.com/office/drawing/2014/main" id="{F77FA95F-51D0-433D-9C8B-B8046EE3152C}"/>
            </a:ext>
          </a:extLst>
        </xdr:cNvPr>
        <xdr:cNvSpPr/>
      </xdr:nvSpPr>
      <xdr:spPr>
        <a:xfrm>
          <a:off x="16268700" y="164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22128</xdr:rowOff>
    </xdr:from>
    <xdr:ext cx="534377" cy="259045"/>
    <xdr:sp macro="" textlink="">
      <xdr:nvSpPr>
        <xdr:cNvPr id="713" name="公債費該当値テキスト">
          <a:extLst>
            <a:ext uri="{FF2B5EF4-FFF2-40B4-BE49-F238E27FC236}">
              <a16:creationId xmlns:a16="http://schemas.microsoft.com/office/drawing/2014/main" id="{69932ED1-F404-4FAD-975D-010CDAA74D2F}"/>
            </a:ext>
          </a:extLst>
        </xdr:cNvPr>
        <xdr:cNvSpPr txBox="1"/>
      </xdr:nvSpPr>
      <xdr:spPr>
        <a:xfrm>
          <a:off x="16370300" y="163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37861</xdr:rowOff>
    </xdr:from>
    <xdr:to>
      <xdr:col>81</xdr:col>
      <xdr:colOff>101600</xdr:colOff>
      <xdr:row>96</xdr:row>
      <xdr:rowOff>139461</xdr:rowOff>
    </xdr:to>
    <xdr:sp macro="" textlink="">
      <xdr:nvSpPr>
        <xdr:cNvPr id="714" name="楕円 713">
          <a:extLst>
            <a:ext uri="{FF2B5EF4-FFF2-40B4-BE49-F238E27FC236}">
              <a16:creationId xmlns:a16="http://schemas.microsoft.com/office/drawing/2014/main" id="{B1ACB129-D593-46B6-B21E-B85AAF042464}"/>
            </a:ext>
          </a:extLst>
        </xdr:cNvPr>
        <xdr:cNvSpPr/>
      </xdr:nvSpPr>
      <xdr:spPr>
        <a:xfrm>
          <a:off x="15430500" y="164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130588</xdr:rowOff>
    </xdr:from>
    <xdr:ext cx="534377" cy="259045"/>
    <xdr:sp macro="" textlink="">
      <xdr:nvSpPr>
        <xdr:cNvPr id="715" name="テキスト ボックス 714">
          <a:extLst>
            <a:ext uri="{FF2B5EF4-FFF2-40B4-BE49-F238E27FC236}">
              <a16:creationId xmlns:a16="http://schemas.microsoft.com/office/drawing/2014/main" id="{12D8C982-B823-44AA-A260-8B831697900D}"/>
            </a:ext>
          </a:extLst>
        </xdr:cNvPr>
        <xdr:cNvSpPr txBox="1"/>
      </xdr:nvSpPr>
      <xdr:spPr>
        <a:xfrm>
          <a:off x="15214111" y="165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90531</xdr:rowOff>
    </xdr:from>
    <xdr:to>
      <xdr:col>76</xdr:col>
      <xdr:colOff>165100</xdr:colOff>
      <xdr:row>97</xdr:row>
      <xdr:rowOff>20681</xdr:rowOff>
    </xdr:to>
    <xdr:sp macro="" textlink="">
      <xdr:nvSpPr>
        <xdr:cNvPr id="716" name="楕円 715">
          <a:extLst>
            <a:ext uri="{FF2B5EF4-FFF2-40B4-BE49-F238E27FC236}">
              <a16:creationId xmlns:a16="http://schemas.microsoft.com/office/drawing/2014/main" id="{5C4CCBBC-0DFD-4EBD-AE5A-8B5D654810BB}"/>
            </a:ext>
          </a:extLst>
        </xdr:cNvPr>
        <xdr:cNvSpPr/>
      </xdr:nvSpPr>
      <xdr:spPr>
        <a:xfrm>
          <a:off x="14541500" y="165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11808</xdr:rowOff>
    </xdr:from>
    <xdr:ext cx="534377" cy="259045"/>
    <xdr:sp macro="" textlink="">
      <xdr:nvSpPr>
        <xdr:cNvPr id="717" name="テキスト ボックス 716">
          <a:extLst>
            <a:ext uri="{FF2B5EF4-FFF2-40B4-BE49-F238E27FC236}">
              <a16:creationId xmlns:a16="http://schemas.microsoft.com/office/drawing/2014/main" id="{32280E30-A071-496F-BB19-F787E7DF5CEF}"/>
            </a:ext>
          </a:extLst>
        </xdr:cNvPr>
        <xdr:cNvSpPr txBox="1"/>
      </xdr:nvSpPr>
      <xdr:spPr>
        <a:xfrm>
          <a:off x="14325111" y="1664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109429</xdr:rowOff>
    </xdr:from>
    <xdr:to>
      <xdr:col>72</xdr:col>
      <xdr:colOff>38100</xdr:colOff>
      <xdr:row>97</xdr:row>
      <xdr:rowOff>39579</xdr:rowOff>
    </xdr:to>
    <xdr:sp macro="" textlink="">
      <xdr:nvSpPr>
        <xdr:cNvPr id="718" name="楕円 717">
          <a:extLst>
            <a:ext uri="{FF2B5EF4-FFF2-40B4-BE49-F238E27FC236}">
              <a16:creationId xmlns:a16="http://schemas.microsoft.com/office/drawing/2014/main" id="{C29A52B7-820E-4E14-B135-920B8565E78F}"/>
            </a:ext>
          </a:extLst>
        </xdr:cNvPr>
        <xdr:cNvSpPr/>
      </xdr:nvSpPr>
      <xdr:spPr>
        <a:xfrm>
          <a:off x="13652500" y="165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30706</xdr:rowOff>
    </xdr:from>
    <xdr:ext cx="534377" cy="259045"/>
    <xdr:sp macro="" textlink="">
      <xdr:nvSpPr>
        <xdr:cNvPr id="719" name="テキスト ボックス 718">
          <a:extLst>
            <a:ext uri="{FF2B5EF4-FFF2-40B4-BE49-F238E27FC236}">
              <a16:creationId xmlns:a16="http://schemas.microsoft.com/office/drawing/2014/main" id="{E3C3F3BB-B734-4802-94E4-2F29AC582214}"/>
            </a:ext>
          </a:extLst>
        </xdr:cNvPr>
        <xdr:cNvSpPr txBox="1"/>
      </xdr:nvSpPr>
      <xdr:spPr>
        <a:xfrm>
          <a:off x="13436111" y="166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107859</xdr:rowOff>
    </xdr:from>
    <xdr:to>
      <xdr:col>67</xdr:col>
      <xdr:colOff>101600</xdr:colOff>
      <xdr:row>97</xdr:row>
      <xdr:rowOff>38009</xdr:rowOff>
    </xdr:to>
    <xdr:sp macro="" textlink="">
      <xdr:nvSpPr>
        <xdr:cNvPr id="720" name="楕円 719">
          <a:extLst>
            <a:ext uri="{FF2B5EF4-FFF2-40B4-BE49-F238E27FC236}">
              <a16:creationId xmlns:a16="http://schemas.microsoft.com/office/drawing/2014/main" id="{01408A24-97C2-4BD0-B8A1-5EC26775E467}"/>
            </a:ext>
          </a:extLst>
        </xdr:cNvPr>
        <xdr:cNvSpPr/>
      </xdr:nvSpPr>
      <xdr:spPr>
        <a:xfrm>
          <a:off x="12763500" y="165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29136</xdr:rowOff>
    </xdr:from>
    <xdr:ext cx="534377" cy="259045"/>
    <xdr:sp macro="" textlink="">
      <xdr:nvSpPr>
        <xdr:cNvPr id="721" name="テキスト ボックス 720">
          <a:extLst>
            <a:ext uri="{FF2B5EF4-FFF2-40B4-BE49-F238E27FC236}">
              <a16:creationId xmlns:a16="http://schemas.microsoft.com/office/drawing/2014/main" id="{8A8A1850-2E33-4CA8-A720-8702D4CEC9E3}"/>
            </a:ext>
          </a:extLst>
        </xdr:cNvPr>
        <xdr:cNvSpPr txBox="1"/>
      </xdr:nvSpPr>
      <xdr:spPr>
        <a:xfrm>
          <a:off x="12547111" y="166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E85AB6A3-BF36-41EB-86C6-88A121655C48}"/>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DC1E9567-CDDF-4329-9196-0B7288370C3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33457E71-95AF-4E37-978B-E2BFC35FCBB2}"/>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1C88C269-1FD6-411D-9DB9-B158F565B28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4719DF69-4C91-409B-8408-4B5E493ADAC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F2F47209-D2CE-4E7E-B02C-4D2426A37F1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3E6350F2-E11B-42D3-B651-2DD8B12B725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29779619-CE0B-4CA3-99BB-7CB5DB9203B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7491625A-7B01-4016-AA63-CA42BC870AA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140EA18C-6FFD-4344-9470-7DA3DB8051D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2ED9CE56-4B94-48CD-8D53-062C50A3521D}"/>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DD9C6882-2855-4A43-94DC-163B6DCAA03B}"/>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866FB9D2-33AB-4C80-B679-2EFBE524D2F4}"/>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199479D0-5893-4BCD-86C5-B90999AB0409}"/>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C178D469-1D0B-42DD-B3F5-40306EB445F2}"/>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33869F5-2B78-4FED-AB2C-9F57A486ADBE}"/>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D94BAABC-1453-4ACF-92AA-C0DA6E1A5EC3}"/>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785D264B-1446-4888-A6D1-FF6A00819F6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7B074C85-23CB-4751-96DE-717912E3FFE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4AF72779-A154-4BA5-AA44-9F2F2F13B0B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C87A2399-A612-485C-AAA8-B6C39625EED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3843CD3F-B093-45C1-A308-8E9E233039D5}"/>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4FB1E2D-0EC9-4F0B-94A8-C2860BF84BE7}"/>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184C7F78-9EB4-44F2-9870-F8123B96EC26}"/>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5A30401F-2D35-4B16-B40E-3033CD6430EB}"/>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5798C00E-3596-46D1-A209-08B5AA4C28A1}"/>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DFFC954B-24E7-4C7D-9E29-BBEDFC8CF445}"/>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7E9AD95B-7573-4506-9071-6A57CD8F45B4}"/>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94EEB1B0-28CD-4DDA-8BC2-E99F1A9F230F}"/>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9755A1DB-3D7A-4954-9630-1B7D1A33E301}"/>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2FA4FEC1-2280-4248-930F-F800AA6065D4}"/>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5D0741C6-13C7-405B-B86F-04879666496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48BC5A5E-9469-4F1A-B356-8FF47B09D20D}"/>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F4476513-C683-419A-848D-8094A412325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D56C7AFA-3177-4F15-B006-064FB8EE35AF}"/>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6579E4C1-69CE-4351-9443-3BBAD7CC267F}"/>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594EC221-0FF3-4C6A-BFD7-AE62E3575AF3}"/>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F03A8600-92B8-4122-A375-BFB8B3101F36}"/>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102C07E4-D163-40CF-811D-95A7A21D9C01}"/>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7BFE3206-6F97-4D19-933A-80B0F7963329}"/>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4F6E8534-7BDB-455E-B0C4-A17292FC170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53CBF4B7-F570-4F7E-8527-4B690F75E53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1849EF08-3428-4366-A932-7C9F4046D41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A17BF7FF-4476-48A1-BFEB-EE2B5C442B9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731CC11A-9AB4-423F-851B-A6AB26F105F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71CDDBEA-971B-40E1-A983-80BEC5DCEFC9}"/>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80C0C25F-7356-4903-8B33-2C17DCD34DE8}"/>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C674165D-F99D-4BFF-8E59-14411962B446}"/>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BB16A86B-BA3E-428E-A288-7816C66EA65C}"/>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5E763B3D-B82E-4F41-9D26-DFA198585F8B}"/>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B631CAB-F378-4CC3-81F0-42E125CC3CBD}"/>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949C426F-CE79-4B51-8667-AA227105C52A}"/>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4A4E6AD0-A97B-4D2F-AFE4-5FE647B97611}"/>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D7B4EE4-4150-4CCE-9DA6-73B8D9E58C08}"/>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7B1F24E6-0782-4AC4-878E-F3420B2AD452}"/>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F2CA4984-28AF-44A9-9909-C62E0471671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598E1C9B-0513-4FBD-A896-7FDBAB214BE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E77F764F-D35C-4667-9712-793E2EFE65D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2AE2A81B-C07C-4FAA-A656-59C0441EB9D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1FB15DBE-04BF-4199-B067-9B5CEE3967C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E94C6DE1-3B9A-4B8F-A3CF-4504D36CB8E8}"/>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44266227-A8C7-4766-A847-A7A98F7D77E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57D836C-E7B5-4EA1-95A9-FBB4773D4CC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C9B38579-BECB-4A13-A9C3-3BB48F9CFA1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6B185224-F15E-4D85-AD55-BBE71B35BE1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F5DD41DA-A7BB-42AC-B27A-562A05894104}"/>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28488209-7917-4C03-9675-9FC7BFB1A88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181CAEF2-CA13-4312-9786-7D270A1CBBB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9288FD26-25E0-4C35-8A69-E2836D6D716B}"/>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35A4F0D-89AE-4A2A-B8CC-A68F0E6A003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9704DF4A-675C-407E-9B5A-2957F466C9F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2E4DDE2E-238D-453A-9F88-40B88E10E05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9F46759-0234-457D-BC51-0378F16E1DD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5E44DA27-5841-4614-8FDF-98B7E6D2575E}"/>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6AA2E52D-F578-41F0-862D-15E299DC9E6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BED0B93E-CA63-41FD-9DE6-D7B6F2F1BDC2}"/>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F89E04E6-4C26-4A8F-839E-905D22B20AE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E28F1CE4-EB2A-41DD-9B6D-6AD2BB4F7EF9}"/>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ED20E219-4023-424E-B066-E89236F45A6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FED48417-9EC8-4B34-A083-418DF4E8D286}"/>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A72BF8D4-13E5-4236-B9F7-E73C9C87A61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601856CE-80B0-401A-9E4C-DBB91B5D4ED1}"/>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E0059BE0-048F-4C10-8599-FB159A715DF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6F2AB931-5280-4C6D-A416-B23B7382A1F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462A0458-68F4-4443-8564-09DE8DAEA3F4}"/>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36E8D59B-86C9-4CCC-A3CF-040F07924AF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BEAA9295-A037-47AC-B89F-9DDF24CD95B3}"/>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E09A7CBA-9CC5-49DC-94EB-C89E075309FD}"/>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D98F3956-B6FB-4167-8A31-3DE04A1B003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EFB7B90A-986E-4E31-8CD1-FAEA149B773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45F92641-2658-4E25-B6D6-0E0A379FE82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3B54AB98-B209-4DD9-A16F-297065E951B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B3E8F6B6-7EB5-49F5-902C-C7B56F9B3E2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FA637F11-9CD3-4C4D-AE8B-979E230676A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E7F0B086-C712-4BF0-ADB4-C238FFF82D0C}"/>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FE7B2D1A-A2F2-438D-8D1D-9548C23ACCB4}"/>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FE4070F0-3AF9-4AAB-AC7B-EB8371178F8D}"/>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AB8A7867-6180-45C2-B965-756135937F3E}"/>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92330FBD-FA49-46F5-AEC2-549775D3624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672E4A12-29A8-432D-BD50-3A20FEB98739}"/>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DE5C1558-5CDF-4533-902C-DBB29E509CC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20EEF429-FAAB-4575-AA41-8FC7E2DC5C81}"/>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6EEDA9AF-F070-409D-BEC5-0C423648F03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B1865877-40A4-439D-81E5-AF08FEF1ED85}"/>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7A1B341F-E625-4E0F-817C-7773B84010F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8340FE7F-1CA0-4D17-9BAB-E49A55CB317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1D75867A-E58F-4C5B-8824-950323804D8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を目的別で見た場合、昨年度比較で商工費、土木費等が大きく増額している。それぞれの要因は、商工費についてはプレミアム商品券発行事業による増。土木費については、河川改修工事等、いずれも一時的な要因によるものである。今後、高齢化による社会保障経費や公共施設等の老朽化に伴う維持管理経費にも多額の経費を要することが見込まれるため、歳出の抑制を行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一般財源ベースで基本的に増額を認めないゼロシーリングに取り組み、財政調整基金の取り崩しを行わずに予算執行した。財政調整基金に</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年度決算剰余金</a:t>
          </a:r>
          <a:r>
            <a:rPr kumimoji="1" lang="en-US" altLang="ja-JP" sz="1100">
              <a:solidFill>
                <a:schemeClr val="dk1"/>
              </a:solidFill>
              <a:effectLst/>
              <a:latin typeface="+mn-lt"/>
              <a:ea typeface="+mn-ea"/>
              <a:cs typeface="+mn-cs"/>
            </a:rPr>
            <a:t>323</a:t>
          </a:r>
          <a:r>
            <a:rPr kumimoji="1" lang="ja-JP" altLang="ja-JP" sz="1100">
              <a:solidFill>
                <a:schemeClr val="dk1"/>
              </a:solidFill>
              <a:effectLst/>
              <a:latin typeface="+mn-lt"/>
              <a:ea typeface="+mn-ea"/>
              <a:cs typeface="+mn-cs"/>
            </a:rPr>
            <a:t>百万円、購入及び売却差益、利子を</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百万円積み立てた。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一般会計においては黒字を維持して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、実質収支が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となっているため、標準財政規模比</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昨年度と比べて</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している。公営事業会計は引き続き黒字経営を維持しながら、健全な財政運営に努めていく。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9485624</v>
      </c>
      <c r="BO4" s="436"/>
      <c r="BP4" s="436"/>
      <c r="BQ4" s="436"/>
      <c r="BR4" s="436"/>
      <c r="BS4" s="436"/>
      <c r="BT4" s="436"/>
      <c r="BU4" s="437"/>
      <c r="BV4" s="435">
        <v>8999285</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13.9</v>
      </c>
      <c r="CU4" s="576"/>
      <c r="CV4" s="576"/>
      <c r="CW4" s="576"/>
      <c r="CX4" s="576"/>
      <c r="CY4" s="576"/>
      <c r="CZ4" s="576"/>
      <c r="DA4" s="577"/>
      <c r="DB4" s="575">
        <v>15.5</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8623047</v>
      </c>
      <c r="BO5" s="407"/>
      <c r="BP5" s="407"/>
      <c r="BQ5" s="407"/>
      <c r="BR5" s="407"/>
      <c r="BS5" s="407"/>
      <c r="BT5" s="407"/>
      <c r="BU5" s="408"/>
      <c r="BV5" s="406">
        <v>8065338</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81.3</v>
      </c>
      <c r="CU5" s="404"/>
      <c r="CV5" s="404"/>
      <c r="CW5" s="404"/>
      <c r="CX5" s="404"/>
      <c r="CY5" s="404"/>
      <c r="CZ5" s="404"/>
      <c r="DA5" s="405"/>
      <c r="DB5" s="403">
        <v>82</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862577</v>
      </c>
      <c r="BO6" s="407"/>
      <c r="BP6" s="407"/>
      <c r="BQ6" s="407"/>
      <c r="BR6" s="407"/>
      <c r="BS6" s="407"/>
      <c r="BT6" s="407"/>
      <c r="BU6" s="408"/>
      <c r="BV6" s="406">
        <v>933947</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82.1</v>
      </c>
      <c r="CU6" s="550"/>
      <c r="CV6" s="550"/>
      <c r="CW6" s="550"/>
      <c r="CX6" s="550"/>
      <c r="CY6" s="550"/>
      <c r="CZ6" s="550"/>
      <c r="DA6" s="551"/>
      <c r="DB6" s="549">
        <v>85.4</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79699</v>
      </c>
      <c r="BO7" s="407"/>
      <c r="BP7" s="407"/>
      <c r="BQ7" s="407"/>
      <c r="BR7" s="407"/>
      <c r="BS7" s="407"/>
      <c r="BT7" s="407"/>
      <c r="BU7" s="408"/>
      <c r="BV7" s="406">
        <v>56721</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5615965</v>
      </c>
      <c r="CU7" s="407"/>
      <c r="CV7" s="407"/>
      <c r="CW7" s="407"/>
      <c r="CX7" s="407"/>
      <c r="CY7" s="407"/>
      <c r="CZ7" s="407"/>
      <c r="DA7" s="408"/>
      <c r="DB7" s="406">
        <v>5671011</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782878</v>
      </c>
      <c r="BO8" s="407"/>
      <c r="BP8" s="407"/>
      <c r="BQ8" s="407"/>
      <c r="BR8" s="407"/>
      <c r="BS8" s="407"/>
      <c r="BT8" s="407"/>
      <c r="BU8" s="408"/>
      <c r="BV8" s="406">
        <v>877226</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0.31</v>
      </c>
      <c r="CU8" s="510"/>
      <c r="CV8" s="510"/>
      <c r="CW8" s="510"/>
      <c r="CX8" s="510"/>
      <c r="CY8" s="510"/>
      <c r="CZ8" s="510"/>
      <c r="DA8" s="511"/>
      <c r="DB8" s="509">
        <v>0.31</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13623</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-94348</v>
      </c>
      <c r="BO9" s="407"/>
      <c r="BP9" s="407"/>
      <c r="BQ9" s="407"/>
      <c r="BR9" s="407"/>
      <c r="BS9" s="407"/>
      <c r="BT9" s="407"/>
      <c r="BU9" s="408"/>
      <c r="BV9" s="406">
        <v>462535</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12.5</v>
      </c>
      <c r="CU9" s="404"/>
      <c r="CV9" s="404"/>
      <c r="CW9" s="404"/>
      <c r="CX9" s="404"/>
      <c r="CY9" s="404"/>
      <c r="CZ9" s="404"/>
      <c r="DA9" s="405"/>
      <c r="DB9" s="403">
        <v>12.3</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14412</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65977</v>
      </c>
      <c r="BO10" s="407"/>
      <c r="BP10" s="407"/>
      <c r="BQ10" s="407"/>
      <c r="BR10" s="407"/>
      <c r="BS10" s="407"/>
      <c r="BT10" s="407"/>
      <c r="BU10" s="408"/>
      <c r="BV10" s="406">
        <v>1980</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2">
      <c r="A12" s="175"/>
      <c r="B12" s="512" t="s">
        <v>132</v>
      </c>
      <c r="C12" s="513"/>
      <c r="D12" s="513"/>
      <c r="E12" s="513"/>
      <c r="F12" s="513"/>
      <c r="G12" s="513"/>
      <c r="H12" s="513"/>
      <c r="I12" s="513"/>
      <c r="J12" s="513"/>
      <c r="K12" s="514"/>
      <c r="L12" s="521" t="s">
        <v>133</v>
      </c>
      <c r="M12" s="522"/>
      <c r="N12" s="522"/>
      <c r="O12" s="522"/>
      <c r="P12" s="522"/>
      <c r="Q12" s="523"/>
      <c r="R12" s="524">
        <v>13423</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111</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139</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140</v>
      </c>
      <c r="N13" s="491"/>
      <c r="O13" s="491"/>
      <c r="P13" s="491"/>
      <c r="Q13" s="492"/>
      <c r="R13" s="493">
        <v>13126</v>
      </c>
      <c r="S13" s="494"/>
      <c r="T13" s="494"/>
      <c r="U13" s="494"/>
      <c r="V13" s="495"/>
      <c r="W13" s="496" t="s">
        <v>141</v>
      </c>
      <c r="X13" s="392"/>
      <c r="Y13" s="392"/>
      <c r="Z13" s="392"/>
      <c r="AA13" s="392"/>
      <c r="AB13" s="393"/>
      <c r="AC13" s="359">
        <v>435</v>
      </c>
      <c r="AD13" s="360"/>
      <c r="AE13" s="360"/>
      <c r="AF13" s="360"/>
      <c r="AG13" s="361"/>
      <c r="AH13" s="359">
        <v>488</v>
      </c>
      <c r="AI13" s="360"/>
      <c r="AJ13" s="360"/>
      <c r="AK13" s="360"/>
      <c r="AL13" s="419"/>
      <c r="AM13" s="463" t="s">
        <v>142</v>
      </c>
      <c r="AN13" s="363"/>
      <c r="AO13" s="363"/>
      <c r="AP13" s="363"/>
      <c r="AQ13" s="363"/>
      <c r="AR13" s="363"/>
      <c r="AS13" s="363"/>
      <c r="AT13" s="364"/>
      <c r="AU13" s="464" t="s">
        <v>122</v>
      </c>
      <c r="AV13" s="465"/>
      <c r="AW13" s="465"/>
      <c r="AX13" s="465"/>
      <c r="AY13" s="420" t="s">
        <v>143</v>
      </c>
      <c r="AZ13" s="421"/>
      <c r="BA13" s="421"/>
      <c r="BB13" s="421"/>
      <c r="BC13" s="421"/>
      <c r="BD13" s="421"/>
      <c r="BE13" s="421"/>
      <c r="BF13" s="421"/>
      <c r="BG13" s="421"/>
      <c r="BH13" s="421"/>
      <c r="BI13" s="421"/>
      <c r="BJ13" s="421"/>
      <c r="BK13" s="421"/>
      <c r="BL13" s="421"/>
      <c r="BM13" s="422"/>
      <c r="BN13" s="406">
        <v>-28371</v>
      </c>
      <c r="BO13" s="407"/>
      <c r="BP13" s="407"/>
      <c r="BQ13" s="407"/>
      <c r="BR13" s="407"/>
      <c r="BS13" s="407"/>
      <c r="BT13" s="407"/>
      <c r="BU13" s="408"/>
      <c r="BV13" s="406">
        <v>464515</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7.9</v>
      </c>
      <c r="CU13" s="404"/>
      <c r="CV13" s="404"/>
      <c r="CW13" s="404"/>
      <c r="CX13" s="404"/>
      <c r="CY13" s="404"/>
      <c r="CZ13" s="404"/>
      <c r="DA13" s="405"/>
      <c r="DB13" s="403">
        <v>8.3000000000000007</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145</v>
      </c>
      <c r="M14" s="533"/>
      <c r="N14" s="533"/>
      <c r="O14" s="533"/>
      <c r="P14" s="533"/>
      <c r="Q14" s="534"/>
      <c r="R14" s="493">
        <v>13689</v>
      </c>
      <c r="S14" s="494"/>
      <c r="T14" s="494"/>
      <c r="U14" s="494"/>
      <c r="V14" s="495"/>
      <c r="W14" s="497"/>
      <c r="X14" s="395"/>
      <c r="Y14" s="395"/>
      <c r="Z14" s="395"/>
      <c r="AA14" s="395"/>
      <c r="AB14" s="396"/>
      <c r="AC14" s="486">
        <v>7.2</v>
      </c>
      <c r="AD14" s="487"/>
      <c r="AE14" s="487"/>
      <c r="AF14" s="487"/>
      <c r="AG14" s="488"/>
      <c r="AH14" s="486">
        <v>7.6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29.7</v>
      </c>
      <c r="CU14" s="504"/>
      <c r="CV14" s="504"/>
      <c r="CW14" s="504"/>
      <c r="CX14" s="504"/>
      <c r="CY14" s="504"/>
      <c r="CZ14" s="504"/>
      <c r="DA14" s="505"/>
      <c r="DB14" s="503">
        <v>34.4</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147</v>
      </c>
      <c r="N15" s="491"/>
      <c r="O15" s="491"/>
      <c r="P15" s="491"/>
      <c r="Q15" s="492"/>
      <c r="R15" s="493">
        <v>13408</v>
      </c>
      <c r="S15" s="494"/>
      <c r="T15" s="494"/>
      <c r="U15" s="494"/>
      <c r="V15" s="495"/>
      <c r="W15" s="496" t="s">
        <v>148</v>
      </c>
      <c r="X15" s="392"/>
      <c r="Y15" s="392"/>
      <c r="Z15" s="392"/>
      <c r="AA15" s="392"/>
      <c r="AB15" s="393"/>
      <c r="AC15" s="359">
        <v>2047</v>
      </c>
      <c r="AD15" s="360"/>
      <c r="AE15" s="360"/>
      <c r="AF15" s="360"/>
      <c r="AG15" s="361"/>
      <c r="AH15" s="359">
        <v>2143</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1598209</v>
      </c>
      <c r="BO15" s="436"/>
      <c r="BP15" s="436"/>
      <c r="BQ15" s="436"/>
      <c r="BR15" s="436"/>
      <c r="BS15" s="436"/>
      <c r="BT15" s="436"/>
      <c r="BU15" s="437"/>
      <c r="BV15" s="435">
        <v>1507324</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34.1</v>
      </c>
      <c r="AD16" s="487"/>
      <c r="AE16" s="487"/>
      <c r="AF16" s="487"/>
      <c r="AG16" s="488"/>
      <c r="AH16" s="486">
        <v>33.4</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5154771</v>
      </c>
      <c r="BO16" s="407"/>
      <c r="BP16" s="407"/>
      <c r="BQ16" s="407"/>
      <c r="BR16" s="407"/>
      <c r="BS16" s="407"/>
      <c r="BT16" s="407"/>
      <c r="BU16" s="408"/>
      <c r="BV16" s="406">
        <v>5101708</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154</v>
      </c>
      <c r="N17" s="500"/>
      <c r="O17" s="500"/>
      <c r="P17" s="500"/>
      <c r="Q17" s="501"/>
      <c r="R17" s="483" t="s">
        <v>155</v>
      </c>
      <c r="S17" s="484"/>
      <c r="T17" s="484"/>
      <c r="U17" s="484"/>
      <c r="V17" s="485"/>
      <c r="W17" s="496" t="s">
        <v>156</v>
      </c>
      <c r="X17" s="392"/>
      <c r="Y17" s="392"/>
      <c r="Z17" s="392"/>
      <c r="AA17" s="392"/>
      <c r="AB17" s="393"/>
      <c r="AC17" s="359">
        <v>3521</v>
      </c>
      <c r="AD17" s="360"/>
      <c r="AE17" s="360"/>
      <c r="AF17" s="360"/>
      <c r="AG17" s="361"/>
      <c r="AH17" s="359">
        <v>3790</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1999854</v>
      </c>
      <c r="BO17" s="407"/>
      <c r="BP17" s="407"/>
      <c r="BQ17" s="407"/>
      <c r="BR17" s="407"/>
      <c r="BS17" s="407"/>
      <c r="BT17" s="407"/>
      <c r="BU17" s="408"/>
      <c r="BV17" s="406">
        <v>1882816</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158</v>
      </c>
      <c r="C18" s="457"/>
      <c r="D18" s="457"/>
      <c r="E18" s="458"/>
      <c r="F18" s="458"/>
      <c r="G18" s="458"/>
      <c r="H18" s="458"/>
      <c r="I18" s="458"/>
      <c r="J18" s="458"/>
      <c r="K18" s="458"/>
      <c r="L18" s="459">
        <v>144.21</v>
      </c>
      <c r="M18" s="459"/>
      <c r="N18" s="459"/>
      <c r="O18" s="459"/>
      <c r="P18" s="459"/>
      <c r="Q18" s="459"/>
      <c r="R18" s="460"/>
      <c r="S18" s="460"/>
      <c r="T18" s="460"/>
      <c r="U18" s="460"/>
      <c r="V18" s="461"/>
      <c r="W18" s="477"/>
      <c r="X18" s="478"/>
      <c r="Y18" s="478"/>
      <c r="Z18" s="478"/>
      <c r="AA18" s="478"/>
      <c r="AB18" s="502"/>
      <c r="AC18" s="376">
        <v>58.7</v>
      </c>
      <c r="AD18" s="377"/>
      <c r="AE18" s="377"/>
      <c r="AF18" s="377"/>
      <c r="AG18" s="462"/>
      <c r="AH18" s="376">
        <v>59</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4830916</v>
      </c>
      <c r="BO18" s="407"/>
      <c r="BP18" s="407"/>
      <c r="BQ18" s="407"/>
      <c r="BR18" s="407"/>
      <c r="BS18" s="407"/>
      <c r="BT18" s="407"/>
      <c r="BU18" s="408"/>
      <c r="BV18" s="406">
        <v>4791604</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160</v>
      </c>
      <c r="C19" s="457"/>
      <c r="D19" s="457"/>
      <c r="E19" s="458"/>
      <c r="F19" s="458"/>
      <c r="G19" s="458"/>
      <c r="H19" s="458"/>
      <c r="I19" s="458"/>
      <c r="J19" s="458"/>
      <c r="K19" s="458"/>
      <c r="L19" s="466">
        <v>94</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7014515</v>
      </c>
      <c r="BO19" s="407"/>
      <c r="BP19" s="407"/>
      <c r="BQ19" s="407"/>
      <c r="BR19" s="407"/>
      <c r="BS19" s="407"/>
      <c r="BT19" s="407"/>
      <c r="BU19" s="408"/>
      <c r="BV19" s="406">
        <v>6680986</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162</v>
      </c>
      <c r="C20" s="457"/>
      <c r="D20" s="457"/>
      <c r="E20" s="458"/>
      <c r="F20" s="458"/>
      <c r="G20" s="458"/>
      <c r="H20" s="458"/>
      <c r="I20" s="458"/>
      <c r="J20" s="458"/>
      <c r="K20" s="458"/>
      <c r="L20" s="466">
        <v>5296</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8807630</v>
      </c>
      <c r="BO22" s="436"/>
      <c r="BP22" s="436"/>
      <c r="BQ22" s="436"/>
      <c r="BR22" s="436"/>
      <c r="BS22" s="436"/>
      <c r="BT22" s="436"/>
      <c r="BU22" s="437"/>
      <c r="BV22" s="435">
        <v>9129514</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7303357</v>
      </c>
      <c r="BO23" s="407"/>
      <c r="BP23" s="407"/>
      <c r="BQ23" s="407"/>
      <c r="BR23" s="407"/>
      <c r="BS23" s="407"/>
      <c r="BT23" s="407"/>
      <c r="BU23" s="408"/>
      <c r="BV23" s="406">
        <v>7519604</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172</v>
      </c>
      <c r="F24" s="363"/>
      <c r="G24" s="363"/>
      <c r="H24" s="363"/>
      <c r="I24" s="363"/>
      <c r="J24" s="363"/>
      <c r="K24" s="364"/>
      <c r="L24" s="359">
        <v>1</v>
      </c>
      <c r="M24" s="360"/>
      <c r="N24" s="360"/>
      <c r="O24" s="360"/>
      <c r="P24" s="361"/>
      <c r="Q24" s="359">
        <v>6790</v>
      </c>
      <c r="R24" s="360"/>
      <c r="S24" s="360"/>
      <c r="T24" s="360"/>
      <c r="U24" s="360"/>
      <c r="V24" s="361"/>
      <c r="W24" s="449"/>
      <c r="X24" s="386"/>
      <c r="Y24" s="387"/>
      <c r="Z24" s="362" t="s">
        <v>173</v>
      </c>
      <c r="AA24" s="363"/>
      <c r="AB24" s="363"/>
      <c r="AC24" s="363"/>
      <c r="AD24" s="363"/>
      <c r="AE24" s="363"/>
      <c r="AF24" s="363"/>
      <c r="AG24" s="364"/>
      <c r="AH24" s="359">
        <v>153</v>
      </c>
      <c r="AI24" s="360"/>
      <c r="AJ24" s="360"/>
      <c r="AK24" s="360"/>
      <c r="AL24" s="361"/>
      <c r="AM24" s="359">
        <v>417537</v>
      </c>
      <c r="AN24" s="360"/>
      <c r="AO24" s="360"/>
      <c r="AP24" s="360"/>
      <c r="AQ24" s="360"/>
      <c r="AR24" s="361"/>
      <c r="AS24" s="359">
        <v>2729</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5719655</v>
      </c>
      <c r="BO24" s="407"/>
      <c r="BP24" s="407"/>
      <c r="BQ24" s="407"/>
      <c r="BR24" s="407"/>
      <c r="BS24" s="407"/>
      <c r="BT24" s="407"/>
      <c r="BU24" s="408"/>
      <c r="BV24" s="406">
        <v>5777139</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175</v>
      </c>
      <c r="F25" s="363"/>
      <c r="G25" s="363"/>
      <c r="H25" s="363"/>
      <c r="I25" s="363"/>
      <c r="J25" s="363"/>
      <c r="K25" s="364"/>
      <c r="L25" s="359">
        <v>1</v>
      </c>
      <c r="M25" s="360"/>
      <c r="N25" s="360"/>
      <c r="O25" s="360"/>
      <c r="P25" s="361"/>
      <c r="Q25" s="359">
        <v>5720</v>
      </c>
      <c r="R25" s="360"/>
      <c r="S25" s="360"/>
      <c r="T25" s="360"/>
      <c r="U25" s="360"/>
      <c r="V25" s="361"/>
      <c r="W25" s="449"/>
      <c r="X25" s="386"/>
      <c r="Y25" s="387"/>
      <c r="Z25" s="362" t="s">
        <v>176</v>
      </c>
      <c r="AA25" s="363"/>
      <c r="AB25" s="363"/>
      <c r="AC25" s="363"/>
      <c r="AD25" s="363"/>
      <c r="AE25" s="363"/>
      <c r="AF25" s="363"/>
      <c r="AG25" s="364"/>
      <c r="AH25" s="359" t="s">
        <v>139</v>
      </c>
      <c r="AI25" s="360"/>
      <c r="AJ25" s="360"/>
      <c r="AK25" s="360"/>
      <c r="AL25" s="361"/>
      <c r="AM25" s="359" t="s">
        <v>177</v>
      </c>
      <c r="AN25" s="360"/>
      <c r="AO25" s="360"/>
      <c r="AP25" s="360"/>
      <c r="AQ25" s="360"/>
      <c r="AR25" s="361"/>
      <c r="AS25" s="359" t="s">
        <v>177</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2093303</v>
      </c>
      <c r="BO25" s="436"/>
      <c r="BP25" s="436"/>
      <c r="BQ25" s="436"/>
      <c r="BR25" s="436"/>
      <c r="BS25" s="436"/>
      <c r="BT25" s="436"/>
      <c r="BU25" s="437"/>
      <c r="BV25" s="435">
        <v>2059826</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179</v>
      </c>
      <c r="F26" s="363"/>
      <c r="G26" s="363"/>
      <c r="H26" s="363"/>
      <c r="I26" s="363"/>
      <c r="J26" s="363"/>
      <c r="K26" s="364"/>
      <c r="L26" s="359">
        <v>1</v>
      </c>
      <c r="M26" s="360"/>
      <c r="N26" s="360"/>
      <c r="O26" s="360"/>
      <c r="P26" s="361"/>
      <c r="Q26" s="359">
        <v>5200</v>
      </c>
      <c r="R26" s="360"/>
      <c r="S26" s="360"/>
      <c r="T26" s="360"/>
      <c r="U26" s="360"/>
      <c r="V26" s="361"/>
      <c r="W26" s="449"/>
      <c r="X26" s="386"/>
      <c r="Y26" s="387"/>
      <c r="Z26" s="362" t="s">
        <v>180</v>
      </c>
      <c r="AA26" s="417"/>
      <c r="AB26" s="417"/>
      <c r="AC26" s="417"/>
      <c r="AD26" s="417"/>
      <c r="AE26" s="417"/>
      <c r="AF26" s="417"/>
      <c r="AG26" s="418"/>
      <c r="AH26" s="359">
        <v>17</v>
      </c>
      <c r="AI26" s="360"/>
      <c r="AJ26" s="360"/>
      <c r="AK26" s="360"/>
      <c r="AL26" s="361"/>
      <c r="AM26" s="359">
        <v>39185</v>
      </c>
      <c r="AN26" s="360"/>
      <c r="AO26" s="360"/>
      <c r="AP26" s="360"/>
      <c r="AQ26" s="360"/>
      <c r="AR26" s="361"/>
      <c r="AS26" s="359">
        <v>2305</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182</v>
      </c>
      <c r="BO26" s="407"/>
      <c r="BP26" s="407"/>
      <c r="BQ26" s="407"/>
      <c r="BR26" s="407"/>
      <c r="BS26" s="407"/>
      <c r="BT26" s="407"/>
      <c r="BU26" s="408"/>
      <c r="BV26" s="406" t="s">
        <v>182</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183</v>
      </c>
      <c r="F27" s="363"/>
      <c r="G27" s="363"/>
      <c r="H27" s="363"/>
      <c r="I27" s="363"/>
      <c r="J27" s="363"/>
      <c r="K27" s="364"/>
      <c r="L27" s="359">
        <v>1</v>
      </c>
      <c r="M27" s="360"/>
      <c r="N27" s="360"/>
      <c r="O27" s="360"/>
      <c r="P27" s="361"/>
      <c r="Q27" s="359">
        <v>3120</v>
      </c>
      <c r="R27" s="360"/>
      <c r="S27" s="360"/>
      <c r="T27" s="360"/>
      <c r="U27" s="360"/>
      <c r="V27" s="361"/>
      <c r="W27" s="449"/>
      <c r="X27" s="386"/>
      <c r="Y27" s="387"/>
      <c r="Z27" s="362" t="s">
        <v>184</v>
      </c>
      <c r="AA27" s="363"/>
      <c r="AB27" s="363"/>
      <c r="AC27" s="363"/>
      <c r="AD27" s="363"/>
      <c r="AE27" s="363"/>
      <c r="AF27" s="363"/>
      <c r="AG27" s="364"/>
      <c r="AH27" s="359">
        <v>11</v>
      </c>
      <c r="AI27" s="360"/>
      <c r="AJ27" s="360"/>
      <c r="AK27" s="360"/>
      <c r="AL27" s="361"/>
      <c r="AM27" s="359">
        <v>37083</v>
      </c>
      <c r="AN27" s="360"/>
      <c r="AO27" s="360"/>
      <c r="AP27" s="360"/>
      <c r="AQ27" s="360"/>
      <c r="AR27" s="361"/>
      <c r="AS27" s="359">
        <v>3371</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v>235338</v>
      </c>
      <c r="BO27" s="441"/>
      <c r="BP27" s="441"/>
      <c r="BQ27" s="441"/>
      <c r="BR27" s="441"/>
      <c r="BS27" s="441"/>
      <c r="BT27" s="441"/>
      <c r="BU27" s="442"/>
      <c r="BV27" s="440">
        <v>235338</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186</v>
      </c>
      <c r="F28" s="363"/>
      <c r="G28" s="363"/>
      <c r="H28" s="363"/>
      <c r="I28" s="363"/>
      <c r="J28" s="363"/>
      <c r="K28" s="364"/>
      <c r="L28" s="359">
        <v>1</v>
      </c>
      <c r="M28" s="360"/>
      <c r="N28" s="360"/>
      <c r="O28" s="360"/>
      <c r="P28" s="361"/>
      <c r="Q28" s="359">
        <v>2570</v>
      </c>
      <c r="R28" s="360"/>
      <c r="S28" s="360"/>
      <c r="T28" s="360"/>
      <c r="U28" s="360"/>
      <c r="V28" s="361"/>
      <c r="W28" s="449"/>
      <c r="X28" s="386"/>
      <c r="Y28" s="387"/>
      <c r="Z28" s="362" t="s">
        <v>187</v>
      </c>
      <c r="AA28" s="363"/>
      <c r="AB28" s="363"/>
      <c r="AC28" s="363"/>
      <c r="AD28" s="363"/>
      <c r="AE28" s="363"/>
      <c r="AF28" s="363"/>
      <c r="AG28" s="364"/>
      <c r="AH28" s="359" t="s">
        <v>131</v>
      </c>
      <c r="AI28" s="360"/>
      <c r="AJ28" s="360"/>
      <c r="AK28" s="360"/>
      <c r="AL28" s="361"/>
      <c r="AM28" s="359" t="s">
        <v>131</v>
      </c>
      <c r="AN28" s="360"/>
      <c r="AO28" s="360"/>
      <c r="AP28" s="360"/>
      <c r="AQ28" s="360"/>
      <c r="AR28" s="361"/>
      <c r="AS28" s="359" t="s">
        <v>182</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2883342</v>
      </c>
      <c r="BO28" s="436"/>
      <c r="BP28" s="436"/>
      <c r="BQ28" s="436"/>
      <c r="BR28" s="436"/>
      <c r="BS28" s="436"/>
      <c r="BT28" s="436"/>
      <c r="BU28" s="437"/>
      <c r="BV28" s="435">
        <v>2494365</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189</v>
      </c>
      <c r="F29" s="363"/>
      <c r="G29" s="363"/>
      <c r="H29" s="363"/>
      <c r="I29" s="363"/>
      <c r="J29" s="363"/>
      <c r="K29" s="364"/>
      <c r="L29" s="359">
        <v>10</v>
      </c>
      <c r="M29" s="360"/>
      <c r="N29" s="360"/>
      <c r="O29" s="360"/>
      <c r="P29" s="361"/>
      <c r="Q29" s="359">
        <v>2340</v>
      </c>
      <c r="R29" s="360"/>
      <c r="S29" s="360"/>
      <c r="T29" s="360"/>
      <c r="U29" s="360"/>
      <c r="V29" s="361"/>
      <c r="W29" s="450"/>
      <c r="X29" s="451"/>
      <c r="Y29" s="452"/>
      <c r="Z29" s="362" t="s">
        <v>190</v>
      </c>
      <c r="AA29" s="363"/>
      <c r="AB29" s="363"/>
      <c r="AC29" s="363"/>
      <c r="AD29" s="363"/>
      <c r="AE29" s="363"/>
      <c r="AF29" s="363"/>
      <c r="AG29" s="364"/>
      <c r="AH29" s="359">
        <v>164</v>
      </c>
      <c r="AI29" s="360"/>
      <c r="AJ29" s="360"/>
      <c r="AK29" s="360"/>
      <c r="AL29" s="361"/>
      <c r="AM29" s="359">
        <v>454620</v>
      </c>
      <c r="AN29" s="360"/>
      <c r="AO29" s="360"/>
      <c r="AP29" s="360"/>
      <c r="AQ29" s="360"/>
      <c r="AR29" s="361"/>
      <c r="AS29" s="359">
        <v>2772</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482636</v>
      </c>
      <c r="BO29" s="407"/>
      <c r="BP29" s="407"/>
      <c r="BQ29" s="407"/>
      <c r="BR29" s="407"/>
      <c r="BS29" s="407"/>
      <c r="BT29" s="407"/>
      <c r="BU29" s="408"/>
      <c r="BV29" s="406">
        <v>482617</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96.2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1413082</v>
      </c>
      <c r="BO30" s="441"/>
      <c r="BP30" s="441"/>
      <c r="BQ30" s="441"/>
      <c r="BR30" s="441"/>
      <c r="BS30" s="441"/>
      <c r="BT30" s="441"/>
      <c r="BU30" s="442"/>
      <c r="BV30" s="440">
        <v>1410098</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199</v>
      </c>
      <c r="D33" s="358"/>
      <c r="E33" s="357" t="s">
        <v>200</v>
      </c>
      <c r="F33" s="357"/>
      <c r="G33" s="357"/>
      <c r="H33" s="357"/>
      <c r="I33" s="357"/>
      <c r="J33" s="357"/>
      <c r="K33" s="357"/>
      <c r="L33" s="357"/>
      <c r="M33" s="357"/>
      <c r="N33" s="357"/>
      <c r="O33" s="357"/>
      <c r="P33" s="357"/>
      <c r="Q33" s="357"/>
      <c r="R33" s="357"/>
      <c r="S33" s="357"/>
      <c r="T33" s="179"/>
      <c r="U33" s="358" t="s">
        <v>201</v>
      </c>
      <c r="V33" s="358"/>
      <c r="W33" s="357" t="s">
        <v>202</v>
      </c>
      <c r="X33" s="357"/>
      <c r="Y33" s="357"/>
      <c r="Z33" s="357"/>
      <c r="AA33" s="357"/>
      <c r="AB33" s="357"/>
      <c r="AC33" s="357"/>
      <c r="AD33" s="357"/>
      <c r="AE33" s="357"/>
      <c r="AF33" s="357"/>
      <c r="AG33" s="357"/>
      <c r="AH33" s="357"/>
      <c r="AI33" s="357"/>
      <c r="AJ33" s="357"/>
      <c r="AK33" s="357"/>
      <c r="AL33" s="179"/>
      <c r="AM33" s="358" t="s">
        <v>203</v>
      </c>
      <c r="AN33" s="358"/>
      <c r="AO33" s="357" t="s">
        <v>204</v>
      </c>
      <c r="AP33" s="357"/>
      <c r="AQ33" s="357"/>
      <c r="AR33" s="357"/>
      <c r="AS33" s="357"/>
      <c r="AT33" s="357"/>
      <c r="AU33" s="357"/>
      <c r="AV33" s="357"/>
      <c r="AW33" s="357"/>
      <c r="AX33" s="357"/>
      <c r="AY33" s="357"/>
      <c r="AZ33" s="357"/>
      <c r="BA33" s="357"/>
      <c r="BB33" s="357"/>
      <c r="BC33" s="357"/>
      <c r="BD33" s="185"/>
      <c r="BE33" s="357" t="s">
        <v>205</v>
      </c>
      <c r="BF33" s="357"/>
      <c r="BG33" s="357" t="s">
        <v>206</v>
      </c>
      <c r="BH33" s="357"/>
      <c r="BI33" s="357"/>
      <c r="BJ33" s="357"/>
      <c r="BK33" s="357"/>
      <c r="BL33" s="357"/>
      <c r="BM33" s="357"/>
      <c r="BN33" s="357"/>
      <c r="BO33" s="357"/>
      <c r="BP33" s="357"/>
      <c r="BQ33" s="357"/>
      <c r="BR33" s="357"/>
      <c r="BS33" s="357"/>
      <c r="BT33" s="357"/>
      <c r="BU33" s="357"/>
      <c r="BV33" s="185"/>
      <c r="BW33" s="358" t="s">
        <v>205</v>
      </c>
      <c r="BX33" s="358"/>
      <c r="BY33" s="357" t="s">
        <v>207</v>
      </c>
      <c r="BZ33" s="357"/>
      <c r="CA33" s="357"/>
      <c r="CB33" s="357"/>
      <c r="CC33" s="357"/>
      <c r="CD33" s="357"/>
      <c r="CE33" s="357"/>
      <c r="CF33" s="357"/>
      <c r="CG33" s="357"/>
      <c r="CH33" s="357"/>
      <c r="CI33" s="357"/>
      <c r="CJ33" s="357"/>
      <c r="CK33" s="357"/>
      <c r="CL33" s="357"/>
      <c r="CM33" s="357"/>
      <c r="CN33" s="179"/>
      <c r="CO33" s="358" t="s">
        <v>199</v>
      </c>
      <c r="CP33" s="358"/>
      <c r="CQ33" s="357" t="s">
        <v>208</v>
      </c>
      <c r="CR33" s="357"/>
      <c r="CS33" s="357"/>
      <c r="CT33" s="357"/>
      <c r="CU33" s="357"/>
      <c r="CV33" s="357"/>
      <c r="CW33" s="357"/>
      <c r="CX33" s="357"/>
      <c r="CY33" s="357"/>
      <c r="CZ33" s="357"/>
      <c r="DA33" s="357"/>
      <c r="DB33" s="357"/>
      <c r="DC33" s="357"/>
      <c r="DD33" s="357"/>
      <c r="DE33" s="357"/>
      <c r="DF33" s="179"/>
      <c r="DG33" s="356" t="s">
        <v>209</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和気町国民健康保険特別会計</v>
      </c>
      <c r="X34" s="355"/>
      <c r="Y34" s="355"/>
      <c r="Z34" s="355"/>
      <c r="AA34" s="355"/>
      <c r="AB34" s="355"/>
      <c r="AC34" s="355"/>
      <c r="AD34" s="355"/>
      <c r="AE34" s="355"/>
      <c r="AF34" s="355"/>
      <c r="AG34" s="355"/>
      <c r="AH34" s="355"/>
      <c r="AI34" s="355"/>
      <c r="AJ34" s="355"/>
      <c r="AK34" s="355"/>
      <c r="AL34" s="175"/>
      <c r="AM34" s="354">
        <f>IF(AO34="","",MAX(C34:D43,U34:V43)+1)</f>
        <v>9</v>
      </c>
      <c r="AN34" s="354"/>
      <c r="AO34" s="355" t="str">
        <f>IF('各会計、関係団体の財政状況及び健全化判断比率'!B33="","",'各会計、関係団体の財政状況及び健全化判断比率'!B33)</f>
        <v>和気町上水道事業会計</v>
      </c>
      <c r="AP34" s="355"/>
      <c r="AQ34" s="355"/>
      <c r="AR34" s="355"/>
      <c r="AS34" s="355"/>
      <c r="AT34" s="355"/>
      <c r="AU34" s="355"/>
      <c r="AV34" s="355"/>
      <c r="AW34" s="355"/>
      <c r="AX34" s="355"/>
      <c r="AY34" s="355"/>
      <c r="AZ34" s="355"/>
      <c r="BA34" s="355"/>
      <c r="BB34" s="355"/>
      <c r="BC34" s="355"/>
      <c r="BD34" s="175"/>
      <c r="BE34" s="354">
        <f>IF(BG34="","",MAX(C34:D43,U34:V43,AM34:AN43)+1)</f>
        <v>11</v>
      </c>
      <c r="BF34" s="354"/>
      <c r="BG34" s="355" t="str">
        <f>IF('各会計、関係団体の財政状況及び健全化判断比率'!B35="","",'各会計、関係団体の財政状況及び健全化判断比率'!B35)</f>
        <v>和気町合併処理浄化槽設置整備事業特別会計</v>
      </c>
      <c r="BH34" s="355"/>
      <c r="BI34" s="355"/>
      <c r="BJ34" s="355"/>
      <c r="BK34" s="355"/>
      <c r="BL34" s="355"/>
      <c r="BM34" s="355"/>
      <c r="BN34" s="355"/>
      <c r="BO34" s="355"/>
      <c r="BP34" s="355"/>
      <c r="BQ34" s="355"/>
      <c r="BR34" s="355"/>
      <c r="BS34" s="355"/>
      <c r="BT34" s="355"/>
      <c r="BU34" s="355"/>
      <c r="BV34" s="175"/>
      <c r="BW34" s="354">
        <f>IF(BY34="","",MAX(C34:D43,U34:V43,AM34:AN43,BE34:BF43)+1)</f>
        <v>17</v>
      </c>
      <c r="BX34" s="354"/>
      <c r="BY34" s="355" t="str">
        <f>IF('各会計、関係団体の財政状況及び健全化判断比率'!B68="","",'各会計、関係団体の財政状況及び健全化判断比率'!B68)</f>
        <v>東備消防組合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和気町住宅新築資金等貸付事業特別会計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和気町国民健康保険診療所特別会計</v>
      </c>
      <c r="X35" s="355"/>
      <c r="Y35" s="355"/>
      <c r="Z35" s="355"/>
      <c r="AA35" s="355"/>
      <c r="AB35" s="355"/>
      <c r="AC35" s="355"/>
      <c r="AD35" s="355"/>
      <c r="AE35" s="355"/>
      <c r="AF35" s="355"/>
      <c r="AG35" s="355"/>
      <c r="AH35" s="355"/>
      <c r="AI35" s="355"/>
      <c r="AJ35" s="355"/>
      <c r="AK35" s="355"/>
      <c r="AL35" s="175"/>
      <c r="AM35" s="354">
        <f t="shared" ref="AM35:AM43" si="0">IF(AO35="","",AM34+1)</f>
        <v>10</v>
      </c>
      <c r="AN35" s="354"/>
      <c r="AO35" s="355" t="str">
        <f>IF('各会計、関係団体の財政状況及び健全化判断比率'!B34="","",'各会計、関係団体の財政状況及び健全化判断比率'!B34)</f>
        <v>和気町簡易水道事業会計</v>
      </c>
      <c r="AP35" s="355"/>
      <c r="AQ35" s="355"/>
      <c r="AR35" s="355"/>
      <c r="AS35" s="355"/>
      <c r="AT35" s="355"/>
      <c r="AU35" s="355"/>
      <c r="AV35" s="355"/>
      <c r="AW35" s="355"/>
      <c r="AX35" s="355"/>
      <c r="AY35" s="355"/>
      <c r="AZ35" s="355"/>
      <c r="BA35" s="355"/>
      <c r="BB35" s="355"/>
      <c r="BC35" s="355"/>
      <c r="BD35" s="175"/>
      <c r="BE35" s="354">
        <f t="shared" ref="BE35:BE43" si="1">IF(BG35="","",BE34+1)</f>
        <v>12</v>
      </c>
      <c r="BF35" s="354"/>
      <c r="BG35" s="355" t="str">
        <f>IF('各会計、関係団体の財政状況及び健全化判断比率'!B36="","",'各会計、関係団体の財政状況及び健全化判断比率'!B36)</f>
        <v>和気町農業集落排水事業特別会計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18</v>
      </c>
      <c r="BX35" s="354"/>
      <c r="BY35" s="355" t="str">
        <f>IF('各会計、関係団体の財政状況及び健全化判断比率'!B69="","",'各会計、関係団体の財政状況及び健全化判断比率'!B69)</f>
        <v>和気北部衛生施設組合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f>IF(E36="","",C35+1)</f>
        <v>3</v>
      </c>
      <c r="D36" s="354"/>
      <c r="E36" s="355" t="str">
        <f>IF('各会計、関係団体の財政状況及び健全化判断比率'!B9="","",'各会計、関係団体の財政状況及び健全化判断比率'!B9)</f>
        <v>和気町ごみ焼却施設解体事業特別会計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和気町介護保険事業特別会計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13</v>
      </c>
      <c r="BF36" s="354"/>
      <c r="BG36" s="355" t="str">
        <f>IF('各会計、関係団体の財政状況及び健全化判断比率'!B37="","",'各会計、関係団体の財政状況及び健全化判断比率'!B37)</f>
        <v>和気町公共下水道事業特別会計</v>
      </c>
      <c r="BH36" s="355"/>
      <c r="BI36" s="355"/>
      <c r="BJ36" s="355"/>
      <c r="BK36" s="355"/>
      <c r="BL36" s="355"/>
      <c r="BM36" s="355"/>
      <c r="BN36" s="355"/>
      <c r="BO36" s="355"/>
      <c r="BP36" s="355"/>
      <c r="BQ36" s="355"/>
      <c r="BR36" s="355"/>
      <c r="BS36" s="355"/>
      <c r="BT36" s="355"/>
      <c r="BU36" s="355"/>
      <c r="BV36" s="175"/>
      <c r="BW36" s="354">
        <f t="shared" si="2"/>
        <v>19</v>
      </c>
      <c r="BX36" s="354"/>
      <c r="BY36" s="355" t="str">
        <f>IF('各会計、関係団体の財政状況及び健全化判断比率'!B70="","",'各会計、関係団体の財政状況及び健全化判断比率'!B70)</f>
        <v>和気・赤磐し尿処理施設一部事務組合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7</v>
      </c>
      <c r="V37" s="354"/>
      <c r="W37" s="355" t="str">
        <f>IF('各会計、関係団体の財政状況及び健全化判断比率'!B31="","",'各会計、関係団体の財政状況及び健全化判断比率'!B31)</f>
        <v>和気町後期高齢者医療特別会計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14</v>
      </c>
      <c r="BF37" s="354"/>
      <c r="BG37" s="355" t="str">
        <f>IF('各会計、関係団体の財政状況及び健全化判断比率'!B38="","",'各会計、関係団体の財政状況及び健全化判断比率'!B38)</f>
        <v>和気町特定環境保全公共下水道事業特別会計</v>
      </c>
      <c r="BH37" s="355"/>
      <c r="BI37" s="355"/>
      <c r="BJ37" s="355"/>
      <c r="BK37" s="355"/>
      <c r="BL37" s="355"/>
      <c r="BM37" s="355"/>
      <c r="BN37" s="355"/>
      <c r="BO37" s="355"/>
      <c r="BP37" s="355"/>
      <c r="BQ37" s="355"/>
      <c r="BR37" s="355"/>
      <c r="BS37" s="355"/>
      <c r="BT37" s="355"/>
      <c r="BU37" s="355"/>
      <c r="BV37" s="175"/>
      <c r="BW37" s="354">
        <f t="shared" si="2"/>
        <v>20</v>
      </c>
      <c r="BX37" s="354"/>
      <c r="BY37" s="355" t="str">
        <f>IF('各会計、関係団体の財政状況及び健全化判断比率'!B71="","",'各会計、関係団体の財政状況及び健全化判断比率'!B71)</f>
        <v>和気老人ホーム組合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8</v>
      </c>
      <c r="V38" s="354"/>
      <c r="W38" s="355" t="str">
        <f>IF('各会計、関係団体の財政状況及び健全化判断比率'!B32="","",'各会計、関係団体の財政状況及び健全化判断比率'!B32)</f>
        <v>和気町駐車場事業特別会計</v>
      </c>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f t="shared" si="1"/>
        <v>15</v>
      </c>
      <c r="BF38" s="354"/>
      <c r="BG38" s="355" t="str">
        <f>IF('各会計、関係団体の財政状況及び健全化判断比率'!B39="","",'各会計、関係団体の財政状況及び健全化判断比率'!B39)</f>
        <v>和気町和気鵜飼谷温泉事業特別会計</v>
      </c>
      <c r="BH38" s="355"/>
      <c r="BI38" s="355"/>
      <c r="BJ38" s="355"/>
      <c r="BK38" s="355"/>
      <c r="BL38" s="355"/>
      <c r="BM38" s="355"/>
      <c r="BN38" s="355"/>
      <c r="BO38" s="355"/>
      <c r="BP38" s="355"/>
      <c r="BQ38" s="355"/>
      <c r="BR38" s="355"/>
      <c r="BS38" s="355"/>
      <c r="BT38" s="355"/>
      <c r="BU38" s="355"/>
      <c r="BV38" s="175"/>
      <c r="BW38" s="354">
        <f t="shared" si="2"/>
        <v>21</v>
      </c>
      <c r="BX38" s="354"/>
      <c r="BY38" s="355" t="str">
        <f>IF('各会計、関係団体の財政状況及び健全化判断比率'!B72="","",'各会計、関係団体の財政状況及び健全化判断比率'!B72)</f>
        <v>田原用水組合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f t="shared" si="1"/>
        <v>16</v>
      </c>
      <c r="BF39" s="354"/>
      <c r="BG39" s="355" t="str">
        <f>IF('各会計、関係団体の財政状況及び健全化判断比率'!B40="","",'各会計、関係団体の財政状況及び健全化判断比率'!B40)</f>
        <v>和気町地域開発事業特別会計</v>
      </c>
      <c r="BH39" s="355"/>
      <c r="BI39" s="355"/>
      <c r="BJ39" s="355"/>
      <c r="BK39" s="355"/>
      <c r="BL39" s="355"/>
      <c r="BM39" s="355"/>
      <c r="BN39" s="355"/>
      <c r="BO39" s="355"/>
      <c r="BP39" s="355"/>
      <c r="BQ39" s="355"/>
      <c r="BR39" s="355"/>
      <c r="BS39" s="355"/>
      <c r="BT39" s="355"/>
      <c r="BU39" s="355"/>
      <c r="BV39" s="175"/>
      <c r="BW39" s="354">
        <f t="shared" si="2"/>
        <v>22</v>
      </c>
      <c r="BX39" s="354"/>
      <c r="BY39" s="355" t="str">
        <f>IF('各会計、関係団体の財政状況及び健全化判断比率'!B73="","",'各会計、関係団体の財政状況及び健全化判断比率'!B73)</f>
        <v>岡山県広域水道企業団</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23</v>
      </c>
      <c r="BX40" s="354"/>
      <c r="BY40" s="355" t="str">
        <f>IF('各会計、関係団体の財政状況及び健全化判断比率'!B74="","",'各会計、関係団体の財政状況及び健全化判断比率'!B74)</f>
        <v>岡山県後期高齢者医療広域連合一般会計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24</v>
      </c>
      <c r="BX41" s="354"/>
      <c r="BY41" s="355" t="str">
        <f>IF('各会計、関係団体の財政状況及び健全化判断比率'!B75="","",'各会計、関係団体の財政状況及び健全化判断比率'!B75)</f>
        <v>岡山県後期高齢者医療広域連合特別会計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25</v>
      </c>
      <c r="BX42" s="354"/>
      <c r="BY42" s="355" t="str">
        <f>IF('各会計、関係団体の財政状況及び健全化判断比率'!B76="","",'各会計、関係団体の財政状況及び健全化判断比率'!B76)</f>
        <v>岡山県市町村総合事務組合一般会計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26</v>
      </c>
      <c r="BX43" s="354"/>
      <c r="BY43" s="355" t="str">
        <f>IF('各会計、関係団体の財政状況及び健全化判断比率'!B77="","",'各会計、関係団体の財政状況及び健全化判断比率'!B77)</f>
        <v>岡山県市町村総合事務組合貸付金特別会計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7FlVZbJfOVgmHUSDgdq4qo6ySoaC+hLbwMux1JqLbKuPGojeRVpJuv8YdBpCWNpepp/B/5+WI6yKr+jWhjicg==" saltValue="V5puCwoukPiw96FxhKH0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2">
      <c r="A34" s="22"/>
      <c r="B34" s="31"/>
      <c r="C34" s="1137" t="s">
        <v>586</v>
      </c>
      <c r="D34" s="1137"/>
      <c r="E34" s="1138"/>
      <c r="F34" s="32">
        <v>7.92</v>
      </c>
      <c r="G34" s="33">
        <v>8.7200000000000006</v>
      </c>
      <c r="H34" s="33">
        <v>8.7899999999999991</v>
      </c>
      <c r="I34" s="33">
        <v>9.18</v>
      </c>
      <c r="J34" s="34">
        <v>9.93</v>
      </c>
      <c r="K34" s="22"/>
      <c r="L34" s="22"/>
      <c r="M34" s="22"/>
      <c r="N34" s="22"/>
      <c r="O34" s="22"/>
      <c r="P34" s="22"/>
    </row>
    <row r="35" spans="1:16" ht="39" customHeight="1" x14ac:dyDescent="0.2">
      <c r="A35" s="22"/>
      <c r="B35" s="35"/>
      <c r="C35" s="1133" t="s">
        <v>587</v>
      </c>
      <c r="D35" s="1133"/>
      <c r="E35" s="1134"/>
      <c r="F35" s="36">
        <v>1.61</v>
      </c>
      <c r="G35" s="37">
        <v>4.1500000000000004</v>
      </c>
      <c r="H35" s="37">
        <v>3.21</v>
      </c>
      <c r="I35" s="37">
        <v>11.38</v>
      </c>
      <c r="J35" s="38">
        <v>9.9</v>
      </c>
      <c r="K35" s="22"/>
      <c r="L35" s="22"/>
      <c r="M35" s="22"/>
      <c r="N35" s="22"/>
      <c r="O35" s="22"/>
      <c r="P35" s="22"/>
    </row>
    <row r="36" spans="1:16" ht="39" customHeight="1" x14ac:dyDescent="0.2">
      <c r="A36" s="22"/>
      <c r="B36" s="35"/>
      <c r="C36" s="1133" t="s">
        <v>588</v>
      </c>
      <c r="D36" s="1133"/>
      <c r="E36" s="1134"/>
      <c r="F36" s="36">
        <v>4.46</v>
      </c>
      <c r="G36" s="37">
        <v>4.78</v>
      </c>
      <c r="H36" s="37">
        <v>4.84</v>
      </c>
      <c r="I36" s="37">
        <v>4.82</v>
      </c>
      <c r="J36" s="38">
        <v>5.0199999999999996</v>
      </c>
      <c r="K36" s="22"/>
      <c r="L36" s="22"/>
      <c r="M36" s="22"/>
      <c r="N36" s="22"/>
      <c r="O36" s="22"/>
      <c r="P36" s="22"/>
    </row>
    <row r="37" spans="1:16" ht="39" customHeight="1" x14ac:dyDescent="0.2">
      <c r="A37" s="22"/>
      <c r="B37" s="35"/>
      <c r="C37" s="1133" t="s">
        <v>589</v>
      </c>
      <c r="D37" s="1133"/>
      <c r="E37" s="1134"/>
      <c r="F37" s="36">
        <v>4.47</v>
      </c>
      <c r="G37" s="37">
        <v>4.54</v>
      </c>
      <c r="H37" s="37">
        <v>4.3099999999999996</v>
      </c>
      <c r="I37" s="37">
        <v>4.0599999999999996</v>
      </c>
      <c r="J37" s="38">
        <v>4</v>
      </c>
      <c r="K37" s="22"/>
      <c r="L37" s="22"/>
      <c r="M37" s="22"/>
      <c r="N37" s="22"/>
      <c r="O37" s="22"/>
      <c r="P37" s="22"/>
    </row>
    <row r="38" spans="1:16" ht="39" customHeight="1" x14ac:dyDescent="0.2">
      <c r="A38" s="22"/>
      <c r="B38" s="35"/>
      <c r="C38" s="1133" t="s">
        <v>590</v>
      </c>
      <c r="D38" s="1133"/>
      <c r="E38" s="1134"/>
      <c r="F38" s="36">
        <v>0.16</v>
      </c>
      <c r="G38" s="37">
        <v>0.61</v>
      </c>
      <c r="H38" s="37">
        <v>0.4</v>
      </c>
      <c r="I38" s="37">
        <v>0.37</v>
      </c>
      <c r="J38" s="38">
        <v>3.27</v>
      </c>
      <c r="K38" s="22"/>
      <c r="L38" s="22"/>
      <c r="M38" s="22"/>
      <c r="N38" s="22"/>
      <c r="O38" s="22"/>
      <c r="P38" s="22"/>
    </row>
    <row r="39" spans="1:16" ht="39" customHeight="1" x14ac:dyDescent="0.2">
      <c r="A39" s="22"/>
      <c r="B39" s="35"/>
      <c r="C39" s="1133" t="s">
        <v>591</v>
      </c>
      <c r="D39" s="1133"/>
      <c r="E39" s="1134"/>
      <c r="F39" s="36" t="s">
        <v>537</v>
      </c>
      <c r="G39" s="37">
        <v>1.44</v>
      </c>
      <c r="H39" s="37">
        <v>1.35</v>
      </c>
      <c r="I39" s="37">
        <v>0.64</v>
      </c>
      <c r="J39" s="38">
        <v>1.62</v>
      </c>
      <c r="K39" s="22"/>
      <c r="L39" s="22"/>
      <c r="M39" s="22"/>
      <c r="N39" s="22"/>
      <c r="O39" s="22"/>
      <c r="P39" s="22"/>
    </row>
    <row r="40" spans="1:16" ht="39" customHeight="1" x14ac:dyDescent="0.2">
      <c r="A40" s="22"/>
      <c r="B40" s="35"/>
      <c r="C40" s="1133" t="s">
        <v>592</v>
      </c>
      <c r="D40" s="1133"/>
      <c r="E40" s="1134"/>
      <c r="F40" s="36">
        <v>1.73</v>
      </c>
      <c r="G40" s="37">
        <v>0.56999999999999995</v>
      </c>
      <c r="H40" s="37">
        <v>0.42</v>
      </c>
      <c r="I40" s="37">
        <v>1.3</v>
      </c>
      <c r="J40" s="38">
        <v>1.3</v>
      </c>
      <c r="K40" s="22"/>
      <c r="L40" s="22"/>
      <c r="M40" s="22"/>
      <c r="N40" s="22"/>
      <c r="O40" s="22"/>
      <c r="P40" s="22"/>
    </row>
    <row r="41" spans="1:16" ht="39" customHeight="1" x14ac:dyDescent="0.2">
      <c r="A41" s="22"/>
      <c r="B41" s="35"/>
      <c r="C41" s="1133" t="s">
        <v>593</v>
      </c>
      <c r="D41" s="1133"/>
      <c r="E41" s="1134"/>
      <c r="F41" s="36">
        <v>0.14000000000000001</v>
      </c>
      <c r="G41" s="37">
        <v>0.16</v>
      </c>
      <c r="H41" s="37">
        <v>0.11</v>
      </c>
      <c r="I41" s="37">
        <v>0.11</v>
      </c>
      <c r="J41" s="38">
        <v>1.21</v>
      </c>
      <c r="K41" s="22"/>
      <c r="L41" s="22"/>
      <c r="M41" s="22"/>
      <c r="N41" s="22"/>
      <c r="O41" s="22"/>
      <c r="P41" s="22"/>
    </row>
    <row r="42" spans="1:16" ht="39" customHeight="1" x14ac:dyDescent="0.2">
      <c r="A42" s="22"/>
      <c r="B42" s="39"/>
      <c r="C42" s="1133" t="s">
        <v>594</v>
      </c>
      <c r="D42" s="1133"/>
      <c r="E42" s="1134"/>
      <c r="F42" s="36" t="s">
        <v>537</v>
      </c>
      <c r="G42" s="37" t="s">
        <v>537</v>
      </c>
      <c r="H42" s="37" t="s">
        <v>537</v>
      </c>
      <c r="I42" s="37" t="s">
        <v>537</v>
      </c>
      <c r="J42" s="38" t="s">
        <v>537</v>
      </c>
      <c r="K42" s="22"/>
      <c r="L42" s="22"/>
      <c r="M42" s="22"/>
      <c r="N42" s="22"/>
      <c r="O42" s="22"/>
      <c r="P42" s="22"/>
    </row>
    <row r="43" spans="1:16" ht="39" customHeight="1" thickBot="1" x14ac:dyDescent="0.25">
      <c r="A43" s="22"/>
      <c r="B43" s="40"/>
      <c r="C43" s="1135" t="s">
        <v>595</v>
      </c>
      <c r="D43" s="1135"/>
      <c r="E43" s="1136"/>
      <c r="F43" s="41">
        <v>1.27</v>
      </c>
      <c r="G43" s="42">
        <v>0.68</v>
      </c>
      <c r="H43" s="42">
        <v>1.64</v>
      </c>
      <c r="I43" s="42">
        <v>1.01</v>
      </c>
      <c r="J43" s="43">
        <v>0.86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5PE3ylqRkKOtAZCZfI7vwwuPjztM7DF3OlafmpZ3ZjcMEkxOxDbUShzmwGDDiH0Pv5f0t0E4EUHQhusYidH5w==" saltValue="3vkj65JuNvzepyP7LbQq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578</v>
      </c>
      <c r="L44" s="54" t="s">
        <v>579</v>
      </c>
      <c r="M44" s="54" t="s">
        <v>580</v>
      </c>
      <c r="N44" s="54" t="s">
        <v>581</v>
      </c>
      <c r="O44" s="55" t="s">
        <v>582</v>
      </c>
      <c r="P44" s="46"/>
      <c r="Q44" s="46"/>
      <c r="R44" s="46"/>
      <c r="S44" s="46"/>
      <c r="T44" s="46"/>
      <c r="U44" s="46"/>
    </row>
    <row r="45" spans="1:21" ht="30.75" customHeight="1" x14ac:dyDescent="0.2">
      <c r="A45" s="46"/>
      <c r="B45" s="1162" t="s">
        <v>11</v>
      </c>
      <c r="C45" s="1163"/>
      <c r="D45" s="56"/>
      <c r="E45" s="1168" t="s">
        <v>12</v>
      </c>
      <c r="F45" s="1168"/>
      <c r="G45" s="1168"/>
      <c r="H45" s="1168"/>
      <c r="I45" s="1168"/>
      <c r="J45" s="1169"/>
      <c r="K45" s="57">
        <v>750</v>
      </c>
      <c r="L45" s="58">
        <v>737</v>
      </c>
      <c r="M45" s="58">
        <v>760</v>
      </c>
      <c r="N45" s="58">
        <v>845</v>
      </c>
      <c r="O45" s="59">
        <v>896</v>
      </c>
      <c r="P45" s="46"/>
      <c r="Q45" s="46"/>
      <c r="R45" s="46"/>
      <c r="S45" s="46"/>
      <c r="T45" s="46"/>
      <c r="U45" s="46"/>
    </row>
    <row r="46" spans="1:21" ht="30.75" customHeight="1" x14ac:dyDescent="0.2">
      <c r="A46" s="46"/>
      <c r="B46" s="1164"/>
      <c r="C46" s="1165"/>
      <c r="D46" s="60"/>
      <c r="E46" s="1141" t="s">
        <v>13</v>
      </c>
      <c r="F46" s="1141"/>
      <c r="G46" s="1141"/>
      <c r="H46" s="1141"/>
      <c r="I46" s="1141"/>
      <c r="J46" s="1142"/>
      <c r="K46" s="61" t="s">
        <v>537</v>
      </c>
      <c r="L46" s="62" t="s">
        <v>537</v>
      </c>
      <c r="M46" s="62" t="s">
        <v>537</v>
      </c>
      <c r="N46" s="62" t="s">
        <v>537</v>
      </c>
      <c r="O46" s="63" t="s">
        <v>537</v>
      </c>
      <c r="P46" s="46"/>
      <c r="Q46" s="46"/>
      <c r="R46" s="46"/>
      <c r="S46" s="46"/>
      <c r="T46" s="46"/>
      <c r="U46" s="46"/>
    </row>
    <row r="47" spans="1:21" ht="30.75" customHeight="1" x14ac:dyDescent="0.2">
      <c r="A47" s="46"/>
      <c r="B47" s="1164"/>
      <c r="C47" s="1165"/>
      <c r="D47" s="60"/>
      <c r="E47" s="1141" t="s">
        <v>14</v>
      </c>
      <c r="F47" s="1141"/>
      <c r="G47" s="1141"/>
      <c r="H47" s="1141"/>
      <c r="I47" s="1141"/>
      <c r="J47" s="1142"/>
      <c r="K47" s="61" t="s">
        <v>537</v>
      </c>
      <c r="L47" s="62" t="s">
        <v>537</v>
      </c>
      <c r="M47" s="62" t="s">
        <v>537</v>
      </c>
      <c r="N47" s="62" t="s">
        <v>537</v>
      </c>
      <c r="O47" s="63" t="s">
        <v>537</v>
      </c>
      <c r="P47" s="46"/>
      <c r="Q47" s="46"/>
      <c r="R47" s="46"/>
      <c r="S47" s="46"/>
      <c r="T47" s="46"/>
      <c r="U47" s="46"/>
    </row>
    <row r="48" spans="1:21" ht="30.75" customHeight="1" x14ac:dyDescent="0.2">
      <c r="A48" s="46"/>
      <c r="B48" s="1164"/>
      <c r="C48" s="1165"/>
      <c r="D48" s="60"/>
      <c r="E48" s="1141" t="s">
        <v>15</v>
      </c>
      <c r="F48" s="1141"/>
      <c r="G48" s="1141"/>
      <c r="H48" s="1141"/>
      <c r="I48" s="1141"/>
      <c r="J48" s="1142"/>
      <c r="K48" s="61">
        <v>892</v>
      </c>
      <c r="L48" s="62">
        <v>733</v>
      </c>
      <c r="M48" s="62">
        <v>599</v>
      </c>
      <c r="N48" s="62">
        <v>579</v>
      </c>
      <c r="O48" s="63">
        <v>580</v>
      </c>
      <c r="P48" s="46"/>
      <c r="Q48" s="46"/>
      <c r="R48" s="46"/>
      <c r="S48" s="46"/>
      <c r="T48" s="46"/>
      <c r="U48" s="46"/>
    </row>
    <row r="49" spans="1:21" ht="30.75" customHeight="1" x14ac:dyDescent="0.2">
      <c r="A49" s="46"/>
      <c r="B49" s="1164"/>
      <c r="C49" s="1165"/>
      <c r="D49" s="60"/>
      <c r="E49" s="1141" t="s">
        <v>16</v>
      </c>
      <c r="F49" s="1141"/>
      <c r="G49" s="1141"/>
      <c r="H49" s="1141"/>
      <c r="I49" s="1141"/>
      <c r="J49" s="1142"/>
      <c r="K49" s="61">
        <v>47</v>
      </c>
      <c r="L49" s="62">
        <v>38</v>
      </c>
      <c r="M49" s="62">
        <v>18</v>
      </c>
      <c r="N49" s="62">
        <v>15</v>
      </c>
      <c r="O49" s="63">
        <v>15</v>
      </c>
      <c r="P49" s="46"/>
      <c r="Q49" s="46"/>
      <c r="R49" s="46"/>
      <c r="S49" s="46"/>
      <c r="T49" s="46"/>
      <c r="U49" s="46"/>
    </row>
    <row r="50" spans="1:21" ht="30.75" customHeight="1" x14ac:dyDescent="0.2">
      <c r="A50" s="46"/>
      <c r="B50" s="1164"/>
      <c r="C50" s="1165"/>
      <c r="D50" s="60"/>
      <c r="E50" s="1141" t="s">
        <v>17</v>
      </c>
      <c r="F50" s="1141"/>
      <c r="G50" s="1141"/>
      <c r="H50" s="1141"/>
      <c r="I50" s="1141"/>
      <c r="J50" s="1142"/>
      <c r="K50" s="61">
        <v>28</v>
      </c>
      <c r="L50" s="62">
        <v>27</v>
      </c>
      <c r="M50" s="62">
        <v>24</v>
      </c>
      <c r="N50" s="62">
        <v>24</v>
      </c>
      <c r="O50" s="63">
        <v>24</v>
      </c>
      <c r="P50" s="46"/>
      <c r="Q50" s="46"/>
      <c r="R50" s="46"/>
      <c r="S50" s="46"/>
      <c r="T50" s="46"/>
      <c r="U50" s="46"/>
    </row>
    <row r="51" spans="1:21" ht="30.75" customHeight="1" x14ac:dyDescent="0.2">
      <c r="A51" s="46"/>
      <c r="B51" s="1166"/>
      <c r="C51" s="1167"/>
      <c r="D51" s="64"/>
      <c r="E51" s="1141" t="s">
        <v>18</v>
      </c>
      <c r="F51" s="1141"/>
      <c r="G51" s="1141"/>
      <c r="H51" s="1141"/>
      <c r="I51" s="1141"/>
      <c r="J51" s="1142"/>
      <c r="K51" s="61" t="s">
        <v>537</v>
      </c>
      <c r="L51" s="62" t="s">
        <v>537</v>
      </c>
      <c r="M51" s="62" t="s">
        <v>537</v>
      </c>
      <c r="N51" s="62" t="s">
        <v>537</v>
      </c>
      <c r="O51" s="63" t="s">
        <v>537</v>
      </c>
      <c r="P51" s="46"/>
      <c r="Q51" s="46"/>
      <c r="R51" s="46"/>
      <c r="S51" s="46"/>
      <c r="T51" s="46"/>
      <c r="U51" s="46"/>
    </row>
    <row r="52" spans="1:21" ht="30.75" customHeight="1" x14ac:dyDescent="0.2">
      <c r="A52" s="46"/>
      <c r="B52" s="1139" t="s">
        <v>19</v>
      </c>
      <c r="C52" s="1140"/>
      <c r="D52" s="64"/>
      <c r="E52" s="1141" t="s">
        <v>20</v>
      </c>
      <c r="F52" s="1141"/>
      <c r="G52" s="1141"/>
      <c r="H52" s="1141"/>
      <c r="I52" s="1141"/>
      <c r="J52" s="1142"/>
      <c r="K52" s="61">
        <v>1158</v>
      </c>
      <c r="L52" s="62">
        <v>1108</v>
      </c>
      <c r="M52" s="62">
        <v>1094</v>
      </c>
      <c r="N52" s="62">
        <v>1089</v>
      </c>
      <c r="O52" s="63">
        <v>1114</v>
      </c>
      <c r="P52" s="46"/>
      <c r="Q52" s="46"/>
      <c r="R52" s="46"/>
      <c r="S52" s="46"/>
      <c r="T52" s="46"/>
      <c r="U52" s="46"/>
    </row>
    <row r="53" spans="1:21" ht="30.75" customHeight="1" thickBot="1" x14ac:dyDescent="0.25">
      <c r="A53" s="46"/>
      <c r="B53" s="1143" t="s">
        <v>21</v>
      </c>
      <c r="C53" s="1144"/>
      <c r="D53" s="65"/>
      <c r="E53" s="1145" t="s">
        <v>22</v>
      </c>
      <c r="F53" s="1145"/>
      <c r="G53" s="1145"/>
      <c r="H53" s="1145"/>
      <c r="I53" s="1145"/>
      <c r="J53" s="1146"/>
      <c r="K53" s="66">
        <v>559</v>
      </c>
      <c r="L53" s="67">
        <v>427</v>
      </c>
      <c r="M53" s="67">
        <v>307</v>
      </c>
      <c r="N53" s="67">
        <v>374</v>
      </c>
      <c r="O53" s="68">
        <v>401</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596</v>
      </c>
      <c r="P56" s="46"/>
      <c r="Q56" s="46"/>
      <c r="R56" s="46"/>
      <c r="S56" s="46"/>
      <c r="T56" s="46"/>
      <c r="U56" s="46"/>
    </row>
    <row r="57" spans="1:21" ht="31.5" customHeight="1" thickBot="1" x14ac:dyDescent="0.3">
      <c r="A57" s="46"/>
      <c r="B57" s="74"/>
      <c r="C57" s="75"/>
      <c r="D57" s="75"/>
      <c r="E57" s="76"/>
      <c r="F57" s="76"/>
      <c r="G57" s="76"/>
      <c r="H57" s="76"/>
      <c r="I57" s="76"/>
      <c r="J57" s="77" t="s">
        <v>2</v>
      </c>
      <c r="K57" s="78" t="s">
        <v>597</v>
      </c>
      <c r="L57" s="79" t="s">
        <v>598</v>
      </c>
      <c r="M57" s="79" t="s">
        <v>599</v>
      </c>
      <c r="N57" s="79" t="s">
        <v>600</v>
      </c>
      <c r="O57" s="80" t="s">
        <v>601</v>
      </c>
      <c r="P57" s="46"/>
      <c r="Q57" s="46"/>
      <c r="R57" s="46"/>
      <c r="S57" s="46"/>
      <c r="T57" s="46"/>
      <c r="U57" s="46"/>
    </row>
    <row r="58" spans="1:21" ht="31.5" customHeight="1" x14ac:dyDescent="0.2">
      <c r="B58" s="1147" t="s">
        <v>26</v>
      </c>
      <c r="C58" s="1148"/>
      <c r="D58" s="1153" t="s">
        <v>27</v>
      </c>
      <c r="E58" s="1154"/>
      <c r="F58" s="1154"/>
      <c r="G58" s="1154"/>
      <c r="H58" s="1154"/>
      <c r="I58" s="1154"/>
      <c r="J58" s="1155"/>
      <c r="K58" s="81"/>
      <c r="L58" s="82"/>
      <c r="M58" s="82"/>
      <c r="N58" s="82"/>
      <c r="O58" s="83"/>
    </row>
    <row r="59" spans="1:21" ht="31.5" customHeight="1" x14ac:dyDescent="0.2">
      <c r="B59" s="1149"/>
      <c r="C59" s="1150"/>
      <c r="D59" s="1156" t="s">
        <v>28</v>
      </c>
      <c r="E59" s="1157"/>
      <c r="F59" s="1157"/>
      <c r="G59" s="1157"/>
      <c r="H59" s="1157"/>
      <c r="I59" s="1157"/>
      <c r="J59" s="1158"/>
      <c r="K59" s="84"/>
      <c r="L59" s="85"/>
      <c r="M59" s="85"/>
      <c r="N59" s="85"/>
      <c r="O59" s="86"/>
    </row>
    <row r="60" spans="1:21" ht="31.5" customHeight="1" thickBot="1" x14ac:dyDescent="0.25">
      <c r="B60" s="1151"/>
      <c r="C60" s="1152"/>
      <c r="D60" s="1159" t="s">
        <v>29</v>
      </c>
      <c r="E60" s="1160"/>
      <c r="F60" s="1160"/>
      <c r="G60" s="1160"/>
      <c r="H60" s="1160"/>
      <c r="I60" s="1160"/>
      <c r="J60" s="1161"/>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EozjVy311wKn4RfP97Qiw/YUSnJa9VTTwekHVhRoTd/V1zwbq7erBjtTQsn0thBrV1N6DrBcr49JVR7LsboufQ==" saltValue="ciAWWb8dB3rkHjPaRHX6t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1" zoomScale="70" zoomScaleNormal="7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578</v>
      </c>
      <c r="J40" s="101" t="s">
        <v>579</v>
      </c>
      <c r="K40" s="101" t="s">
        <v>580</v>
      </c>
      <c r="L40" s="101" t="s">
        <v>581</v>
      </c>
      <c r="M40" s="102" t="s">
        <v>582</v>
      </c>
    </row>
    <row r="41" spans="2:13" ht="27.75" customHeight="1" x14ac:dyDescent="0.2">
      <c r="B41" s="1182" t="s">
        <v>32</v>
      </c>
      <c r="C41" s="1183"/>
      <c r="D41" s="103"/>
      <c r="E41" s="1184" t="s">
        <v>33</v>
      </c>
      <c r="F41" s="1184"/>
      <c r="G41" s="1184"/>
      <c r="H41" s="1185"/>
      <c r="I41" s="342">
        <v>9442</v>
      </c>
      <c r="J41" s="343">
        <v>9270</v>
      </c>
      <c r="K41" s="343">
        <v>9282</v>
      </c>
      <c r="L41" s="343">
        <v>9130</v>
      </c>
      <c r="M41" s="344">
        <v>8808</v>
      </c>
    </row>
    <row r="42" spans="2:13" ht="27.75" customHeight="1" x14ac:dyDescent="0.2">
      <c r="B42" s="1172"/>
      <c r="C42" s="1173"/>
      <c r="D42" s="104"/>
      <c r="E42" s="1176" t="s">
        <v>34</v>
      </c>
      <c r="F42" s="1176"/>
      <c r="G42" s="1176"/>
      <c r="H42" s="1177"/>
      <c r="I42" s="345">
        <v>2695</v>
      </c>
      <c r="J42" s="346">
        <v>2548</v>
      </c>
      <c r="K42" s="346">
        <v>2307</v>
      </c>
      <c r="L42" s="346">
        <v>2060</v>
      </c>
      <c r="M42" s="347">
        <v>2093</v>
      </c>
    </row>
    <row r="43" spans="2:13" ht="27.75" customHeight="1" x14ac:dyDescent="0.2">
      <c r="B43" s="1172"/>
      <c r="C43" s="1173"/>
      <c r="D43" s="104"/>
      <c r="E43" s="1176" t="s">
        <v>35</v>
      </c>
      <c r="F43" s="1176"/>
      <c r="G43" s="1176"/>
      <c r="H43" s="1177"/>
      <c r="I43" s="345">
        <v>5755</v>
      </c>
      <c r="J43" s="346">
        <v>5376</v>
      </c>
      <c r="K43" s="346">
        <v>4577</v>
      </c>
      <c r="L43" s="346">
        <v>4078</v>
      </c>
      <c r="M43" s="347">
        <v>4087</v>
      </c>
    </row>
    <row r="44" spans="2:13" ht="27.75" customHeight="1" x14ac:dyDescent="0.2">
      <c r="B44" s="1172"/>
      <c r="C44" s="1173"/>
      <c r="D44" s="104"/>
      <c r="E44" s="1176" t="s">
        <v>36</v>
      </c>
      <c r="F44" s="1176"/>
      <c r="G44" s="1176"/>
      <c r="H44" s="1177"/>
      <c r="I44" s="345">
        <v>155</v>
      </c>
      <c r="J44" s="346">
        <v>88</v>
      </c>
      <c r="K44" s="346">
        <v>219</v>
      </c>
      <c r="L44" s="346">
        <v>158</v>
      </c>
      <c r="M44" s="347">
        <v>33</v>
      </c>
    </row>
    <row r="45" spans="2:13" ht="27.75" customHeight="1" x14ac:dyDescent="0.2">
      <c r="B45" s="1172"/>
      <c r="C45" s="1173"/>
      <c r="D45" s="104"/>
      <c r="E45" s="1176" t="s">
        <v>37</v>
      </c>
      <c r="F45" s="1176"/>
      <c r="G45" s="1176"/>
      <c r="H45" s="1177"/>
      <c r="I45" s="345">
        <v>1088</v>
      </c>
      <c r="J45" s="346">
        <v>1015</v>
      </c>
      <c r="K45" s="346">
        <v>847</v>
      </c>
      <c r="L45" s="346">
        <v>980</v>
      </c>
      <c r="M45" s="347">
        <v>959</v>
      </c>
    </row>
    <row r="46" spans="2:13" ht="27.75" customHeight="1" x14ac:dyDescent="0.2">
      <c r="B46" s="1172"/>
      <c r="C46" s="1173"/>
      <c r="D46" s="105"/>
      <c r="E46" s="1176" t="s">
        <v>38</v>
      </c>
      <c r="F46" s="1176"/>
      <c r="G46" s="1176"/>
      <c r="H46" s="1177"/>
      <c r="I46" s="345" t="s">
        <v>537</v>
      </c>
      <c r="J46" s="346" t="s">
        <v>537</v>
      </c>
      <c r="K46" s="346" t="s">
        <v>537</v>
      </c>
      <c r="L46" s="346" t="s">
        <v>537</v>
      </c>
      <c r="M46" s="347" t="s">
        <v>537</v>
      </c>
    </row>
    <row r="47" spans="2:13" ht="27.75" customHeight="1" x14ac:dyDescent="0.2">
      <c r="B47" s="1172"/>
      <c r="C47" s="1173"/>
      <c r="D47" s="106"/>
      <c r="E47" s="1186" t="s">
        <v>39</v>
      </c>
      <c r="F47" s="1187"/>
      <c r="G47" s="1187"/>
      <c r="H47" s="1188"/>
      <c r="I47" s="345" t="s">
        <v>537</v>
      </c>
      <c r="J47" s="346" t="s">
        <v>537</v>
      </c>
      <c r="K47" s="346" t="s">
        <v>537</v>
      </c>
      <c r="L47" s="346" t="s">
        <v>537</v>
      </c>
      <c r="M47" s="347" t="s">
        <v>537</v>
      </c>
    </row>
    <row r="48" spans="2:13" ht="27.75" customHeight="1" x14ac:dyDescent="0.2">
      <c r="B48" s="1172"/>
      <c r="C48" s="1173"/>
      <c r="D48" s="104"/>
      <c r="E48" s="1176" t="s">
        <v>40</v>
      </c>
      <c r="F48" s="1176"/>
      <c r="G48" s="1176"/>
      <c r="H48" s="1177"/>
      <c r="I48" s="345" t="s">
        <v>537</v>
      </c>
      <c r="J48" s="346" t="s">
        <v>537</v>
      </c>
      <c r="K48" s="346" t="s">
        <v>537</v>
      </c>
      <c r="L48" s="346" t="s">
        <v>537</v>
      </c>
      <c r="M48" s="347" t="s">
        <v>537</v>
      </c>
    </row>
    <row r="49" spans="2:13" ht="27.75" customHeight="1" x14ac:dyDescent="0.2">
      <c r="B49" s="1174"/>
      <c r="C49" s="1175"/>
      <c r="D49" s="104"/>
      <c r="E49" s="1176" t="s">
        <v>41</v>
      </c>
      <c r="F49" s="1176"/>
      <c r="G49" s="1176"/>
      <c r="H49" s="1177"/>
      <c r="I49" s="345" t="s">
        <v>537</v>
      </c>
      <c r="J49" s="346" t="s">
        <v>537</v>
      </c>
      <c r="K49" s="346" t="s">
        <v>537</v>
      </c>
      <c r="L49" s="346" t="s">
        <v>537</v>
      </c>
      <c r="M49" s="347" t="s">
        <v>537</v>
      </c>
    </row>
    <row r="50" spans="2:13" ht="27.75" customHeight="1" x14ac:dyDescent="0.2">
      <c r="B50" s="1170" t="s">
        <v>42</v>
      </c>
      <c r="C50" s="1171"/>
      <c r="D50" s="107"/>
      <c r="E50" s="1176" t="s">
        <v>43</v>
      </c>
      <c r="F50" s="1176"/>
      <c r="G50" s="1176"/>
      <c r="H50" s="1177"/>
      <c r="I50" s="345">
        <v>3327</v>
      </c>
      <c r="J50" s="346">
        <v>3390</v>
      </c>
      <c r="K50" s="346">
        <v>3558</v>
      </c>
      <c r="L50" s="346">
        <v>3704</v>
      </c>
      <c r="M50" s="347">
        <v>4132</v>
      </c>
    </row>
    <row r="51" spans="2:13" ht="27.75" customHeight="1" x14ac:dyDescent="0.2">
      <c r="B51" s="1172"/>
      <c r="C51" s="1173"/>
      <c r="D51" s="104"/>
      <c r="E51" s="1176" t="s">
        <v>44</v>
      </c>
      <c r="F51" s="1176"/>
      <c r="G51" s="1176"/>
      <c r="H51" s="1177"/>
      <c r="I51" s="345">
        <v>655</v>
      </c>
      <c r="J51" s="346">
        <v>640</v>
      </c>
      <c r="K51" s="346">
        <v>584</v>
      </c>
      <c r="L51" s="346">
        <v>562</v>
      </c>
      <c r="M51" s="347">
        <v>516</v>
      </c>
    </row>
    <row r="52" spans="2:13" ht="27.75" customHeight="1" x14ac:dyDescent="0.2">
      <c r="B52" s="1174"/>
      <c r="C52" s="1175"/>
      <c r="D52" s="104"/>
      <c r="E52" s="1176" t="s">
        <v>45</v>
      </c>
      <c r="F52" s="1176"/>
      <c r="G52" s="1176"/>
      <c r="H52" s="1177"/>
      <c r="I52" s="345">
        <v>11764</v>
      </c>
      <c r="J52" s="346">
        <v>11217</v>
      </c>
      <c r="K52" s="346">
        <v>10978</v>
      </c>
      <c r="L52" s="346">
        <v>10546</v>
      </c>
      <c r="M52" s="347">
        <v>9979</v>
      </c>
    </row>
    <row r="53" spans="2:13" ht="27.75" customHeight="1" thickBot="1" x14ac:dyDescent="0.25">
      <c r="B53" s="1178" t="s">
        <v>46</v>
      </c>
      <c r="C53" s="1179"/>
      <c r="D53" s="108"/>
      <c r="E53" s="1180" t="s">
        <v>47</v>
      </c>
      <c r="F53" s="1180"/>
      <c r="G53" s="1180"/>
      <c r="H53" s="1181"/>
      <c r="I53" s="348">
        <v>3390</v>
      </c>
      <c r="J53" s="349">
        <v>3049</v>
      </c>
      <c r="K53" s="349">
        <v>2113</v>
      </c>
      <c r="L53" s="349">
        <v>1594</v>
      </c>
      <c r="M53" s="350">
        <v>1353</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Sy9I6YDyyWADt7idBv1A25Bx7OeVMP71Rv2fWU2aFgOaL3qIPmsM2O2XpE2+zJ+FBF49JC+5gbWpYP1qcqHXbQ==" saltValue="p2il2KAA7puIaXrfAYQR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55" zoomScaleNormal="55" zoomScaleSheetLayoutView="100" workbookViewId="0">
      <selection activeCell="H61" sqref="H6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580</v>
      </c>
      <c r="G54" s="117" t="s">
        <v>581</v>
      </c>
      <c r="H54" s="118" t="s">
        <v>582</v>
      </c>
    </row>
    <row r="55" spans="2:8" ht="52.5" customHeight="1" x14ac:dyDescent="0.2">
      <c r="B55" s="119"/>
      <c r="C55" s="1197" t="s">
        <v>50</v>
      </c>
      <c r="D55" s="1197"/>
      <c r="E55" s="1198"/>
      <c r="F55" s="120">
        <v>2402</v>
      </c>
      <c r="G55" s="120">
        <v>2494</v>
      </c>
      <c r="H55" s="121">
        <v>2883</v>
      </c>
    </row>
    <row r="56" spans="2:8" ht="52.5" customHeight="1" x14ac:dyDescent="0.2">
      <c r="B56" s="122"/>
      <c r="C56" s="1199" t="s">
        <v>51</v>
      </c>
      <c r="D56" s="1199"/>
      <c r="E56" s="1200"/>
      <c r="F56" s="123">
        <v>420</v>
      </c>
      <c r="G56" s="123">
        <v>483</v>
      </c>
      <c r="H56" s="124">
        <v>483</v>
      </c>
    </row>
    <row r="57" spans="2:8" ht="53.25" customHeight="1" x14ac:dyDescent="0.2">
      <c r="B57" s="122"/>
      <c r="C57" s="1201" t="s">
        <v>52</v>
      </c>
      <c r="D57" s="1201"/>
      <c r="E57" s="1202"/>
      <c r="F57" s="125">
        <v>1408</v>
      </c>
      <c r="G57" s="125">
        <v>1410</v>
      </c>
      <c r="H57" s="126">
        <v>1413</v>
      </c>
    </row>
    <row r="58" spans="2:8" ht="45.75" customHeight="1" x14ac:dyDescent="0.2">
      <c r="B58" s="127"/>
      <c r="C58" s="1189" t="s">
        <v>602</v>
      </c>
      <c r="D58" s="1190"/>
      <c r="E58" s="1191"/>
      <c r="F58" s="128">
        <v>1107</v>
      </c>
      <c r="G58" s="128">
        <v>1108</v>
      </c>
      <c r="H58" s="129">
        <v>1110</v>
      </c>
    </row>
    <row r="59" spans="2:8" ht="45.75" customHeight="1" x14ac:dyDescent="0.2">
      <c r="B59" s="127"/>
      <c r="C59" s="1189" t="s">
        <v>603</v>
      </c>
      <c r="D59" s="1190"/>
      <c r="E59" s="1191"/>
      <c r="F59" s="128">
        <v>104</v>
      </c>
      <c r="G59" s="128">
        <v>104</v>
      </c>
      <c r="H59" s="129">
        <v>104</v>
      </c>
    </row>
    <row r="60" spans="2:8" ht="45.75" customHeight="1" x14ac:dyDescent="0.2">
      <c r="B60" s="127"/>
      <c r="C60" s="1189" t="s">
        <v>604</v>
      </c>
      <c r="D60" s="1190"/>
      <c r="E60" s="1191"/>
      <c r="F60" s="128">
        <v>64</v>
      </c>
      <c r="G60" s="128">
        <v>64</v>
      </c>
      <c r="H60" s="129">
        <v>64</v>
      </c>
    </row>
    <row r="61" spans="2:8" ht="45.75" customHeight="1" x14ac:dyDescent="0.2">
      <c r="B61" s="127"/>
      <c r="C61" s="1189" t="s">
        <v>605</v>
      </c>
      <c r="D61" s="1190"/>
      <c r="E61" s="1191"/>
      <c r="F61" s="128">
        <v>64</v>
      </c>
      <c r="G61" s="128">
        <v>64</v>
      </c>
      <c r="H61" s="129">
        <v>64</v>
      </c>
    </row>
    <row r="62" spans="2:8" ht="45.75" customHeight="1" thickBot="1" x14ac:dyDescent="0.25">
      <c r="B62" s="130"/>
      <c r="C62" s="1192" t="s">
        <v>606</v>
      </c>
      <c r="D62" s="1193"/>
      <c r="E62" s="1194"/>
      <c r="F62" s="131">
        <v>42</v>
      </c>
      <c r="G62" s="131">
        <v>42</v>
      </c>
      <c r="H62" s="132">
        <v>42</v>
      </c>
    </row>
    <row r="63" spans="2:8" ht="52.5" customHeight="1" thickBot="1" x14ac:dyDescent="0.25">
      <c r="B63" s="133"/>
      <c r="C63" s="1195" t="s">
        <v>53</v>
      </c>
      <c r="D63" s="1195"/>
      <c r="E63" s="1196"/>
      <c r="F63" s="134">
        <v>4230</v>
      </c>
      <c r="G63" s="134">
        <v>4387</v>
      </c>
      <c r="H63" s="135">
        <v>4779</v>
      </c>
    </row>
    <row r="64" spans="2:8" ht="13" x14ac:dyDescent="0.2"/>
  </sheetData>
  <sheetProtection algorithmName="SHA-512" hashValue="YSLBGXg8qJK6n1+UhoBicj2kAtZYSlRNgpduaVJtUaptscz/vrrHb7RpRx563EBwYxzzTCg8sURX46SWBEPITg==" saltValue="X83oN2O1YF5wJlmwSs6k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576</v>
      </c>
      <c r="G2" s="149"/>
      <c r="H2" s="150"/>
    </row>
    <row r="3" spans="1:8" x14ac:dyDescent="0.2">
      <c r="A3" s="146" t="s">
        <v>569</v>
      </c>
      <c r="B3" s="151"/>
      <c r="C3" s="152"/>
      <c r="D3" s="153">
        <v>43765</v>
      </c>
      <c r="E3" s="154"/>
      <c r="F3" s="155">
        <v>108252</v>
      </c>
      <c r="G3" s="156"/>
      <c r="H3" s="157"/>
    </row>
    <row r="4" spans="1:8" x14ac:dyDescent="0.2">
      <c r="A4" s="158"/>
      <c r="B4" s="159"/>
      <c r="C4" s="160"/>
      <c r="D4" s="161">
        <v>26871</v>
      </c>
      <c r="E4" s="162"/>
      <c r="F4" s="163">
        <v>50321</v>
      </c>
      <c r="G4" s="164"/>
      <c r="H4" s="165"/>
    </row>
    <row r="5" spans="1:8" x14ac:dyDescent="0.2">
      <c r="A5" s="146" t="s">
        <v>571</v>
      </c>
      <c r="B5" s="151"/>
      <c r="C5" s="152"/>
      <c r="D5" s="153">
        <v>47754</v>
      </c>
      <c r="E5" s="154"/>
      <c r="F5" s="155">
        <v>93492</v>
      </c>
      <c r="G5" s="156"/>
      <c r="H5" s="157"/>
    </row>
    <row r="6" spans="1:8" x14ac:dyDescent="0.2">
      <c r="A6" s="158"/>
      <c r="B6" s="159"/>
      <c r="C6" s="160"/>
      <c r="D6" s="161">
        <v>39460</v>
      </c>
      <c r="E6" s="162"/>
      <c r="F6" s="163">
        <v>53316</v>
      </c>
      <c r="G6" s="164"/>
      <c r="H6" s="165"/>
    </row>
    <row r="7" spans="1:8" x14ac:dyDescent="0.2">
      <c r="A7" s="146" t="s">
        <v>572</v>
      </c>
      <c r="B7" s="151"/>
      <c r="C7" s="152"/>
      <c r="D7" s="153">
        <v>76265</v>
      </c>
      <c r="E7" s="154"/>
      <c r="F7" s="155">
        <v>94796</v>
      </c>
      <c r="G7" s="156"/>
      <c r="H7" s="157"/>
    </row>
    <row r="8" spans="1:8" x14ac:dyDescent="0.2">
      <c r="A8" s="158"/>
      <c r="B8" s="159"/>
      <c r="C8" s="160"/>
      <c r="D8" s="161">
        <v>58074</v>
      </c>
      <c r="E8" s="162"/>
      <c r="F8" s="163">
        <v>55781</v>
      </c>
      <c r="G8" s="164"/>
      <c r="H8" s="165"/>
    </row>
    <row r="9" spans="1:8" x14ac:dyDescent="0.2">
      <c r="A9" s="146" t="s">
        <v>573</v>
      </c>
      <c r="B9" s="151"/>
      <c r="C9" s="152"/>
      <c r="D9" s="153">
        <v>56760</v>
      </c>
      <c r="E9" s="154"/>
      <c r="F9" s="155">
        <v>85942</v>
      </c>
      <c r="G9" s="156"/>
      <c r="H9" s="157"/>
    </row>
    <row r="10" spans="1:8" x14ac:dyDescent="0.2">
      <c r="A10" s="158"/>
      <c r="B10" s="159"/>
      <c r="C10" s="160"/>
      <c r="D10" s="161">
        <v>44105</v>
      </c>
      <c r="E10" s="162"/>
      <c r="F10" s="163">
        <v>48630</v>
      </c>
      <c r="G10" s="164"/>
      <c r="H10" s="165"/>
    </row>
    <row r="11" spans="1:8" x14ac:dyDescent="0.2">
      <c r="A11" s="146" t="s">
        <v>574</v>
      </c>
      <c r="B11" s="151"/>
      <c r="C11" s="152"/>
      <c r="D11" s="153">
        <v>69885</v>
      </c>
      <c r="E11" s="154"/>
      <c r="F11" s="155">
        <v>95007</v>
      </c>
      <c r="G11" s="156"/>
      <c r="H11" s="157"/>
    </row>
    <row r="12" spans="1:8" x14ac:dyDescent="0.2">
      <c r="A12" s="158"/>
      <c r="B12" s="159"/>
      <c r="C12" s="166"/>
      <c r="D12" s="161">
        <v>53712</v>
      </c>
      <c r="E12" s="162"/>
      <c r="F12" s="163">
        <v>48509</v>
      </c>
      <c r="G12" s="164"/>
      <c r="H12" s="165"/>
    </row>
    <row r="13" spans="1:8" x14ac:dyDescent="0.2">
      <c r="A13" s="146"/>
      <c r="B13" s="151"/>
      <c r="C13" s="152"/>
      <c r="D13" s="153">
        <v>58886</v>
      </c>
      <c r="E13" s="154"/>
      <c r="F13" s="155">
        <v>95498</v>
      </c>
      <c r="G13" s="167"/>
      <c r="H13" s="157"/>
    </row>
    <row r="14" spans="1:8" x14ac:dyDescent="0.2">
      <c r="A14" s="158"/>
      <c r="B14" s="159"/>
      <c r="C14" s="160"/>
      <c r="D14" s="161">
        <v>44444</v>
      </c>
      <c r="E14" s="162"/>
      <c r="F14" s="163">
        <v>51311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6.1</v>
      </c>
      <c r="C19" s="168">
        <f>ROUND(VALUE(SUBSTITUTE(実質収支比率等に係る経年分析!G$48,"▲","-")),2)</f>
        <v>8.6999999999999993</v>
      </c>
      <c r="D19" s="168">
        <f>ROUND(VALUE(SUBSTITUTE(実質収支比率等に係る経年分析!H$48,"▲","-")),2)</f>
        <v>7.54</v>
      </c>
      <c r="E19" s="168">
        <f>ROUND(VALUE(SUBSTITUTE(実質収支比率等に係る経年分析!I$48,"▲","-")),2)</f>
        <v>15.47</v>
      </c>
      <c r="F19" s="168">
        <f>ROUND(VALUE(SUBSTITUTE(実質収支比率等に係る経年分析!J$48,"▲","-")),2)</f>
        <v>13.94</v>
      </c>
    </row>
    <row r="20" spans="1:11" x14ac:dyDescent="0.2">
      <c r="A20" s="168" t="s">
        <v>57</v>
      </c>
      <c r="B20" s="168">
        <f>ROUND(VALUE(SUBSTITUTE(実質収支比率等に係る経年分析!F$47,"▲","-")),2)</f>
        <v>40.950000000000003</v>
      </c>
      <c r="C20" s="168">
        <f>ROUND(VALUE(SUBSTITUTE(実質収支比率等に係る経年分析!G$47,"▲","-")),2)</f>
        <v>42.94</v>
      </c>
      <c r="D20" s="168">
        <f>ROUND(VALUE(SUBSTITUTE(実質収支比率等に係る経年分析!H$47,"▲","-")),2)</f>
        <v>43.69</v>
      </c>
      <c r="E20" s="168">
        <f>ROUND(VALUE(SUBSTITUTE(実質収支比率等に係る経年分析!I$47,"▲","-")),2)</f>
        <v>43.98</v>
      </c>
      <c r="F20" s="168">
        <f>ROUND(VALUE(SUBSTITUTE(実質収支比率等に係る経年分析!J$47,"▲","-")),2)</f>
        <v>51.34</v>
      </c>
    </row>
    <row r="21" spans="1:11" x14ac:dyDescent="0.2">
      <c r="A21" s="168" t="s">
        <v>58</v>
      </c>
      <c r="B21" s="168">
        <f>IF(ISNUMBER(VALUE(SUBSTITUTE(実質収支比率等に係る経年分析!F$49,"▲","-"))),ROUND(VALUE(SUBSTITUTE(実質収支比率等に係る経年分析!F$49,"▲","-")),2),NA())</f>
        <v>-2.65</v>
      </c>
      <c r="C21" s="168">
        <f>IF(ISNUMBER(VALUE(SUBSTITUTE(実質収支比率等に係る経年分析!G$49,"▲","-"))),ROUND(VALUE(SUBSTITUTE(実質収支比率等に係る経年分析!G$49,"▲","-")),2),NA())</f>
        <v>2.46</v>
      </c>
      <c r="D21" s="168">
        <f>IF(ISNUMBER(VALUE(SUBSTITUTE(実質収支比率等に係る経年分析!H$49,"▲","-"))),ROUND(VALUE(SUBSTITUTE(実質収支比率等に係る経年分析!H$49,"▲","-")),2),NA())</f>
        <v>-0.74</v>
      </c>
      <c r="E21" s="168">
        <f>IF(ISNUMBER(VALUE(SUBSTITUTE(実質収支比率等に係る経年分析!I$49,"▲","-"))),ROUND(VALUE(SUBSTITUTE(実質収支比率等に係る経年分析!I$49,"▲","-")),2),NA())</f>
        <v>8.19</v>
      </c>
      <c r="F21" s="168">
        <f>IF(ISNUMBER(VALUE(SUBSTITUTE(実質収支比率等に係る経年分析!J$49,"▲","-"))),ROUND(VALUE(SUBSTITUTE(実質収支比率等に係る経年分析!J$49,"▲","-")),2),NA())</f>
        <v>-0.51</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1.27</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0.68</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1.64</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1.01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0.86</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和気町特定環境保全公共下水道事業特別会計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0.14000000000000001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0.16</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1.21</v>
      </c>
    </row>
    <row r="30" spans="1:11" x14ac:dyDescent="0.2">
      <c r="A30" s="169" t="str">
        <f>IF(連結実質赤字比率に係る赤字・黒字の構成分析!C$40="",NA(),連結実質赤字比率に係る赤字・黒字の構成分析!C$40)</f>
        <v>和気町国民健康保険特別会計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1.73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0.56999999999999995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0.42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1.3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1.3</v>
      </c>
    </row>
    <row r="31" spans="1:11" x14ac:dyDescent="0.2">
      <c r="A31" s="169" t="str">
        <f>IF(連結実質赤字比率に係る赤字・黒字の構成分析!C$39="",NA(),連結実質赤字比率に係る赤字・黒字の構成分析!C$39)</f>
        <v>和気町介護保険事業特別会計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1.44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1.35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0.64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1.62</v>
      </c>
    </row>
    <row r="32" spans="1:11" x14ac:dyDescent="0.2">
      <c r="A32" s="169" t="str">
        <f>IF(連結実質赤字比率に係る赤字・黒字の構成分析!C$38="",NA(),連結実質赤字比率に係る赤字・黒字の構成分析!C$38)</f>
        <v>和気町公共下水道事業特別会計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0.61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3.27</v>
      </c>
    </row>
    <row r="33" spans="1:16" x14ac:dyDescent="0.2">
      <c r="A33" s="169" t="str">
        <f>IF(連結実質赤字比率に係る赤字・黒字の構成分析!C$37="",NA(),連結実質赤字比率に係る赤字・黒字の構成分析!C$37)</f>
        <v>和気町ごみ焼却施設解体事業特別会計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4.47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4.54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4.3099999999999996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4.0599999999999996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v>
      </c>
    </row>
    <row r="34" spans="1:16" x14ac:dyDescent="0.2">
      <c r="A34" s="169" t="str">
        <f>IF(連結実質赤字比率に係る赤字・黒字の構成分析!C$36="",NA(),連結実質赤字比率に係る赤字・黒字の構成分析!C$36)</f>
        <v>和気町簡易水道事業会計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4.46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4.78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4.84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4.82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5.0199999999999996</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1.61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4.1500000000000004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3.21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11.38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9.9</v>
      </c>
    </row>
    <row r="36" spans="1:16" x14ac:dyDescent="0.2">
      <c r="A36" s="169" t="str">
        <f>IF(連結実質赤字比率に係る赤字・黒字の構成分析!C$34="",NA(),連結実質赤字比率に係る赤字・黒字の構成分析!C$34)</f>
        <v>和気町上水道事業会計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7.92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8.7200000000000006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8.7899999999999991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9.18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9.93</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1158</v>
      </c>
      <c r="E42" s="170"/>
      <c r="F42" s="170"/>
      <c r="G42" s="170">
        <f>'実質公債費比率（分子）の構造'!L$52</f>
        <v>1108</v>
      </c>
      <c r="H42" s="170"/>
      <c r="I42" s="170"/>
      <c r="J42" s="170">
        <f>'実質公債費比率（分子）の構造'!M$52</f>
        <v>1094</v>
      </c>
      <c r="K42" s="170"/>
      <c r="L42" s="170"/>
      <c r="M42" s="170">
        <f>'実質公債費比率（分子）の構造'!N$52</f>
        <v>1089</v>
      </c>
      <c r="N42" s="170"/>
      <c r="O42" s="170"/>
      <c r="P42" s="170">
        <f>'実質公債費比率（分子）の構造'!O$52</f>
        <v>1114</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28</v>
      </c>
      <c r="C44" s="170"/>
      <c r="D44" s="170"/>
      <c r="E44" s="170">
        <f>'実質公債費比率（分子）の構造'!L$50</f>
        <v>27</v>
      </c>
      <c r="F44" s="170"/>
      <c r="G44" s="170"/>
      <c r="H44" s="170">
        <f>'実質公債費比率（分子）の構造'!M$50</f>
        <v>24</v>
      </c>
      <c r="I44" s="170"/>
      <c r="J44" s="170"/>
      <c r="K44" s="170">
        <f>'実質公債費比率（分子）の構造'!N$50</f>
        <v>24</v>
      </c>
      <c r="L44" s="170"/>
      <c r="M44" s="170"/>
      <c r="N44" s="170">
        <f>'実質公債費比率（分子）の構造'!O$50</f>
        <v>24</v>
      </c>
      <c r="O44" s="170"/>
      <c r="P44" s="170"/>
    </row>
    <row r="45" spans="1:16" x14ac:dyDescent="0.2">
      <c r="A45" s="170" t="s">
        <v>68</v>
      </c>
      <c r="B45" s="170">
        <f>'実質公債費比率（分子）の構造'!K$49</f>
        <v>47</v>
      </c>
      <c r="C45" s="170"/>
      <c r="D45" s="170"/>
      <c r="E45" s="170">
        <f>'実質公債費比率（分子）の構造'!L$49</f>
        <v>38</v>
      </c>
      <c r="F45" s="170"/>
      <c r="G45" s="170"/>
      <c r="H45" s="170">
        <f>'実質公債費比率（分子）の構造'!M$49</f>
        <v>18</v>
      </c>
      <c r="I45" s="170"/>
      <c r="J45" s="170"/>
      <c r="K45" s="170">
        <f>'実質公債費比率（分子）の構造'!N$49</f>
        <v>15</v>
      </c>
      <c r="L45" s="170"/>
      <c r="M45" s="170"/>
      <c r="N45" s="170">
        <f>'実質公債費比率（分子）の構造'!O$49</f>
        <v>15</v>
      </c>
      <c r="O45" s="170"/>
      <c r="P45" s="170"/>
    </row>
    <row r="46" spans="1:16" x14ac:dyDescent="0.2">
      <c r="A46" s="170" t="s">
        <v>69</v>
      </c>
      <c r="B46" s="170">
        <f>'実質公債費比率（分子）の構造'!K$48</f>
        <v>892</v>
      </c>
      <c r="C46" s="170"/>
      <c r="D46" s="170"/>
      <c r="E46" s="170">
        <f>'実質公債費比率（分子）の構造'!L$48</f>
        <v>733</v>
      </c>
      <c r="F46" s="170"/>
      <c r="G46" s="170"/>
      <c r="H46" s="170">
        <f>'実質公債費比率（分子）の構造'!M$48</f>
        <v>599</v>
      </c>
      <c r="I46" s="170"/>
      <c r="J46" s="170"/>
      <c r="K46" s="170">
        <f>'実質公債費比率（分子）の構造'!N$48</f>
        <v>579</v>
      </c>
      <c r="L46" s="170"/>
      <c r="M46" s="170"/>
      <c r="N46" s="170">
        <f>'実質公債費比率（分子）の構造'!O$48</f>
        <v>580</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750</v>
      </c>
      <c r="C49" s="170"/>
      <c r="D49" s="170"/>
      <c r="E49" s="170">
        <f>'実質公債費比率（分子）の構造'!L$45</f>
        <v>737</v>
      </c>
      <c r="F49" s="170"/>
      <c r="G49" s="170"/>
      <c r="H49" s="170">
        <f>'実質公債費比率（分子）の構造'!M$45</f>
        <v>760</v>
      </c>
      <c r="I49" s="170"/>
      <c r="J49" s="170"/>
      <c r="K49" s="170">
        <f>'実質公債費比率（分子）の構造'!N$45</f>
        <v>845</v>
      </c>
      <c r="L49" s="170"/>
      <c r="M49" s="170"/>
      <c r="N49" s="170">
        <f>'実質公債費比率（分子）の構造'!O$45</f>
        <v>896</v>
      </c>
      <c r="O49" s="170"/>
      <c r="P49" s="170"/>
    </row>
    <row r="50" spans="1:16" x14ac:dyDescent="0.2">
      <c r="A50" s="170" t="s">
        <v>73</v>
      </c>
      <c r="B50" s="170" t="e">
        <f>NA()</f>
        <v>#N/A</v>
      </c>
      <c r="C50" s="170">
        <f>IF(ISNUMBER('実質公債費比率（分子）の構造'!K$53),'実質公債費比率（分子）の構造'!K$53,NA())</f>
        <v>559</v>
      </c>
      <c r="D50" s="170" t="e">
        <f>NA()</f>
        <v>#N/A</v>
      </c>
      <c r="E50" s="170" t="e">
        <f>NA()</f>
        <v>#N/A</v>
      </c>
      <c r="F50" s="170">
        <f>IF(ISNUMBER('実質公債費比率（分子）の構造'!L$53),'実質公債費比率（分子）の構造'!L$53,NA())</f>
        <v>427</v>
      </c>
      <c r="G50" s="170" t="e">
        <f>NA()</f>
        <v>#N/A</v>
      </c>
      <c r="H50" s="170" t="e">
        <f>NA()</f>
        <v>#N/A</v>
      </c>
      <c r="I50" s="170">
        <f>IF(ISNUMBER('実質公債費比率（分子）の構造'!M$53),'実質公債費比率（分子）の構造'!M$53,NA())</f>
        <v>307</v>
      </c>
      <c r="J50" s="170" t="e">
        <f>NA()</f>
        <v>#N/A</v>
      </c>
      <c r="K50" s="170" t="e">
        <f>NA()</f>
        <v>#N/A</v>
      </c>
      <c r="L50" s="170">
        <f>IF(ISNUMBER('実質公債費比率（分子）の構造'!N$53),'実質公債費比率（分子）の構造'!N$53,NA())</f>
        <v>374</v>
      </c>
      <c r="M50" s="170" t="e">
        <f>NA()</f>
        <v>#N/A</v>
      </c>
      <c r="N50" s="170" t="e">
        <f>NA()</f>
        <v>#N/A</v>
      </c>
      <c r="O50" s="170">
        <f>IF(ISNUMBER('実質公債費比率（分子）の構造'!O$53),'実質公債費比率（分子）の構造'!O$53,NA())</f>
        <v>401</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11764</v>
      </c>
      <c r="E56" s="169"/>
      <c r="F56" s="169"/>
      <c r="G56" s="169">
        <f>'将来負担比率（分子）の構造'!J$52</f>
        <v>11217</v>
      </c>
      <c r="H56" s="169"/>
      <c r="I56" s="169"/>
      <c r="J56" s="169">
        <f>'将来負担比率（分子）の構造'!K$52</f>
        <v>10978</v>
      </c>
      <c r="K56" s="169"/>
      <c r="L56" s="169"/>
      <c r="M56" s="169">
        <f>'将来負担比率（分子）の構造'!L$52</f>
        <v>10546</v>
      </c>
      <c r="N56" s="169"/>
      <c r="O56" s="169"/>
      <c r="P56" s="169">
        <f>'将来負担比率（分子）の構造'!M$52</f>
        <v>9979</v>
      </c>
    </row>
    <row r="57" spans="1:16" x14ac:dyDescent="0.2">
      <c r="A57" s="169" t="s">
        <v>44</v>
      </c>
      <c r="B57" s="169"/>
      <c r="C57" s="169"/>
      <c r="D57" s="169">
        <f>'将来負担比率（分子）の構造'!I$51</f>
        <v>655</v>
      </c>
      <c r="E57" s="169"/>
      <c r="F57" s="169"/>
      <c r="G57" s="169">
        <f>'将来負担比率（分子）の構造'!J$51</f>
        <v>640</v>
      </c>
      <c r="H57" s="169"/>
      <c r="I57" s="169"/>
      <c r="J57" s="169">
        <f>'将来負担比率（分子）の構造'!K$51</f>
        <v>584</v>
      </c>
      <c r="K57" s="169"/>
      <c r="L57" s="169"/>
      <c r="M57" s="169">
        <f>'将来負担比率（分子）の構造'!L$51</f>
        <v>562</v>
      </c>
      <c r="N57" s="169"/>
      <c r="O57" s="169"/>
      <c r="P57" s="169">
        <f>'将来負担比率（分子）の構造'!M$51</f>
        <v>516</v>
      </c>
    </row>
    <row r="58" spans="1:16" x14ac:dyDescent="0.2">
      <c r="A58" s="169" t="s">
        <v>43</v>
      </c>
      <c r="B58" s="169"/>
      <c r="C58" s="169"/>
      <c r="D58" s="169">
        <f>'将来負担比率（分子）の構造'!I$50</f>
        <v>3327</v>
      </c>
      <c r="E58" s="169"/>
      <c r="F58" s="169"/>
      <c r="G58" s="169">
        <f>'将来負担比率（分子）の構造'!J$50</f>
        <v>3390</v>
      </c>
      <c r="H58" s="169"/>
      <c r="I58" s="169"/>
      <c r="J58" s="169">
        <f>'将来負担比率（分子）の構造'!K$50</f>
        <v>3558</v>
      </c>
      <c r="K58" s="169"/>
      <c r="L58" s="169"/>
      <c r="M58" s="169">
        <f>'将来負担比率（分子）の構造'!L$50</f>
        <v>3704</v>
      </c>
      <c r="N58" s="169"/>
      <c r="O58" s="169"/>
      <c r="P58" s="169">
        <f>'将来負担比率（分子）の構造'!M$50</f>
        <v>4132</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1088</v>
      </c>
      <c r="C62" s="169"/>
      <c r="D62" s="169"/>
      <c r="E62" s="169">
        <f>'将来負担比率（分子）の構造'!J$45</f>
        <v>1015</v>
      </c>
      <c r="F62" s="169"/>
      <c r="G62" s="169"/>
      <c r="H62" s="169">
        <f>'将来負担比率（分子）の構造'!K$45</f>
        <v>847</v>
      </c>
      <c r="I62" s="169"/>
      <c r="J62" s="169"/>
      <c r="K62" s="169">
        <f>'将来負担比率（分子）の構造'!L$45</f>
        <v>980</v>
      </c>
      <c r="L62" s="169"/>
      <c r="M62" s="169"/>
      <c r="N62" s="169">
        <f>'将来負担比率（分子）の構造'!M$45</f>
        <v>959</v>
      </c>
      <c r="O62" s="169"/>
      <c r="P62" s="169"/>
    </row>
    <row r="63" spans="1:16" x14ac:dyDescent="0.2">
      <c r="A63" s="169" t="s">
        <v>36</v>
      </c>
      <c r="B63" s="169">
        <f>'将来負担比率（分子）の構造'!I$44</f>
        <v>155</v>
      </c>
      <c r="C63" s="169"/>
      <c r="D63" s="169"/>
      <c r="E63" s="169">
        <f>'将来負担比率（分子）の構造'!J$44</f>
        <v>88</v>
      </c>
      <c r="F63" s="169"/>
      <c r="G63" s="169"/>
      <c r="H63" s="169">
        <f>'将来負担比率（分子）の構造'!K$44</f>
        <v>219</v>
      </c>
      <c r="I63" s="169"/>
      <c r="J63" s="169"/>
      <c r="K63" s="169">
        <f>'将来負担比率（分子）の構造'!L$44</f>
        <v>158</v>
      </c>
      <c r="L63" s="169"/>
      <c r="M63" s="169"/>
      <c r="N63" s="169">
        <f>'将来負担比率（分子）の構造'!M$44</f>
        <v>33</v>
      </c>
      <c r="O63" s="169"/>
      <c r="P63" s="169"/>
    </row>
    <row r="64" spans="1:16" x14ac:dyDescent="0.2">
      <c r="A64" s="169" t="s">
        <v>35</v>
      </c>
      <c r="B64" s="169">
        <f>'将来負担比率（分子）の構造'!I$43</f>
        <v>5755</v>
      </c>
      <c r="C64" s="169"/>
      <c r="D64" s="169"/>
      <c r="E64" s="169">
        <f>'将来負担比率（分子）の構造'!J$43</f>
        <v>5376</v>
      </c>
      <c r="F64" s="169"/>
      <c r="G64" s="169"/>
      <c r="H64" s="169">
        <f>'将来負担比率（分子）の構造'!K$43</f>
        <v>4577</v>
      </c>
      <c r="I64" s="169"/>
      <c r="J64" s="169"/>
      <c r="K64" s="169">
        <f>'将来負担比率（分子）の構造'!L$43</f>
        <v>4078</v>
      </c>
      <c r="L64" s="169"/>
      <c r="M64" s="169"/>
      <c r="N64" s="169">
        <f>'将来負担比率（分子）の構造'!M$43</f>
        <v>4087</v>
      </c>
      <c r="O64" s="169"/>
      <c r="P64" s="169"/>
    </row>
    <row r="65" spans="1:16" x14ac:dyDescent="0.2">
      <c r="A65" s="169" t="s">
        <v>34</v>
      </c>
      <c r="B65" s="169">
        <f>'将来負担比率（分子）の構造'!I$42</f>
        <v>2695</v>
      </c>
      <c r="C65" s="169"/>
      <c r="D65" s="169"/>
      <c r="E65" s="169">
        <f>'将来負担比率（分子）の構造'!J$42</f>
        <v>2548</v>
      </c>
      <c r="F65" s="169"/>
      <c r="G65" s="169"/>
      <c r="H65" s="169">
        <f>'将来負担比率（分子）の構造'!K$42</f>
        <v>2307</v>
      </c>
      <c r="I65" s="169"/>
      <c r="J65" s="169"/>
      <c r="K65" s="169">
        <f>'将来負担比率（分子）の構造'!L$42</f>
        <v>2060</v>
      </c>
      <c r="L65" s="169"/>
      <c r="M65" s="169"/>
      <c r="N65" s="169">
        <f>'将来負担比率（分子）の構造'!M$42</f>
        <v>2093</v>
      </c>
      <c r="O65" s="169"/>
      <c r="P65" s="169"/>
    </row>
    <row r="66" spans="1:16" x14ac:dyDescent="0.2">
      <c r="A66" s="169" t="s">
        <v>33</v>
      </c>
      <c r="B66" s="169">
        <f>'将来負担比率（分子）の構造'!I$41</f>
        <v>9442</v>
      </c>
      <c r="C66" s="169"/>
      <c r="D66" s="169"/>
      <c r="E66" s="169">
        <f>'将来負担比率（分子）の構造'!J$41</f>
        <v>9270</v>
      </c>
      <c r="F66" s="169"/>
      <c r="G66" s="169"/>
      <c r="H66" s="169">
        <f>'将来負担比率（分子）の構造'!K$41</f>
        <v>9282</v>
      </c>
      <c r="I66" s="169"/>
      <c r="J66" s="169"/>
      <c r="K66" s="169">
        <f>'将来負担比率（分子）の構造'!L$41</f>
        <v>9130</v>
      </c>
      <c r="L66" s="169"/>
      <c r="M66" s="169"/>
      <c r="N66" s="169">
        <f>'将来負担比率（分子）の構造'!M$41</f>
        <v>8808</v>
      </c>
      <c r="O66" s="169"/>
      <c r="P66" s="169"/>
    </row>
    <row r="67" spans="1:16" x14ac:dyDescent="0.2">
      <c r="A67" s="169" t="s">
        <v>77</v>
      </c>
      <c r="B67" s="169" t="e">
        <f>NA()</f>
        <v>#N/A</v>
      </c>
      <c r="C67" s="169">
        <f>IF(ISNUMBER('将来負担比率（分子）の構造'!I$53), IF('将来負担比率（分子）の構造'!I$53 &lt; 0, 0, '将来負担比率（分子）の構造'!I$53), NA())</f>
        <v>3390</v>
      </c>
      <c r="D67" s="169" t="e">
        <f>NA()</f>
        <v>#N/A</v>
      </c>
      <c r="E67" s="169" t="e">
        <f>NA()</f>
        <v>#N/A</v>
      </c>
      <c r="F67" s="169">
        <f>IF(ISNUMBER('将来負担比率（分子）の構造'!J$53), IF('将来負担比率（分子）の構造'!J$53 &lt; 0, 0, '将来負担比率（分子）の構造'!J$53), NA())</f>
        <v>3049</v>
      </c>
      <c r="G67" s="169" t="e">
        <f>NA()</f>
        <v>#N/A</v>
      </c>
      <c r="H67" s="169" t="e">
        <f>NA()</f>
        <v>#N/A</v>
      </c>
      <c r="I67" s="169">
        <f>IF(ISNUMBER('将来負担比率（分子）の構造'!K$53), IF('将来負担比率（分子）の構造'!K$53 &lt; 0, 0, '将来負担比率（分子）の構造'!K$53), NA())</f>
        <v>2113</v>
      </c>
      <c r="J67" s="169" t="e">
        <f>NA()</f>
        <v>#N/A</v>
      </c>
      <c r="K67" s="169" t="e">
        <f>NA()</f>
        <v>#N/A</v>
      </c>
      <c r="L67" s="169">
        <f>IF(ISNUMBER('将来負担比率（分子）の構造'!L$53), IF('将来負担比率（分子）の構造'!L$53 &lt; 0, 0, '将来負担比率（分子）の構造'!L$53), NA())</f>
        <v>1594</v>
      </c>
      <c r="M67" s="169" t="e">
        <f>NA()</f>
        <v>#N/A</v>
      </c>
      <c r="N67" s="169" t="e">
        <f>NA()</f>
        <v>#N/A</v>
      </c>
      <c r="O67" s="169">
        <f>IF(ISNUMBER('将来負担比率（分子）の構造'!M$53), IF('将来負担比率（分子）の構造'!M$53 &lt; 0, 0, '将来負担比率（分子）の構造'!M$53), NA())</f>
        <v>1353</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2402</v>
      </c>
      <c r="C72" s="173">
        <f>基金残高に係る経年分析!G55</f>
        <v>2494</v>
      </c>
      <c r="D72" s="173">
        <f>基金残高に係る経年分析!H55</f>
        <v>2883</v>
      </c>
    </row>
    <row r="73" spans="1:16" x14ac:dyDescent="0.2">
      <c r="A73" s="172" t="s">
        <v>80</v>
      </c>
      <c r="B73" s="173">
        <f>基金残高に係る経年分析!F56</f>
        <v>420</v>
      </c>
      <c r="C73" s="173">
        <f>基金残高に係る経年分析!G56</f>
        <v>483</v>
      </c>
      <c r="D73" s="173">
        <f>基金残高に係る経年分析!H56</f>
        <v>483</v>
      </c>
    </row>
    <row r="74" spans="1:16" x14ac:dyDescent="0.2">
      <c r="A74" s="172" t="s">
        <v>81</v>
      </c>
      <c r="B74" s="173">
        <f>基金残高に係る経年分析!F57</f>
        <v>1408</v>
      </c>
      <c r="C74" s="173">
        <f>基金残高に係る経年分析!G57</f>
        <v>1410</v>
      </c>
      <c r="D74" s="173">
        <f>基金残高に係る経年分析!H57</f>
        <v>1413</v>
      </c>
    </row>
  </sheetData>
  <sheetProtection algorithmName="SHA-512" hashValue="8vnAdMe7hi51vvS625NybUEob2bBxREtQJMrGSNQLam0oyinJ2l74G6t/iyDXG7yMGou9GWkPuYTGdq/ohRygg==" saltValue="SwDwR8DM1KBQhP4lYurs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222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224</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225</v>
      </c>
      <c r="S4" s="661"/>
      <c r="T4" s="661"/>
      <c r="U4" s="661"/>
      <c r="V4" s="661"/>
      <c r="W4" s="661"/>
      <c r="X4" s="661"/>
      <c r="Y4" s="662"/>
      <c r="Z4" s="660" t="s">
        <v>226</v>
      </c>
      <c r="AA4" s="661"/>
      <c r="AB4" s="661"/>
      <c r="AC4" s="662"/>
      <c r="AD4" s="660" t="s">
        <v>227</v>
      </c>
      <c r="AE4" s="661"/>
      <c r="AF4" s="661"/>
      <c r="AG4" s="661"/>
      <c r="AH4" s="661"/>
      <c r="AI4" s="661"/>
      <c r="AJ4" s="661"/>
      <c r="AK4" s="662"/>
      <c r="AL4" s="660" t="s">
        <v>226</v>
      </c>
      <c r="AM4" s="661"/>
      <c r="AN4" s="661"/>
      <c r="AO4" s="662"/>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0" t="s">
        <v>231</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232</v>
      </c>
      <c r="C5" s="667"/>
      <c r="D5" s="667"/>
      <c r="E5" s="667"/>
      <c r="F5" s="667"/>
      <c r="G5" s="667"/>
      <c r="H5" s="667"/>
      <c r="I5" s="667"/>
      <c r="J5" s="667"/>
      <c r="K5" s="667"/>
      <c r="L5" s="667"/>
      <c r="M5" s="667"/>
      <c r="N5" s="667"/>
      <c r="O5" s="667"/>
      <c r="P5" s="667"/>
      <c r="Q5" s="668"/>
      <c r="R5" s="663">
        <v>1851973</v>
      </c>
      <c r="S5" s="664"/>
      <c r="T5" s="664"/>
      <c r="U5" s="664"/>
      <c r="V5" s="664"/>
      <c r="W5" s="664"/>
      <c r="X5" s="664"/>
      <c r="Y5" s="689"/>
      <c r="Z5" s="702">
        <v>19.5</v>
      </c>
      <c r="AA5" s="702"/>
      <c r="AB5" s="702"/>
      <c r="AC5" s="702"/>
      <c r="AD5" s="703">
        <v>1822380</v>
      </c>
      <c r="AE5" s="703"/>
      <c r="AF5" s="703"/>
      <c r="AG5" s="703"/>
      <c r="AH5" s="703"/>
      <c r="AI5" s="703"/>
      <c r="AJ5" s="703"/>
      <c r="AK5" s="703"/>
      <c r="AL5" s="690">
        <v>31</v>
      </c>
      <c r="AM5" s="672"/>
      <c r="AN5" s="672"/>
      <c r="AO5" s="691"/>
      <c r="AP5" s="666" t="s">
        <v>233</v>
      </c>
      <c r="AQ5" s="667"/>
      <c r="AR5" s="667"/>
      <c r="AS5" s="667"/>
      <c r="AT5" s="667"/>
      <c r="AU5" s="667"/>
      <c r="AV5" s="667"/>
      <c r="AW5" s="667"/>
      <c r="AX5" s="667"/>
      <c r="AY5" s="667"/>
      <c r="AZ5" s="667"/>
      <c r="BA5" s="667"/>
      <c r="BB5" s="667"/>
      <c r="BC5" s="667"/>
      <c r="BD5" s="667"/>
      <c r="BE5" s="667"/>
      <c r="BF5" s="668"/>
      <c r="BG5" s="608">
        <v>1817181</v>
      </c>
      <c r="BH5" s="609"/>
      <c r="BI5" s="609"/>
      <c r="BJ5" s="609"/>
      <c r="BK5" s="609"/>
      <c r="BL5" s="609"/>
      <c r="BM5" s="609"/>
      <c r="BN5" s="610"/>
      <c r="BO5" s="646">
        <v>98.1</v>
      </c>
      <c r="BP5" s="646"/>
      <c r="BQ5" s="646"/>
      <c r="BR5" s="646"/>
      <c r="BS5" s="647">
        <v>22828</v>
      </c>
      <c r="BT5" s="647"/>
      <c r="BU5" s="647"/>
      <c r="BV5" s="647"/>
      <c r="BW5" s="647"/>
      <c r="BX5" s="647"/>
      <c r="BY5" s="647"/>
      <c r="BZ5" s="647"/>
      <c r="CA5" s="647"/>
      <c r="CB5" s="687"/>
      <c r="CD5" s="660" t="s">
        <v>228</v>
      </c>
      <c r="CE5" s="661"/>
      <c r="CF5" s="661"/>
      <c r="CG5" s="661"/>
      <c r="CH5" s="661"/>
      <c r="CI5" s="661"/>
      <c r="CJ5" s="661"/>
      <c r="CK5" s="661"/>
      <c r="CL5" s="661"/>
      <c r="CM5" s="661"/>
      <c r="CN5" s="661"/>
      <c r="CO5" s="661"/>
      <c r="CP5" s="661"/>
      <c r="CQ5" s="662"/>
      <c r="CR5" s="660" t="s">
        <v>234</v>
      </c>
      <c r="CS5" s="661"/>
      <c r="CT5" s="661"/>
      <c r="CU5" s="661"/>
      <c r="CV5" s="661"/>
      <c r="CW5" s="661"/>
      <c r="CX5" s="661"/>
      <c r="CY5" s="662"/>
      <c r="CZ5" s="660" t="s">
        <v>226</v>
      </c>
      <c r="DA5" s="661"/>
      <c r="DB5" s="661"/>
      <c r="DC5" s="662"/>
      <c r="DD5" s="660" t="s">
        <v>235</v>
      </c>
      <c r="DE5" s="661"/>
      <c r="DF5" s="661"/>
      <c r="DG5" s="661"/>
      <c r="DH5" s="661"/>
      <c r="DI5" s="661"/>
      <c r="DJ5" s="661"/>
      <c r="DK5" s="661"/>
      <c r="DL5" s="661"/>
      <c r="DM5" s="661"/>
      <c r="DN5" s="661"/>
      <c r="DO5" s="661"/>
      <c r="DP5" s="662"/>
      <c r="DQ5" s="660" t="s">
        <v>236</v>
      </c>
      <c r="DR5" s="661"/>
      <c r="DS5" s="661"/>
      <c r="DT5" s="661"/>
      <c r="DU5" s="661"/>
      <c r="DV5" s="661"/>
      <c r="DW5" s="661"/>
      <c r="DX5" s="661"/>
      <c r="DY5" s="661"/>
      <c r="DZ5" s="661"/>
      <c r="EA5" s="661"/>
      <c r="EB5" s="661"/>
      <c r="EC5" s="662"/>
    </row>
    <row r="6" spans="2:143" ht="11.25" customHeight="1" x14ac:dyDescent="0.2">
      <c r="B6" s="605" t="s">
        <v>237</v>
      </c>
      <c r="C6" s="606"/>
      <c r="D6" s="606"/>
      <c r="E6" s="606"/>
      <c r="F6" s="606"/>
      <c r="G6" s="606"/>
      <c r="H6" s="606"/>
      <c r="I6" s="606"/>
      <c r="J6" s="606"/>
      <c r="K6" s="606"/>
      <c r="L6" s="606"/>
      <c r="M6" s="606"/>
      <c r="N6" s="606"/>
      <c r="O6" s="606"/>
      <c r="P6" s="606"/>
      <c r="Q6" s="607"/>
      <c r="R6" s="608">
        <v>83140</v>
      </c>
      <c r="S6" s="609"/>
      <c r="T6" s="609"/>
      <c r="U6" s="609"/>
      <c r="V6" s="609"/>
      <c r="W6" s="609"/>
      <c r="X6" s="609"/>
      <c r="Y6" s="610"/>
      <c r="Z6" s="646">
        <v>0.9</v>
      </c>
      <c r="AA6" s="646"/>
      <c r="AB6" s="646"/>
      <c r="AC6" s="646"/>
      <c r="AD6" s="647">
        <v>83140</v>
      </c>
      <c r="AE6" s="647"/>
      <c r="AF6" s="647"/>
      <c r="AG6" s="647"/>
      <c r="AH6" s="647"/>
      <c r="AI6" s="647"/>
      <c r="AJ6" s="647"/>
      <c r="AK6" s="647"/>
      <c r="AL6" s="611">
        <v>1.4</v>
      </c>
      <c r="AM6" s="612"/>
      <c r="AN6" s="612"/>
      <c r="AO6" s="648"/>
      <c r="AP6" s="605" t="s">
        <v>238</v>
      </c>
      <c r="AQ6" s="606"/>
      <c r="AR6" s="606"/>
      <c r="AS6" s="606"/>
      <c r="AT6" s="606"/>
      <c r="AU6" s="606"/>
      <c r="AV6" s="606"/>
      <c r="AW6" s="606"/>
      <c r="AX6" s="606"/>
      <c r="AY6" s="606"/>
      <c r="AZ6" s="606"/>
      <c r="BA6" s="606"/>
      <c r="BB6" s="606"/>
      <c r="BC6" s="606"/>
      <c r="BD6" s="606"/>
      <c r="BE6" s="606"/>
      <c r="BF6" s="607"/>
      <c r="BG6" s="608">
        <v>1817181</v>
      </c>
      <c r="BH6" s="609"/>
      <c r="BI6" s="609"/>
      <c r="BJ6" s="609"/>
      <c r="BK6" s="609"/>
      <c r="BL6" s="609"/>
      <c r="BM6" s="609"/>
      <c r="BN6" s="610"/>
      <c r="BO6" s="646">
        <v>98.1</v>
      </c>
      <c r="BP6" s="646"/>
      <c r="BQ6" s="646"/>
      <c r="BR6" s="646"/>
      <c r="BS6" s="647">
        <v>22828</v>
      </c>
      <c r="BT6" s="647"/>
      <c r="BU6" s="647"/>
      <c r="BV6" s="647"/>
      <c r="BW6" s="647"/>
      <c r="BX6" s="647"/>
      <c r="BY6" s="647"/>
      <c r="BZ6" s="647"/>
      <c r="CA6" s="647"/>
      <c r="CB6" s="687"/>
      <c r="CD6" s="666" t="s">
        <v>239</v>
      </c>
      <c r="CE6" s="667"/>
      <c r="CF6" s="667"/>
      <c r="CG6" s="667"/>
      <c r="CH6" s="667"/>
      <c r="CI6" s="667"/>
      <c r="CJ6" s="667"/>
      <c r="CK6" s="667"/>
      <c r="CL6" s="667"/>
      <c r="CM6" s="667"/>
      <c r="CN6" s="667"/>
      <c r="CO6" s="667"/>
      <c r="CP6" s="667"/>
      <c r="CQ6" s="668"/>
      <c r="CR6" s="608">
        <v>76091</v>
      </c>
      <c r="CS6" s="609"/>
      <c r="CT6" s="609"/>
      <c r="CU6" s="609"/>
      <c r="CV6" s="609"/>
      <c r="CW6" s="609"/>
      <c r="CX6" s="609"/>
      <c r="CY6" s="610"/>
      <c r="CZ6" s="690">
        <v>0.9</v>
      </c>
      <c r="DA6" s="672"/>
      <c r="DB6" s="672"/>
      <c r="DC6" s="692"/>
      <c r="DD6" s="614" t="s">
        <v>131</v>
      </c>
      <c r="DE6" s="609"/>
      <c r="DF6" s="609"/>
      <c r="DG6" s="609"/>
      <c r="DH6" s="609"/>
      <c r="DI6" s="609"/>
      <c r="DJ6" s="609"/>
      <c r="DK6" s="609"/>
      <c r="DL6" s="609"/>
      <c r="DM6" s="609"/>
      <c r="DN6" s="609"/>
      <c r="DO6" s="609"/>
      <c r="DP6" s="610"/>
      <c r="DQ6" s="614">
        <v>75341</v>
      </c>
      <c r="DR6" s="609"/>
      <c r="DS6" s="609"/>
      <c r="DT6" s="609"/>
      <c r="DU6" s="609"/>
      <c r="DV6" s="609"/>
      <c r="DW6" s="609"/>
      <c r="DX6" s="609"/>
      <c r="DY6" s="609"/>
      <c r="DZ6" s="609"/>
      <c r="EA6" s="609"/>
      <c r="EB6" s="609"/>
      <c r="EC6" s="645"/>
    </row>
    <row r="7" spans="2:143" ht="11.25" customHeight="1" x14ac:dyDescent="0.2">
      <c r="B7" s="605" t="s">
        <v>240</v>
      </c>
      <c r="C7" s="606"/>
      <c r="D7" s="606"/>
      <c r="E7" s="606"/>
      <c r="F7" s="606"/>
      <c r="G7" s="606"/>
      <c r="H7" s="606"/>
      <c r="I7" s="606"/>
      <c r="J7" s="606"/>
      <c r="K7" s="606"/>
      <c r="L7" s="606"/>
      <c r="M7" s="606"/>
      <c r="N7" s="606"/>
      <c r="O7" s="606"/>
      <c r="P7" s="606"/>
      <c r="Q7" s="607"/>
      <c r="R7" s="608">
        <v>569</v>
      </c>
      <c r="S7" s="609"/>
      <c r="T7" s="609"/>
      <c r="U7" s="609"/>
      <c r="V7" s="609"/>
      <c r="W7" s="609"/>
      <c r="X7" s="609"/>
      <c r="Y7" s="610"/>
      <c r="Z7" s="646">
        <v>0</v>
      </c>
      <c r="AA7" s="646"/>
      <c r="AB7" s="646"/>
      <c r="AC7" s="646"/>
      <c r="AD7" s="647">
        <v>569</v>
      </c>
      <c r="AE7" s="647"/>
      <c r="AF7" s="647"/>
      <c r="AG7" s="647"/>
      <c r="AH7" s="647"/>
      <c r="AI7" s="647"/>
      <c r="AJ7" s="647"/>
      <c r="AK7" s="647"/>
      <c r="AL7" s="611">
        <v>0</v>
      </c>
      <c r="AM7" s="612"/>
      <c r="AN7" s="612"/>
      <c r="AO7" s="648"/>
      <c r="AP7" s="605" t="s">
        <v>241</v>
      </c>
      <c r="AQ7" s="606"/>
      <c r="AR7" s="606"/>
      <c r="AS7" s="606"/>
      <c r="AT7" s="606"/>
      <c r="AU7" s="606"/>
      <c r="AV7" s="606"/>
      <c r="AW7" s="606"/>
      <c r="AX7" s="606"/>
      <c r="AY7" s="606"/>
      <c r="AZ7" s="606"/>
      <c r="BA7" s="606"/>
      <c r="BB7" s="606"/>
      <c r="BC7" s="606"/>
      <c r="BD7" s="606"/>
      <c r="BE7" s="606"/>
      <c r="BF7" s="607"/>
      <c r="BG7" s="608">
        <v>604288</v>
      </c>
      <c r="BH7" s="609"/>
      <c r="BI7" s="609"/>
      <c r="BJ7" s="609"/>
      <c r="BK7" s="609"/>
      <c r="BL7" s="609"/>
      <c r="BM7" s="609"/>
      <c r="BN7" s="610"/>
      <c r="BO7" s="646">
        <v>32.6</v>
      </c>
      <c r="BP7" s="646"/>
      <c r="BQ7" s="646"/>
      <c r="BR7" s="646"/>
      <c r="BS7" s="647">
        <v>22828</v>
      </c>
      <c r="BT7" s="647"/>
      <c r="BU7" s="647"/>
      <c r="BV7" s="647"/>
      <c r="BW7" s="647"/>
      <c r="BX7" s="647"/>
      <c r="BY7" s="647"/>
      <c r="BZ7" s="647"/>
      <c r="CA7" s="647"/>
      <c r="CB7" s="687"/>
      <c r="CD7" s="605" t="s">
        <v>242</v>
      </c>
      <c r="CE7" s="606"/>
      <c r="CF7" s="606"/>
      <c r="CG7" s="606"/>
      <c r="CH7" s="606"/>
      <c r="CI7" s="606"/>
      <c r="CJ7" s="606"/>
      <c r="CK7" s="606"/>
      <c r="CL7" s="606"/>
      <c r="CM7" s="606"/>
      <c r="CN7" s="606"/>
      <c r="CO7" s="606"/>
      <c r="CP7" s="606"/>
      <c r="CQ7" s="607"/>
      <c r="CR7" s="608">
        <v>1123525</v>
      </c>
      <c r="CS7" s="609"/>
      <c r="CT7" s="609"/>
      <c r="CU7" s="609"/>
      <c r="CV7" s="609"/>
      <c r="CW7" s="609"/>
      <c r="CX7" s="609"/>
      <c r="CY7" s="610"/>
      <c r="CZ7" s="646">
        <v>13</v>
      </c>
      <c r="DA7" s="646"/>
      <c r="DB7" s="646"/>
      <c r="DC7" s="646"/>
      <c r="DD7" s="614">
        <v>75770</v>
      </c>
      <c r="DE7" s="609"/>
      <c r="DF7" s="609"/>
      <c r="DG7" s="609"/>
      <c r="DH7" s="609"/>
      <c r="DI7" s="609"/>
      <c r="DJ7" s="609"/>
      <c r="DK7" s="609"/>
      <c r="DL7" s="609"/>
      <c r="DM7" s="609"/>
      <c r="DN7" s="609"/>
      <c r="DO7" s="609"/>
      <c r="DP7" s="610"/>
      <c r="DQ7" s="614">
        <v>909429</v>
      </c>
      <c r="DR7" s="609"/>
      <c r="DS7" s="609"/>
      <c r="DT7" s="609"/>
      <c r="DU7" s="609"/>
      <c r="DV7" s="609"/>
      <c r="DW7" s="609"/>
      <c r="DX7" s="609"/>
      <c r="DY7" s="609"/>
      <c r="DZ7" s="609"/>
      <c r="EA7" s="609"/>
      <c r="EB7" s="609"/>
      <c r="EC7" s="645"/>
    </row>
    <row r="8" spans="2:143" ht="11.25" customHeight="1" x14ac:dyDescent="0.2">
      <c r="B8" s="605" t="s">
        <v>243</v>
      </c>
      <c r="C8" s="606"/>
      <c r="D8" s="606"/>
      <c r="E8" s="606"/>
      <c r="F8" s="606"/>
      <c r="G8" s="606"/>
      <c r="H8" s="606"/>
      <c r="I8" s="606"/>
      <c r="J8" s="606"/>
      <c r="K8" s="606"/>
      <c r="L8" s="606"/>
      <c r="M8" s="606"/>
      <c r="N8" s="606"/>
      <c r="O8" s="606"/>
      <c r="P8" s="606"/>
      <c r="Q8" s="607"/>
      <c r="R8" s="608">
        <v>10437</v>
      </c>
      <c r="S8" s="609"/>
      <c r="T8" s="609"/>
      <c r="U8" s="609"/>
      <c r="V8" s="609"/>
      <c r="W8" s="609"/>
      <c r="X8" s="609"/>
      <c r="Y8" s="610"/>
      <c r="Z8" s="646">
        <v>0.1</v>
      </c>
      <c r="AA8" s="646"/>
      <c r="AB8" s="646"/>
      <c r="AC8" s="646"/>
      <c r="AD8" s="647">
        <v>10437</v>
      </c>
      <c r="AE8" s="647"/>
      <c r="AF8" s="647"/>
      <c r="AG8" s="647"/>
      <c r="AH8" s="647"/>
      <c r="AI8" s="647"/>
      <c r="AJ8" s="647"/>
      <c r="AK8" s="647"/>
      <c r="AL8" s="611">
        <v>0.2</v>
      </c>
      <c r="AM8" s="612"/>
      <c r="AN8" s="612"/>
      <c r="AO8" s="648"/>
      <c r="AP8" s="605" t="s">
        <v>244</v>
      </c>
      <c r="AQ8" s="606"/>
      <c r="AR8" s="606"/>
      <c r="AS8" s="606"/>
      <c r="AT8" s="606"/>
      <c r="AU8" s="606"/>
      <c r="AV8" s="606"/>
      <c r="AW8" s="606"/>
      <c r="AX8" s="606"/>
      <c r="AY8" s="606"/>
      <c r="AZ8" s="606"/>
      <c r="BA8" s="606"/>
      <c r="BB8" s="606"/>
      <c r="BC8" s="606"/>
      <c r="BD8" s="606"/>
      <c r="BE8" s="606"/>
      <c r="BF8" s="607"/>
      <c r="BG8" s="608">
        <v>21927</v>
      </c>
      <c r="BH8" s="609"/>
      <c r="BI8" s="609"/>
      <c r="BJ8" s="609"/>
      <c r="BK8" s="609"/>
      <c r="BL8" s="609"/>
      <c r="BM8" s="609"/>
      <c r="BN8" s="610"/>
      <c r="BO8" s="646">
        <v>1.2</v>
      </c>
      <c r="BP8" s="646"/>
      <c r="BQ8" s="646"/>
      <c r="BR8" s="646"/>
      <c r="BS8" s="647" t="s">
        <v>131</v>
      </c>
      <c r="BT8" s="647"/>
      <c r="BU8" s="647"/>
      <c r="BV8" s="647"/>
      <c r="BW8" s="647"/>
      <c r="BX8" s="647"/>
      <c r="BY8" s="647"/>
      <c r="BZ8" s="647"/>
      <c r="CA8" s="647"/>
      <c r="CB8" s="687"/>
      <c r="CD8" s="605" t="s">
        <v>245</v>
      </c>
      <c r="CE8" s="606"/>
      <c r="CF8" s="606"/>
      <c r="CG8" s="606"/>
      <c r="CH8" s="606"/>
      <c r="CI8" s="606"/>
      <c r="CJ8" s="606"/>
      <c r="CK8" s="606"/>
      <c r="CL8" s="606"/>
      <c r="CM8" s="606"/>
      <c r="CN8" s="606"/>
      <c r="CO8" s="606"/>
      <c r="CP8" s="606"/>
      <c r="CQ8" s="607"/>
      <c r="CR8" s="608">
        <v>2284614</v>
      </c>
      <c r="CS8" s="609"/>
      <c r="CT8" s="609"/>
      <c r="CU8" s="609"/>
      <c r="CV8" s="609"/>
      <c r="CW8" s="609"/>
      <c r="CX8" s="609"/>
      <c r="CY8" s="610"/>
      <c r="CZ8" s="646">
        <v>26.5</v>
      </c>
      <c r="DA8" s="646"/>
      <c r="DB8" s="646"/>
      <c r="DC8" s="646"/>
      <c r="DD8" s="614">
        <v>10269</v>
      </c>
      <c r="DE8" s="609"/>
      <c r="DF8" s="609"/>
      <c r="DG8" s="609"/>
      <c r="DH8" s="609"/>
      <c r="DI8" s="609"/>
      <c r="DJ8" s="609"/>
      <c r="DK8" s="609"/>
      <c r="DL8" s="609"/>
      <c r="DM8" s="609"/>
      <c r="DN8" s="609"/>
      <c r="DO8" s="609"/>
      <c r="DP8" s="610"/>
      <c r="DQ8" s="614">
        <v>1283493</v>
      </c>
      <c r="DR8" s="609"/>
      <c r="DS8" s="609"/>
      <c r="DT8" s="609"/>
      <c r="DU8" s="609"/>
      <c r="DV8" s="609"/>
      <c r="DW8" s="609"/>
      <c r="DX8" s="609"/>
      <c r="DY8" s="609"/>
      <c r="DZ8" s="609"/>
      <c r="EA8" s="609"/>
      <c r="EB8" s="609"/>
      <c r="EC8" s="645"/>
    </row>
    <row r="9" spans="2:143" ht="11.25" customHeight="1" x14ac:dyDescent="0.2">
      <c r="B9" s="605" t="s">
        <v>246</v>
      </c>
      <c r="C9" s="606"/>
      <c r="D9" s="606"/>
      <c r="E9" s="606"/>
      <c r="F9" s="606"/>
      <c r="G9" s="606"/>
      <c r="H9" s="606"/>
      <c r="I9" s="606"/>
      <c r="J9" s="606"/>
      <c r="K9" s="606"/>
      <c r="L9" s="606"/>
      <c r="M9" s="606"/>
      <c r="N9" s="606"/>
      <c r="O9" s="606"/>
      <c r="P9" s="606"/>
      <c r="Q9" s="607"/>
      <c r="R9" s="608">
        <v>6930</v>
      </c>
      <c r="S9" s="609"/>
      <c r="T9" s="609"/>
      <c r="U9" s="609"/>
      <c r="V9" s="609"/>
      <c r="W9" s="609"/>
      <c r="X9" s="609"/>
      <c r="Y9" s="610"/>
      <c r="Z9" s="646">
        <v>0.1</v>
      </c>
      <c r="AA9" s="646"/>
      <c r="AB9" s="646"/>
      <c r="AC9" s="646"/>
      <c r="AD9" s="647">
        <v>6930</v>
      </c>
      <c r="AE9" s="647"/>
      <c r="AF9" s="647"/>
      <c r="AG9" s="647"/>
      <c r="AH9" s="647"/>
      <c r="AI9" s="647"/>
      <c r="AJ9" s="647"/>
      <c r="AK9" s="647"/>
      <c r="AL9" s="611">
        <v>0.1</v>
      </c>
      <c r="AM9" s="612"/>
      <c r="AN9" s="612"/>
      <c r="AO9" s="648"/>
      <c r="AP9" s="605" t="s">
        <v>247</v>
      </c>
      <c r="AQ9" s="606"/>
      <c r="AR9" s="606"/>
      <c r="AS9" s="606"/>
      <c r="AT9" s="606"/>
      <c r="AU9" s="606"/>
      <c r="AV9" s="606"/>
      <c r="AW9" s="606"/>
      <c r="AX9" s="606"/>
      <c r="AY9" s="606"/>
      <c r="AZ9" s="606"/>
      <c r="BA9" s="606"/>
      <c r="BB9" s="606"/>
      <c r="BC9" s="606"/>
      <c r="BD9" s="606"/>
      <c r="BE9" s="606"/>
      <c r="BF9" s="607"/>
      <c r="BG9" s="608">
        <v>469706</v>
      </c>
      <c r="BH9" s="609"/>
      <c r="BI9" s="609"/>
      <c r="BJ9" s="609"/>
      <c r="BK9" s="609"/>
      <c r="BL9" s="609"/>
      <c r="BM9" s="609"/>
      <c r="BN9" s="610"/>
      <c r="BO9" s="646">
        <v>25.4</v>
      </c>
      <c r="BP9" s="646"/>
      <c r="BQ9" s="646"/>
      <c r="BR9" s="646"/>
      <c r="BS9" s="647" t="s">
        <v>131</v>
      </c>
      <c r="BT9" s="647"/>
      <c r="BU9" s="647"/>
      <c r="BV9" s="647"/>
      <c r="BW9" s="647"/>
      <c r="BX9" s="647"/>
      <c r="BY9" s="647"/>
      <c r="BZ9" s="647"/>
      <c r="CA9" s="647"/>
      <c r="CB9" s="687"/>
      <c r="CD9" s="605" t="s">
        <v>248</v>
      </c>
      <c r="CE9" s="606"/>
      <c r="CF9" s="606"/>
      <c r="CG9" s="606"/>
      <c r="CH9" s="606"/>
      <c r="CI9" s="606"/>
      <c r="CJ9" s="606"/>
      <c r="CK9" s="606"/>
      <c r="CL9" s="606"/>
      <c r="CM9" s="606"/>
      <c r="CN9" s="606"/>
      <c r="CO9" s="606"/>
      <c r="CP9" s="606"/>
      <c r="CQ9" s="607"/>
      <c r="CR9" s="608">
        <v>717622</v>
      </c>
      <c r="CS9" s="609"/>
      <c r="CT9" s="609"/>
      <c r="CU9" s="609"/>
      <c r="CV9" s="609"/>
      <c r="CW9" s="609"/>
      <c r="CX9" s="609"/>
      <c r="CY9" s="610"/>
      <c r="CZ9" s="646">
        <v>8.3000000000000007</v>
      </c>
      <c r="DA9" s="646"/>
      <c r="DB9" s="646"/>
      <c r="DC9" s="646"/>
      <c r="DD9" s="614">
        <v>15413</v>
      </c>
      <c r="DE9" s="609"/>
      <c r="DF9" s="609"/>
      <c r="DG9" s="609"/>
      <c r="DH9" s="609"/>
      <c r="DI9" s="609"/>
      <c r="DJ9" s="609"/>
      <c r="DK9" s="609"/>
      <c r="DL9" s="609"/>
      <c r="DM9" s="609"/>
      <c r="DN9" s="609"/>
      <c r="DO9" s="609"/>
      <c r="DP9" s="610"/>
      <c r="DQ9" s="614">
        <v>459400</v>
      </c>
      <c r="DR9" s="609"/>
      <c r="DS9" s="609"/>
      <c r="DT9" s="609"/>
      <c r="DU9" s="609"/>
      <c r="DV9" s="609"/>
      <c r="DW9" s="609"/>
      <c r="DX9" s="609"/>
      <c r="DY9" s="609"/>
      <c r="DZ9" s="609"/>
      <c r="EA9" s="609"/>
      <c r="EB9" s="609"/>
      <c r="EC9" s="645"/>
    </row>
    <row r="10" spans="2:143" ht="11.25" customHeight="1" x14ac:dyDescent="0.2">
      <c r="B10" s="605" t="s">
        <v>249</v>
      </c>
      <c r="C10" s="606"/>
      <c r="D10" s="606"/>
      <c r="E10" s="606"/>
      <c r="F10" s="606"/>
      <c r="G10" s="606"/>
      <c r="H10" s="606"/>
      <c r="I10" s="606"/>
      <c r="J10" s="606"/>
      <c r="K10" s="606"/>
      <c r="L10" s="606"/>
      <c r="M10" s="606"/>
      <c r="N10" s="606"/>
      <c r="O10" s="606"/>
      <c r="P10" s="606"/>
      <c r="Q10" s="607"/>
      <c r="R10" s="608" t="s">
        <v>131</v>
      </c>
      <c r="S10" s="609"/>
      <c r="T10" s="609"/>
      <c r="U10" s="609"/>
      <c r="V10" s="609"/>
      <c r="W10" s="609"/>
      <c r="X10" s="609"/>
      <c r="Y10" s="610"/>
      <c r="Z10" s="646" t="s">
        <v>131</v>
      </c>
      <c r="AA10" s="646"/>
      <c r="AB10" s="646"/>
      <c r="AC10" s="646"/>
      <c r="AD10" s="647" t="s">
        <v>131</v>
      </c>
      <c r="AE10" s="647"/>
      <c r="AF10" s="647"/>
      <c r="AG10" s="647"/>
      <c r="AH10" s="647"/>
      <c r="AI10" s="647"/>
      <c r="AJ10" s="647"/>
      <c r="AK10" s="647"/>
      <c r="AL10" s="611" t="s">
        <v>131</v>
      </c>
      <c r="AM10" s="612"/>
      <c r="AN10" s="612"/>
      <c r="AO10" s="648"/>
      <c r="AP10" s="605" t="s">
        <v>250</v>
      </c>
      <c r="AQ10" s="606"/>
      <c r="AR10" s="606"/>
      <c r="AS10" s="606"/>
      <c r="AT10" s="606"/>
      <c r="AU10" s="606"/>
      <c r="AV10" s="606"/>
      <c r="AW10" s="606"/>
      <c r="AX10" s="606"/>
      <c r="AY10" s="606"/>
      <c r="AZ10" s="606"/>
      <c r="BA10" s="606"/>
      <c r="BB10" s="606"/>
      <c r="BC10" s="606"/>
      <c r="BD10" s="606"/>
      <c r="BE10" s="606"/>
      <c r="BF10" s="607"/>
      <c r="BG10" s="608">
        <v>32214</v>
      </c>
      <c r="BH10" s="609"/>
      <c r="BI10" s="609"/>
      <c r="BJ10" s="609"/>
      <c r="BK10" s="609"/>
      <c r="BL10" s="609"/>
      <c r="BM10" s="609"/>
      <c r="BN10" s="610"/>
      <c r="BO10" s="646">
        <v>1.7</v>
      </c>
      <c r="BP10" s="646"/>
      <c r="BQ10" s="646"/>
      <c r="BR10" s="646"/>
      <c r="BS10" s="647" t="s">
        <v>131</v>
      </c>
      <c r="BT10" s="647"/>
      <c r="BU10" s="647"/>
      <c r="BV10" s="647"/>
      <c r="BW10" s="647"/>
      <c r="BX10" s="647"/>
      <c r="BY10" s="647"/>
      <c r="BZ10" s="647"/>
      <c r="CA10" s="647"/>
      <c r="CB10" s="687"/>
      <c r="CD10" s="605" t="s">
        <v>251</v>
      </c>
      <c r="CE10" s="606"/>
      <c r="CF10" s="606"/>
      <c r="CG10" s="606"/>
      <c r="CH10" s="606"/>
      <c r="CI10" s="606"/>
      <c r="CJ10" s="606"/>
      <c r="CK10" s="606"/>
      <c r="CL10" s="606"/>
      <c r="CM10" s="606"/>
      <c r="CN10" s="606"/>
      <c r="CO10" s="606"/>
      <c r="CP10" s="606"/>
      <c r="CQ10" s="607"/>
      <c r="CR10" s="608" t="s">
        <v>131</v>
      </c>
      <c r="CS10" s="609"/>
      <c r="CT10" s="609"/>
      <c r="CU10" s="609"/>
      <c r="CV10" s="609"/>
      <c r="CW10" s="609"/>
      <c r="CX10" s="609"/>
      <c r="CY10" s="610"/>
      <c r="CZ10" s="646" t="s">
        <v>131</v>
      </c>
      <c r="DA10" s="646"/>
      <c r="DB10" s="646"/>
      <c r="DC10" s="646"/>
      <c r="DD10" s="614" t="s">
        <v>252</v>
      </c>
      <c r="DE10" s="609"/>
      <c r="DF10" s="609"/>
      <c r="DG10" s="609"/>
      <c r="DH10" s="609"/>
      <c r="DI10" s="609"/>
      <c r="DJ10" s="609"/>
      <c r="DK10" s="609"/>
      <c r="DL10" s="609"/>
      <c r="DM10" s="609"/>
      <c r="DN10" s="609"/>
      <c r="DO10" s="609"/>
      <c r="DP10" s="610"/>
      <c r="DQ10" s="614" t="s">
        <v>131</v>
      </c>
      <c r="DR10" s="609"/>
      <c r="DS10" s="609"/>
      <c r="DT10" s="609"/>
      <c r="DU10" s="609"/>
      <c r="DV10" s="609"/>
      <c r="DW10" s="609"/>
      <c r="DX10" s="609"/>
      <c r="DY10" s="609"/>
      <c r="DZ10" s="609"/>
      <c r="EA10" s="609"/>
      <c r="EB10" s="609"/>
      <c r="EC10" s="645"/>
    </row>
    <row r="11" spans="2:143" ht="11.25" customHeight="1" x14ac:dyDescent="0.2">
      <c r="B11" s="605" t="s">
        <v>253</v>
      </c>
      <c r="C11" s="606"/>
      <c r="D11" s="606"/>
      <c r="E11" s="606"/>
      <c r="F11" s="606"/>
      <c r="G11" s="606"/>
      <c r="H11" s="606"/>
      <c r="I11" s="606"/>
      <c r="J11" s="606"/>
      <c r="K11" s="606"/>
      <c r="L11" s="606"/>
      <c r="M11" s="606"/>
      <c r="N11" s="606"/>
      <c r="O11" s="606"/>
      <c r="P11" s="606"/>
      <c r="Q11" s="607"/>
      <c r="R11" s="608">
        <v>323589</v>
      </c>
      <c r="S11" s="609"/>
      <c r="T11" s="609"/>
      <c r="U11" s="609"/>
      <c r="V11" s="609"/>
      <c r="W11" s="609"/>
      <c r="X11" s="609"/>
      <c r="Y11" s="610"/>
      <c r="Z11" s="611">
        <v>3.4</v>
      </c>
      <c r="AA11" s="612"/>
      <c r="AB11" s="612"/>
      <c r="AC11" s="613"/>
      <c r="AD11" s="614">
        <v>323589</v>
      </c>
      <c r="AE11" s="609"/>
      <c r="AF11" s="609"/>
      <c r="AG11" s="609"/>
      <c r="AH11" s="609"/>
      <c r="AI11" s="609"/>
      <c r="AJ11" s="609"/>
      <c r="AK11" s="610"/>
      <c r="AL11" s="611">
        <v>5.5</v>
      </c>
      <c r="AM11" s="612"/>
      <c r="AN11" s="612"/>
      <c r="AO11" s="648"/>
      <c r="AP11" s="605" t="s">
        <v>254</v>
      </c>
      <c r="AQ11" s="606"/>
      <c r="AR11" s="606"/>
      <c r="AS11" s="606"/>
      <c r="AT11" s="606"/>
      <c r="AU11" s="606"/>
      <c r="AV11" s="606"/>
      <c r="AW11" s="606"/>
      <c r="AX11" s="606"/>
      <c r="AY11" s="606"/>
      <c r="AZ11" s="606"/>
      <c r="BA11" s="606"/>
      <c r="BB11" s="606"/>
      <c r="BC11" s="606"/>
      <c r="BD11" s="606"/>
      <c r="BE11" s="606"/>
      <c r="BF11" s="607"/>
      <c r="BG11" s="608">
        <v>80441</v>
      </c>
      <c r="BH11" s="609"/>
      <c r="BI11" s="609"/>
      <c r="BJ11" s="609"/>
      <c r="BK11" s="609"/>
      <c r="BL11" s="609"/>
      <c r="BM11" s="609"/>
      <c r="BN11" s="610"/>
      <c r="BO11" s="646">
        <v>4.3</v>
      </c>
      <c r="BP11" s="646"/>
      <c r="BQ11" s="646"/>
      <c r="BR11" s="646"/>
      <c r="BS11" s="647">
        <v>22828</v>
      </c>
      <c r="BT11" s="647"/>
      <c r="BU11" s="647"/>
      <c r="BV11" s="647"/>
      <c r="BW11" s="647"/>
      <c r="BX11" s="647"/>
      <c r="BY11" s="647"/>
      <c r="BZ11" s="647"/>
      <c r="CA11" s="647"/>
      <c r="CB11" s="687"/>
      <c r="CD11" s="605" t="s">
        <v>255</v>
      </c>
      <c r="CE11" s="606"/>
      <c r="CF11" s="606"/>
      <c r="CG11" s="606"/>
      <c r="CH11" s="606"/>
      <c r="CI11" s="606"/>
      <c r="CJ11" s="606"/>
      <c r="CK11" s="606"/>
      <c r="CL11" s="606"/>
      <c r="CM11" s="606"/>
      <c r="CN11" s="606"/>
      <c r="CO11" s="606"/>
      <c r="CP11" s="606"/>
      <c r="CQ11" s="607"/>
      <c r="CR11" s="608">
        <v>484207</v>
      </c>
      <c r="CS11" s="609"/>
      <c r="CT11" s="609"/>
      <c r="CU11" s="609"/>
      <c r="CV11" s="609"/>
      <c r="CW11" s="609"/>
      <c r="CX11" s="609"/>
      <c r="CY11" s="610"/>
      <c r="CZ11" s="646">
        <v>5.6</v>
      </c>
      <c r="DA11" s="646"/>
      <c r="DB11" s="646"/>
      <c r="DC11" s="646"/>
      <c r="DD11" s="614">
        <v>131144</v>
      </c>
      <c r="DE11" s="609"/>
      <c r="DF11" s="609"/>
      <c r="DG11" s="609"/>
      <c r="DH11" s="609"/>
      <c r="DI11" s="609"/>
      <c r="DJ11" s="609"/>
      <c r="DK11" s="609"/>
      <c r="DL11" s="609"/>
      <c r="DM11" s="609"/>
      <c r="DN11" s="609"/>
      <c r="DO11" s="609"/>
      <c r="DP11" s="610"/>
      <c r="DQ11" s="614">
        <v>264951</v>
      </c>
      <c r="DR11" s="609"/>
      <c r="DS11" s="609"/>
      <c r="DT11" s="609"/>
      <c r="DU11" s="609"/>
      <c r="DV11" s="609"/>
      <c r="DW11" s="609"/>
      <c r="DX11" s="609"/>
      <c r="DY11" s="609"/>
      <c r="DZ11" s="609"/>
      <c r="EA11" s="609"/>
      <c r="EB11" s="609"/>
      <c r="EC11" s="645"/>
    </row>
    <row r="12" spans="2:143" ht="11.25" customHeight="1" x14ac:dyDescent="0.2">
      <c r="B12" s="605" t="s">
        <v>256</v>
      </c>
      <c r="C12" s="606"/>
      <c r="D12" s="606"/>
      <c r="E12" s="606"/>
      <c r="F12" s="606"/>
      <c r="G12" s="606"/>
      <c r="H12" s="606"/>
      <c r="I12" s="606"/>
      <c r="J12" s="606"/>
      <c r="K12" s="606"/>
      <c r="L12" s="606"/>
      <c r="M12" s="606"/>
      <c r="N12" s="606"/>
      <c r="O12" s="606"/>
      <c r="P12" s="606"/>
      <c r="Q12" s="607"/>
      <c r="R12" s="608" t="s">
        <v>131</v>
      </c>
      <c r="S12" s="609"/>
      <c r="T12" s="609"/>
      <c r="U12" s="609"/>
      <c r="V12" s="609"/>
      <c r="W12" s="609"/>
      <c r="X12" s="609"/>
      <c r="Y12" s="610"/>
      <c r="Z12" s="646" t="s">
        <v>131</v>
      </c>
      <c r="AA12" s="646"/>
      <c r="AB12" s="646"/>
      <c r="AC12" s="646"/>
      <c r="AD12" s="647" t="s">
        <v>252</v>
      </c>
      <c r="AE12" s="647"/>
      <c r="AF12" s="647"/>
      <c r="AG12" s="647"/>
      <c r="AH12" s="647"/>
      <c r="AI12" s="647"/>
      <c r="AJ12" s="647"/>
      <c r="AK12" s="647"/>
      <c r="AL12" s="611" t="s">
        <v>131</v>
      </c>
      <c r="AM12" s="612"/>
      <c r="AN12" s="612"/>
      <c r="AO12" s="648"/>
      <c r="AP12" s="605" t="s">
        <v>257</v>
      </c>
      <c r="AQ12" s="606"/>
      <c r="AR12" s="606"/>
      <c r="AS12" s="606"/>
      <c r="AT12" s="606"/>
      <c r="AU12" s="606"/>
      <c r="AV12" s="606"/>
      <c r="AW12" s="606"/>
      <c r="AX12" s="606"/>
      <c r="AY12" s="606"/>
      <c r="AZ12" s="606"/>
      <c r="BA12" s="606"/>
      <c r="BB12" s="606"/>
      <c r="BC12" s="606"/>
      <c r="BD12" s="606"/>
      <c r="BE12" s="606"/>
      <c r="BF12" s="607"/>
      <c r="BG12" s="608">
        <v>1056668</v>
      </c>
      <c r="BH12" s="609"/>
      <c r="BI12" s="609"/>
      <c r="BJ12" s="609"/>
      <c r="BK12" s="609"/>
      <c r="BL12" s="609"/>
      <c r="BM12" s="609"/>
      <c r="BN12" s="610"/>
      <c r="BO12" s="646">
        <v>57.1</v>
      </c>
      <c r="BP12" s="646"/>
      <c r="BQ12" s="646"/>
      <c r="BR12" s="646"/>
      <c r="BS12" s="647" t="s">
        <v>131</v>
      </c>
      <c r="BT12" s="647"/>
      <c r="BU12" s="647"/>
      <c r="BV12" s="647"/>
      <c r="BW12" s="647"/>
      <c r="BX12" s="647"/>
      <c r="BY12" s="647"/>
      <c r="BZ12" s="647"/>
      <c r="CA12" s="647"/>
      <c r="CB12" s="687"/>
      <c r="CD12" s="605" t="s">
        <v>258</v>
      </c>
      <c r="CE12" s="606"/>
      <c r="CF12" s="606"/>
      <c r="CG12" s="606"/>
      <c r="CH12" s="606"/>
      <c r="CI12" s="606"/>
      <c r="CJ12" s="606"/>
      <c r="CK12" s="606"/>
      <c r="CL12" s="606"/>
      <c r="CM12" s="606"/>
      <c r="CN12" s="606"/>
      <c r="CO12" s="606"/>
      <c r="CP12" s="606"/>
      <c r="CQ12" s="607"/>
      <c r="CR12" s="608">
        <v>426498</v>
      </c>
      <c r="CS12" s="609"/>
      <c r="CT12" s="609"/>
      <c r="CU12" s="609"/>
      <c r="CV12" s="609"/>
      <c r="CW12" s="609"/>
      <c r="CX12" s="609"/>
      <c r="CY12" s="610"/>
      <c r="CZ12" s="646">
        <v>4.9000000000000004</v>
      </c>
      <c r="DA12" s="646"/>
      <c r="DB12" s="646"/>
      <c r="DC12" s="646"/>
      <c r="DD12" s="614">
        <v>50223</v>
      </c>
      <c r="DE12" s="609"/>
      <c r="DF12" s="609"/>
      <c r="DG12" s="609"/>
      <c r="DH12" s="609"/>
      <c r="DI12" s="609"/>
      <c r="DJ12" s="609"/>
      <c r="DK12" s="609"/>
      <c r="DL12" s="609"/>
      <c r="DM12" s="609"/>
      <c r="DN12" s="609"/>
      <c r="DO12" s="609"/>
      <c r="DP12" s="610"/>
      <c r="DQ12" s="614">
        <v>219171</v>
      </c>
      <c r="DR12" s="609"/>
      <c r="DS12" s="609"/>
      <c r="DT12" s="609"/>
      <c r="DU12" s="609"/>
      <c r="DV12" s="609"/>
      <c r="DW12" s="609"/>
      <c r="DX12" s="609"/>
      <c r="DY12" s="609"/>
      <c r="DZ12" s="609"/>
      <c r="EA12" s="609"/>
      <c r="EB12" s="609"/>
      <c r="EC12" s="645"/>
    </row>
    <row r="13" spans="2:143" ht="11.25" customHeight="1" x14ac:dyDescent="0.2">
      <c r="B13" s="605" t="s">
        <v>259</v>
      </c>
      <c r="C13" s="606"/>
      <c r="D13" s="606"/>
      <c r="E13" s="606"/>
      <c r="F13" s="606"/>
      <c r="G13" s="606"/>
      <c r="H13" s="606"/>
      <c r="I13" s="606"/>
      <c r="J13" s="606"/>
      <c r="K13" s="606"/>
      <c r="L13" s="606"/>
      <c r="M13" s="606"/>
      <c r="N13" s="606"/>
      <c r="O13" s="606"/>
      <c r="P13" s="606"/>
      <c r="Q13" s="607"/>
      <c r="R13" s="608" t="s">
        <v>131</v>
      </c>
      <c r="S13" s="609"/>
      <c r="T13" s="609"/>
      <c r="U13" s="609"/>
      <c r="V13" s="609"/>
      <c r="W13" s="609"/>
      <c r="X13" s="609"/>
      <c r="Y13" s="610"/>
      <c r="Z13" s="646" t="s">
        <v>131</v>
      </c>
      <c r="AA13" s="646"/>
      <c r="AB13" s="646"/>
      <c r="AC13" s="646"/>
      <c r="AD13" s="647" t="s">
        <v>131</v>
      </c>
      <c r="AE13" s="647"/>
      <c r="AF13" s="647"/>
      <c r="AG13" s="647"/>
      <c r="AH13" s="647"/>
      <c r="AI13" s="647"/>
      <c r="AJ13" s="647"/>
      <c r="AK13" s="647"/>
      <c r="AL13" s="611" t="s">
        <v>252</v>
      </c>
      <c r="AM13" s="612"/>
      <c r="AN13" s="612"/>
      <c r="AO13" s="648"/>
      <c r="AP13" s="605" t="s">
        <v>260</v>
      </c>
      <c r="AQ13" s="606"/>
      <c r="AR13" s="606"/>
      <c r="AS13" s="606"/>
      <c r="AT13" s="606"/>
      <c r="AU13" s="606"/>
      <c r="AV13" s="606"/>
      <c r="AW13" s="606"/>
      <c r="AX13" s="606"/>
      <c r="AY13" s="606"/>
      <c r="AZ13" s="606"/>
      <c r="BA13" s="606"/>
      <c r="BB13" s="606"/>
      <c r="BC13" s="606"/>
      <c r="BD13" s="606"/>
      <c r="BE13" s="606"/>
      <c r="BF13" s="607"/>
      <c r="BG13" s="608">
        <v>1051484</v>
      </c>
      <c r="BH13" s="609"/>
      <c r="BI13" s="609"/>
      <c r="BJ13" s="609"/>
      <c r="BK13" s="609"/>
      <c r="BL13" s="609"/>
      <c r="BM13" s="609"/>
      <c r="BN13" s="610"/>
      <c r="BO13" s="646">
        <v>56.8</v>
      </c>
      <c r="BP13" s="646"/>
      <c r="BQ13" s="646"/>
      <c r="BR13" s="646"/>
      <c r="BS13" s="647" t="s">
        <v>131</v>
      </c>
      <c r="BT13" s="647"/>
      <c r="BU13" s="647"/>
      <c r="BV13" s="647"/>
      <c r="BW13" s="647"/>
      <c r="BX13" s="647"/>
      <c r="BY13" s="647"/>
      <c r="BZ13" s="647"/>
      <c r="CA13" s="647"/>
      <c r="CB13" s="687"/>
      <c r="CD13" s="605" t="s">
        <v>261</v>
      </c>
      <c r="CE13" s="606"/>
      <c r="CF13" s="606"/>
      <c r="CG13" s="606"/>
      <c r="CH13" s="606"/>
      <c r="CI13" s="606"/>
      <c r="CJ13" s="606"/>
      <c r="CK13" s="606"/>
      <c r="CL13" s="606"/>
      <c r="CM13" s="606"/>
      <c r="CN13" s="606"/>
      <c r="CO13" s="606"/>
      <c r="CP13" s="606"/>
      <c r="CQ13" s="607"/>
      <c r="CR13" s="608">
        <v>1273240</v>
      </c>
      <c r="CS13" s="609"/>
      <c r="CT13" s="609"/>
      <c r="CU13" s="609"/>
      <c r="CV13" s="609"/>
      <c r="CW13" s="609"/>
      <c r="CX13" s="609"/>
      <c r="CY13" s="610"/>
      <c r="CZ13" s="646">
        <v>14.8</v>
      </c>
      <c r="DA13" s="646"/>
      <c r="DB13" s="646"/>
      <c r="DC13" s="646"/>
      <c r="DD13" s="614">
        <v>479333</v>
      </c>
      <c r="DE13" s="609"/>
      <c r="DF13" s="609"/>
      <c r="DG13" s="609"/>
      <c r="DH13" s="609"/>
      <c r="DI13" s="609"/>
      <c r="DJ13" s="609"/>
      <c r="DK13" s="609"/>
      <c r="DL13" s="609"/>
      <c r="DM13" s="609"/>
      <c r="DN13" s="609"/>
      <c r="DO13" s="609"/>
      <c r="DP13" s="610"/>
      <c r="DQ13" s="614">
        <v>975768</v>
      </c>
      <c r="DR13" s="609"/>
      <c r="DS13" s="609"/>
      <c r="DT13" s="609"/>
      <c r="DU13" s="609"/>
      <c r="DV13" s="609"/>
      <c r="DW13" s="609"/>
      <c r="DX13" s="609"/>
      <c r="DY13" s="609"/>
      <c r="DZ13" s="609"/>
      <c r="EA13" s="609"/>
      <c r="EB13" s="609"/>
      <c r="EC13" s="645"/>
    </row>
    <row r="14" spans="2:143" ht="11.25" customHeight="1" x14ac:dyDescent="0.2">
      <c r="B14" s="605" t="s">
        <v>262</v>
      </c>
      <c r="C14" s="606"/>
      <c r="D14" s="606"/>
      <c r="E14" s="606"/>
      <c r="F14" s="606"/>
      <c r="G14" s="606"/>
      <c r="H14" s="606"/>
      <c r="I14" s="606"/>
      <c r="J14" s="606"/>
      <c r="K14" s="606"/>
      <c r="L14" s="606"/>
      <c r="M14" s="606"/>
      <c r="N14" s="606"/>
      <c r="O14" s="606"/>
      <c r="P14" s="606"/>
      <c r="Q14" s="607"/>
      <c r="R14" s="608">
        <v>147</v>
      </c>
      <c r="S14" s="609"/>
      <c r="T14" s="609"/>
      <c r="U14" s="609"/>
      <c r="V14" s="609"/>
      <c r="W14" s="609"/>
      <c r="X14" s="609"/>
      <c r="Y14" s="610"/>
      <c r="Z14" s="646">
        <v>0</v>
      </c>
      <c r="AA14" s="646"/>
      <c r="AB14" s="646"/>
      <c r="AC14" s="646"/>
      <c r="AD14" s="647">
        <v>147</v>
      </c>
      <c r="AE14" s="647"/>
      <c r="AF14" s="647"/>
      <c r="AG14" s="647"/>
      <c r="AH14" s="647"/>
      <c r="AI14" s="647"/>
      <c r="AJ14" s="647"/>
      <c r="AK14" s="647"/>
      <c r="AL14" s="611">
        <v>0</v>
      </c>
      <c r="AM14" s="612"/>
      <c r="AN14" s="612"/>
      <c r="AO14" s="648"/>
      <c r="AP14" s="605" t="s">
        <v>263</v>
      </c>
      <c r="AQ14" s="606"/>
      <c r="AR14" s="606"/>
      <c r="AS14" s="606"/>
      <c r="AT14" s="606"/>
      <c r="AU14" s="606"/>
      <c r="AV14" s="606"/>
      <c r="AW14" s="606"/>
      <c r="AX14" s="606"/>
      <c r="AY14" s="606"/>
      <c r="AZ14" s="606"/>
      <c r="BA14" s="606"/>
      <c r="BB14" s="606"/>
      <c r="BC14" s="606"/>
      <c r="BD14" s="606"/>
      <c r="BE14" s="606"/>
      <c r="BF14" s="607"/>
      <c r="BG14" s="608">
        <v>62431</v>
      </c>
      <c r="BH14" s="609"/>
      <c r="BI14" s="609"/>
      <c r="BJ14" s="609"/>
      <c r="BK14" s="609"/>
      <c r="BL14" s="609"/>
      <c r="BM14" s="609"/>
      <c r="BN14" s="610"/>
      <c r="BO14" s="646">
        <v>3.4</v>
      </c>
      <c r="BP14" s="646"/>
      <c r="BQ14" s="646"/>
      <c r="BR14" s="646"/>
      <c r="BS14" s="647" t="s">
        <v>252</v>
      </c>
      <c r="BT14" s="647"/>
      <c r="BU14" s="647"/>
      <c r="BV14" s="647"/>
      <c r="BW14" s="647"/>
      <c r="BX14" s="647"/>
      <c r="BY14" s="647"/>
      <c r="BZ14" s="647"/>
      <c r="CA14" s="647"/>
      <c r="CB14" s="687"/>
      <c r="CD14" s="605" t="s">
        <v>264</v>
      </c>
      <c r="CE14" s="606"/>
      <c r="CF14" s="606"/>
      <c r="CG14" s="606"/>
      <c r="CH14" s="606"/>
      <c r="CI14" s="606"/>
      <c r="CJ14" s="606"/>
      <c r="CK14" s="606"/>
      <c r="CL14" s="606"/>
      <c r="CM14" s="606"/>
      <c r="CN14" s="606"/>
      <c r="CO14" s="606"/>
      <c r="CP14" s="606"/>
      <c r="CQ14" s="607"/>
      <c r="CR14" s="608">
        <v>354707</v>
      </c>
      <c r="CS14" s="609"/>
      <c r="CT14" s="609"/>
      <c r="CU14" s="609"/>
      <c r="CV14" s="609"/>
      <c r="CW14" s="609"/>
      <c r="CX14" s="609"/>
      <c r="CY14" s="610"/>
      <c r="CZ14" s="646">
        <v>4.0999999999999996</v>
      </c>
      <c r="DA14" s="646"/>
      <c r="DB14" s="646"/>
      <c r="DC14" s="646"/>
      <c r="DD14" s="614">
        <v>14643</v>
      </c>
      <c r="DE14" s="609"/>
      <c r="DF14" s="609"/>
      <c r="DG14" s="609"/>
      <c r="DH14" s="609"/>
      <c r="DI14" s="609"/>
      <c r="DJ14" s="609"/>
      <c r="DK14" s="609"/>
      <c r="DL14" s="609"/>
      <c r="DM14" s="609"/>
      <c r="DN14" s="609"/>
      <c r="DO14" s="609"/>
      <c r="DP14" s="610"/>
      <c r="DQ14" s="614">
        <v>344547</v>
      </c>
      <c r="DR14" s="609"/>
      <c r="DS14" s="609"/>
      <c r="DT14" s="609"/>
      <c r="DU14" s="609"/>
      <c r="DV14" s="609"/>
      <c r="DW14" s="609"/>
      <c r="DX14" s="609"/>
      <c r="DY14" s="609"/>
      <c r="DZ14" s="609"/>
      <c r="EA14" s="609"/>
      <c r="EB14" s="609"/>
      <c r="EC14" s="645"/>
    </row>
    <row r="15" spans="2:143" ht="11.25" customHeight="1" x14ac:dyDescent="0.2">
      <c r="B15" s="605" t="s">
        <v>265</v>
      </c>
      <c r="C15" s="606"/>
      <c r="D15" s="606"/>
      <c r="E15" s="606"/>
      <c r="F15" s="606"/>
      <c r="G15" s="606"/>
      <c r="H15" s="606"/>
      <c r="I15" s="606"/>
      <c r="J15" s="606"/>
      <c r="K15" s="606"/>
      <c r="L15" s="606"/>
      <c r="M15" s="606"/>
      <c r="N15" s="606"/>
      <c r="O15" s="606"/>
      <c r="P15" s="606"/>
      <c r="Q15" s="607"/>
      <c r="R15" s="608" t="s">
        <v>252</v>
      </c>
      <c r="S15" s="609"/>
      <c r="T15" s="609"/>
      <c r="U15" s="609"/>
      <c r="V15" s="609"/>
      <c r="W15" s="609"/>
      <c r="X15" s="609"/>
      <c r="Y15" s="610"/>
      <c r="Z15" s="646" t="s">
        <v>131</v>
      </c>
      <c r="AA15" s="646"/>
      <c r="AB15" s="646"/>
      <c r="AC15" s="646"/>
      <c r="AD15" s="647" t="s">
        <v>252</v>
      </c>
      <c r="AE15" s="647"/>
      <c r="AF15" s="647"/>
      <c r="AG15" s="647"/>
      <c r="AH15" s="647"/>
      <c r="AI15" s="647"/>
      <c r="AJ15" s="647"/>
      <c r="AK15" s="647"/>
      <c r="AL15" s="611" t="s">
        <v>131</v>
      </c>
      <c r="AM15" s="612"/>
      <c r="AN15" s="612"/>
      <c r="AO15" s="648"/>
      <c r="AP15" s="605" t="s">
        <v>266</v>
      </c>
      <c r="AQ15" s="606"/>
      <c r="AR15" s="606"/>
      <c r="AS15" s="606"/>
      <c r="AT15" s="606"/>
      <c r="AU15" s="606"/>
      <c r="AV15" s="606"/>
      <c r="AW15" s="606"/>
      <c r="AX15" s="606"/>
      <c r="AY15" s="606"/>
      <c r="AZ15" s="606"/>
      <c r="BA15" s="606"/>
      <c r="BB15" s="606"/>
      <c r="BC15" s="606"/>
      <c r="BD15" s="606"/>
      <c r="BE15" s="606"/>
      <c r="BF15" s="607"/>
      <c r="BG15" s="608">
        <v>93794</v>
      </c>
      <c r="BH15" s="609"/>
      <c r="BI15" s="609"/>
      <c r="BJ15" s="609"/>
      <c r="BK15" s="609"/>
      <c r="BL15" s="609"/>
      <c r="BM15" s="609"/>
      <c r="BN15" s="610"/>
      <c r="BO15" s="646">
        <v>5.0999999999999996</v>
      </c>
      <c r="BP15" s="646"/>
      <c r="BQ15" s="646"/>
      <c r="BR15" s="646"/>
      <c r="BS15" s="647" t="s">
        <v>131</v>
      </c>
      <c r="BT15" s="647"/>
      <c r="BU15" s="647"/>
      <c r="BV15" s="647"/>
      <c r="BW15" s="647"/>
      <c r="BX15" s="647"/>
      <c r="BY15" s="647"/>
      <c r="BZ15" s="647"/>
      <c r="CA15" s="647"/>
      <c r="CB15" s="687"/>
      <c r="CD15" s="605" t="s">
        <v>267</v>
      </c>
      <c r="CE15" s="606"/>
      <c r="CF15" s="606"/>
      <c r="CG15" s="606"/>
      <c r="CH15" s="606"/>
      <c r="CI15" s="606"/>
      <c r="CJ15" s="606"/>
      <c r="CK15" s="606"/>
      <c r="CL15" s="606"/>
      <c r="CM15" s="606"/>
      <c r="CN15" s="606"/>
      <c r="CO15" s="606"/>
      <c r="CP15" s="606"/>
      <c r="CQ15" s="607"/>
      <c r="CR15" s="608">
        <v>986352</v>
      </c>
      <c r="CS15" s="609"/>
      <c r="CT15" s="609"/>
      <c r="CU15" s="609"/>
      <c r="CV15" s="609"/>
      <c r="CW15" s="609"/>
      <c r="CX15" s="609"/>
      <c r="CY15" s="610"/>
      <c r="CZ15" s="646">
        <v>11.4</v>
      </c>
      <c r="DA15" s="646"/>
      <c r="DB15" s="646"/>
      <c r="DC15" s="646"/>
      <c r="DD15" s="614">
        <v>161267</v>
      </c>
      <c r="DE15" s="609"/>
      <c r="DF15" s="609"/>
      <c r="DG15" s="609"/>
      <c r="DH15" s="609"/>
      <c r="DI15" s="609"/>
      <c r="DJ15" s="609"/>
      <c r="DK15" s="609"/>
      <c r="DL15" s="609"/>
      <c r="DM15" s="609"/>
      <c r="DN15" s="609"/>
      <c r="DO15" s="609"/>
      <c r="DP15" s="610"/>
      <c r="DQ15" s="614">
        <v>745145</v>
      </c>
      <c r="DR15" s="609"/>
      <c r="DS15" s="609"/>
      <c r="DT15" s="609"/>
      <c r="DU15" s="609"/>
      <c r="DV15" s="609"/>
      <c r="DW15" s="609"/>
      <c r="DX15" s="609"/>
      <c r="DY15" s="609"/>
      <c r="DZ15" s="609"/>
      <c r="EA15" s="609"/>
      <c r="EB15" s="609"/>
      <c r="EC15" s="645"/>
    </row>
    <row r="16" spans="2:143" ht="11.25" customHeight="1" x14ac:dyDescent="0.2">
      <c r="B16" s="605" t="s">
        <v>268</v>
      </c>
      <c r="C16" s="606"/>
      <c r="D16" s="606"/>
      <c r="E16" s="606"/>
      <c r="F16" s="606"/>
      <c r="G16" s="606"/>
      <c r="H16" s="606"/>
      <c r="I16" s="606"/>
      <c r="J16" s="606"/>
      <c r="K16" s="606"/>
      <c r="L16" s="606"/>
      <c r="M16" s="606"/>
      <c r="N16" s="606"/>
      <c r="O16" s="606"/>
      <c r="P16" s="606"/>
      <c r="Q16" s="607"/>
      <c r="R16" s="608">
        <v>8056</v>
      </c>
      <c r="S16" s="609"/>
      <c r="T16" s="609"/>
      <c r="U16" s="609"/>
      <c r="V16" s="609"/>
      <c r="W16" s="609"/>
      <c r="X16" s="609"/>
      <c r="Y16" s="610"/>
      <c r="Z16" s="646">
        <v>0.1</v>
      </c>
      <c r="AA16" s="646"/>
      <c r="AB16" s="646"/>
      <c r="AC16" s="646"/>
      <c r="AD16" s="647">
        <v>8056</v>
      </c>
      <c r="AE16" s="647"/>
      <c r="AF16" s="647"/>
      <c r="AG16" s="647"/>
      <c r="AH16" s="647"/>
      <c r="AI16" s="647"/>
      <c r="AJ16" s="647"/>
      <c r="AK16" s="647"/>
      <c r="AL16" s="611">
        <v>0.1</v>
      </c>
      <c r="AM16" s="612"/>
      <c r="AN16" s="612"/>
      <c r="AO16" s="648"/>
      <c r="AP16" s="605" t="s">
        <v>269</v>
      </c>
      <c r="AQ16" s="606"/>
      <c r="AR16" s="606"/>
      <c r="AS16" s="606"/>
      <c r="AT16" s="606"/>
      <c r="AU16" s="606"/>
      <c r="AV16" s="606"/>
      <c r="AW16" s="606"/>
      <c r="AX16" s="606"/>
      <c r="AY16" s="606"/>
      <c r="AZ16" s="606"/>
      <c r="BA16" s="606"/>
      <c r="BB16" s="606"/>
      <c r="BC16" s="606"/>
      <c r="BD16" s="606"/>
      <c r="BE16" s="606"/>
      <c r="BF16" s="607"/>
      <c r="BG16" s="608" t="s">
        <v>131</v>
      </c>
      <c r="BH16" s="609"/>
      <c r="BI16" s="609"/>
      <c r="BJ16" s="609"/>
      <c r="BK16" s="609"/>
      <c r="BL16" s="609"/>
      <c r="BM16" s="609"/>
      <c r="BN16" s="610"/>
      <c r="BO16" s="646" t="s">
        <v>131</v>
      </c>
      <c r="BP16" s="646"/>
      <c r="BQ16" s="646"/>
      <c r="BR16" s="646"/>
      <c r="BS16" s="647" t="s">
        <v>131</v>
      </c>
      <c r="BT16" s="647"/>
      <c r="BU16" s="647"/>
      <c r="BV16" s="647"/>
      <c r="BW16" s="647"/>
      <c r="BX16" s="647"/>
      <c r="BY16" s="647"/>
      <c r="BZ16" s="647"/>
      <c r="CA16" s="647"/>
      <c r="CB16" s="687"/>
      <c r="CD16" s="605" t="s">
        <v>270</v>
      </c>
      <c r="CE16" s="606"/>
      <c r="CF16" s="606"/>
      <c r="CG16" s="606"/>
      <c r="CH16" s="606"/>
      <c r="CI16" s="606"/>
      <c r="CJ16" s="606"/>
      <c r="CK16" s="606"/>
      <c r="CL16" s="606"/>
      <c r="CM16" s="606"/>
      <c r="CN16" s="606"/>
      <c r="CO16" s="606"/>
      <c r="CP16" s="606"/>
      <c r="CQ16" s="607"/>
      <c r="CR16" s="608" t="s">
        <v>131</v>
      </c>
      <c r="CS16" s="609"/>
      <c r="CT16" s="609"/>
      <c r="CU16" s="609"/>
      <c r="CV16" s="609"/>
      <c r="CW16" s="609"/>
      <c r="CX16" s="609"/>
      <c r="CY16" s="610"/>
      <c r="CZ16" s="646" t="s">
        <v>252</v>
      </c>
      <c r="DA16" s="646"/>
      <c r="DB16" s="646"/>
      <c r="DC16" s="646"/>
      <c r="DD16" s="614" t="s">
        <v>131</v>
      </c>
      <c r="DE16" s="609"/>
      <c r="DF16" s="609"/>
      <c r="DG16" s="609"/>
      <c r="DH16" s="609"/>
      <c r="DI16" s="609"/>
      <c r="DJ16" s="609"/>
      <c r="DK16" s="609"/>
      <c r="DL16" s="609"/>
      <c r="DM16" s="609"/>
      <c r="DN16" s="609"/>
      <c r="DO16" s="609"/>
      <c r="DP16" s="610"/>
      <c r="DQ16" s="614" t="s">
        <v>131</v>
      </c>
      <c r="DR16" s="609"/>
      <c r="DS16" s="609"/>
      <c r="DT16" s="609"/>
      <c r="DU16" s="609"/>
      <c r="DV16" s="609"/>
      <c r="DW16" s="609"/>
      <c r="DX16" s="609"/>
      <c r="DY16" s="609"/>
      <c r="DZ16" s="609"/>
      <c r="EA16" s="609"/>
      <c r="EB16" s="609"/>
      <c r="EC16" s="645"/>
    </row>
    <row r="17" spans="2:133" ht="11.25" customHeight="1" x14ac:dyDescent="0.2">
      <c r="B17" s="605" t="s">
        <v>271</v>
      </c>
      <c r="C17" s="606"/>
      <c r="D17" s="606"/>
      <c r="E17" s="606"/>
      <c r="F17" s="606"/>
      <c r="G17" s="606"/>
      <c r="H17" s="606"/>
      <c r="I17" s="606"/>
      <c r="J17" s="606"/>
      <c r="K17" s="606"/>
      <c r="L17" s="606"/>
      <c r="M17" s="606"/>
      <c r="N17" s="606"/>
      <c r="O17" s="606"/>
      <c r="P17" s="606"/>
      <c r="Q17" s="607"/>
      <c r="R17" s="608">
        <v>24365</v>
      </c>
      <c r="S17" s="609"/>
      <c r="T17" s="609"/>
      <c r="U17" s="609"/>
      <c r="V17" s="609"/>
      <c r="W17" s="609"/>
      <c r="X17" s="609"/>
      <c r="Y17" s="610"/>
      <c r="Z17" s="646">
        <v>0.3</v>
      </c>
      <c r="AA17" s="646"/>
      <c r="AB17" s="646"/>
      <c r="AC17" s="646"/>
      <c r="AD17" s="647">
        <v>24365</v>
      </c>
      <c r="AE17" s="647"/>
      <c r="AF17" s="647"/>
      <c r="AG17" s="647"/>
      <c r="AH17" s="647"/>
      <c r="AI17" s="647"/>
      <c r="AJ17" s="647"/>
      <c r="AK17" s="647"/>
      <c r="AL17" s="611">
        <v>0.4</v>
      </c>
      <c r="AM17" s="612"/>
      <c r="AN17" s="612"/>
      <c r="AO17" s="648"/>
      <c r="AP17" s="605" t="s">
        <v>272</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46" t="s">
        <v>131</v>
      </c>
      <c r="BP17" s="646"/>
      <c r="BQ17" s="646"/>
      <c r="BR17" s="646"/>
      <c r="BS17" s="647" t="s">
        <v>131</v>
      </c>
      <c r="BT17" s="647"/>
      <c r="BU17" s="647"/>
      <c r="BV17" s="647"/>
      <c r="BW17" s="647"/>
      <c r="BX17" s="647"/>
      <c r="BY17" s="647"/>
      <c r="BZ17" s="647"/>
      <c r="CA17" s="647"/>
      <c r="CB17" s="687"/>
      <c r="CD17" s="605" t="s">
        <v>273</v>
      </c>
      <c r="CE17" s="606"/>
      <c r="CF17" s="606"/>
      <c r="CG17" s="606"/>
      <c r="CH17" s="606"/>
      <c r="CI17" s="606"/>
      <c r="CJ17" s="606"/>
      <c r="CK17" s="606"/>
      <c r="CL17" s="606"/>
      <c r="CM17" s="606"/>
      <c r="CN17" s="606"/>
      <c r="CO17" s="606"/>
      <c r="CP17" s="606"/>
      <c r="CQ17" s="607"/>
      <c r="CR17" s="608">
        <v>896191</v>
      </c>
      <c r="CS17" s="609"/>
      <c r="CT17" s="609"/>
      <c r="CU17" s="609"/>
      <c r="CV17" s="609"/>
      <c r="CW17" s="609"/>
      <c r="CX17" s="609"/>
      <c r="CY17" s="610"/>
      <c r="CZ17" s="646">
        <v>10.4</v>
      </c>
      <c r="DA17" s="646"/>
      <c r="DB17" s="646"/>
      <c r="DC17" s="646"/>
      <c r="DD17" s="614" t="s">
        <v>131</v>
      </c>
      <c r="DE17" s="609"/>
      <c r="DF17" s="609"/>
      <c r="DG17" s="609"/>
      <c r="DH17" s="609"/>
      <c r="DI17" s="609"/>
      <c r="DJ17" s="609"/>
      <c r="DK17" s="609"/>
      <c r="DL17" s="609"/>
      <c r="DM17" s="609"/>
      <c r="DN17" s="609"/>
      <c r="DO17" s="609"/>
      <c r="DP17" s="610"/>
      <c r="DQ17" s="614">
        <v>874693</v>
      </c>
      <c r="DR17" s="609"/>
      <c r="DS17" s="609"/>
      <c r="DT17" s="609"/>
      <c r="DU17" s="609"/>
      <c r="DV17" s="609"/>
      <c r="DW17" s="609"/>
      <c r="DX17" s="609"/>
      <c r="DY17" s="609"/>
      <c r="DZ17" s="609"/>
      <c r="EA17" s="609"/>
      <c r="EB17" s="609"/>
      <c r="EC17" s="645"/>
    </row>
    <row r="18" spans="2:133" ht="11.25" customHeight="1" x14ac:dyDescent="0.2">
      <c r="B18" s="605" t="s">
        <v>274</v>
      </c>
      <c r="C18" s="606"/>
      <c r="D18" s="606"/>
      <c r="E18" s="606"/>
      <c r="F18" s="606"/>
      <c r="G18" s="606"/>
      <c r="H18" s="606"/>
      <c r="I18" s="606"/>
      <c r="J18" s="606"/>
      <c r="K18" s="606"/>
      <c r="L18" s="606"/>
      <c r="M18" s="606"/>
      <c r="N18" s="606"/>
      <c r="O18" s="606"/>
      <c r="P18" s="606"/>
      <c r="Q18" s="607"/>
      <c r="R18" s="608">
        <v>9936</v>
      </c>
      <c r="S18" s="609"/>
      <c r="T18" s="609"/>
      <c r="U18" s="609"/>
      <c r="V18" s="609"/>
      <c r="W18" s="609"/>
      <c r="X18" s="609"/>
      <c r="Y18" s="610"/>
      <c r="Z18" s="646">
        <v>0.1</v>
      </c>
      <c r="AA18" s="646"/>
      <c r="AB18" s="646"/>
      <c r="AC18" s="646"/>
      <c r="AD18" s="647">
        <v>9936</v>
      </c>
      <c r="AE18" s="647"/>
      <c r="AF18" s="647"/>
      <c r="AG18" s="647"/>
      <c r="AH18" s="647"/>
      <c r="AI18" s="647"/>
      <c r="AJ18" s="647"/>
      <c r="AK18" s="647"/>
      <c r="AL18" s="611">
        <v>0.2</v>
      </c>
      <c r="AM18" s="612"/>
      <c r="AN18" s="612"/>
      <c r="AO18" s="648"/>
      <c r="AP18" s="605" t="s">
        <v>275</v>
      </c>
      <c r="AQ18" s="606"/>
      <c r="AR18" s="606"/>
      <c r="AS18" s="606"/>
      <c r="AT18" s="606"/>
      <c r="AU18" s="606"/>
      <c r="AV18" s="606"/>
      <c r="AW18" s="606"/>
      <c r="AX18" s="606"/>
      <c r="AY18" s="606"/>
      <c r="AZ18" s="606"/>
      <c r="BA18" s="606"/>
      <c r="BB18" s="606"/>
      <c r="BC18" s="606"/>
      <c r="BD18" s="606"/>
      <c r="BE18" s="606"/>
      <c r="BF18" s="607"/>
      <c r="BG18" s="608" t="s">
        <v>252</v>
      </c>
      <c r="BH18" s="609"/>
      <c r="BI18" s="609"/>
      <c r="BJ18" s="609"/>
      <c r="BK18" s="609"/>
      <c r="BL18" s="609"/>
      <c r="BM18" s="609"/>
      <c r="BN18" s="610"/>
      <c r="BO18" s="646" t="s">
        <v>131</v>
      </c>
      <c r="BP18" s="646"/>
      <c r="BQ18" s="646"/>
      <c r="BR18" s="646"/>
      <c r="BS18" s="647" t="s">
        <v>131</v>
      </c>
      <c r="BT18" s="647"/>
      <c r="BU18" s="647"/>
      <c r="BV18" s="647"/>
      <c r="BW18" s="647"/>
      <c r="BX18" s="647"/>
      <c r="BY18" s="647"/>
      <c r="BZ18" s="647"/>
      <c r="CA18" s="647"/>
      <c r="CB18" s="687"/>
      <c r="CD18" s="605" t="s">
        <v>276</v>
      </c>
      <c r="CE18" s="606"/>
      <c r="CF18" s="606"/>
      <c r="CG18" s="606"/>
      <c r="CH18" s="606"/>
      <c r="CI18" s="606"/>
      <c r="CJ18" s="606"/>
      <c r="CK18" s="606"/>
      <c r="CL18" s="606"/>
      <c r="CM18" s="606"/>
      <c r="CN18" s="606"/>
      <c r="CO18" s="606"/>
      <c r="CP18" s="606"/>
      <c r="CQ18" s="607"/>
      <c r="CR18" s="608" t="s">
        <v>131</v>
      </c>
      <c r="CS18" s="609"/>
      <c r="CT18" s="609"/>
      <c r="CU18" s="609"/>
      <c r="CV18" s="609"/>
      <c r="CW18" s="609"/>
      <c r="CX18" s="609"/>
      <c r="CY18" s="610"/>
      <c r="CZ18" s="646" t="s">
        <v>131</v>
      </c>
      <c r="DA18" s="646"/>
      <c r="DB18" s="646"/>
      <c r="DC18" s="646"/>
      <c r="DD18" s="614" t="s">
        <v>252</v>
      </c>
      <c r="DE18" s="609"/>
      <c r="DF18" s="609"/>
      <c r="DG18" s="609"/>
      <c r="DH18" s="609"/>
      <c r="DI18" s="609"/>
      <c r="DJ18" s="609"/>
      <c r="DK18" s="609"/>
      <c r="DL18" s="609"/>
      <c r="DM18" s="609"/>
      <c r="DN18" s="609"/>
      <c r="DO18" s="609"/>
      <c r="DP18" s="610"/>
      <c r="DQ18" s="614" t="s">
        <v>131</v>
      </c>
      <c r="DR18" s="609"/>
      <c r="DS18" s="609"/>
      <c r="DT18" s="609"/>
      <c r="DU18" s="609"/>
      <c r="DV18" s="609"/>
      <c r="DW18" s="609"/>
      <c r="DX18" s="609"/>
      <c r="DY18" s="609"/>
      <c r="DZ18" s="609"/>
      <c r="EA18" s="609"/>
      <c r="EB18" s="609"/>
      <c r="EC18" s="645"/>
    </row>
    <row r="19" spans="2:133" ht="11.25" customHeight="1" x14ac:dyDescent="0.2">
      <c r="B19" s="605" t="s">
        <v>277</v>
      </c>
      <c r="C19" s="606"/>
      <c r="D19" s="606"/>
      <c r="E19" s="606"/>
      <c r="F19" s="606"/>
      <c r="G19" s="606"/>
      <c r="H19" s="606"/>
      <c r="I19" s="606"/>
      <c r="J19" s="606"/>
      <c r="K19" s="606"/>
      <c r="L19" s="606"/>
      <c r="M19" s="606"/>
      <c r="N19" s="606"/>
      <c r="O19" s="606"/>
      <c r="P19" s="606"/>
      <c r="Q19" s="607"/>
      <c r="R19" s="608">
        <v>8970</v>
      </c>
      <c r="S19" s="609"/>
      <c r="T19" s="609"/>
      <c r="U19" s="609"/>
      <c r="V19" s="609"/>
      <c r="W19" s="609"/>
      <c r="X19" s="609"/>
      <c r="Y19" s="610"/>
      <c r="Z19" s="646">
        <v>0.1</v>
      </c>
      <c r="AA19" s="646"/>
      <c r="AB19" s="646"/>
      <c r="AC19" s="646"/>
      <c r="AD19" s="647">
        <v>8970</v>
      </c>
      <c r="AE19" s="647"/>
      <c r="AF19" s="647"/>
      <c r="AG19" s="647"/>
      <c r="AH19" s="647"/>
      <c r="AI19" s="647"/>
      <c r="AJ19" s="647"/>
      <c r="AK19" s="647"/>
      <c r="AL19" s="611">
        <v>0.2</v>
      </c>
      <c r="AM19" s="612"/>
      <c r="AN19" s="612"/>
      <c r="AO19" s="648"/>
      <c r="AP19" s="605" t="s">
        <v>278</v>
      </c>
      <c r="AQ19" s="606"/>
      <c r="AR19" s="606"/>
      <c r="AS19" s="606"/>
      <c r="AT19" s="606"/>
      <c r="AU19" s="606"/>
      <c r="AV19" s="606"/>
      <c r="AW19" s="606"/>
      <c r="AX19" s="606"/>
      <c r="AY19" s="606"/>
      <c r="AZ19" s="606"/>
      <c r="BA19" s="606"/>
      <c r="BB19" s="606"/>
      <c r="BC19" s="606"/>
      <c r="BD19" s="606"/>
      <c r="BE19" s="606"/>
      <c r="BF19" s="607"/>
      <c r="BG19" s="608">
        <v>34792</v>
      </c>
      <c r="BH19" s="609"/>
      <c r="BI19" s="609"/>
      <c r="BJ19" s="609"/>
      <c r="BK19" s="609"/>
      <c r="BL19" s="609"/>
      <c r="BM19" s="609"/>
      <c r="BN19" s="610"/>
      <c r="BO19" s="646">
        <v>1.9</v>
      </c>
      <c r="BP19" s="646"/>
      <c r="BQ19" s="646"/>
      <c r="BR19" s="646"/>
      <c r="BS19" s="647" t="s">
        <v>131</v>
      </c>
      <c r="BT19" s="647"/>
      <c r="BU19" s="647"/>
      <c r="BV19" s="647"/>
      <c r="BW19" s="647"/>
      <c r="BX19" s="647"/>
      <c r="BY19" s="647"/>
      <c r="BZ19" s="647"/>
      <c r="CA19" s="647"/>
      <c r="CB19" s="687"/>
      <c r="CD19" s="605" t="s">
        <v>279</v>
      </c>
      <c r="CE19" s="606"/>
      <c r="CF19" s="606"/>
      <c r="CG19" s="606"/>
      <c r="CH19" s="606"/>
      <c r="CI19" s="606"/>
      <c r="CJ19" s="606"/>
      <c r="CK19" s="606"/>
      <c r="CL19" s="606"/>
      <c r="CM19" s="606"/>
      <c r="CN19" s="606"/>
      <c r="CO19" s="606"/>
      <c r="CP19" s="606"/>
      <c r="CQ19" s="607"/>
      <c r="CR19" s="608" t="s">
        <v>131</v>
      </c>
      <c r="CS19" s="609"/>
      <c r="CT19" s="609"/>
      <c r="CU19" s="609"/>
      <c r="CV19" s="609"/>
      <c r="CW19" s="609"/>
      <c r="CX19" s="609"/>
      <c r="CY19" s="610"/>
      <c r="CZ19" s="646" t="s">
        <v>131</v>
      </c>
      <c r="DA19" s="646"/>
      <c r="DB19" s="646"/>
      <c r="DC19" s="646"/>
      <c r="DD19" s="614" t="s">
        <v>252</v>
      </c>
      <c r="DE19" s="609"/>
      <c r="DF19" s="609"/>
      <c r="DG19" s="609"/>
      <c r="DH19" s="609"/>
      <c r="DI19" s="609"/>
      <c r="DJ19" s="609"/>
      <c r="DK19" s="609"/>
      <c r="DL19" s="609"/>
      <c r="DM19" s="609"/>
      <c r="DN19" s="609"/>
      <c r="DO19" s="609"/>
      <c r="DP19" s="610"/>
      <c r="DQ19" s="614" t="s">
        <v>131</v>
      </c>
      <c r="DR19" s="609"/>
      <c r="DS19" s="609"/>
      <c r="DT19" s="609"/>
      <c r="DU19" s="609"/>
      <c r="DV19" s="609"/>
      <c r="DW19" s="609"/>
      <c r="DX19" s="609"/>
      <c r="DY19" s="609"/>
      <c r="DZ19" s="609"/>
      <c r="EA19" s="609"/>
      <c r="EB19" s="609"/>
      <c r="EC19" s="645"/>
    </row>
    <row r="20" spans="2:133" ht="11.25" customHeight="1" x14ac:dyDescent="0.2">
      <c r="B20" s="675" t="s">
        <v>280</v>
      </c>
      <c r="C20" s="676"/>
      <c r="D20" s="676"/>
      <c r="E20" s="676"/>
      <c r="F20" s="676"/>
      <c r="G20" s="676"/>
      <c r="H20" s="676"/>
      <c r="I20" s="676"/>
      <c r="J20" s="676"/>
      <c r="K20" s="676"/>
      <c r="L20" s="676"/>
      <c r="M20" s="676"/>
      <c r="N20" s="676"/>
      <c r="O20" s="676"/>
      <c r="P20" s="676"/>
      <c r="Q20" s="677"/>
      <c r="R20" s="608">
        <v>966</v>
      </c>
      <c r="S20" s="609"/>
      <c r="T20" s="609"/>
      <c r="U20" s="609"/>
      <c r="V20" s="609"/>
      <c r="W20" s="609"/>
      <c r="X20" s="609"/>
      <c r="Y20" s="610"/>
      <c r="Z20" s="646">
        <v>0</v>
      </c>
      <c r="AA20" s="646"/>
      <c r="AB20" s="646"/>
      <c r="AC20" s="646"/>
      <c r="AD20" s="647">
        <v>966</v>
      </c>
      <c r="AE20" s="647"/>
      <c r="AF20" s="647"/>
      <c r="AG20" s="647"/>
      <c r="AH20" s="647"/>
      <c r="AI20" s="647"/>
      <c r="AJ20" s="647"/>
      <c r="AK20" s="647"/>
      <c r="AL20" s="611">
        <v>0</v>
      </c>
      <c r="AM20" s="612"/>
      <c r="AN20" s="612"/>
      <c r="AO20" s="648"/>
      <c r="AP20" s="605" t="s">
        <v>281</v>
      </c>
      <c r="AQ20" s="606"/>
      <c r="AR20" s="606"/>
      <c r="AS20" s="606"/>
      <c r="AT20" s="606"/>
      <c r="AU20" s="606"/>
      <c r="AV20" s="606"/>
      <c r="AW20" s="606"/>
      <c r="AX20" s="606"/>
      <c r="AY20" s="606"/>
      <c r="AZ20" s="606"/>
      <c r="BA20" s="606"/>
      <c r="BB20" s="606"/>
      <c r="BC20" s="606"/>
      <c r="BD20" s="606"/>
      <c r="BE20" s="606"/>
      <c r="BF20" s="607"/>
      <c r="BG20" s="608">
        <v>34792</v>
      </c>
      <c r="BH20" s="609"/>
      <c r="BI20" s="609"/>
      <c r="BJ20" s="609"/>
      <c r="BK20" s="609"/>
      <c r="BL20" s="609"/>
      <c r="BM20" s="609"/>
      <c r="BN20" s="610"/>
      <c r="BO20" s="646">
        <v>1.9</v>
      </c>
      <c r="BP20" s="646"/>
      <c r="BQ20" s="646"/>
      <c r="BR20" s="646"/>
      <c r="BS20" s="647" t="s">
        <v>131</v>
      </c>
      <c r="BT20" s="647"/>
      <c r="BU20" s="647"/>
      <c r="BV20" s="647"/>
      <c r="BW20" s="647"/>
      <c r="BX20" s="647"/>
      <c r="BY20" s="647"/>
      <c r="BZ20" s="647"/>
      <c r="CA20" s="647"/>
      <c r="CB20" s="687"/>
      <c r="CD20" s="605" t="s">
        <v>282</v>
      </c>
      <c r="CE20" s="606"/>
      <c r="CF20" s="606"/>
      <c r="CG20" s="606"/>
      <c r="CH20" s="606"/>
      <c r="CI20" s="606"/>
      <c r="CJ20" s="606"/>
      <c r="CK20" s="606"/>
      <c r="CL20" s="606"/>
      <c r="CM20" s="606"/>
      <c r="CN20" s="606"/>
      <c r="CO20" s="606"/>
      <c r="CP20" s="606"/>
      <c r="CQ20" s="607"/>
      <c r="CR20" s="608">
        <v>8623047</v>
      </c>
      <c r="CS20" s="609"/>
      <c r="CT20" s="609"/>
      <c r="CU20" s="609"/>
      <c r="CV20" s="609"/>
      <c r="CW20" s="609"/>
      <c r="CX20" s="609"/>
      <c r="CY20" s="610"/>
      <c r="CZ20" s="646">
        <v>100</v>
      </c>
      <c r="DA20" s="646"/>
      <c r="DB20" s="646"/>
      <c r="DC20" s="646"/>
      <c r="DD20" s="614">
        <v>938062</v>
      </c>
      <c r="DE20" s="609"/>
      <c r="DF20" s="609"/>
      <c r="DG20" s="609"/>
      <c r="DH20" s="609"/>
      <c r="DI20" s="609"/>
      <c r="DJ20" s="609"/>
      <c r="DK20" s="609"/>
      <c r="DL20" s="609"/>
      <c r="DM20" s="609"/>
      <c r="DN20" s="609"/>
      <c r="DO20" s="609"/>
      <c r="DP20" s="610"/>
      <c r="DQ20" s="614">
        <v>6151938</v>
      </c>
      <c r="DR20" s="609"/>
      <c r="DS20" s="609"/>
      <c r="DT20" s="609"/>
      <c r="DU20" s="609"/>
      <c r="DV20" s="609"/>
      <c r="DW20" s="609"/>
      <c r="DX20" s="609"/>
      <c r="DY20" s="609"/>
      <c r="DZ20" s="609"/>
      <c r="EA20" s="609"/>
      <c r="EB20" s="609"/>
      <c r="EC20" s="645"/>
    </row>
    <row r="21" spans="2:133" ht="11.25" customHeight="1" x14ac:dyDescent="0.2">
      <c r="B21" s="605" t="s">
        <v>283</v>
      </c>
      <c r="C21" s="606"/>
      <c r="D21" s="606"/>
      <c r="E21" s="606"/>
      <c r="F21" s="606"/>
      <c r="G21" s="606"/>
      <c r="H21" s="606"/>
      <c r="I21" s="606"/>
      <c r="J21" s="606"/>
      <c r="K21" s="606"/>
      <c r="L21" s="606"/>
      <c r="M21" s="606"/>
      <c r="N21" s="606"/>
      <c r="O21" s="606"/>
      <c r="P21" s="606"/>
      <c r="Q21" s="607"/>
      <c r="R21" s="608">
        <v>3962962</v>
      </c>
      <c r="S21" s="609"/>
      <c r="T21" s="609"/>
      <c r="U21" s="609"/>
      <c r="V21" s="609"/>
      <c r="W21" s="609"/>
      <c r="X21" s="609"/>
      <c r="Y21" s="610"/>
      <c r="Z21" s="646">
        <v>41.8</v>
      </c>
      <c r="AA21" s="646"/>
      <c r="AB21" s="646"/>
      <c r="AC21" s="646"/>
      <c r="AD21" s="647">
        <v>3556562</v>
      </c>
      <c r="AE21" s="647"/>
      <c r="AF21" s="647"/>
      <c r="AG21" s="647"/>
      <c r="AH21" s="647"/>
      <c r="AI21" s="647"/>
      <c r="AJ21" s="647"/>
      <c r="AK21" s="647"/>
      <c r="AL21" s="611">
        <v>60.4</v>
      </c>
      <c r="AM21" s="612"/>
      <c r="AN21" s="612"/>
      <c r="AO21" s="648"/>
      <c r="AP21" s="605" t="s">
        <v>284</v>
      </c>
      <c r="AQ21" s="685"/>
      <c r="AR21" s="685"/>
      <c r="AS21" s="685"/>
      <c r="AT21" s="685"/>
      <c r="AU21" s="685"/>
      <c r="AV21" s="685"/>
      <c r="AW21" s="685"/>
      <c r="AX21" s="685"/>
      <c r="AY21" s="685"/>
      <c r="AZ21" s="685"/>
      <c r="BA21" s="685"/>
      <c r="BB21" s="685"/>
      <c r="BC21" s="685"/>
      <c r="BD21" s="685"/>
      <c r="BE21" s="685"/>
      <c r="BF21" s="686"/>
      <c r="BG21" s="608">
        <v>5199</v>
      </c>
      <c r="BH21" s="609"/>
      <c r="BI21" s="609"/>
      <c r="BJ21" s="609"/>
      <c r="BK21" s="609"/>
      <c r="BL21" s="609"/>
      <c r="BM21" s="609"/>
      <c r="BN21" s="610"/>
      <c r="BO21" s="646">
        <v>0.3</v>
      </c>
      <c r="BP21" s="646"/>
      <c r="BQ21" s="646"/>
      <c r="BR21" s="646"/>
      <c r="BS21" s="647" t="s">
        <v>131</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285</v>
      </c>
      <c r="C22" s="606"/>
      <c r="D22" s="606"/>
      <c r="E22" s="606"/>
      <c r="F22" s="606"/>
      <c r="G22" s="606"/>
      <c r="H22" s="606"/>
      <c r="I22" s="606"/>
      <c r="J22" s="606"/>
      <c r="K22" s="606"/>
      <c r="L22" s="606"/>
      <c r="M22" s="606"/>
      <c r="N22" s="606"/>
      <c r="O22" s="606"/>
      <c r="P22" s="606"/>
      <c r="Q22" s="607"/>
      <c r="R22" s="608">
        <v>3556562</v>
      </c>
      <c r="S22" s="609"/>
      <c r="T22" s="609"/>
      <c r="U22" s="609"/>
      <c r="V22" s="609"/>
      <c r="W22" s="609"/>
      <c r="X22" s="609"/>
      <c r="Y22" s="610"/>
      <c r="Z22" s="646">
        <v>37.5</v>
      </c>
      <c r="AA22" s="646"/>
      <c r="AB22" s="646"/>
      <c r="AC22" s="646"/>
      <c r="AD22" s="647">
        <v>3556562</v>
      </c>
      <c r="AE22" s="647"/>
      <c r="AF22" s="647"/>
      <c r="AG22" s="647"/>
      <c r="AH22" s="647"/>
      <c r="AI22" s="647"/>
      <c r="AJ22" s="647"/>
      <c r="AK22" s="647"/>
      <c r="AL22" s="611">
        <v>60.4</v>
      </c>
      <c r="AM22" s="612"/>
      <c r="AN22" s="612"/>
      <c r="AO22" s="648"/>
      <c r="AP22" s="605" t="s">
        <v>286</v>
      </c>
      <c r="AQ22" s="685"/>
      <c r="AR22" s="685"/>
      <c r="AS22" s="685"/>
      <c r="AT22" s="685"/>
      <c r="AU22" s="685"/>
      <c r="AV22" s="685"/>
      <c r="AW22" s="685"/>
      <c r="AX22" s="685"/>
      <c r="AY22" s="685"/>
      <c r="AZ22" s="685"/>
      <c r="BA22" s="685"/>
      <c r="BB22" s="685"/>
      <c r="BC22" s="685"/>
      <c r="BD22" s="685"/>
      <c r="BE22" s="685"/>
      <c r="BF22" s="686"/>
      <c r="BG22" s="608" t="s">
        <v>131</v>
      </c>
      <c r="BH22" s="609"/>
      <c r="BI22" s="609"/>
      <c r="BJ22" s="609"/>
      <c r="BK22" s="609"/>
      <c r="BL22" s="609"/>
      <c r="BM22" s="609"/>
      <c r="BN22" s="610"/>
      <c r="BO22" s="646" t="s">
        <v>252</v>
      </c>
      <c r="BP22" s="646"/>
      <c r="BQ22" s="646"/>
      <c r="BR22" s="646"/>
      <c r="BS22" s="647" t="s">
        <v>131</v>
      </c>
      <c r="BT22" s="647"/>
      <c r="BU22" s="647"/>
      <c r="BV22" s="647"/>
      <c r="BW22" s="647"/>
      <c r="BX22" s="647"/>
      <c r="BY22" s="647"/>
      <c r="BZ22" s="647"/>
      <c r="CA22" s="647"/>
      <c r="CB22" s="687"/>
      <c r="CD22" s="660" t="s">
        <v>287</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288</v>
      </c>
      <c r="C23" s="606"/>
      <c r="D23" s="606"/>
      <c r="E23" s="606"/>
      <c r="F23" s="606"/>
      <c r="G23" s="606"/>
      <c r="H23" s="606"/>
      <c r="I23" s="606"/>
      <c r="J23" s="606"/>
      <c r="K23" s="606"/>
      <c r="L23" s="606"/>
      <c r="M23" s="606"/>
      <c r="N23" s="606"/>
      <c r="O23" s="606"/>
      <c r="P23" s="606"/>
      <c r="Q23" s="607"/>
      <c r="R23" s="608">
        <v>406400</v>
      </c>
      <c r="S23" s="609"/>
      <c r="T23" s="609"/>
      <c r="U23" s="609"/>
      <c r="V23" s="609"/>
      <c r="W23" s="609"/>
      <c r="X23" s="609"/>
      <c r="Y23" s="610"/>
      <c r="Z23" s="646">
        <v>4.3</v>
      </c>
      <c r="AA23" s="646"/>
      <c r="AB23" s="646"/>
      <c r="AC23" s="646"/>
      <c r="AD23" s="647" t="s">
        <v>131</v>
      </c>
      <c r="AE23" s="647"/>
      <c r="AF23" s="647"/>
      <c r="AG23" s="647"/>
      <c r="AH23" s="647"/>
      <c r="AI23" s="647"/>
      <c r="AJ23" s="647"/>
      <c r="AK23" s="647"/>
      <c r="AL23" s="611" t="s">
        <v>131</v>
      </c>
      <c r="AM23" s="612"/>
      <c r="AN23" s="612"/>
      <c r="AO23" s="648"/>
      <c r="AP23" s="605" t="s">
        <v>289</v>
      </c>
      <c r="AQ23" s="685"/>
      <c r="AR23" s="685"/>
      <c r="AS23" s="685"/>
      <c r="AT23" s="685"/>
      <c r="AU23" s="685"/>
      <c r="AV23" s="685"/>
      <c r="AW23" s="685"/>
      <c r="AX23" s="685"/>
      <c r="AY23" s="685"/>
      <c r="AZ23" s="685"/>
      <c r="BA23" s="685"/>
      <c r="BB23" s="685"/>
      <c r="BC23" s="685"/>
      <c r="BD23" s="685"/>
      <c r="BE23" s="685"/>
      <c r="BF23" s="686"/>
      <c r="BG23" s="608">
        <v>29593</v>
      </c>
      <c r="BH23" s="609"/>
      <c r="BI23" s="609"/>
      <c r="BJ23" s="609"/>
      <c r="BK23" s="609"/>
      <c r="BL23" s="609"/>
      <c r="BM23" s="609"/>
      <c r="BN23" s="610"/>
      <c r="BO23" s="646">
        <v>1.6</v>
      </c>
      <c r="BP23" s="646"/>
      <c r="BQ23" s="646"/>
      <c r="BR23" s="646"/>
      <c r="BS23" s="647" t="s">
        <v>131</v>
      </c>
      <c r="BT23" s="647"/>
      <c r="BU23" s="647"/>
      <c r="BV23" s="647"/>
      <c r="BW23" s="647"/>
      <c r="BX23" s="647"/>
      <c r="BY23" s="647"/>
      <c r="BZ23" s="647"/>
      <c r="CA23" s="647"/>
      <c r="CB23" s="687"/>
      <c r="CD23" s="660" t="s">
        <v>228</v>
      </c>
      <c r="CE23" s="661"/>
      <c r="CF23" s="661"/>
      <c r="CG23" s="661"/>
      <c r="CH23" s="661"/>
      <c r="CI23" s="661"/>
      <c r="CJ23" s="661"/>
      <c r="CK23" s="661"/>
      <c r="CL23" s="661"/>
      <c r="CM23" s="661"/>
      <c r="CN23" s="661"/>
      <c r="CO23" s="661"/>
      <c r="CP23" s="661"/>
      <c r="CQ23" s="662"/>
      <c r="CR23" s="660" t="s">
        <v>290</v>
      </c>
      <c r="CS23" s="661"/>
      <c r="CT23" s="661"/>
      <c r="CU23" s="661"/>
      <c r="CV23" s="661"/>
      <c r="CW23" s="661"/>
      <c r="CX23" s="661"/>
      <c r="CY23" s="662"/>
      <c r="CZ23" s="660" t="s">
        <v>291</v>
      </c>
      <c r="DA23" s="661"/>
      <c r="DB23" s="661"/>
      <c r="DC23" s="662"/>
      <c r="DD23" s="660" t="s">
        <v>292</v>
      </c>
      <c r="DE23" s="661"/>
      <c r="DF23" s="661"/>
      <c r="DG23" s="661"/>
      <c r="DH23" s="661"/>
      <c r="DI23" s="661"/>
      <c r="DJ23" s="661"/>
      <c r="DK23" s="662"/>
      <c r="DL23" s="698" t="s">
        <v>293</v>
      </c>
      <c r="DM23" s="699"/>
      <c r="DN23" s="699"/>
      <c r="DO23" s="699"/>
      <c r="DP23" s="699"/>
      <c r="DQ23" s="699"/>
      <c r="DR23" s="699"/>
      <c r="DS23" s="699"/>
      <c r="DT23" s="699"/>
      <c r="DU23" s="699"/>
      <c r="DV23" s="700"/>
      <c r="DW23" s="660" t="s">
        <v>294</v>
      </c>
      <c r="DX23" s="661"/>
      <c r="DY23" s="661"/>
      <c r="DZ23" s="661"/>
      <c r="EA23" s="661"/>
      <c r="EB23" s="661"/>
      <c r="EC23" s="662"/>
    </row>
    <row r="24" spans="2:133" ht="11.25" customHeight="1" x14ac:dyDescent="0.2">
      <c r="B24" s="605" t="s">
        <v>295</v>
      </c>
      <c r="C24" s="606"/>
      <c r="D24" s="606"/>
      <c r="E24" s="606"/>
      <c r="F24" s="606"/>
      <c r="G24" s="606"/>
      <c r="H24" s="606"/>
      <c r="I24" s="606"/>
      <c r="J24" s="606"/>
      <c r="K24" s="606"/>
      <c r="L24" s="606"/>
      <c r="M24" s="606"/>
      <c r="N24" s="606"/>
      <c r="O24" s="606"/>
      <c r="P24" s="606"/>
      <c r="Q24" s="607"/>
      <c r="R24" s="608" t="s">
        <v>252</v>
      </c>
      <c r="S24" s="609"/>
      <c r="T24" s="609"/>
      <c r="U24" s="609"/>
      <c r="V24" s="609"/>
      <c r="W24" s="609"/>
      <c r="X24" s="609"/>
      <c r="Y24" s="610"/>
      <c r="Z24" s="646" t="s">
        <v>131</v>
      </c>
      <c r="AA24" s="646"/>
      <c r="AB24" s="646"/>
      <c r="AC24" s="646"/>
      <c r="AD24" s="647" t="s">
        <v>131</v>
      </c>
      <c r="AE24" s="647"/>
      <c r="AF24" s="647"/>
      <c r="AG24" s="647"/>
      <c r="AH24" s="647"/>
      <c r="AI24" s="647"/>
      <c r="AJ24" s="647"/>
      <c r="AK24" s="647"/>
      <c r="AL24" s="611" t="s">
        <v>131</v>
      </c>
      <c r="AM24" s="612"/>
      <c r="AN24" s="612"/>
      <c r="AO24" s="648"/>
      <c r="AP24" s="605" t="s">
        <v>296</v>
      </c>
      <c r="AQ24" s="685"/>
      <c r="AR24" s="685"/>
      <c r="AS24" s="685"/>
      <c r="AT24" s="685"/>
      <c r="AU24" s="685"/>
      <c r="AV24" s="685"/>
      <c r="AW24" s="685"/>
      <c r="AX24" s="685"/>
      <c r="AY24" s="685"/>
      <c r="AZ24" s="685"/>
      <c r="BA24" s="685"/>
      <c r="BB24" s="685"/>
      <c r="BC24" s="685"/>
      <c r="BD24" s="685"/>
      <c r="BE24" s="685"/>
      <c r="BF24" s="686"/>
      <c r="BG24" s="608" t="s">
        <v>131</v>
      </c>
      <c r="BH24" s="609"/>
      <c r="BI24" s="609"/>
      <c r="BJ24" s="609"/>
      <c r="BK24" s="609"/>
      <c r="BL24" s="609"/>
      <c r="BM24" s="609"/>
      <c r="BN24" s="610"/>
      <c r="BO24" s="646" t="s">
        <v>131</v>
      </c>
      <c r="BP24" s="646"/>
      <c r="BQ24" s="646"/>
      <c r="BR24" s="646"/>
      <c r="BS24" s="647" t="s">
        <v>131</v>
      </c>
      <c r="BT24" s="647"/>
      <c r="BU24" s="647"/>
      <c r="BV24" s="647"/>
      <c r="BW24" s="647"/>
      <c r="BX24" s="647"/>
      <c r="BY24" s="647"/>
      <c r="BZ24" s="647"/>
      <c r="CA24" s="647"/>
      <c r="CB24" s="687"/>
      <c r="CD24" s="666" t="s">
        <v>297</v>
      </c>
      <c r="CE24" s="667"/>
      <c r="CF24" s="667"/>
      <c r="CG24" s="667"/>
      <c r="CH24" s="667"/>
      <c r="CI24" s="667"/>
      <c r="CJ24" s="667"/>
      <c r="CK24" s="667"/>
      <c r="CL24" s="667"/>
      <c r="CM24" s="667"/>
      <c r="CN24" s="667"/>
      <c r="CO24" s="667"/>
      <c r="CP24" s="667"/>
      <c r="CQ24" s="668"/>
      <c r="CR24" s="663">
        <v>3356109</v>
      </c>
      <c r="CS24" s="664"/>
      <c r="CT24" s="664"/>
      <c r="CU24" s="664"/>
      <c r="CV24" s="664"/>
      <c r="CW24" s="664"/>
      <c r="CX24" s="664"/>
      <c r="CY24" s="689"/>
      <c r="CZ24" s="690">
        <v>38.9</v>
      </c>
      <c r="DA24" s="672"/>
      <c r="DB24" s="672"/>
      <c r="DC24" s="692"/>
      <c r="DD24" s="688">
        <v>2457183</v>
      </c>
      <c r="DE24" s="664"/>
      <c r="DF24" s="664"/>
      <c r="DG24" s="664"/>
      <c r="DH24" s="664"/>
      <c r="DI24" s="664"/>
      <c r="DJ24" s="664"/>
      <c r="DK24" s="689"/>
      <c r="DL24" s="688">
        <v>2432877</v>
      </c>
      <c r="DM24" s="664"/>
      <c r="DN24" s="664"/>
      <c r="DO24" s="664"/>
      <c r="DP24" s="664"/>
      <c r="DQ24" s="664"/>
      <c r="DR24" s="664"/>
      <c r="DS24" s="664"/>
      <c r="DT24" s="664"/>
      <c r="DU24" s="664"/>
      <c r="DV24" s="689"/>
      <c r="DW24" s="690">
        <v>40.9</v>
      </c>
      <c r="DX24" s="672"/>
      <c r="DY24" s="672"/>
      <c r="DZ24" s="672"/>
      <c r="EA24" s="672"/>
      <c r="EB24" s="672"/>
      <c r="EC24" s="691"/>
    </row>
    <row r="25" spans="2:133" ht="11.25" customHeight="1" x14ac:dyDescent="0.2">
      <c r="B25" s="605" t="s">
        <v>298</v>
      </c>
      <c r="C25" s="606"/>
      <c r="D25" s="606"/>
      <c r="E25" s="606"/>
      <c r="F25" s="606"/>
      <c r="G25" s="606"/>
      <c r="H25" s="606"/>
      <c r="I25" s="606"/>
      <c r="J25" s="606"/>
      <c r="K25" s="606"/>
      <c r="L25" s="606"/>
      <c r="M25" s="606"/>
      <c r="N25" s="606"/>
      <c r="O25" s="606"/>
      <c r="P25" s="606"/>
      <c r="Q25" s="607"/>
      <c r="R25" s="608">
        <v>6282104</v>
      </c>
      <c r="S25" s="609"/>
      <c r="T25" s="609"/>
      <c r="U25" s="609"/>
      <c r="V25" s="609"/>
      <c r="W25" s="609"/>
      <c r="X25" s="609"/>
      <c r="Y25" s="610"/>
      <c r="Z25" s="646">
        <v>66.2</v>
      </c>
      <c r="AA25" s="646"/>
      <c r="AB25" s="646"/>
      <c r="AC25" s="646"/>
      <c r="AD25" s="647">
        <v>5846111</v>
      </c>
      <c r="AE25" s="647"/>
      <c r="AF25" s="647"/>
      <c r="AG25" s="647"/>
      <c r="AH25" s="647"/>
      <c r="AI25" s="647"/>
      <c r="AJ25" s="647"/>
      <c r="AK25" s="647"/>
      <c r="AL25" s="611">
        <v>99.3</v>
      </c>
      <c r="AM25" s="612"/>
      <c r="AN25" s="612"/>
      <c r="AO25" s="648"/>
      <c r="AP25" s="605" t="s">
        <v>299</v>
      </c>
      <c r="AQ25" s="685"/>
      <c r="AR25" s="685"/>
      <c r="AS25" s="685"/>
      <c r="AT25" s="685"/>
      <c r="AU25" s="685"/>
      <c r="AV25" s="685"/>
      <c r="AW25" s="685"/>
      <c r="AX25" s="685"/>
      <c r="AY25" s="685"/>
      <c r="AZ25" s="685"/>
      <c r="BA25" s="685"/>
      <c r="BB25" s="685"/>
      <c r="BC25" s="685"/>
      <c r="BD25" s="685"/>
      <c r="BE25" s="685"/>
      <c r="BF25" s="686"/>
      <c r="BG25" s="608" t="s">
        <v>252</v>
      </c>
      <c r="BH25" s="609"/>
      <c r="BI25" s="609"/>
      <c r="BJ25" s="609"/>
      <c r="BK25" s="609"/>
      <c r="BL25" s="609"/>
      <c r="BM25" s="609"/>
      <c r="BN25" s="610"/>
      <c r="BO25" s="646" t="s">
        <v>131</v>
      </c>
      <c r="BP25" s="646"/>
      <c r="BQ25" s="646"/>
      <c r="BR25" s="646"/>
      <c r="BS25" s="647" t="s">
        <v>131</v>
      </c>
      <c r="BT25" s="647"/>
      <c r="BU25" s="647"/>
      <c r="BV25" s="647"/>
      <c r="BW25" s="647"/>
      <c r="BX25" s="647"/>
      <c r="BY25" s="647"/>
      <c r="BZ25" s="647"/>
      <c r="CA25" s="647"/>
      <c r="CB25" s="687"/>
      <c r="CD25" s="605" t="s">
        <v>300</v>
      </c>
      <c r="CE25" s="606"/>
      <c r="CF25" s="606"/>
      <c r="CG25" s="606"/>
      <c r="CH25" s="606"/>
      <c r="CI25" s="606"/>
      <c r="CJ25" s="606"/>
      <c r="CK25" s="606"/>
      <c r="CL25" s="606"/>
      <c r="CM25" s="606"/>
      <c r="CN25" s="606"/>
      <c r="CO25" s="606"/>
      <c r="CP25" s="606"/>
      <c r="CQ25" s="607"/>
      <c r="CR25" s="608">
        <v>1504206</v>
      </c>
      <c r="CS25" s="621"/>
      <c r="CT25" s="621"/>
      <c r="CU25" s="621"/>
      <c r="CV25" s="621"/>
      <c r="CW25" s="621"/>
      <c r="CX25" s="621"/>
      <c r="CY25" s="622"/>
      <c r="CZ25" s="611">
        <v>17.399999999999999</v>
      </c>
      <c r="DA25" s="623"/>
      <c r="DB25" s="623"/>
      <c r="DC25" s="624"/>
      <c r="DD25" s="614">
        <v>1339995</v>
      </c>
      <c r="DE25" s="621"/>
      <c r="DF25" s="621"/>
      <c r="DG25" s="621"/>
      <c r="DH25" s="621"/>
      <c r="DI25" s="621"/>
      <c r="DJ25" s="621"/>
      <c r="DK25" s="622"/>
      <c r="DL25" s="614">
        <v>1323317</v>
      </c>
      <c r="DM25" s="621"/>
      <c r="DN25" s="621"/>
      <c r="DO25" s="621"/>
      <c r="DP25" s="621"/>
      <c r="DQ25" s="621"/>
      <c r="DR25" s="621"/>
      <c r="DS25" s="621"/>
      <c r="DT25" s="621"/>
      <c r="DU25" s="621"/>
      <c r="DV25" s="622"/>
      <c r="DW25" s="611">
        <v>22.3</v>
      </c>
      <c r="DX25" s="623"/>
      <c r="DY25" s="623"/>
      <c r="DZ25" s="623"/>
      <c r="EA25" s="623"/>
      <c r="EB25" s="623"/>
      <c r="EC25" s="635"/>
    </row>
    <row r="26" spans="2:133" ht="11.25" customHeight="1" x14ac:dyDescent="0.2">
      <c r="B26" s="605" t="s">
        <v>301</v>
      </c>
      <c r="C26" s="606"/>
      <c r="D26" s="606"/>
      <c r="E26" s="606"/>
      <c r="F26" s="606"/>
      <c r="G26" s="606"/>
      <c r="H26" s="606"/>
      <c r="I26" s="606"/>
      <c r="J26" s="606"/>
      <c r="K26" s="606"/>
      <c r="L26" s="606"/>
      <c r="M26" s="606"/>
      <c r="N26" s="606"/>
      <c r="O26" s="606"/>
      <c r="P26" s="606"/>
      <c r="Q26" s="607"/>
      <c r="R26" s="608">
        <v>1018</v>
      </c>
      <c r="S26" s="609"/>
      <c r="T26" s="609"/>
      <c r="U26" s="609"/>
      <c r="V26" s="609"/>
      <c r="W26" s="609"/>
      <c r="X26" s="609"/>
      <c r="Y26" s="610"/>
      <c r="Z26" s="646">
        <v>0</v>
      </c>
      <c r="AA26" s="646"/>
      <c r="AB26" s="646"/>
      <c r="AC26" s="646"/>
      <c r="AD26" s="647">
        <v>1018</v>
      </c>
      <c r="AE26" s="647"/>
      <c r="AF26" s="647"/>
      <c r="AG26" s="647"/>
      <c r="AH26" s="647"/>
      <c r="AI26" s="647"/>
      <c r="AJ26" s="647"/>
      <c r="AK26" s="647"/>
      <c r="AL26" s="611">
        <v>0</v>
      </c>
      <c r="AM26" s="612"/>
      <c r="AN26" s="612"/>
      <c r="AO26" s="648"/>
      <c r="AP26" s="605" t="s">
        <v>302</v>
      </c>
      <c r="AQ26" s="685"/>
      <c r="AR26" s="685"/>
      <c r="AS26" s="685"/>
      <c r="AT26" s="685"/>
      <c r="AU26" s="685"/>
      <c r="AV26" s="685"/>
      <c r="AW26" s="685"/>
      <c r="AX26" s="685"/>
      <c r="AY26" s="685"/>
      <c r="AZ26" s="685"/>
      <c r="BA26" s="685"/>
      <c r="BB26" s="685"/>
      <c r="BC26" s="685"/>
      <c r="BD26" s="685"/>
      <c r="BE26" s="685"/>
      <c r="BF26" s="686"/>
      <c r="BG26" s="608" t="s">
        <v>131</v>
      </c>
      <c r="BH26" s="609"/>
      <c r="BI26" s="609"/>
      <c r="BJ26" s="609"/>
      <c r="BK26" s="609"/>
      <c r="BL26" s="609"/>
      <c r="BM26" s="609"/>
      <c r="BN26" s="610"/>
      <c r="BO26" s="646" t="s">
        <v>131</v>
      </c>
      <c r="BP26" s="646"/>
      <c r="BQ26" s="646"/>
      <c r="BR26" s="646"/>
      <c r="BS26" s="647" t="s">
        <v>131</v>
      </c>
      <c r="BT26" s="647"/>
      <c r="BU26" s="647"/>
      <c r="BV26" s="647"/>
      <c r="BW26" s="647"/>
      <c r="BX26" s="647"/>
      <c r="BY26" s="647"/>
      <c r="BZ26" s="647"/>
      <c r="CA26" s="647"/>
      <c r="CB26" s="687"/>
      <c r="CD26" s="605" t="s">
        <v>303</v>
      </c>
      <c r="CE26" s="606"/>
      <c r="CF26" s="606"/>
      <c r="CG26" s="606"/>
      <c r="CH26" s="606"/>
      <c r="CI26" s="606"/>
      <c r="CJ26" s="606"/>
      <c r="CK26" s="606"/>
      <c r="CL26" s="606"/>
      <c r="CM26" s="606"/>
      <c r="CN26" s="606"/>
      <c r="CO26" s="606"/>
      <c r="CP26" s="606"/>
      <c r="CQ26" s="607"/>
      <c r="CR26" s="608">
        <v>809339</v>
      </c>
      <c r="CS26" s="609"/>
      <c r="CT26" s="609"/>
      <c r="CU26" s="609"/>
      <c r="CV26" s="609"/>
      <c r="CW26" s="609"/>
      <c r="CX26" s="609"/>
      <c r="CY26" s="610"/>
      <c r="CZ26" s="611">
        <v>9.4</v>
      </c>
      <c r="DA26" s="623"/>
      <c r="DB26" s="623"/>
      <c r="DC26" s="624"/>
      <c r="DD26" s="614">
        <v>716210</v>
      </c>
      <c r="DE26" s="609"/>
      <c r="DF26" s="609"/>
      <c r="DG26" s="609"/>
      <c r="DH26" s="609"/>
      <c r="DI26" s="609"/>
      <c r="DJ26" s="609"/>
      <c r="DK26" s="610"/>
      <c r="DL26" s="614" t="s">
        <v>131</v>
      </c>
      <c r="DM26" s="609"/>
      <c r="DN26" s="609"/>
      <c r="DO26" s="609"/>
      <c r="DP26" s="609"/>
      <c r="DQ26" s="609"/>
      <c r="DR26" s="609"/>
      <c r="DS26" s="609"/>
      <c r="DT26" s="609"/>
      <c r="DU26" s="609"/>
      <c r="DV26" s="610"/>
      <c r="DW26" s="611" t="s">
        <v>131</v>
      </c>
      <c r="DX26" s="623"/>
      <c r="DY26" s="623"/>
      <c r="DZ26" s="623"/>
      <c r="EA26" s="623"/>
      <c r="EB26" s="623"/>
      <c r="EC26" s="635"/>
    </row>
    <row r="27" spans="2:133" ht="11.25" customHeight="1" x14ac:dyDescent="0.2">
      <c r="B27" s="605" t="s">
        <v>304</v>
      </c>
      <c r="C27" s="606"/>
      <c r="D27" s="606"/>
      <c r="E27" s="606"/>
      <c r="F27" s="606"/>
      <c r="G27" s="606"/>
      <c r="H27" s="606"/>
      <c r="I27" s="606"/>
      <c r="J27" s="606"/>
      <c r="K27" s="606"/>
      <c r="L27" s="606"/>
      <c r="M27" s="606"/>
      <c r="N27" s="606"/>
      <c r="O27" s="606"/>
      <c r="P27" s="606"/>
      <c r="Q27" s="607"/>
      <c r="R27" s="608">
        <v>38962</v>
      </c>
      <c r="S27" s="609"/>
      <c r="T27" s="609"/>
      <c r="U27" s="609"/>
      <c r="V27" s="609"/>
      <c r="W27" s="609"/>
      <c r="X27" s="609"/>
      <c r="Y27" s="610"/>
      <c r="Z27" s="646">
        <v>0.4</v>
      </c>
      <c r="AA27" s="646"/>
      <c r="AB27" s="646"/>
      <c r="AC27" s="646"/>
      <c r="AD27" s="647" t="s">
        <v>131</v>
      </c>
      <c r="AE27" s="647"/>
      <c r="AF27" s="647"/>
      <c r="AG27" s="647"/>
      <c r="AH27" s="647"/>
      <c r="AI27" s="647"/>
      <c r="AJ27" s="647"/>
      <c r="AK27" s="647"/>
      <c r="AL27" s="611" t="s">
        <v>252</v>
      </c>
      <c r="AM27" s="612"/>
      <c r="AN27" s="612"/>
      <c r="AO27" s="648"/>
      <c r="AP27" s="605" t="s">
        <v>305</v>
      </c>
      <c r="AQ27" s="606"/>
      <c r="AR27" s="606"/>
      <c r="AS27" s="606"/>
      <c r="AT27" s="606"/>
      <c r="AU27" s="606"/>
      <c r="AV27" s="606"/>
      <c r="AW27" s="606"/>
      <c r="AX27" s="606"/>
      <c r="AY27" s="606"/>
      <c r="AZ27" s="606"/>
      <c r="BA27" s="606"/>
      <c r="BB27" s="606"/>
      <c r="BC27" s="606"/>
      <c r="BD27" s="606"/>
      <c r="BE27" s="606"/>
      <c r="BF27" s="607"/>
      <c r="BG27" s="608">
        <v>1851973</v>
      </c>
      <c r="BH27" s="609"/>
      <c r="BI27" s="609"/>
      <c r="BJ27" s="609"/>
      <c r="BK27" s="609"/>
      <c r="BL27" s="609"/>
      <c r="BM27" s="609"/>
      <c r="BN27" s="610"/>
      <c r="BO27" s="646">
        <v>100</v>
      </c>
      <c r="BP27" s="646"/>
      <c r="BQ27" s="646"/>
      <c r="BR27" s="646"/>
      <c r="BS27" s="647">
        <v>22828</v>
      </c>
      <c r="BT27" s="647"/>
      <c r="BU27" s="647"/>
      <c r="BV27" s="647"/>
      <c r="BW27" s="647"/>
      <c r="BX27" s="647"/>
      <c r="BY27" s="647"/>
      <c r="BZ27" s="647"/>
      <c r="CA27" s="647"/>
      <c r="CB27" s="687"/>
      <c r="CD27" s="605" t="s">
        <v>306</v>
      </c>
      <c r="CE27" s="606"/>
      <c r="CF27" s="606"/>
      <c r="CG27" s="606"/>
      <c r="CH27" s="606"/>
      <c r="CI27" s="606"/>
      <c r="CJ27" s="606"/>
      <c r="CK27" s="606"/>
      <c r="CL27" s="606"/>
      <c r="CM27" s="606"/>
      <c r="CN27" s="606"/>
      <c r="CO27" s="606"/>
      <c r="CP27" s="606"/>
      <c r="CQ27" s="607"/>
      <c r="CR27" s="608">
        <v>955712</v>
      </c>
      <c r="CS27" s="621"/>
      <c r="CT27" s="621"/>
      <c r="CU27" s="621"/>
      <c r="CV27" s="621"/>
      <c r="CW27" s="621"/>
      <c r="CX27" s="621"/>
      <c r="CY27" s="622"/>
      <c r="CZ27" s="611">
        <v>11.1</v>
      </c>
      <c r="DA27" s="623"/>
      <c r="DB27" s="623"/>
      <c r="DC27" s="624"/>
      <c r="DD27" s="614">
        <v>242495</v>
      </c>
      <c r="DE27" s="621"/>
      <c r="DF27" s="621"/>
      <c r="DG27" s="621"/>
      <c r="DH27" s="621"/>
      <c r="DI27" s="621"/>
      <c r="DJ27" s="621"/>
      <c r="DK27" s="622"/>
      <c r="DL27" s="614">
        <v>234867</v>
      </c>
      <c r="DM27" s="621"/>
      <c r="DN27" s="621"/>
      <c r="DO27" s="621"/>
      <c r="DP27" s="621"/>
      <c r="DQ27" s="621"/>
      <c r="DR27" s="621"/>
      <c r="DS27" s="621"/>
      <c r="DT27" s="621"/>
      <c r="DU27" s="621"/>
      <c r="DV27" s="622"/>
      <c r="DW27" s="611">
        <v>4</v>
      </c>
      <c r="DX27" s="623"/>
      <c r="DY27" s="623"/>
      <c r="DZ27" s="623"/>
      <c r="EA27" s="623"/>
      <c r="EB27" s="623"/>
      <c r="EC27" s="635"/>
    </row>
    <row r="28" spans="2:133" ht="11.25" customHeight="1" x14ac:dyDescent="0.2">
      <c r="B28" s="605" t="s">
        <v>307</v>
      </c>
      <c r="C28" s="606"/>
      <c r="D28" s="606"/>
      <c r="E28" s="606"/>
      <c r="F28" s="606"/>
      <c r="G28" s="606"/>
      <c r="H28" s="606"/>
      <c r="I28" s="606"/>
      <c r="J28" s="606"/>
      <c r="K28" s="606"/>
      <c r="L28" s="606"/>
      <c r="M28" s="606"/>
      <c r="N28" s="606"/>
      <c r="O28" s="606"/>
      <c r="P28" s="606"/>
      <c r="Q28" s="607"/>
      <c r="R28" s="608">
        <v>79956</v>
      </c>
      <c r="S28" s="609"/>
      <c r="T28" s="609"/>
      <c r="U28" s="609"/>
      <c r="V28" s="609"/>
      <c r="W28" s="609"/>
      <c r="X28" s="609"/>
      <c r="Y28" s="610"/>
      <c r="Z28" s="646">
        <v>0.8</v>
      </c>
      <c r="AA28" s="646"/>
      <c r="AB28" s="646"/>
      <c r="AC28" s="646"/>
      <c r="AD28" s="647">
        <v>4325</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308</v>
      </c>
      <c r="CE28" s="606"/>
      <c r="CF28" s="606"/>
      <c r="CG28" s="606"/>
      <c r="CH28" s="606"/>
      <c r="CI28" s="606"/>
      <c r="CJ28" s="606"/>
      <c r="CK28" s="606"/>
      <c r="CL28" s="606"/>
      <c r="CM28" s="606"/>
      <c r="CN28" s="606"/>
      <c r="CO28" s="606"/>
      <c r="CP28" s="606"/>
      <c r="CQ28" s="607"/>
      <c r="CR28" s="608">
        <v>896191</v>
      </c>
      <c r="CS28" s="609"/>
      <c r="CT28" s="609"/>
      <c r="CU28" s="609"/>
      <c r="CV28" s="609"/>
      <c r="CW28" s="609"/>
      <c r="CX28" s="609"/>
      <c r="CY28" s="610"/>
      <c r="CZ28" s="611">
        <v>10.4</v>
      </c>
      <c r="DA28" s="623"/>
      <c r="DB28" s="623"/>
      <c r="DC28" s="624"/>
      <c r="DD28" s="614">
        <v>874693</v>
      </c>
      <c r="DE28" s="609"/>
      <c r="DF28" s="609"/>
      <c r="DG28" s="609"/>
      <c r="DH28" s="609"/>
      <c r="DI28" s="609"/>
      <c r="DJ28" s="609"/>
      <c r="DK28" s="610"/>
      <c r="DL28" s="614">
        <v>874693</v>
      </c>
      <c r="DM28" s="609"/>
      <c r="DN28" s="609"/>
      <c r="DO28" s="609"/>
      <c r="DP28" s="609"/>
      <c r="DQ28" s="609"/>
      <c r="DR28" s="609"/>
      <c r="DS28" s="609"/>
      <c r="DT28" s="609"/>
      <c r="DU28" s="609"/>
      <c r="DV28" s="610"/>
      <c r="DW28" s="611">
        <v>14.7</v>
      </c>
      <c r="DX28" s="623"/>
      <c r="DY28" s="623"/>
      <c r="DZ28" s="623"/>
      <c r="EA28" s="623"/>
      <c r="EB28" s="623"/>
      <c r="EC28" s="635"/>
    </row>
    <row r="29" spans="2:133" ht="11.25" customHeight="1" x14ac:dyDescent="0.2">
      <c r="B29" s="605" t="s">
        <v>309</v>
      </c>
      <c r="C29" s="606"/>
      <c r="D29" s="606"/>
      <c r="E29" s="606"/>
      <c r="F29" s="606"/>
      <c r="G29" s="606"/>
      <c r="H29" s="606"/>
      <c r="I29" s="606"/>
      <c r="J29" s="606"/>
      <c r="K29" s="606"/>
      <c r="L29" s="606"/>
      <c r="M29" s="606"/>
      <c r="N29" s="606"/>
      <c r="O29" s="606"/>
      <c r="P29" s="606"/>
      <c r="Q29" s="607"/>
      <c r="R29" s="608">
        <v>38830</v>
      </c>
      <c r="S29" s="609"/>
      <c r="T29" s="609"/>
      <c r="U29" s="609"/>
      <c r="V29" s="609"/>
      <c r="W29" s="609"/>
      <c r="X29" s="609"/>
      <c r="Y29" s="610"/>
      <c r="Z29" s="646">
        <v>0.4</v>
      </c>
      <c r="AA29" s="646"/>
      <c r="AB29" s="646"/>
      <c r="AC29" s="646"/>
      <c r="AD29" s="647" t="s">
        <v>131</v>
      </c>
      <c r="AE29" s="647"/>
      <c r="AF29" s="647"/>
      <c r="AG29" s="647"/>
      <c r="AH29" s="647"/>
      <c r="AI29" s="647"/>
      <c r="AJ29" s="647"/>
      <c r="AK29" s="647"/>
      <c r="AL29" s="611" t="s">
        <v>131</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310</v>
      </c>
      <c r="CE29" s="628"/>
      <c r="CF29" s="605" t="s">
        <v>311</v>
      </c>
      <c r="CG29" s="606"/>
      <c r="CH29" s="606"/>
      <c r="CI29" s="606"/>
      <c r="CJ29" s="606"/>
      <c r="CK29" s="606"/>
      <c r="CL29" s="606"/>
      <c r="CM29" s="606"/>
      <c r="CN29" s="606"/>
      <c r="CO29" s="606"/>
      <c r="CP29" s="606"/>
      <c r="CQ29" s="607"/>
      <c r="CR29" s="608">
        <v>896191</v>
      </c>
      <c r="CS29" s="621"/>
      <c r="CT29" s="621"/>
      <c r="CU29" s="621"/>
      <c r="CV29" s="621"/>
      <c r="CW29" s="621"/>
      <c r="CX29" s="621"/>
      <c r="CY29" s="622"/>
      <c r="CZ29" s="611">
        <v>10.4</v>
      </c>
      <c r="DA29" s="623"/>
      <c r="DB29" s="623"/>
      <c r="DC29" s="624"/>
      <c r="DD29" s="614">
        <v>874693</v>
      </c>
      <c r="DE29" s="621"/>
      <c r="DF29" s="621"/>
      <c r="DG29" s="621"/>
      <c r="DH29" s="621"/>
      <c r="DI29" s="621"/>
      <c r="DJ29" s="621"/>
      <c r="DK29" s="622"/>
      <c r="DL29" s="614">
        <v>874693</v>
      </c>
      <c r="DM29" s="621"/>
      <c r="DN29" s="621"/>
      <c r="DO29" s="621"/>
      <c r="DP29" s="621"/>
      <c r="DQ29" s="621"/>
      <c r="DR29" s="621"/>
      <c r="DS29" s="621"/>
      <c r="DT29" s="621"/>
      <c r="DU29" s="621"/>
      <c r="DV29" s="622"/>
      <c r="DW29" s="611">
        <v>14.7</v>
      </c>
      <c r="DX29" s="623"/>
      <c r="DY29" s="623"/>
      <c r="DZ29" s="623"/>
      <c r="EA29" s="623"/>
      <c r="EB29" s="623"/>
      <c r="EC29" s="635"/>
    </row>
    <row r="30" spans="2:133" ht="11.25" customHeight="1" x14ac:dyDescent="0.2">
      <c r="B30" s="605" t="s">
        <v>312</v>
      </c>
      <c r="C30" s="606"/>
      <c r="D30" s="606"/>
      <c r="E30" s="606"/>
      <c r="F30" s="606"/>
      <c r="G30" s="606"/>
      <c r="H30" s="606"/>
      <c r="I30" s="606"/>
      <c r="J30" s="606"/>
      <c r="K30" s="606"/>
      <c r="L30" s="606"/>
      <c r="M30" s="606"/>
      <c r="N30" s="606"/>
      <c r="O30" s="606"/>
      <c r="P30" s="606"/>
      <c r="Q30" s="607"/>
      <c r="R30" s="608">
        <v>1018552</v>
      </c>
      <c r="S30" s="609"/>
      <c r="T30" s="609"/>
      <c r="U30" s="609"/>
      <c r="V30" s="609"/>
      <c r="W30" s="609"/>
      <c r="X30" s="609"/>
      <c r="Y30" s="610"/>
      <c r="Z30" s="646">
        <v>10.7</v>
      </c>
      <c r="AA30" s="646"/>
      <c r="AB30" s="646"/>
      <c r="AC30" s="646"/>
      <c r="AD30" s="647" t="s">
        <v>131</v>
      </c>
      <c r="AE30" s="647"/>
      <c r="AF30" s="647"/>
      <c r="AG30" s="647"/>
      <c r="AH30" s="647"/>
      <c r="AI30" s="647"/>
      <c r="AJ30" s="647"/>
      <c r="AK30" s="647"/>
      <c r="AL30" s="611" t="s">
        <v>131</v>
      </c>
      <c r="AM30" s="612"/>
      <c r="AN30" s="612"/>
      <c r="AO30" s="648"/>
      <c r="AP30" s="660" t="s">
        <v>228</v>
      </c>
      <c r="AQ30" s="661"/>
      <c r="AR30" s="661"/>
      <c r="AS30" s="661"/>
      <c r="AT30" s="661"/>
      <c r="AU30" s="661"/>
      <c r="AV30" s="661"/>
      <c r="AW30" s="661"/>
      <c r="AX30" s="661"/>
      <c r="AY30" s="661"/>
      <c r="AZ30" s="661"/>
      <c r="BA30" s="661"/>
      <c r="BB30" s="661"/>
      <c r="BC30" s="661"/>
      <c r="BD30" s="661"/>
      <c r="BE30" s="661"/>
      <c r="BF30" s="662"/>
      <c r="BG30" s="660" t="s">
        <v>313</v>
      </c>
      <c r="BH30" s="683"/>
      <c r="BI30" s="683"/>
      <c r="BJ30" s="683"/>
      <c r="BK30" s="683"/>
      <c r="BL30" s="683"/>
      <c r="BM30" s="683"/>
      <c r="BN30" s="683"/>
      <c r="BO30" s="683"/>
      <c r="BP30" s="683"/>
      <c r="BQ30" s="684"/>
      <c r="BR30" s="660" t="s">
        <v>314</v>
      </c>
      <c r="BS30" s="683"/>
      <c r="BT30" s="683"/>
      <c r="BU30" s="683"/>
      <c r="BV30" s="683"/>
      <c r="BW30" s="683"/>
      <c r="BX30" s="683"/>
      <c r="BY30" s="683"/>
      <c r="BZ30" s="683"/>
      <c r="CA30" s="683"/>
      <c r="CB30" s="684"/>
      <c r="CD30" s="629"/>
      <c r="CE30" s="630"/>
      <c r="CF30" s="605" t="s">
        <v>315</v>
      </c>
      <c r="CG30" s="606"/>
      <c r="CH30" s="606"/>
      <c r="CI30" s="606"/>
      <c r="CJ30" s="606"/>
      <c r="CK30" s="606"/>
      <c r="CL30" s="606"/>
      <c r="CM30" s="606"/>
      <c r="CN30" s="606"/>
      <c r="CO30" s="606"/>
      <c r="CP30" s="606"/>
      <c r="CQ30" s="607"/>
      <c r="CR30" s="608">
        <v>868733</v>
      </c>
      <c r="CS30" s="609"/>
      <c r="CT30" s="609"/>
      <c r="CU30" s="609"/>
      <c r="CV30" s="609"/>
      <c r="CW30" s="609"/>
      <c r="CX30" s="609"/>
      <c r="CY30" s="610"/>
      <c r="CZ30" s="611">
        <v>10.1</v>
      </c>
      <c r="DA30" s="623"/>
      <c r="DB30" s="623"/>
      <c r="DC30" s="624"/>
      <c r="DD30" s="614">
        <v>847235</v>
      </c>
      <c r="DE30" s="609"/>
      <c r="DF30" s="609"/>
      <c r="DG30" s="609"/>
      <c r="DH30" s="609"/>
      <c r="DI30" s="609"/>
      <c r="DJ30" s="609"/>
      <c r="DK30" s="610"/>
      <c r="DL30" s="614">
        <v>847235</v>
      </c>
      <c r="DM30" s="609"/>
      <c r="DN30" s="609"/>
      <c r="DO30" s="609"/>
      <c r="DP30" s="609"/>
      <c r="DQ30" s="609"/>
      <c r="DR30" s="609"/>
      <c r="DS30" s="609"/>
      <c r="DT30" s="609"/>
      <c r="DU30" s="609"/>
      <c r="DV30" s="610"/>
      <c r="DW30" s="611">
        <v>14.3</v>
      </c>
      <c r="DX30" s="623"/>
      <c r="DY30" s="623"/>
      <c r="DZ30" s="623"/>
      <c r="EA30" s="623"/>
      <c r="EB30" s="623"/>
      <c r="EC30" s="635"/>
    </row>
    <row r="31" spans="2:133" ht="11.25" customHeight="1" x14ac:dyDescent="0.2">
      <c r="B31" s="675" t="s">
        <v>316</v>
      </c>
      <c r="C31" s="676"/>
      <c r="D31" s="676"/>
      <c r="E31" s="676"/>
      <c r="F31" s="676"/>
      <c r="G31" s="676"/>
      <c r="H31" s="676"/>
      <c r="I31" s="676"/>
      <c r="J31" s="676"/>
      <c r="K31" s="676"/>
      <c r="L31" s="676"/>
      <c r="M31" s="676"/>
      <c r="N31" s="676"/>
      <c r="O31" s="676"/>
      <c r="P31" s="676"/>
      <c r="Q31" s="677"/>
      <c r="R31" s="608" t="s">
        <v>131</v>
      </c>
      <c r="S31" s="609"/>
      <c r="T31" s="609"/>
      <c r="U31" s="609"/>
      <c r="V31" s="609"/>
      <c r="W31" s="609"/>
      <c r="X31" s="609"/>
      <c r="Y31" s="610"/>
      <c r="Z31" s="646" t="s">
        <v>131</v>
      </c>
      <c r="AA31" s="646"/>
      <c r="AB31" s="646"/>
      <c r="AC31" s="646"/>
      <c r="AD31" s="647" t="s">
        <v>131</v>
      </c>
      <c r="AE31" s="647"/>
      <c r="AF31" s="647"/>
      <c r="AG31" s="647"/>
      <c r="AH31" s="647"/>
      <c r="AI31" s="647"/>
      <c r="AJ31" s="647"/>
      <c r="AK31" s="647"/>
      <c r="AL31" s="611" t="s">
        <v>131</v>
      </c>
      <c r="AM31" s="612"/>
      <c r="AN31" s="612"/>
      <c r="AO31" s="648"/>
      <c r="AP31" s="678" t="s">
        <v>317</v>
      </c>
      <c r="AQ31" s="679"/>
      <c r="AR31" s="679"/>
      <c r="AS31" s="679"/>
      <c r="AT31" s="680" t="s">
        <v>318</v>
      </c>
      <c r="AU31" s="212"/>
      <c r="AV31" s="212"/>
      <c r="AW31" s="212"/>
      <c r="AX31" s="666" t="s">
        <v>190</v>
      </c>
      <c r="AY31" s="667"/>
      <c r="AZ31" s="667"/>
      <c r="BA31" s="667"/>
      <c r="BB31" s="667"/>
      <c r="BC31" s="667"/>
      <c r="BD31" s="667"/>
      <c r="BE31" s="667"/>
      <c r="BF31" s="668"/>
      <c r="BG31" s="670">
        <v>99.1</v>
      </c>
      <c r="BH31" s="671"/>
      <c r="BI31" s="671"/>
      <c r="BJ31" s="671"/>
      <c r="BK31" s="671"/>
      <c r="BL31" s="671"/>
      <c r="BM31" s="672">
        <v>94.6</v>
      </c>
      <c r="BN31" s="671"/>
      <c r="BO31" s="671"/>
      <c r="BP31" s="671"/>
      <c r="BQ31" s="673"/>
      <c r="BR31" s="670">
        <v>99</v>
      </c>
      <c r="BS31" s="671"/>
      <c r="BT31" s="671"/>
      <c r="BU31" s="671"/>
      <c r="BV31" s="671"/>
      <c r="BW31" s="671"/>
      <c r="BX31" s="672">
        <v>93.9</v>
      </c>
      <c r="BY31" s="671"/>
      <c r="BZ31" s="671"/>
      <c r="CA31" s="671"/>
      <c r="CB31" s="673"/>
      <c r="CD31" s="629"/>
      <c r="CE31" s="630"/>
      <c r="CF31" s="605" t="s">
        <v>319</v>
      </c>
      <c r="CG31" s="606"/>
      <c r="CH31" s="606"/>
      <c r="CI31" s="606"/>
      <c r="CJ31" s="606"/>
      <c r="CK31" s="606"/>
      <c r="CL31" s="606"/>
      <c r="CM31" s="606"/>
      <c r="CN31" s="606"/>
      <c r="CO31" s="606"/>
      <c r="CP31" s="606"/>
      <c r="CQ31" s="607"/>
      <c r="CR31" s="608">
        <v>27458</v>
      </c>
      <c r="CS31" s="621"/>
      <c r="CT31" s="621"/>
      <c r="CU31" s="621"/>
      <c r="CV31" s="621"/>
      <c r="CW31" s="621"/>
      <c r="CX31" s="621"/>
      <c r="CY31" s="622"/>
      <c r="CZ31" s="611">
        <v>0.3</v>
      </c>
      <c r="DA31" s="623"/>
      <c r="DB31" s="623"/>
      <c r="DC31" s="624"/>
      <c r="DD31" s="614">
        <v>27458</v>
      </c>
      <c r="DE31" s="621"/>
      <c r="DF31" s="621"/>
      <c r="DG31" s="621"/>
      <c r="DH31" s="621"/>
      <c r="DI31" s="621"/>
      <c r="DJ31" s="621"/>
      <c r="DK31" s="622"/>
      <c r="DL31" s="614">
        <v>27458</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2">
      <c r="B32" s="605" t="s">
        <v>320</v>
      </c>
      <c r="C32" s="606"/>
      <c r="D32" s="606"/>
      <c r="E32" s="606"/>
      <c r="F32" s="606"/>
      <c r="G32" s="606"/>
      <c r="H32" s="606"/>
      <c r="I32" s="606"/>
      <c r="J32" s="606"/>
      <c r="K32" s="606"/>
      <c r="L32" s="606"/>
      <c r="M32" s="606"/>
      <c r="N32" s="606"/>
      <c r="O32" s="606"/>
      <c r="P32" s="606"/>
      <c r="Q32" s="607"/>
      <c r="R32" s="608">
        <v>503050</v>
      </c>
      <c r="S32" s="609"/>
      <c r="T32" s="609"/>
      <c r="U32" s="609"/>
      <c r="V32" s="609"/>
      <c r="W32" s="609"/>
      <c r="X32" s="609"/>
      <c r="Y32" s="610"/>
      <c r="Z32" s="646">
        <v>5.3</v>
      </c>
      <c r="AA32" s="646"/>
      <c r="AB32" s="646"/>
      <c r="AC32" s="646"/>
      <c r="AD32" s="647" t="s">
        <v>131</v>
      </c>
      <c r="AE32" s="647"/>
      <c r="AF32" s="647"/>
      <c r="AG32" s="647"/>
      <c r="AH32" s="647"/>
      <c r="AI32" s="647"/>
      <c r="AJ32" s="647"/>
      <c r="AK32" s="647"/>
      <c r="AL32" s="611" t="s">
        <v>131</v>
      </c>
      <c r="AM32" s="612"/>
      <c r="AN32" s="612"/>
      <c r="AO32" s="648"/>
      <c r="AP32" s="649"/>
      <c r="AQ32" s="650"/>
      <c r="AR32" s="650"/>
      <c r="AS32" s="650"/>
      <c r="AT32" s="681"/>
      <c r="AU32" s="208" t="s">
        <v>321</v>
      </c>
      <c r="AX32" s="605" t="s">
        <v>322</v>
      </c>
      <c r="AY32" s="606"/>
      <c r="AZ32" s="606"/>
      <c r="BA32" s="606"/>
      <c r="BB32" s="606"/>
      <c r="BC32" s="606"/>
      <c r="BD32" s="606"/>
      <c r="BE32" s="606"/>
      <c r="BF32" s="607"/>
      <c r="BG32" s="674">
        <v>99.1</v>
      </c>
      <c r="BH32" s="621"/>
      <c r="BI32" s="621"/>
      <c r="BJ32" s="621"/>
      <c r="BK32" s="621"/>
      <c r="BL32" s="621"/>
      <c r="BM32" s="612">
        <v>97.4</v>
      </c>
      <c r="BN32" s="621"/>
      <c r="BO32" s="621"/>
      <c r="BP32" s="621"/>
      <c r="BQ32" s="644"/>
      <c r="BR32" s="674">
        <v>99.1</v>
      </c>
      <c r="BS32" s="621"/>
      <c r="BT32" s="621"/>
      <c r="BU32" s="621"/>
      <c r="BV32" s="621"/>
      <c r="BW32" s="621"/>
      <c r="BX32" s="612">
        <v>97.7</v>
      </c>
      <c r="BY32" s="621"/>
      <c r="BZ32" s="621"/>
      <c r="CA32" s="621"/>
      <c r="CB32" s="644"/>
      <c r="CD32" s="631"/>
      <c r="CE32" s="632"/>
      <c r="CF32" s="605" t="s">
        <v>323</v>
      </c>
      <c r="CG32" s="606"/>
      <c r="CH32" s="606"/>
      <c r="CI32" s="606"/>
      <c r="CJ32" s="606"/>
      <c r="CK32" s="606"/>
      <c r="CL32" s="606"/>
      <c r="CM32" s="606"/>
      <c r="CN32" s="606"/>
      <c r="CO32" s="606"/>
      <c r="CP32" s="606"/>
      <c r="CQ32" s="607"/>
      <c r="CR32" s="608" t="s">
        <v>131</v>
      </c>
      <c r="CS32" s="609"/>
      <c r="CT32" s="609"/>
      <c r="CU32" s="609"/>
      <c r="CV32" s="609"/>
      <c r="CW32" s="609"/>
      <c r="CX32" s="609"/>
      <c r="CY32" s="610"/>
      <c r="CZ32" s="611" t="s">
        <v>252</v>
      </c>
      <c r="DA32" s="623"/>
      <c r="DB32" s="623"/>
      <c r="DC32" s="624"/>
      <c r="DD32" s="614" t="s">
        <v>131</v>
      </c>
      <c r="DE32" s="609"/>
      <c r="DF32" s="609"/>
      <c r="DG32" s="609"/>
      <c r="DH32" s="609"/>
      <c r="DI32" s="609"/>
      <c r="DJ32" s="609"/>
      <c r="DK32" s="610"/>
      <c r="DL32" s="614" t="s">
        <v>131</v>
      </c>
      <c r="DM32" s="609"/>
      <c r="DN32" s="609"/>
      <c r="DO32" s="609"/>
      <c r="DP32" s="609"/>
      <c r="DQ32" s="609"/>
      <c r="DR32" s="609"/>
      <c r="DS32" s="609"/>
      <c r="DT32" s="609"/>
      <c r="DU32" s="609"/>
      <c r="DV32" s="610"/>
      <c r="DW32" s="611" t="s">
        <v>131</v>
      </c>
      <c r="DX32" s="623"/>
      <c r="DY32" s="623"/>
      <c r="DZ32" s="623"/>
      <c r="EA32" s="623"/>
      <c r="EB32" s="623"/>
      <c r="EC32" s="635"/>
    </row>
    <row r="33" spans="2:133" ht="11.25" customHeight="1" x14ac:dyDescent="0.2">
      <c r="B33" s="605" t="s">
        <v>324</v>
      </c>
      <c r="C33" s="606"/>
      <c r="D33" s="606"/>
      <c r="E33" s="606"/>
      <c r="F33" s="606"/>
      <c r="G33" s="606"/>
      <c r="H33" s="606"/>
      <c r="I33" s="606"/>
      <c r="J33" s="606"/>
      <c r="K33" s="606"/>
      <c r="L33" s="606"/>
      <c r="M33" s="606"/>
      <c r="N33" s="606"/>
      <c r="O33" s="606"/>
      <c r="P33" s="606"/>
      <c r="Q33" s="607"/>
      <c r="R33" s="608">
        <v>33827</v>
      </c>
      <c r="S33" s="609"/>
      <c r="T33" s="609"/>
      <c r="U33" s="609"/>
      <c r="V33" s="609"/>
      <c r="W33" s="609"/>
      <c r="X33" s="609"/>
      <c r="Y33" s="610"/>
      <c r="Z33" s="646">
        <v>0.4</v>
      </c>
      <c r="AA33" s="646"/>
      <c r="AB33" s="646"/>
      <c r="AC33" s="646"/>
      <c r="AD33" s="647">
        <v>6943</v>
      </c>
      <c r="AE33" s="647"/>
      <c r="AF33" s="647"/>
      <c r="AG33" s="647"/>
      <c r="AH33" s="647"/>
      <c r="AI33" s="647"/>
      <c r="AJ33" s="647"/>
      <c r="AK33" s="647"/>
      <c r="AL33" s="611">
        <v>0.1</v>
      </c>
      <c r="AM33" s="612"/>
      <c r="AN33" s="612"/>
      <c r="AO33" s="648"/>
      <c r="AP33" s="651"/>
      <c r="AQ33" s="652"/>
      <c r="AR33" s="652"/>
      <c r="AS33" s="652"/>
      <c r="AT33" s="682"/>
      <c r="AU33" s="213"/>
      <c r="AV33" s="213"/>
      <c r="AW33" s="213"/>
      <c r="AX33" s="589" t="s">
        <v>325</v>
      </c>
      <c r="AY33" s="590"/>
      <c r="AZ33" s="590"/>
      <c r="BA33" s="590"/>
      <c r="BB33" s="590"/>
      <c r="BC33" s="590"/>
      <c r="BD33" s="590"/>
      <c r="BE33" s="590"/>
      <c r="BF33" s="591"/>
      <c r="BG33" s="669">
        <v>99.1</v>
      </c>
      <c r="BH33" s="593"/>
      <c r="BI33" s="593"/>
      <c r="BJ33" s="593"/>
      <c r="BK33" s="593"/>
      <c r="BL33" s="593"/>
      <c r="BM33" s="639">
        <v>92.9</v>
      </c>
      <c r="BN33" s="593"/>
      <c r="BO33" s="593"/>
      <c r="BP33" s="593"/>
      <c r="BQ33" s="656"/>
      <c r="BR33" s="669">
        <v>98.9</v>
      </c>
      <c r="BS33" s="593"/>
      <c r="BT33" s="593"/>
      <c r="BU33" s="593"/>
      <c r="BV33" s="593"/>
      <c r="BW33" s="593"/>
      <c r="BX33" s="639">
        <v>90.9</v>
      </c>
      <c r="BY33" s="593"/>
      <c r="BZ33" s="593"/>
      <c r="CA33" s="593"/>
      <c r="CB33" s="656"/>
      <c r="CD33" s="605" t="s">
        <v>326</v>
      </c>
      <c r="CE33" s="606"/>
      <c r="CF33" s="606"/>
      <c r="CG33" s="606"/>
      <c r="CH33" s="606"/>
      <c r="CI33" s="606"/>
      <c r="CJ33" s="606"/>
      <c r="CK33" s="606"/>
      <c r="CL33" s="606"/>
      <c r="CM33" s="606"/>
      <c r="CN33" s="606"/>
      <c r="CO33" s="606"/>
      <c r="CP33" s="606"/>
      <c r="CQ33" s="607"/>
      <c r="CR33" s="608">
        <v>4328876</v>
      </c>
      <c r="CS33" s="621"/>
      <c r="CT33" s="621"/>
      <c r="CU33" s="621"/>
      <c r="CV33" s="621"/>
      <c r="CW33" s="621"/>
      <c r="CX33" s="621"/>
      <c r="CY33" s="622"/>
      <c r="CZ33" s="611">
        <v>50.2</v>
      </c>
      <c r="DA33" s="623"/>
      <c r="DB33" s="623"/>
      <c r="DC33" s="624"/>
      <c r="DD33" s="614">
        <v>3327456</v>
      </c>
      <c r="DE33" s="621"/>
      <c r="DF33" s="621"/>
      <c r="DG33" s="621"/>
      <c r="DH33" s="621"/>
      <c r="DI33" s="621"/>
      <c r="DJ33" s="621"/>
      <c r="DK33" s="622"/>
      <c r="DL33" s="614">
        <v>2398039</v>
      </c>
      <c r="DM33" s="621"/>
      <c r="DN33" s="621"/>
      <c r="DO33" s="621"/>
      <c r="DP33" s="621"/>
      <c r="DQ33" s="621"/>
      <c r="DR33" s="621"/>
      <c r="DS33" s="621"/>
      <c r="DT33" s="621"/>
      <c r="DU33" s="621"/>
      <c r="DV33" s="622"/>
      <c r="DW33" s="611">
        <v>40.299999999999997</v>
      </c>
      <c r="DX33" s="623"/>
      <c r="DY33" s="623"/>
      <c r="DZ33" s="623"/>
      <c r="EA33" s="623"/>
      <c r="EB33" s="623"/>
      <c r="EC33" s="635"/>
    </row>
    <row r="34" spans="2:133" ht="11.25" customHeight="1" x14ac:dyDescent="0.2">
      <c r="B34" s="605" t="s">
        <v>327</v>
      </c>
      <c r="C34" s="606"/>
      <c r="D34" s="606"/>
      <c r="E34" s="606"/>
      <c r="F34" s="606"/>
      <c r="G34" s="606"/>
      <c r="H34" s="606"/>
      <c r="I34" s="606"/>
      <c r="J34" s="606"/>
      <c r="K34" s="606"/>
      <c r="L34" s="606"/>
      <c r="M34" s="606"/>
      <c r="N34" s="606"/>
      <c r="O34" s="606"/>
      <c r="P34" s="606"/>
      <c r="Q34" s="607"/>
      <c r="R34" s="608">
        <v>195830</v>
      </c>
      <c r="S34" s="609"/>
      <c r="T34" s="609"/>
      <c r="U34" s="609"/>
      <c r="V34" s="609"/>
      <c r="W34" s="609"/>
      <c r="X34" s="609"/>
      <c r="Y34" s="610"/>
      <c r="Z34" s="646">
        <v>2.1</v>
      </c>
      <c r="AA34" s="646"/>
      <c r="AB34" s="646"/>
      <c r="AC34" s="646"/>
      <c r="AD34" s="647" t="s">
        <v>131</v>
      </c>
      <c r="AE34" s="647"/>
      <c r="AF34" s="647"/>
      <c r="AG34" s="647"/>
      <c r="AH34" s="647"/>
      <c r="AI34" s="647"/>
      <c r="AJ34" s="647"/>
      <c r="AK34" s="647"/>
      <c r="AL34" s="611" t="s">
        <v>252</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328</v>
      </c>
      <c r="CE34" s="606"/>
      <c r="CF34" s="606"/>
      <c r="CG34" s="606"/>
      <c r="CH34" s="606"/>
      <c r="CI34" s="606"/>
      <c r="CJ34" s="606"/>
      <c r="CK34" s="606"/>
      <c r="CL34" s="606"/>
      <c r="CM34" s="606"/>
      <c r="CN34" s="606"/>
      <c r="CO34" s="606"/>
      <c r="CP34" s="606"/>
      <c r="CQ34" s="607"/>
      <c r="CR34" s="608">
        <v>1326429</v>
      </c>
      <c r="CS34" s="609"/>
      <c r="CT34" s="609"/>
      <c r="CU34" s="609"/>
      <c r="CV34" s="609"/>
      <c r="CW34" s="609"/>
      <c r="CX34" s="609"/>
      <c r="CY34" s="610"/>
      <c r="CZ34" s="611">
        <v>15.4</v>
      </c>
      <c r="DA34" s="623"/>
      <c r="DB34" s="623"/>
      <c r="DC34" s="624"/>
      <c r="DD34" s="614">
        <v>985248</v>
      </c>
      <c r="DE34" s="609"/>
      <c r="DF34" s="609"/>
      <c r="DG34" s="609"/>
      <c r="DH34" s="609"/>
      <c r="DI34" s="609"/>
      <c r="DJ34" s="609"/>
      <c r="DK34" s="610"/>
      <c r="DL34" s="614">
        <v>803681</v>
      </c>
      <c r="DM34" s="609"/>
      <c r="DN34" s="609"/>
      <c r="DO34" s="609"/>
      <c r="DP34" s="609"/>
      <c r="DQ34" s="609"/>
      <c r="DR34" s="609"/>
      <c r="DS34" s="609"/>
      <c r="DT34" s="609"/>
      <c r="DU34" s="609"/>
      <c r="DV34" s="610"/>
      <c r="DW34" s="611">
        <v>13.5</v>
      </c>
      <c r="DX34" s="623"/>
      <c r="DY34" s="623"/>
      <c r="DZ34" s="623"/>
      <c r="EA34" s="623"/>
      <c r="EB34" s="623"/>
      <c r="EC34" s="635"/>
    </row>
    <row r="35" spans="2:133" ht="11.25" customHeight="1" x14ac:dyDescent="0.2">
      <c r="B35" s="605" t="s">
        <v>329</v>
      </c>
      <c r="C35" s="606"/>
      <c r="D35" s="606"/>
      <c r="E35" s="606"/>
      <c r="F35" s="606"/>
      <c r="G35" s="606"/>
      <c r="H35" s="606"/>
      <c r="I35" s="606"/>
      <c r="J35" s="606"/>
      <c r="K35" s="606"/>
      <c r="L35" s="606"/>
      <c r="M35" s="606"/>
      <c r="N35" s="606"/>
      <c r="O35" s="606"/>
      <c r="P35" s="606"/>
      <c r="Q35" s="607"/>
      <c r="R35" s="608">
        <v>1005</v>
      </c>
      <c r="S35" s="609"/>
      <c r="T35" s="609"/>
      <c r="U35" s="609"/>
      <c r="V35" s="609"/>
      <c r="W35" s="609"/>
      <c r="X35" s="609"/>
      <c r="Y35" s="610"/>
      <c r="Z35" s="646">
        <v>0</v>
      </c>
      <c r="AA35" s="646"/>
      <c r="AB35" s="646"/>
      <c r="AC35" s="646"/>
      <c r="AD35" s="647" t="s">
        <v>131</v>
      </c>
      <c r="AE35" s="647"/>
      <c r="AF35" s="647"/>
      <c r="AG35" s="647"/>
      <c r="AH35" s="647"/>
      <c r="AI35" s="647"/>
      <c r="AJ35" s="647"/>
      <c r="AK35" s="647"/>
      <c r="AL35" s="611" t="s">
        <v>131</v>
      </c>
      <c r="AM35" s="612"/>
      <c r="AN35" s="612"/>
      <c r="AO35" s="648"/>
      <c r="AP35" s="218"/>
      <c r="AQ35" s="660" t="s">
        <v>330</v>
      </c>
      <c r="AR35" s="661"/>
      <c r="AS35" s="661"/>
      <c r="AT35" s="661"/>
      <c r="AU35" s="661"/>
      <c r="AV35" s="661"/>
      <c r="AW35" s="661"/>
      <c r="AX35" s="661"/>
      <c r="AY35" s="661"/>
      <c r="AZ35" s="661"/>
      <c r="BA35" s="661"/>
      <c r="BB35" s="661"/>
      <c r="BC35" s="661"/>
      <c r="BD35" s="661"/>
      <c r="BE35" s="661"/>
      <c r="BF35" s="662"/>
      <c r="BG35" s="660" t="s">
        <v>331</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332</v>
      </c>
      <c r="CE35" s="606"/>
      <c r="CF35" s="606"/>
      <c r="CG35" s="606"/>
      <c r="CH35" s="606"/>
      <c r="CI35" s="606"/>
      <c r="CJ35" s="606"/>
      <c r="CK35" s="606"/>
      <c r="CL35" s="606"/>
      <c r="CM35" s="606"/>
      <c r="CN35" s="606"/>
      <c r="CO35" s="606"/>
      <c r="CP35" s="606"/>
      <c r="CQ35" s="607"/>
      <c r="CR35" s="608">
        <v>77431</v>
      </c>
      <c r="CS35" s="621"/>
      <c r="CT35" s="621"/>
      <c r="CU35" s="621"/>
      <c r="CV35" s="621"/>
      <c r="CW35" s="621"/>
      <c r="CX35" s="621"/>
      <c r="CY35" s="622"/>
      <c r="CZ35" s="611">
        <v>0.9</v>
      </c>
      <c r="DA35" s="623"/>
      <c r="DB35" s="623"/>
      <c r="DC35" s="624"/>
      <c r="DD35" s="614">
        <v>57736</v>
      </c>
      <c r="DE35" s="621"/>
      <c r="DF35" s="621"/>
      <c r="DG35" s="621"/>
      <c r="DH35" s="621"/>
      <c r="DI35" s="621"/>
      <c r="DJ35" s="621"/>
      <c r="DK35" s="622"/>
      <c r="DL35" s="614">
        <v>47420</v>
      </c>
      <c r="DM35" s="621"/>
      <c r="DN35" s="621"/>
      <c r="DO35" s="621"/>
      <c r="DP35" s="621"/>
      <c r="DQ35" s="621"/>
      <c r="DR35" s="621"/>
      <c r="DS35" s="621"/>
      <c r="DT35" s="621"/>
      <c r="DU35" s="621"/>
      <c r="DV35" s="622"/>
      <c r="DW35" s="611">
        <v>0.8</v>
      </c>
      <c r="DX35" s="623"/>
      <c r="DY35" s="623"/>
      <c r="DZ35" s="623"/>
      <c r="EA35" s="623"/>
      <c r="EB35" s="623"/>
      <c r="EC35" s="635"/>
    </row>
    <row r="36" spans="2:133" ht="11.25" customHeight="1" x14ac:dyDescent="0.2">
      <c r="B36" s="605" t="s">
        <v>333</v>
      </c>
      <c r="C36" s="606"/>
      <c r="D36" s="606"/>
      <c r="E36" s="606"/>
      <c r="F36" s="606"/>
      <c r="G36" s="606"/>
      <c r="H36" s="606"/>
      <c r="I36" s="606"/>
      <c r="J36" s="606"/>
      <c r="K36" s="606"/>
      <c r="L36" s="606"/>
      <c r="M36" s="606"/>
      <c r="N36" s="606"/>
      <c r="O36" s="606"/>
      <c r="P36" s="606"/>
      <c r="Q36" s="607"/>
      <c r="R36" s="608">
        <v>610947</v>
      </c>
      <c r="S36" s="609"/>
      <c r="T36" s="609"/>
      <c r="U36" s="609"/>
      <c r="V36" s="609"/>
      <c r="W36" s="609"/>
      <c r="X36" s="609"/>
      <c r="Y36" s="610"/>
      <c r="Z36" s="646">
        <v>6.4</v>
      </c>
      <c r="AA36" s="646"/>
      <c r="AB36" s="646"/>
      <c r="AC36" s="646"/>
      <c r="AD36" s="647" t="s">
        <v>131</v>
      </c>
      <c r="AE36" s="647"/>
      <c r="AF36" s="647"/>
      <c r="AG36" s="647"/>
      <c r="AH36" s="647"/>
      <c r="AI36" s="647"/>
      <c r="AJ36" s="647"/>
      <c r="AK36" s="647"/>
      <c r="AL36" s="611" t="s">
        <v>252</v>
      </c>
      <c r="AM36" s="612"/>
      <c r="AN36" s="612"/>
      <c r="AO36" s="648"/>
      <c r="AP36" s="218"/>
      <c r="AQ36" s="657" t="s">
        <v>334</v>
      </c>
      <c r="AR36" s="658"/>
      <c r="AS36" s="658"/>
      <c r="AT36" s="658"/>
      <c r="AU36" s="658"/>
      <c r="AV36" s="658"/>
      <c r="AW36" s="658"/>
      <c r="AX36" s="658"/>
      <c r="AY36" s="659"/>
      <c r="AZ36" s="663">
        <v>1693848</v>
      </c>
      <c r="BA36" s="664"/>
      <c r="BB36" s="664"/>
      <c r="BC36" s="664"/>
      <c r="BD36" s="664"/>
      <c r="BE36" s="664"/>
      <c r="BF36" s="665"/>
      <c r="BG36" s="666" t="s">
        <v>335</v>
      </c>
      <c r="BH36" s="667"/>
      <c r="BI36" s="667"/>
      <c r="BJ36" s="667"/>
      <c r="BK36" s="667"/>
      <c r="BL36" s="667"/>
      <c r="BM36" s="667"/>
      <c r="BN36" s="667"/>
      <c r="BO36" s="667"/>
      <c r="BP36" s="667"/>
      <c r="BQ36" s="667"/>
      <c r="BR36" s="667"/>
      <c r="BS36" s="667"/>
      <c r="BT36" s="667"/>
      <c r="BU36" s="668"/>
      <c r="BV36" s="663">
        <v>73513</v>
      </c>
      <c r="BW36" s="664"/>
      <c r="BX36" s="664"/>
      <c r="BY36" s="664"/>
      <c r="BZ36" s="664"/>
      <c r="CA36" s="664"/>
      <c r="CB36" s="665"/>
      <c r="CD36" s="605" t="s">
        <v>336</v>
      </c>
      <c r="CE36" s="606"/>
      <c r="CF36" s="606"/>
      <c r="CG36" s="606"/>
      <c r="CH36" s="606"/>
      <c r="CI36" s="606"/>
      <c r="CJ36" s="606"/>
      <c r="CK36" s="606"/>
      <c r="CL36" s="606"/>
      <c r="CM36" s="606"/>
      <c r="CN36" s="606"/>
      <c r="CO36" s="606"/>
      <c r="CP36" s="606"/>
      <c r="CQ36" s="607"/>
      <c r="CR36" s="608">
        <v>1190628</v>
      </c>
      <c r="CS36" s="609"/>
      <c r="CT36" s="609"/>
      <c r="CU36" s="609"/>
      <c r="CV36" s="609"/>
      <c r="CW36" s="609"/>
      <c r="CX36" s="609"/>
      <c r="CY36" s="610"/>
      <c r="CZ36" s="611">
        <v>13.8</v>
      </c>
      <c r="DA36" s="623"/>
      <c r="DB36" s="623"/>
      <c r="DC36" s="624"/>
      <c r="DD36" s="614">
        <v>704179</v>
      </c>
      <c r="DE36" s="609"/>
      <c r="DF36" s="609"/>
      <c r="DG36" s="609"/>
      <c r="DH36" s="609"/>
      <c r="DI36" s="609"/>
      <c r="DJ36" s="609"/>
      <c r="DK36" s="610"/>
      <c r="DL36" s="614">
        <v>590523</v>
      </c>
      <c r="DM36" s="609"/>
      <c r="DN36" s="609"/>
      <c r="DO36" s="609"/>
      <c r="DP36" s="609"/>
      <c r="DQ36" s="609"/>
      <c r="DR36" s="609"/>
      <c r="DS36" s="609"/>
      <c r="DT36" s="609"/>
      <c r="DU36" s="609"/>
      <c r="DV36" s="610"/>
      <c r="DW36" s="611">
        <v>9.9</v>
      </c>
      <c r="DX36" s="623"/>
      <c r="DY36" s="623"/>
      <c r="DZ36" s="623"/>
      <c r="EA36" s="623"/>
      <c r="EB36" s="623"/>
      <c r="EC36" s="635"/>
    </row>
    <row r="37" spans="2:133" ht="11.25" customHeight="1" x14ac:dyDescent="0.2">
      <c r="B37" s="605" t="s">
        <v>337</v>
      </c>
      <c r="C37" s="606"/>
      <c r="D37" s="606"/>
      <c r="E37" s="606"/>
      <c r="F37" s="606"/>
      <c r="G37" s="606"/>
      <c r="H37" s="606"/>
      <c r="I37" s="606"/>
      <c r="J37" s="606"/>
      <c r="K37" s="606"/>
      <c r="L37" s="606"/>
      <c r="M37" s="606"/>
      <c r="N37" s="606"/>
      <c r="O37" s="606"/>
      <c r="P37" s="606"/>
      <c r="Q37" s="607"/>
      <c r="R37" s="608">
        <v>134694</v>
      </c>
      <c r="S37" s="609"/>
      <c r="T37" s="609"/>
      <c r="U37" s="609"/>
      <c r="V37" s="609"/>
      <c r="W37" s="609"/>
      <c r="X37" s="609"/>
      <c r="Y37" s="610"/>
      <c r="Z37" s="646">
        <v>1.4</v>
      </c>
      <c r="AA37" s="646"/>
      <c r="AB37" s="646"/>
      <c r="AC37" s="646"/>
      <c r="AD37" s="647">
        <v>26216</v>
      </c>
      <c r="AE37" s="647"/>
      <c r="AF37" s="647"/>
      <c r="AG37" s="647"/>
      <c r="AH37" s="647"/>
      <c r="AI37" s="647"/>
      <c r="AJ37" s="647"/>
      <c r="AK37" s="647"/>
      <c r="AL37" s="611">
        <v>0.4</v>
      </c>
      <c r="AM37" s="612"/>
      <c r="AN37" s="612"/>
      <c r="AO37" s="648"/>
      <c r="AQ37" s="641" t="s">
        <v>338</v>
      </c>
      <c r="AR37" s="642"/>
      <c r="AS37" s="642"/>
      <c r="AT37" s="642"/>
      <c r="AU37" s="642"/>
      <c r="AV37" s="642"/>
      <c r="AW37" s="642"/>
      <c r="AX37" s="642"/>
      <c r="AY37" s="643"/>
      <c r="AZ37" s="608">
        <v>734700</v>
      </c>
      <c r="BA37" s="609"/>
      <c r="BB37" s="609"/>
      <c r="BC37" s="609"/>
      <c r="BD37" s="621"/>
      <c r="BE37" s="621"/>
      <c r="BF37" s="644"/>
      <c r="BG37" s="605" t="s">
        <v>339</v>
      </c>
      <c r="BH37" s="606"/>
      <c r="BI37" s="606"/>
      <c r="BJ37" s="606"/>
      <c r="BK37" s="606"/>
      <c r="BL37" s="606"/>
      <c r="BM37" s="606"/>
      <c r="BN37" s="606"/>
      <c r="BO37" s="606"/>
      <c r="BP37" s="606"/>
      <c r="BQ37" s="606"/>
      <c r="BR37" s="606"/>
      <c r="BS37" s="606"/>
      <c r="BT37" s="606"/>
      <c r="BU37" s="607"/>
      <c r="BV37" s="608">
        <v>42891</v>
      </c>
      <c r="BW37" s="609"/>
      <c r="BX37" s="609"/>
      <c r="BY37" s="609"/>
      <c r="BZ37" s="609"/>
      <c r="CA37" s="609"/>
      <c r="CB37" s="645"/>
      <c r="CD37" s="605" t="s">
        <v>340</v>
      </c>
      <c r="CE37" s="606"/>
      <c r="CF37" s="606"/>
      <c r="CG37" s="606"/>
      <c r="CH37" s="606"/>
      <c r="CI37" s="606"/>
      <c r="CJ37" s="606"/>
      <c r="CK37" s="606"/>
      <c r="CL37" s="606"/>
      <c r="CM37" s="606"/>
      <c r="CN37" s="606"/>
      <c r="CO37" s="606"/>
      <c r="CP37" s="606"/>
      <c r="CQ37" s="607"/>
      <c r="CR37" s="608">
        <v>371109</v>
      </c>
      <c r="CS37" s="621"/>
      <c r="CT37" s="621"/>
      <c r="CU37" s="621"/>
      <c r="CV37" s="621"/>
      <c r="CW37" s="621"/>
      <c r="CX37" s="621"/>
      <c r="CY37" s="622"/>
      <c r="CZ37" s="611">
        <v>4.3</v>
      </c>
      <c r="DA37" s="623"/>
      <c r="DB37" s="623"/>
      <c r="DC37" s="624"/>
      <c r="DD37" s="614">
        <v>367876</v>
      </c>
      <c r="DE37" s="621"/>
      <c r="DF37" s="621"/>
      <c r="DG37" s="621"/>
      <c r="DH37" s="621"/>
      <c r="DI37" s="621"/>
      <c r="DJ37" s="621"/>
      <c r="DK37" s="622"/>
      <c r="DL37" s="614">
        <v>367876</v>
      </c>
      <c r="DM37" s="621"/>
      <c r="DN37" s="621"/>
      <c r="DO37" s="621"/>
      <c r="DP37" s="621"/>
      <c r="DQ37" s="621"/>
      <c r="DR37" s="621"/>
      <c r="DS37" s="621"/>
      <c r="DT37" s="621"/>
      <c r="DU37" s="621"/>
      <c r="DV37" s="622"/>
      <c r="DW37" s="611">
        <v>6.2</v>
      </c>
      <c r="DX37" s="623"/>
      <c r="DY37" s="623"/>
      <c r="DZ37" s="623"/>
      <c r="EA37" s="623"/>
      <c r="EB37" s="623"/>
      <c r="EC37" s="635"/>
    </row>
    <row r="38" spans="2:133" ht="11.25" customHeight="1" x14ac:dyDescent="0.2">
      <c r="B38" s="605" t="s">
        <v>341</v>
      </c>
      <c r="C38" s="606"/>
      <c r="D38" s="606"/>
      <c r="E38" s="606"/>
      <c r="F38" s="606"/>
      <c r="G38" s="606"/>
      <c r="H38" s="606"/>
      <c r="I38" s="606"/>
      <c r="J38" s="606"/>
      <c r="K38" s="606"/>
      <c r="L38" s="606"/>
      <c r="M38" s="606"/>
      <c r="N38" s="606"/>
      <c r="O38" s="606"/>
      <c r="P38" s="606"/>
      <c r="Q38" s="607"/>
      <c r="R38" s="608">
        <v>546849</v>
      </c>
      <c r="S38" s="609"/>
      <c r="T38" s="609"/>
      <c r="U38" s="609"/>
      <c r="V38" s="609"/>
      <c r="W38" s="609"/>
      <c r="X38" s="609"/>
      <c r="Y38" s="610"/>
      <c r="Z38" s="646">
        <v>5.8</v>
      </c>
      <c r="AA38" s="646"/>
      <c r="AB38" s="646"/>
      <c r="AC38" s="646"/>
      <c r="AD38" s="647" t="s">
        <v>131</v>
      </c>
      <c r="AE38" s="647"/>
      <c r="AF38" s="647"/>
      <c r="AG38" s="647"/>
      <c r="AH38" s="647"/>
      <c r="AI38" s="647"/>
      <c r="AJ38" s="647"/>
      <c r="AK38" s="647"/>
      <c r="AL38" s="611" t="s">
        <v>131</v>
      </c>
      <c r="AM38" s="612"/>
      <c r="AN38" s="612"/>
      <c r="AO38" s="648"/>
      <c r="AQ38" s="641" t="s">
        <v>342</v>
      </c>
      <c r="AR38" s="642"/>
      <c r="AS38" s="642"/>
      <c r="AT38" s="642"/>
      <c r="AU38" s="642"/>
      <c r="AV38" s="642"/>
      <c r="AW38" s="642"/>
      <c r="AX38" s="642"/>
      <c r="AY38" s="643"/>
      <c r="AZ38" s="608">
        <v>139353</v>
      </c>
      <c r="BA38" s="609"/>
      <c r="BB38" s="609"/>
      <c r="BC38" s="609"/>
      <c r="BD38" s="621"/>
      <c r="BE38" s="621"/>
      <c r="BF38" s="644"/>
      <c r="BG38" s="605" t="s">
        <v>343</v>
      </c>
      <c r="BH38" s="606"/>
      <c r="BI38" s="606"/>
      <c r="BJ38" s="606"/>
      <c r="BK38" s="606"/>
      <c r="BL38" s="606"/>
      <c r="BM38" s="606"/>
      <c r="BN38" s="606"/>
      <c r="BO38" s="606"/>
      <c r="BP38" s="606"/>
      <c r="BQ38" s="606"/>
      <c r="BR38" s="606"/>
      <c r="BS38" s="606"/>
      <c r="BT38" s="606"/>
      <c r="BU38" s="607"/>
      <c r="BV38" s="608">
        <v>1970</v>
      </c>
      <c r="BW38" s="609"/>
      <c r="BX38" s="609"/>
      <c r="BY38" s="609"/>
      <c r="BZ38" s="609"/>
      <c r="CA38" s="609"/>
      <c r="CB38" s="645"/>
      <c r="CD38" s="605" t="s">
        <v>344</v>
      </c>
      <c r="CE38" s="606"/>
      <c r="CF38" s="606"/>
      <c r="CG38" s="606"/>
      <c r="CH38" s="606"/>
      <c r="CI38" s="606"/>
      <c r="CJ38" s="606"/>
      <c r="CK38" s="606"/>
      <c r="CL38" s="606"/>
      <c r="CM38" s="606"/>
      <c r="CN38" s="606"/>
      <c r="CO38" s="606"/>
      <c r="CP38" s="606"/>
      <c r="CQ38" s="607"/>
      <c r="CR38" s="608">
        <v>1663608</v>
      </c>
      <c r="CS38" s="609"/>
      <c r="CT38" s="609"/>
      <c r="CU38" s="609"/>
      <c r="CV38" s="609"/>
      <c r="CW38" s="609"/>
      <c r="CX38" s="609"/>
      <c r="CY38" s="610"/>
      <c r="CZ38" s="611">
        <v>19.3</v>
      </c>
      <c r="DA38" s="623"/>
      <c r="DB38" s="623"/>
      <c r="DC38" s="624"/>
      <c r="DD38" s="614">
        <v>1518777</v>
      </c>
      <c r="DE38" s="609"/>
      <c r="DF38" s="609"/>
      <c r="DG38" s="609"/>
      <c r="DH38" s="609"/>
      <c r="DI38" s="609"/>
      <c r="DJ38" s="609"/>
      <c r="DK38" s="610"/>
      <c r="DL38" s="614">
        <v>956415</v>
      </c>
      <c r="DM38" s="609"/>
      <c r="DN38" s="609"/>
      <c r="DO38" s="609"/>
      <c r="DP38" s="609"/>
      <c r="DQ38" s="609"/>
      <c r="DR38" s="609"/>
      <c r="DS38" s="609"/>
      <c r="DT38" s="609"/>
      <c r="DU38" s="609"/>
      <c r="DV38" s="610"/>
      <c r="DW38" s="611">
        <v>16.100000000000001</v>
      </c>
      <c r="DX38" s="623"/>
      <c r="DY38" s="623"/>
      <c r="DZ38" s="623"/>
      <c r="EA38" s="623"/>
      <c r="EB38" s="623"/>
      <c r="EC38" s="635"/>
    </row>
    <row r="39" spans="2:133" ht="11.25" customHeight="1" x14ac:dyDescent="0.2">
      <c r="B39" s="605" t="s">
        <v>345</v>
      </c>
      <c r="C39" s="606"/>
      <c r="D39" s="606"/>
      <c r="E39" s="606"/>
      <c r="F39" s="606"/>
      <c r="G39" s="606"/>
      <c r="H39" s="606"/>
      <c r="I39" s="606"/>
      <c r="J39" s="606"/>
      <c r="K39" s="606"/>
      <c r="L39" s="606"/>
      <c r="M39" s="606"/>
      <c r="N39" s="606"/>
      <c r="O39" s="606"/>
      <c r="P39" s="606"/>
      <c r="Q39" s="607"/>
      <c r="R39" s="608" t="s">
        <v>131</v>
      </c>
      <c r="S39" s="609"/>
      <c r="T39" s="609"/>
      <c r="U39" s="609"/>
      <c r="V39" s="609"/>
      <c r="W39" s="609"/>
      <c r="X39" s="609"/>
      <c r="Y39" s="610"/>
      <c r="Z39" s="646" t="s">
        <v>131</v>
      </c>
      <c r="AA39" s="646"/>
      <c r="AB39" s="646"/>
      <c r="AC39" s="646"/>
      <c r="AD39" s="647" t="s">
        <v>131</v>
      </c>
      <c r="AE39" s="647"/>
      <c r="AF39" s="647"/>
      <c r="AG39" s="647"/>
      <c r="AH39" s="647"/>
      <c r="AI39" s="647"/>
      <c r="AJ39" s="647"/>
      <c r="AK39" s="647"/>
      <c r="AL39" s="611" t="s">
        <v>131</v>
      </c>
      <c r="AM39" s="612"/>
      <c r="AN39" s="612"/>
      <c r="AO39" s="648"/>
      <c r="AQ39" s="641" t="s">
        <v>346</v>
      </c>
      <c r="AR39" s="642"/>
      <c r="AS39" s="642"/>
      <c r="AT39" s="642"/>
      <c r="AU39" s="642"/>
      <c r="AV39" s="642"/>
      <c r="AW39" s="642"/>
      <c r="AX39" s="642"/>
      <c r="AY39" s="643"/>
      <c r="AZ39" s="608">
        <v>30240</v>
      </c>
      <c r="BA39" s="609"/>
      <c r="BB39" s="609"/>
      <c r="BC39" s="609"/>
      <c r="BD39" s="621"/>
      <c r="BE39" s="621"/>
      <c r="BF39" s="644"/>
      <c r="BG39" s="605" t="s">
        <v>347</v>
      </c>
      <c r="BH39" s="606"/>
      <c r="BI39" s="606"/>
      <c r="BJ39" s="606"/>
      <c r="BK39" s="606"/>
      <c r="BL39" s="606"/>
      <c r="BM39" s="606"/>
      <c r="BN39" s="606"/>
      <c r="BO39" s="606"/>
      <c r="BP39" s="606"/>
      <c r="BQ39" s="606"/>
      <c r="BR39" s="606"/>
      <c r="BS39" s="606"/>
      <c r="BT39" s="606"/>
      <c r="BU39" s="607"/>
      <c r="BV39" s="608">
        <v>2835</v>
      </c>
      <c r="BW39" s="609"/>
      <c r="BX39" s="609"/>
      <c r="BY39" s="609"/>
      <c r="BZ39" s="609"/>
      <c r="CA39" s="609"/>
      <c r="CB39" s="645"/>
      <c r="CD39" s="605" t="s">
        <v>348</v>
      </c>
      <c r="CE39" s="606"/>
      <c r="CF39" s="606"/>
      <c r="CG39" s="606"/>
      <c r="CH39" s="606"/>
      <c r="CI39" s="606"/>
      <c r="CJ39" s="606"/>
      <c r="CK39" s="606"/>
      <c r="CL39" s="606"/>
      <c r="CM39" s="606"/>
      <c r="CN39" s="606"/>
      <c r="CO39" s="606"/>
      <c r="CP39" s="606"/>
      <c r="CQ39" s="607"/>
      <c r="CR39" s="608">
        <v>69985</v>
      </c>
      <c r="CS39" s="621"/>
      <c r="CT39" s="621"/>
      <c r="CU39" s="621"/>
      <c r="CV39" s="621"/>
      <c r="CW39" s="621"/>
      <c r="CX39" s="621"/>
      <c r="CY39" s="622"/>
      <c r="CZ39" s="611">
        <v>0.8</v>
      </c>
      <c r="DA39" s="623"/>
      <c r="DB39" s="623"/>
      <c r="DC39" s="624"/>
      <c r="DD39" s="614">
        <v>61421</v>
      </c>
      <c r="DE39" s="621"/>
      <c r="DF39" s="621"/>
      <c r="DG39" s="621"/>
      <c r="DH39" s="621"/>
      <c r="DI39" s="621"/>
      <c r="DJ39" s="621"/>
      <c r="DK39" s="622"/>
      <c r="DL39" s="614" t="s">
        <v>131</v>
      </c>
      <c r="DM39" s="621"/>
      <c r="DN39" s="621"/>
      <c r="DO39" s="621"/>
      <c r="DP39" s="621"/>
      <c r="DQ39" s="621"/>
      <c r="DR39" s="621"/>
      <c r="DS39" s="621"/>
      <c r="DT39" s="621"/>
      <c r="DU39" s="621"/>
      <c r="DV39" s="622"/>
      <c r="DW39" s="611" t="s">
        <v>131</v>
      </c>
      <c r="DX39" s="623"/>
      <c r="DY39" s="623"/>
      <c r="DZ39" s="623"/>
      <c r="EA39" s="623"/>
      <c r="EB39" s="623"/>
      <c r="EC39" s="635"/>
    </row>
    <row r="40" spans="2:133" ht="11.25" customHeight="1" x14ac:dyDescent="0.2">
      <c r="B40" s="605" t="s">
        <v>349</v>
      </c>
      <c r="C40" s="606"/>
      <c r="D40" s="606"/>
      <c r="E40" s="606"/>
      <c r="F40" s="606"/>
      <c r="G40" s="606"/>
      <c r="H40" s="606"/>
      <c r="I40" s="606"/>
      <c r="J40" s="606"/>
      <c r="K40" s="606"/>
      <c r="L40" s="606"/>
      <c r="M40" s="606"/>
      <c r="N40" s="606"/>
      <c r="O40" s="606"/>
      <c r="P40" s="606"/>
      <c r="Q40" s="607"/>
      <c r="R40" s="608">
        <v>59549</v>
      </c>
      <c r="S40" s="609"/>
      <c r="T40" s="609"/>
      <c r="U40" s="609"/>
      <c r="V40" s="609"/>
      <c r="W40" s="609"/>
      <c r="X40" s="609"/>
      <c r="Y40" s="610"/>
      <c r="Z40" s="646">
        <v>0.6</v>
      </c>
      <c r="AA40" s="646"/>
      <c r="AB40" s="646"/>
      <c r="AC40" s="646"/>
      <c r="AD40" s="647" t="s">
        <v>131</v>
      </c>
      <c r="AE40" s="647"/>
      <c r="AF40" s="647"/>
      <c r="AG40" s="647"/>
      <c r="AH40" s="647"/>
      <c r="AI40" s="647"/>
      <c r="AJ40" s="647"/>
      <c r="AK40" s="647"/>
      <c r="AL40" s="611" t="s">
        <v>131</v>
      </c>
      <c r="AM40" s="612"/>
      <c r="AN40" s="612"/>
      <c r="AO40" s="648"/>
      <c r="AQ40" s="641" t="s">
        <v>350</v>
      </c>
      <c r="AR40" s="642"/>
      <c r="AS40" s="642"/>
      <c r="AT40" s="642"/>
      <c r="AU40" s="642"/>
      <c r="AV40" s="642"/>
      <c r="AW40" s="642"/>
      <c r="AX40" s="642"/>
      <c r="AY40" s="643"/>
      <c r="AZ40" s="608">
        <v>26600</v>
      </c>
      <c r="BA40" s="609"/>
      <c r="BB40" s="609"/>
      <c r="BC40" s="609"/>
      <c r="BD40" s="621"/>
      <c r="BE40" s="621"/>
      <c r="BF40" s="644"/>
      <c r="BG40" s="649" t="s">
        <v>351</v>
      </c>
      <c r="BH40" s="650"/>
      <c r="BI40" s="650"/>
      <c r="BJ40" s="650"/>
      <c r="BK40" s="650"/>
      <c r="BL40" s="214"/>
      <c r="BM40" s="606" t="s">
        <v>352</v>
      </c>
      <c r="BN40" s="606"/>
      <c r="BO40" s="606"/>
      <c r="BP40" s="606"/>
      <c r="BQ40" s="606"/>
      <c r="BR40" s="606"/>
      <c r="BS40" s="606"/>
      <c r="BT40" s="606"/>
      <c r="BU40" s="607"/>
      <c r="BV40" s="608">
        <v>85</v>
      </c>
      <c r="BW40" s="609"/>
      <c r="BX40" s="609"/>
      <c r="BY40" s="609"/>
      <c r="BZ40" s="609"/>
      <c r="CA40" s="609"/>
      <c r="CB40" s="645"/>
      <c r="CD40" s="605" t="s">
        <v>353</v>
      </c>
      <c r="CE40" s="606"/>
      <c r="CF40" s="606"/>
      <c r="CG40" s="606"/>
      <c r="CH40" s="606"/>
      <c r="CI40" s="606"/>
      <c r="CJ40" s="606"/>
      <c r="CK40" s="606"/>
      <c r="CL40" s="606"/>
      <c r="CM40" s="606"/>
      <c r="CN40" s="606"/>
      <c r="CO40" s="606"/>
      <c r="CP40" s="606"/>
      <c r="CQ40" s="607"/>
      <c r="CR40" s="608">
        <v>795</v>
      </c>
      <c r="CS40" s="609"/>
      <c r="CT40" s="609"/>
      <c r="CU40" s="609"/>
      <c r="CV40" s="609"/>
      <c r="CW40" s="609"/>
      <c r="CX40" s="609"/>
      <c r="CY40" s="610"/>
      <c r="CZ40" s="611">
        <v>0</v>
      </c>
      <c r="DA40" s="623"/>
      <c r="DB40" s="623"/>
      <c r="DC40" s="624"/>
      <c r="DD40" s="614">
        <v>95</v>
      </c>
      <c r="DE40" s="609"/>
      <c r="DF40" s="609"/>
      <c r="DG40" s="609"/>
      <c r="DH40" s="609"/>
      <c r="DI40" s="609"/>
      <c r="DJ40" s="609"/>
      <c r="DK40" s="610"/>
      <c r="DL40" s="614" t="s">
        <v>131</v>
      </c>
      <c r="DM40" s="609"/>
      <c r="DN40" s="609"/>
      <c r="DO40" s="609"/>
      <c r="DP40" s="609"/>
      <c r="DQ40" s="609"/>
      <c r="DR40" s="609"/>
      <c r="DS40" s="609"/>
      <c r="DT40" s="609"/>
      <c r="DU40" s="609"/>
      <c r="DV40" s="610"/>
      <c r="DW40" s="611" t="s">
        <v>131</v>
      </c>
      <c r="DX40" s="623"/>
      <c r="DY40" s="623"/>
      <c r="DZ40" s="623"/>
      <c r="EA40" s="623"/>
      <c r="EB40" s="623"/>
      <c r="EC40" s="635"/>
    </row>
    <row r="41" spans="2:133" ht="11.25" customHeight="1" x14ac:dyDescent="0.2">
      <c r="B41" s="589" t="s">
        <v>354</v>
      </c>
      <c r="C41" s="590"/>
      <c r="D41" s="590"/>
      <c r="E41" s="590"/>
      <c r="F41" s="590"/>
      <c r="G41" s="590"/>
      <c r="H41" s="590"/>
      <c r="I41" s="590"/>
      <c r="J41" s="590"/>
      <c r="K41" s="590"/>
      <c r="L41" s="590"/>
      <c r="M41" s="590"/>
      <c r="N41" s="590"/>
      <c r="O41" s="590"/>
      <c r="P41" s="590"/>
      <c r="Q41" s="591"/>
      <c r="R41" s="592">
        <v>9485624</v>
      </c>
      <c r="S41" s="633"/>
      <c r="T41" s="633"/>
      <c r="U41" s="633"/>
      <c r="V41" s="633"/>
      <c r="W41" s="633"/>
      <c r="X41" s="633"/>
      <c r="Y41" s="636"/>
      <c r="Z41" s="637">
        <v>100</v>
      </c>
      <c r="AA41" s="637"/>
      <c r="AB41" s="637"/>
      <c r="AC41" s="637"/>
      <c r="AD41" s="638">
        <v>5884613</v>
      </c>
      <c r="AE41" s="638"/>
      <c r="AF41" s="638"/>
      <c r="AG41" s="638"/>
      <c r="AH41" s="638"/>
      <c r="AI41" s="638"/>
      <c r="AJ41" s="638"/>
      <c r="AK41" s="638"/>
      <c r="AL41" s="595">
        <v>100</v>
      </c>
      <c r="AM41" s="639"/>
      <c r="AN41" s="639"/>
      <c r="AO41" s="640"/>
      <c r="AQ41" s="641" t="s">
        <v>355</v>
      </c>
      <c r="AR41" s="642"/>
      <c r="AS41" s="642"/>
      <c r="AT41" s="642"/>
      <c r="AU41" s="642"/>
      <c r="AV41" s="642"/>
      <c r="AW41" s="642"/>
      <c r="AX41" s="642"/>
      <c r="AY41" s="643"/>
      <c r="AZ41" s="608">
        <v>170780</v>
      </c>
      <c r="BA41" s="609"/>
      <c r="BB41" s="609"/>
      <c r="BC41" s="609"/>
      <c r="BD41" s="621"/>
      <c r="BE41" s="621"/>
      <c r="BF41" s="644"/>
      <c r="BG41" s="649"/>
      <c r="BH41" s="650"/>
      <c r="BI41" s="650"/>
      <c r="BJ41" s="650"/>
      <c r="BK41" s="650"/>
      <c r="BL41" s="214"/>
      <c r="BM41" s="606" t="s">
        <v>356</v>
      </c>
      <c r="BN41" s="606"/>
      <c r="BO41" s="606"/>
      <c r="BP41" s="606"/>
      <c r="BQ41" s="606"/>
      <c r="BR41" s="606"/>
      <c r="BS41" s="606"/>
      <c r="BT41" s="606"/>
      <c r="BU41" s="607"/>
      <c r="BV41" s="608" t="s">
        <v>131</v>
      </c>
      <c r="BW41" s="609"/>
      <c r="BX41" s="609"/>
      <c r="BY41" s="609"/>
      <c r="BZ41" s="609"/>
      <c r="CA41" s="609"/>
      <c r="CB41" s="645"/>
      <c r="CD41" s="605" t="s">
        <v>357</v>
      </c>
      <c r="CE41" s="606"/>
      <c r="CF41" s="606"/>
      <c r="CG41" s="606"/>
      <c r="CH41" s="606"/>
      <c r="CI41" s="606"/>
      <c r="CJ41" s="606"/>
      <c r="CK41" s="606"/>
      <c r="CL41" s="606"/>
      <c r="CM41" s="606"/>
      <c r="CN41" s="606"/>
      <c r="CO41" s="606"/>
      <c r="CP41" s="606"/>
      <c r="CQ41" s="607"/>
      <c r="CR41" s="608" t="s">
        <v>131</v>
      </c>
      <c r="CS41" s="621"/>
      <c r="CT41" s="621"/>
      <c r="CU41" s="621"/>
      <c r="CV41" s="621"/>
      <c r="CW41" s="621"/>
      <c r="CX41" s="621"/>
      <c r="CY41" s="622"/>
      <c r="CZ41" s="611" t="s">
        <v>131</v>
      </c>
      <c r="DA41" s="623"/>
      <c r="DB41" s="623"/>
      <c r="DC41" s="624"/>
      <c r="DD41" s="614" t="s">
        <v>131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358</v>
      </c>
      <c r="AR42" s="654"/>
      <c r="AS42" s="654"/>
      <c r="AT42" s="654"/>
      <c r="AU42" s="654"/>
      <c r="AV42" s="654"/>
      <c r="AW42" s="654"/>
      <c r="AX42" s="654"/>
      <c r="AY42" s="655"/>
      <c r="AZ42" s="592">
        <v>592175</v>
      </c>
      <c r="BA42" s="633"/>
      <c r="BB42" s="633"/>
      <c r="BC42" s="633"/>
      <c r="BD42" s="593"/>
      <c r="BE42" s="593"/>
      <c r="BF42" s="656"/>
      <c r="BG42" s="651"/>
      <c r="BH42" s="652"/>
      <c r="BI42" s="652"/>
      <c r="BJ42" s="652"/>
      <c r="BK42" s="652"/>
      <c r="BL42" s="215"/>
      <c r="BM42" s="590" t="s">
        <v>359</v>
      </c>
      <c r="BN42" s="590"/>
      <c r="BO42" s="590"/>
      <c r="BP42" s="590"/>
      <c r="BQ42" s="590"/>
      <c r="BR42" s="590"/>
      <c r="BS42" s="590"/>
      <c r="BT42" s="590"/>
      <c r="BU42" s="591"/>
      <c r="BV42" s="592">
        <v>453</v>
      </c>
      <c r="BW42" s="633"/>
      <c r="BX42" s="633"/>
      <c r="BY42" s="633"/>
      <c r="BZ42" s="633"/>
      <c r="CA42" s="633"/>
      <c r="CB42" s="634"/>
      <c r="CD42" s="605" t="s">
        <v>360</v>
      </c>
      <c r="CE42" s="606"/>
      <c r="CF42" s="606"/>
      <c r="CG42" s="606"/>
      <c r="CH42" s="606"/>
      <c r="CI42" s="606"/>
      <c r="CJ42" s="606"/>
      <c r="CK42" s="606"/>
      <c r="CL42" s="606"/>
      <c r="CM42" s="606"/>
      <c r="CN42" s="606"/>
      <c r="CO42" s="606"/>
      <c r="CP42" s="606"/>
      <c r="CQ42" s="607"/>
      <c r="CR42" s="608">
        <v>938062</v>
      </c>
      <c r="CS42" s="621"/>
      <c r="CT42" s="621"/>
      <c r="CU42" s="621"/>
      <c r="CV42" s="621"/>
      <c r="CW42" s="621"/>
      <c r="CX42" s="621"/>
      <c r="CY42" s="622"/>
      <c r="CZ42" s="611">
        <v>10.9</v>
      </c>
      <c r="DA42" s="623"/>
      <c r="DB42" s="623"/>
      <c r="DC42" s="624"/>
      <c r="DD42" s="614">
        <v>367299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361</v>
      </c>
      <c r="CD43" s="605" t="s">
        <v>362</v>
      </c>
      <c r="CE43" s="606"/>
      <c r="CF43" s="606"/>
      <c r="CG43" s="606"/>
      <c r="CH43" s="606"/>
      <c r="CI43" s="606"/>
      <c r="CJ43" s="606"/>
      <c r="CK43" s="606"/>
      <c r="CL43" s="606"/>
      <c r="CM43" s="606"/>
      <c r="CN43" s="606"/>
      <c r="CO43" s="606"/>
      <c r="CP43" s="606"/>
      <c r="CQ43" s="607"/>
      <c r="CR43" s="608">
        <v>37387</v>
      </c>
      <c r="CS43" s="621"/>
      <c r="CT43" s="621"/>
      <c r="CU43" s="621"/>
      <c r="CV43" s="621"/>
      <c r="CW43" s="621"/>
      <c r="CX43" s="621"/>
      <c r="CY43" s="622"/>
      <c r="CZ43" s="611">
        <v>0.4</v>
      </c>
      <c r="DA43" s="623"/>
      <c r="DB43" s="623"/>
      <c r="DC43" s="624"/>
      <c r="DD43" s="614">
        <v>37387</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363</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310</v>
      </c>
      <c r="CE44" s="628"/>
      <c r="CF44" s="605" t="s">
        <v>364</v>
      </c>
      <c r="CG44" s="606"/>
      <c r="CH44" s="606"/>
      <c r="CI44" s="606"/>
      <c r="CJ44" s="606"/>
      <c r="CK44" s="606"/>
      <c r="CL44" s="606"/>
      <c r="CM44" s="606"/>
      <c r="CN44" s="606"/>
      <c r="CO44" s="606"/>
      <c r="CP44" s="606"/>
      <c r="CQ44" s="607"/>
      <c r="CR44" s="608">
        <v>938062</v>
      </c>
      <c r="CS44" s="609"/>
      <c r="CT44" s="609"/>
      <c r="CU44" s="609"/>
      <c r="CV44" s="609"/>
      <c r="CW44" s="609"/>
      <c r="CX44" s="609"/>
      <c r="CY44" s="610"/>
      <c r="CZ44" s="611">
        <v>10.9</v>
      </c>
      <c r="DA44" s="612"/>
      <c r="DB44" s="612"/>
      <c r="DC44" s="613"/>
      <c r="DD44" s="614">
        <v>367299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365</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366</v>
      </c>
      <c r="CG45" s="606"/>
      <c r="CH45" s="606"/>
      <c r="CI45" s="606"/>
      <c r="CJ45" s="606"/>
      <c r="CK45" s="606"/>
      <c r="CL45" s="606"/>
      <c r="CM45" s="606"/>
      <c r="CN45" s="606"/>
      <c r="CO45" s="606"/>
      <c r="CP45" s="606"/>
      <c r="CQ45" s="607"/>
      <c r="CR45" s="608">
        <v>157797</v>
      </c>
      <c r="CS45" s="621"/>
      <c r="CT45" s="621"/>
      <c r="CU45" s="621"/>
      <c r="CV45" s="621"/>
      <c r="CW45" s="621"/>
      <c r="CX45" s="621"/>
      <c r="CY45" s="622"/>
      <c r="CZ45" s="611">
        <v>1.8</v>
      </c>
      <c r="DA45" s="623"/>
      <c r="DB45" s="623"/>
      <c r="DC45" s="624"/>
      <c r="DD45" s="614">
        <v>37603</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367</v>
      </c>
      <c r="CG46" s="606"/>
      <c r="CH46" s="606"/>
      <c r="CI46" s="606"/>
      <c r="CJ46" s="606"/>
      <c r="CK46" s="606"/>
      <c r="CL46" s="606"/>
      <c r="CM46" s="606"/>
      <c r="CN46" s="606"/>
      <c r="CO46" s="606"/>
      <c r="CP46" s="606"/>
      <c r="CQ46" s="607"/>
      <c r="CR46" s="608">
        <v>720972</v>
      </c>
      <c r="CS46" s="609"/>
      <c r="CT46" s="609"/>
      <c r="CU46" s="609"/>
      <c r="CV46" s="609"/>
      <c r="CW46" s="609"/>
      <c r="CX46" s="609"/>
      <c r="CY46" s="610"/>
      <c r="CZ46" s="611">
        <v>8.4</v>
      </c>
      <c r="DA46" s="612"/>
      <c r="DB46" s="612"/>
      <c r="DC46" s="613"/>
      <c r="DD46" s="614">
        <v>290903</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368</v>
      </c>
      <c r="CG47" s="606"/>
      <c r="CH47" s="606"/>
      <c r="CI47" s="606"/>
      <c r="CJ47" s="606"/>
      <c r="CK47" s="606"/>
      <c r="CL47" s="606"/>
      <c r="CM47" s="606"/>
      <c r="CN47" s="606"/>
      <c r="CO47" s="606"/>
      <c r="CP47" s="606"/>
      <c r="CQ47" s="607"/>
      <c r="CR47" s="608" t="s">
        <v>131</v>
      </c>
      <c r="CS47" s="621"/>
      <c r="CT47" s="621"/>
      <c r="CU47" s="621"/>
      <c r="CV47" s="621"/>
      <c r="CW47" s="621"/>
      <c r="CX47" s="621"/>
      <c r="CY47" s="622"/>
      <c r="CZ47" s="611" t="s">
        <v>369</v>
      </c>
      <c r="DA47" s="623"/>
      <c r="DB47" s="623"/>
      <c r="DC47" s="624"/>
      <c r="DD47" s="614" t="s">
        <v>131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370</v>
      </c>
      <c r="CG48" s="606"/>
      <c r="CH48" s="606"/>
      <c r="CI48" s="606"/>
      <c r="CJ48" s="606"/>
      <c r="CK48" s="606"/>
      <c r="CL48" s="606"/>
      <c r="CM48" s="606"/>
      <c r="CN48" s="606"/>
      <c r="CO48" s="606"/>
      <c r="CP48" s="606"/>
      <c r="CQ48" s="607"/>
      <c r="CR48" s="608" t="s">
        <v>131</v>
      </c>
      <c r="CS48" s="609"/>
      <c r="CT48" s="609"/>
      <c r="CU48" s="609"/>
      <c r="CV48" s="609"/>
      <c r="CW48" s="609"/>
      <c r="CX48" s="609"/>
      <c r="CY48" s="610"/>
      <c r="CZ48" s="611" t="s">
        <v>131</v>
      </c>
      <c r="DA48" s="612"/>
      <c r="DB48" s="612"/>
      <c r="DC48" s="613"/>
      <c r="DD48" s="614" t="s">
        <v>131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371</v>
      </c>
      <c r="CE49" s="590"/>
      <c r="CF49" s="590"/>
      <c r="CG49" s="590"/>
      <c r="CH49" s="590"/>
      <c r="CI49" s="590"/>
      <c r="CJ49" s="590"/>
      <c r="CK49" s="590"/>
      <c r="CL49" s="590"/>
      <c r="CM49" s="590"/>
      <c r="CN49" s="590"/>
      <c r="CO49" s="590"/>
      <c r="CP49" s="590"/>
      <c r="CQ49" s="591"/>
      <c r="CR49" s="592">
        <v>8623047</v>
      </c>
      <c r="CS49" s="593"/>
      <c r="CT49" s="593"/>
      <c r="CU49" s="593"/>
      <c r="CV49" s="593"/>
      <c r="CW49" s="593"/>
      <c r="CX49" s="593"/>
      <c r="CY49" s="594"/>
      <c r="CZ49" s="595">
        <v>100</v>
      </c>
      <c r="DA49" s="596"/>
      <c r="DB49" s="596"/>
      <c r="DC49" s="597"/>
      <c r="DD49" s="598">
        <v>6151938</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6RJS6Q/M68nrfCUAil9uqyw1KJMh9RirvEHBsCdhgH4Ll1dTvnggwDeuEGgH4UPhRBde02w8sjXV72xj8U4Khw==" saltValue="JOHBJIVWvXyptoXU9wrHz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8" sqref="AF8:AJ8"/>
    </sheetView>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8" t="s">
        <v>372</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9" t="s">
        <v>373</v>
      </c>
      <c r="DK2" s="1080"/>
      <c r="DL2" s="1080"/>
      <c r="DM2" s="1080"/>
      <c r="DN2" s="1080"/>
      <c r="DO2" s="1081"/>
      <c r="DP2" s="222"/>
      <c r="DQ2" s="1079" t="s">
        <v>374</v>
      </c>
      <c r="DR2" s="1080"/>
      <c r="DS2" s="1080"/>
      <c r="DT2" s="1080"/>
      <c r="DU2" s="1080"/>
      <c r="DV2" s="1080"/>
      <c r="DW2" s="1080"/>
      <c r="DX2" s="1080"/>
      <c r="DY2" s="1080"/>
      <c r="DZ2" s="108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375</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376</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377</v>
      </c>
      <c r="B5" s="983"/>
      <c r="C5" s="983"/>
      <c r="D5" s="983"/>
      <c r="E5" s="983"/>
      <c r="F5" s="983"/>
      <c r="G5" s="983"/>
      <c r="H5" s="983"/>
      <c r="I5" s="983"/>
      <c r="J5" s="983"/>
      <c r="K5" s="983"/>
      <c r="L5" s="983"/>
      <c r="M5" s="983"/>
      <c r="N5" s="983"/>
      <c r="O5" s="983"/>
      <c r="P5" s="984"/>
      <c r="Q5" s="988" t="s">
        <v>378</v>
      </c>
      <c r="R5" s="989"/>
      <c r="S5" s="989"/>
      <c r="T5" s="989"/>
      <c r="U5" s="990"/>
      <c r="V5" s="988" t="s">
        <v>379</v>
      </c>
      <c r="W5" s="989"/>
      <c r="X5" s="989"/>
      <c r="Y5" s="989"/>
      <c r="Z5" s="990"/>
      <c r="AA5" s="988" t="s">
        <v>380</v>
      </c>
      <c r="AB5" s="989"/>
      <c r="AC5" s="989"/>
      <c r="AD5" s="989"/>
      <c r="AE5" s="989"/>
      <c r="AF5" s="1082" t="s">
        <v>381</v>
      </c>
      <c r="AG5" s="989"/>
      <c r="AH5" s="989"/>
      <c r="AI5" s="989"/>
      <c r="AJ5" s="1002"/>
      <c r="AK5" s="989" t="s">
        <v>382</v>
      </c>
      <c r="AL5" s="989"/>
      <c r="AM5" s="989"/>
      <c r="AN5" s="989"/>
      <c r="AO5" s="990"/>
      <c r="AP5" s="988" t="s">
        <v>383</v>
      </c>
      <c r="AQ5" s="989"/>
      <c r="AR5" s="989"/>
      <c r="AS5" s="989"/>
      <c r="AT5" s="990"/>
      <c r="AU5" s="988" t="s">
        <v>384</v>
      </c>
      <c r="AV5" s="989"/>
      <c r="AW5" s="989"/>
      <c r="AX5" s="989"/>
      <c r="AY5" s="1002"/>
      <c r="AZ5" s="226"/>
      <c r="BA5" s="226"/>
      <c r="BB5" s="226"/>
      <c r="BC5" s="226"/>
      <c r="BD5" s="226"/>
      <c r="BE5" s="227"/>
      <c r="BF5" s="227"/>
      <c r="BG5" s="227"/>
      <c r="BH5" s="227"/>
      <c r="BI5" s="227"/>
      <c r="BJ5" s="227"/>
      <c r="BK5" s="227"/>
      <c r="BL5" s="227"/>
      <c r="BM5" s="227"/>
      <c r="BN5" s="227"/>
      <c r="BO5" s="227"/>
      <c r="BP5" s="227"/>
      <c r="BQ5" s="982" t="s">
        <v>385</v>
      </c>
      <c r="BR5" s="983"/>
      <c r="BS5" s="983"/>
      <c r="BT5" s="983"/>
      <c r="BU5" s="983"/>
      <c r="BV5" s="983"/>
      <c r="BW5" s="983"/>
      <c r="BX5" s="983"/>
      <c r="BY5" s="983"/>
      <c r="BZ5" s="983"/>
      <c r="CA5" s="983"/>
      <c r="CB5" s="983"/>
      <c r="CC5" s="983"/>
      <c r="CD5" s="983"/>
      <c r="CE5" s="983"/>
      <c r="CF5" s="983"/>
      <c r="CG5" s="984"/>
      <c r="CH5" s="988" t="s">
        <v>386</v>
      </c>
      <c r="CI5" s="989"/>
      <c r="CJ5" s="989"/>
      <c r="CK5" s="989"/>
      <c r="CL5" s="990"/>
      <c r="CM5" s="988" t="s">
        <v>387</v>
      </c>
      <c r="CN5" s="989"/>
      <c r="CO5" s="989"/>
      <c r="CP5" s="989"/>
      <c r="CQ5" s="990"/>
      <c r="CR5" s="988" t="s">
        <v>388</v>
      </c>
      <c r="CS5" s="989"/>
      <c r="CT5" s="989"/>
      <c r="CU5" s="989"/>
      <c r="CV5" s="990"/>
      <c r="CW5" s="988" t="s">
        <v>389</v>
      </c>
      <c r="CX5" s="989"/>
      <c r="CY5" s="989"/>
      <c r="CZ5" s="989"/>
      <c r="DA5" s="990"/>
      <c r="DB5" s="988" t="s">
        <v>390</v>
      </c>
      <c r="DC5" s="989"/>
      <c r="DD5" s="989"/>
      <c r="DE5" s="989"/>
      <c r="DF5" s="990"/>
      <c r="DG5" s="1072" t="s">
        <v>391</v>
      </c>
      <c r="DH5" s="1073"/>
      <c r="DI5" s="1073"/>
      <c r="DJ5" s="1073"/>
      <c r="DK5" s="1074"/>
      <c r="DL5" s="1072" t="s">
        <v>392</v>
      </c>
      <c r="DM5" s="1073"/>
      <c r="DN5" s="1073"/>
      <c r="DO5" s="1073"/>
      <c r="DP5" s="1074"/>
      <c r="DQ5" s="988" t="s">
        <v>393</v>
      </c>
      <c r="DR5" s="989"/>
      <c r="DS5" s="989"/>
      <c r="DT5" s="989"/>
      <c r="DU5" s="990"/>
      <c r="DV5" s="988" t="s">
        <v>384</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3"/>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5"/>
      <c r="DH6" s="1076"/>
      <c r="DI6" s="1076"/>
      <c r="DJ6" s="1076"/>
      <c r="DK6" s="1077"/>
      <c r="DL6" s="1075"/>
      <c r="DM6" s="1076"/>
      <c r="DN6" s="1076"/>
      <c r="DO6" s="1076"/>
      <c r="DP6" s="1077"/>
      <c r="DQ6" s="991"/>
      <c r="DR6" s="992"/>
      <c r="DS6" s="992"/>
      <c r="DT6" s="992"/>
      <c r="DU6" s="993"/>
      <c r="DV6" s="991"/>
      <c r="DW6" s="992"/>
      <c r="DX6" s="992"/>
      <c r="DY6" s="992"/>
      <c r="DZ6" s="1003"/>
      <c r="EA6" s="229"/>
    </row>
    <row r="7" spans="1:131" s="230" customFormat="1" ht="26.25" customHeight="1" thickTop="1" x14ac:dyDescent="0.2">
      <c r="A7" s="231">
        <v>1</v>
      </c>
      <c r="B7" s="1034" t="s">
        <v>394</v>
      </c>
      <c r="C7" s="1035"/>
      <c r="D7" s="1035"/>
      <c r="E7" s="1035"/>
      <c r="F7" s="1035"/>
      <c r="G7" s="1035"/>
      <c r="H7" s="1035"/>
      <c r="I7" s="1035"/>
      <c r="J7" s="1035"/>
      <c r="K7" s="1035"/>
      <c r="L7" s="1035"/>
      <c r="M7" s="1035"/>
      <c r="N7" s="1035"/>
      <c r="O7" s="1035"/>
      <c r="P7" s="1036"/>
      <c r="Q7" s="1090">
        <v>9259</v>
      </c>
      <c r="R7" s="1091"/>
      <c r="S7" s="1091"/>
      <c r="T7" s="1091"/>
      <c r="U7" s="1091"/>
      <c r="V7" s="1091">
        <v>8622</v>
      </c>
      <c r="W7" s="1091"/>
      <c r="X7" s="1091"/>
      <c r="Y7" s="1091"/>
      <c r="Z7" s="1091"/>
      <c r="AA7" s="1091">
        <v>636</v>
      </c>
      <c r="AB7" s="1091"/>
      <c r="AC7" s="1091"/>
      <c r="AD7" s="1091"/>
      <c r="AE7" s="1092"/>
      <c r="AF7" s="1093">
        <v>556</v>
      </c>
      <c r="AG7" s="1094"/>
      <c r="AH7" s="1094"/>
      <c r="AI7" s="1094"/>
      <c r="AJ7" s="1095"/>
      <c r="AK7" s="1096" t="s">
        <v>607</v>
      </c>
      <c r="AL7" s="1097"/>
      <c r="AM7" s="1097"/>
      <c r="AN7" s="1097"/>
      <c r="AO7" s="1097"/>
      <c r="AP7" s="1097">
        <v>8717</v>
      </c>
      <c r="AQ7" s="1097"/>
      <c r="AR7" s="1097"/>
      <c r="AS7" s="1097"/>
      <c r="AT7" s="1097"/>
      <c r="AU7" s="1098"/>
      <c r="AV7" s="1098"/>
      <c r="AW7" s="1098"/>
      <c r="AX7" s="1098"/>
      <c r="AY7" s="1099"/>
      <c r="AZ7" s="226"/>
      <c r="BA7" s="226"/>
      <c r="BB7" s="226"/>
      <c r="BC7" s="226"/>
      <c r="BD7" s="226"/>
      <c r="BE7" s="227"/>
      <c r="BF7" s="227"/>
      <c r="BG7" s="227"/>
      <c r="BH7" s="227"/>
      <c r="BI7" s="227"/>
      <c r="BJ7" s="227"/>
      <c r="BK7" s="227"/>
      <c r="BL7" s="227"/>
      <c r="BM7" s="227"/>
      <c r="BN7" s="227"/>
      <c r="BO7" s="227"/>
      <c r="BP7" s="227"/>
      <c r="BQ7" s="231">
        <v>1</v>
      </c>
      <c r="BR7" s="232"/>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29"/>
    </row>
    <row r="8" spans="1:131" s="230" customFormat="1" ht="26.25" customHeight="1" x14ac:dyDescent="0.2">
      <c r="A8" s="233">
        <v>2</v>
      </c>
      <c r="B8" s="1017" t="s">
        <v>395</v>
      </c>
      <c r="C8" s="1018"/>
      <c r="D8" s="1018"/>
      <c r="E8" s="1018"/>
      <c r="F8" s="1018"/>
      <c r="G8" s="1018"/>
      <c r="H8" s="1018"/>
      <c r="I8" s="1018"/>
      <c r="J8" s="1018"/>
      <c r="K8" s="1018"/>
      <c r="L8" s="1018"/>
      <c r="M8" s="1018"/>
      <c r="N8" s="1018"/>
      <c r="O8" s="1018"/>
      <c r="P8" s="1019"/>
      <c r="Q8" s="1025">
        <v>2</v>
      </c>
      <c r="R8" s="1026"/>
      <c r="S8" s="1026"/>
      <c r="T8" s="1026"/>
      <c r="U8" s="1026"/>
      <c r="V8" s="1026">
        <v>0</v>
      </c>
      <c r="W8" s="1026"/>
      <c r="X8" s="1026"/>
      <c r="Y8" s="1026"/>
      <c r="Z8" s="1026"/>
      <c r="AA8" s="1026">
        <v>1</v>
      </c>
      <c r="AB8" s="1026"/>
      <c r="AC8" s="1026"/>
      <c r="AD8" s="1026"/>
      <c r="AE8" s="1027"/>
      <c r="AF8" s="1022">
        <v>1</v>
      </c>
      <c r="AG8" s="1023"/>
      <c r="AH8" s="1023"/>
      <c r="AI8" s="1023"/>
      <c r="AJ8" s="1024"/>
      <c r="AK8" s="1068" t="s">
        <v>607</v>
      </c>
      <c r="AL8" s="1069"/>
      <c r="AM8" s="1069"/>
      <c r="AN8" s="1069"/>
      <c r="AO8" s="1069"/>
      <c r="AP8" s="1069" t="s">
        <v>607</v>
      </c>
      <c r="AQ8" s="1069"/>
      <c r="AR8" s="1069"/>
      <c r="AS8" s="1069"/>
      <c r="AT8" s="1069"/>
      <c r="AU8" s="1070"/>
      <c r="AV8" s="1070"/>
      <c r="AW8" s="1070"/>
      <c r="AX8" s="1070"/>
      <c r="AY8" s="1071"/>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t="s">
        <v>396</v>
      </c>
      <c r="C9" s="1018"/>
      <c r="D9" s="1018"/>
      <c r="E9" s="1018"/>
      <c r="F9" s="1018"/>
      <c r="G9" s="1018"/>
      <c r="H9" s="1018"/>
      <c r="I9" s="1018"/>
      <c r="J9" s="1018"/>
      <c r="K9" s="1018"/>
      <c r="L9" s="1018"/>
      <c r="M9" s="1018"/>
      <c r="N9" s="1018"/>
      <c r="O9" s="1018"/>
      <c r="P9" s="1019"/>
      <c r="Q9" s="1025">
        <v>238</v>
      </c>
      <c r="R9" s="1026"/>
      <c r="S9" s="1026"/>
      <c r="T9" s="1026"/>
      <c r="U9" s="1026"/>
      <c r="V9" s="1026">
        <v>12</v>
      </c>
      <c r="W9" s="1026"/>
      <c r="X9" s="1026"/>
      <c r="Y9" s="1026"/>
      <c r="Z9" s="1026"/>
      <c r="AA9" s="1026">
        <v>225</v>
      </c>
      <c r="AB9" s="1026"/>
      <c r="AC9" s="1026"/>
      <c r="AD9" s="1026"/>
      <c r="AE9" s="1027"/>
      <c r="AF9" s="1022">
        <v>225</v>
      </c>
      <c r="AG9" s="1023"/>
      <c r="AH9" s="1023"/>
      <c r="AI9" s="1023"/>
      <c r="AJ9" s="1024"/>
      <c r="AK9" s="1068" t="s">
        <v>607</v>
      </c>
      <c r="AL9" s="1069"/>
      <c r="AM9" s="1069"/>
      <c r="AN9" s="1069"/>
      <c r="AO9" s="1069"/>
      <c r="AP9" s="1069">
        <v>91</v>
      </c>
      <c r="AQ9" s="1069"/>
      <c r="AR9" s="1069"/>
      <c r="AS9" s="1069"/>
      <c r="AT9" s="1069"/>
      <c r="AU9" s="1070"/>
      <c r="AV9" s="1070"/>
      <c r="AW9" s="1070"/>
      <c r="AX9" s="1070"/>
      <c r="AY9" s="1071"/>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8"/>
      <c r="AL10" s="1069"/>
      <c r="AM10" s="1069"/>
      <c r="AN10" s="1069"/>
      <c r="AO10" s="1069"/>
      <c r="AP10" s="1069"/>
      <c r="AQ10" s="1069"/>
      <c r="AR10" s="1069"/>
      <c r="AS10" s="1069"/>
      <c r="AT10" s="1069"/>
      <c r="AU10" s="1070"/>
      <c r="AV10" s="1070"/>
      <c r="AW10" s="1070"/>
      <c r="AX10" s="1070"/>
      <c r="AY10" s="1071"/>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8"/>
      <c r="AL11" s="1069"/>
      <c r="AM11" s="1069"/>
      <c r="AN11" s="1069"/>
      <c r="AO11" s="1069"/>
      <c r="AP11" s="1069"/>
      <c r="AQ11" s="1069"/>
      <c r="AR11" s="1069"/>
      <c r="AS11" s="1069"/>
      <c r="AT11" s="1069"/>
      <c r="AU11" s="1070"/>
      <c r="AV11" s="1070"/>
      <c r="AW11" s="1070"/>
      <c r="AX11" s="1070"/>
      <c r="AY11" s="1071"/>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8"/>
      <c r="AL12" s="1069"/>
      <c r="AM12" s="1069"/>
      <c r="AN12" s="1069"/>
      <c r="AO12" s="1069"/>
      <c r="AP12" s="1069"/>
      <c r="AQ12" s="1069"/>
      <c r="AR12" s="1069"/>
      <c r="AS12" s="1069"/>
      <c r="AT12" s="1069"/>
      <c r="AU12" s="1070"/>
      <c r="AV12" s="1070"/>
      <c r="AW12" s="1070"/>
      <c r="AX12" s="1070"/>
      <c r="AY12" s="1071"/>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8"/>
      <c r="AL13" s="1069"/>
      <c r="AM13" s="1069"/>
      <c r="AN13" s="1069"/>
      <c r="AO13" s="1069"/>
      <c r="AP13" s="1069"/>
      <c r="AQ13" s="1069"/>
      <c r="AR13" s="1069"/>
      <c r="AS13" s="1069"/>
      <c r="AT13" s="1069"/>
      <c r="AU13" s="1070"/>
      <c r="AV13" s="1070"/>
      <c r="AW13" s="1070"/>
      <c r="AX13" s="1070"/>
      <c r="AY13" s="1071"/>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8"/>
      <c r="AL14" s="1069"/>
      <c r="AM14" s="1069"/>
      <c r="AN14" s="1069"/>
      <c r="AO14" s="1069"/>
      <c r="AP14" s="1069"/>
      <c r="AQ14" s="1069"/>
      <c r="AR14" s="1069"/>
      <c r="AS14" s="1069"/>
      <c r="AT14" s="1069"/>
      <c r="AU14" s="1070"/>
      <c r="AV14" s="1070"/>
      <c r="AW14" s="1070"/>
      <c r="AX14" s="1070"/>
      <c r="AY14" s="1071"/>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8"/>
      <c r="AL15" s="1069"/>
      <c r="AM15" s="1069"/>
      <c r="AN15" s="1069"/>
      <c r="AO15" s="1069"/>
      <c r="AP15" s="1069"/>
      <c r="AQ15" s="1069"/>
      <c r="AR15" s="1069"/>
      <c r="AS15" s="1069"/>
      <c r="AT15" s="1069"/>
      <c r="AU15" s="1070"/>
      <c r="AV15" s="1070"/>
      <c r="AW15" s="1070"/>
      <c r="AX15" s="1070"/>
      <c r="AY15" s="1071"/>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8"/>
      <c r="AL16" s="1069"/>
      <c r="AM16" s="1069"/>
      <c r="AN16" s="1069"/>
      <c r="AO16" s="1069"/>
      <c r="AP16" s="1069"/>
      <c r="AQ16" s="1069"/>
      <c r="AR16" s="1069"/>
      <c r="AS16" s="1069"/>
      <c r="AT16" s="1069"/>
      <c r="AU16" s="1070"/>
      <c r="AV16" s="1070"/>
      <c r="AW16" s="1070"/>
      <c r="AX16" s="1070"/>
      <c r="AY16" s="1071"/>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8"/>
      <c r="AL17" s="1069"/>
      <c r="AM17" s="1069"/>
      <c r="AN17" s="1069"/>
      <c r="AO17" s="1069"/>
      <c r="AP17" s="1069"/>
      <c r="AQ17" s="1069"/>
      <c r="AR17" s="1069"/>
      <c r="AS17" s="1069"/>
      <c r="AT17" s="1069"/>
      <c r="AU17" s="1070"/>
      <c r="AV17" s="1070"/>
      <c r="AW17" s="1070"/>
      <c r="AX17" s="1070"/>
      <c r="AY17" s="1071"/>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8"/>
      <c r="AL18" s="1069"/>
      <c r="AM18" s="1069"/>
      <c r="AN18" s="1069"/>
      <c r="AO18" s="1069"/>
      <c r="AP18" s="1069"/>
      <c r="AQ18" s="1069"/>
      <c r="AR18" s="1069"/>
      <c r="AS18" s="1069"/>
      <c r="AT18" s="1069"/>
      <c r="AU18" s="1070"/>
      <c r="AV18" s="1070"/>
      <c r="AW18" s="1070"/>
      <c r="AX18" s="1070"/>
      <c r="AY18" s="1071"/>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8"/>
      <c r="AL19" s="1069"/>
      <c r="AM19" s="1069"/>
      <c r="AN19" s="1069"/>
      <c r="AO19" s="1069"/>
      <c r="AP19" s="1069"/>
      <c r="AQ19" s="1069"/>
      <c r="AR19" s="1069"/>
      <c r="AS19" s="1069"/>
      <c r="AT19" s="1069"/>
      <c r="AU19" s="1070"/>
      <c r="AV19" s="1070"/>
      <c r="AW19" s="1070"/>
      <c r="AX19" s="1070"/>
      <c r="AY19" s="1071"/>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8"/>
      <c r="AL20" s="1069"/>
      <c r="AM20" s="1069"/>
      <c r="AN20" s="1069"/>
      <c r="AO20" s="1069"/>
      <c r="AP20" s="1069"/>
      <c r="AQ20" s="1069"/>
      <c r="AR20" s="1069"/>
      <c r="AS20" s="1069"/>
      <c r="AT20" s="1069"/>
      <c r="AU20" s="1070"/>
      <c r="AV20" s="1070"/>
      <c r="AW20" s="1070"/>
      <c r="AX20" s="1070"/>
      <c r="AY20" s="1071"/>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8"/>
      <c r="AL21" s="1069"/>
      <c r="AM21" s="1069"/>
      <c r="AN21" s="1069"/>
      <c r="AO21" s="1069"/>
      <c r="AP21" s="1069"/>
      <c r="AQ21" s="1069"/>
      <c r="AR21" s="1069"/>
      <c r="AS21" s="1069"/>
      <c r="AT21" s="1069"/>
      <c r="AU21" s="1070"/>
      <c r="AV21" s="1070"/>
      <c r="AW21" s="1070"/>
      <c r="AX21" s="1070"/>
      <c r="AY21" s="1071"/>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1"/>
      <c r="R22" s="1062"/>
      <c r="S22" s="1062"/>
      <c r="T22" s="1062"/>
      <c r="U22" s="1062"/>
      <c r="V22" s="1062"/>
      <c r="W22" s="1062"/>
      <c r="X22" s="1062"/>
      <c r="Y22" s="1062"/>
      <c r="Z22" s="1062"/>
      <c r="AA22" s="1062"/>
      <c r="AB22" s="1062"/>
      <c r="AC22" s="1062"/>
      <c r="AD22" s="1062"/>
      <c r="AE22" s="1063"/>
      <c r="AF22" s="1022"/>
      <c r="AG22" s="1023"/>
      <c r="AH22" s="1023"/>
      <c r="AI22" s="1023"/>
      <c r="AJ22" s="1024"/>
      <c r="AK22" s="1064"/>
      <c r="AL22" s="1065"/>
      <c r="AM22" s="1065"/>
      <c r="AN22" s="1065"/>
      <c r="AO22" s="1065"/>
      <c r="AP22" s="1065"/>
      <c r="AQ22" s="1065"/>
      <c r="AR22" s="1065"/>
      <c r="AS22" s="1065"/>
      <c r="AT22" s="1065"/>
      <c r="AU22" s="1066"/>
      <c r="AV22" s="1066"/>
      <c r="AW22" s="1066"/>
      <c r="AX22" s="1066"/>
      <c r="AY22" s="1067"/>
      <c r="AZ22" s="1015" t="s">
        <v>397</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398</v>
      </c>
      <c r="B23" s="924" t="s">
        <v>399</v>
      </c>
      <c r="C23" s="925"/>
      <c r="D23" s="925"/>
      <c r="E23" s="925"/>
      <c r="F23" s="925"/>
      <c r="G23" s="925"/>
      <c r="H23" s="925"/>
      <c r="I23" s="925"/>
      <c r="J23" s="925"/>
      <c r="K23" s="925"/>
      <c r="L23" s="925"/>
      <c r="M23" s="925"/>
      <c r="N23" s="925"/>
      <c r="O23" s="925"/>
      <c r="P23" s="935"/>
      <c r="Q23" s="1055">
        <v>9485</v>
      </c>
      <c r="R23" s="1056"/>
      <c r="S23" s="1056"/>
      <c r="T23" s="1056"/>
      <c r="U23" s="1056"/>
      <c r="V23" s="1048">
        <v>8623</v>
      </c>
      <c r="W23" s="1049"/>
      <c r="X23" s="1049"/>
      <c r="Y23" s="1049"/>
      <c r="Z23" s="1050"/>
      <c r="AA23" s="1048">
        <f>SUM(AA7:AE9)</f>
        <v>862</v>
      </c>
      <c r="AB23" s="1049"/>
      <c r="AC23" s="1049"/>
      <c r="AD23" s="1049"/>
      <c r="AE23" s="1054"/>
      <c r="AF23" s="1057">
        <v>783</v>
      </c>
      <c r="AG23" s="1056"/>
      <c r="AH23" s="1056"/>
      <c r="AI23" s="1056"/>
      <c r="AJ23" s="1058"/>
      <c r="AK23" s="1059"/>
      <c r="AL23" s="1060"/>
      <c r="AM23" s="1060"/>
      <c r="AN23" s="1060"/>
      <c r="AO23" s="1060"/>
      <c r="AP23" s="1048">
        <f>SUM(AP7:AT9)</f>
        <v>8808</v>
      </c>
      <c r="AQ23" s="1049"/>
      <c r="AR23" s="1049"/>
      <c r="AS23" s="1049"/>
      <c r="AT23" s="1050"/>
      <c r="AU23" s="1051"/>
      <c r="AV23" s="1051"/>
      <c r="AW23" s="1051"/>
      <c r="AX23" s="1051"/>
      <c r="AY23" s="1052"/>
      <c r="AZ23" s="1053" t="s">
        <v>400</v>
      </c>
      <c r="BA23" s="1049"/>
      <c r="BB23" s="1049"/>
      <c r="BC23" s="1049"/>
      <c r="BD23" s="1054"/>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401</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402</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377</v>
      </c>
      <c r="B26" s="983"/>
      <c r="C26" s="983"/>
      <c r="D26" s="983"/>
      <c r="E26" s="983"/>
      <c r="F26" s="983"/>
      <c r="G26" s="983"/>
      <c r="H26" s="983"/>
      <c r="I26" s="983"/>
      <c r="J26" s="983"/>
      <c r="K26" s="983"/>
      <c r="L26" s="983"/>
      <c r="M26" s="983"/>
      <c r="N26" s="983"/>
      <c r="O26" s="983"/>
      <c r="P26" s="984"/>
      <c r="Q26" s="988" t="s">
        <v>403</v>
      </c>
      <c r="R26" s="989"/>
      <c r="S26" s="989"/>
      <c r="T26" s="989"/>
      <c r="U26" s="990"/>
      <c r="V26" s="988" t="s">
        <v>404</v>
      </c>
      <c r="W26" s="989"/>
      <c r="X26" s="989"/>
      <c r="Y26" s="989"/>
      <c r="Z26" s="990"/>
      <c r="AA26" s="988" t="s">
        <v>405</v>
      </c>
      <c r="AB26" s="989"/>
      <c r="AC26" s="989"/>
      <c r="AD26" s="989"/>
      <c r="AE26" s="989"/>
      <c r="AF26" s="1042" t="s">
        <v>406</v>
      </c>
      <c r="AG26" s="995"/>
      <c r="AH26" s="995"/>
      <c r="AI26" s="995"/>
      <c r="AJ26" s="1043"/>
      <c r="AK26" s="989" t="s">
        <v>407</v>
      </c>
      <c r="AL26" s="989"/>
      <c r="AM26" s="989"/>
      <c r="AN26" s="989"/>
      <c r="AO26" s="990"/>
      <c r="AP26" s="988" t="s">
        <v>408</v>
      </c>
      <c r="AQ26" s="989"/>
      <c r="AR26" s="989"/>
      <c r="AS26" s="989"/>
      <c r="AT26" s="990"/>
      <c r="AU26" s="988" t="s">
        <v>409</v>
      </c>
      <c r="AV26" s="989"/>
      <c r="AW26" s="989"/>
      <c r="AX26" s="989"/>
      <c r="AY26" s="990"/>
      <c r="AZ26" s="988" t="s">
        <v>410</v>
      </c>
      <c r="BA26" s="989"/>
      <c r="BB26" s="989"/>
      <c r="BC26" s="989"/>
      <c r="BD26" s="990"/>
      <c r="BE26" s="988" t="s">
        <v>384</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411</v>
      </c>
      <c r="C28" s="1035"/>
      <c r="D28" s="1035"/>
      <c r="E28" s="1035"/>
      <c r="F28" s="1035"/>
      <c r="G28" s="1035"/>
      <c r="H28" s="1035"/>
      <c r="I28" s="1035"/>
      <c r="J28" s="1035"/>
      <c r="K28" s="1035"/>
      <c r="L28" s="1035"/>
      <c r="M28" s="1035"/>
      <c r="N28" s="1035"/>
      <c r="O28" s="1035"/>
      <c r="P28" s="1036"/>
      <c r="Q28" s="1037">
        <v>1804</v>
      </c>
      <c r="R28" s="1038"/>
      <c r="S28" s="1038"/>
      <c r="T28" s="1038"/>
      <c r="U28" s="1038"/>
      <c r="V28" s="1038">
        <v>1731</v>
      </c>
      <c r="W28" s="1038"/>
      <c r="X28" s="1038"/>
      <c r="Y28" s="1038"/>
      <c r="Z28" s="1038"/>
      <c r="AA28" s="1038">
        <v>74</v>
      </c>
      <c r="AB28" s="1038"/>
      <c r="AC28" s="1038"/>
      <c r="AD28" s="1038"/>
      <c r="AE28" s="1039"/>
      <c r="AF28" s="1040">
        <v>74</v>
      </c>
      <c r="AG28" s="1038"/>
      <c r="AH28" s="1038"/>
      <c r="AI28" s="1038"/>
      <c r="AJ28" s="1041"/>
      <c r="AK28" s="1029">
        <v>164</v>
      </c>
      <c r="AL28" s="1030"/>
      <c r="AM28" s="1030"/>
      <c r="AN28" s="1030"/>
      <c r="AO28" s="1030"/>
      <c r="AP28" s="1030" t="s">
        <v>618</v>
      </c>
      <c r="AQ28" s="1030"/>
      <c r="AR28" s="1030"/>
      <c r="AS28" s="1030"/>
      <c r="AT28" s="1030"/>
      <c r="AU28" s="1030" t="s">
        <v>618</v>
      </c>
      <c r="AV28" s="1030"/>
      <c r="AW28" s="1030"/>
      <c r="AX28" s="1030"/>
      <c r="AY28" s="1030"/>
      <c r="AZ28" s="1031" t="s">
        <v>618</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412</v>
      </c>
      <c r="C29" s="1018"/>
      <c r="D29" s="1018"/>
      <c r="E29" s="1018"/>
      <c r="F29" s="1018"/>
      <c r="G29" s="1018"/>
      <c r="H29" s="1018"/>
      <c r="I29" s="1018"/>
      <c r="J29" s="1018"/>
      <c r="K29" s="1018"/>
      <c r="L29" s="1018"/>
      <c r="M29" s="1018"/>
      <c r="N29" s="1018"/>
      <c r="O29" s="1018"/>
      <c r="P29" s="1019"/>
      <c r="Q29" s="1025">
        <v>28</v>
      </c>
      <c r="R29" s="1026"/>
      <c r="S29" s="1026"/>
      <c r="T29" s="1026"/>
      <c r="U29" s="1026"/>
      <c r="V29" s="1026">
        <v>27</v>
      </c>
      <c r="W29" s="1026"/>
      <c r="X29" s="1026"/>
      <c r="Y29" s="1026"/>
      <c r="Z29" s="1026"/>
      <c r="AA29" s="1026">
        <v>1</v>
      </c>
      <c r="AB29" s="1026"/>
      <c r="AC29" s="1026"/>
      <c r="AD29" s="1026"/>
      <c r="AE29" s="1027"/>
      <c r="AF29" s="1022">
        <v>1</v>
      </c>
      <c r="AG29" s="1023"/>
      <c r="AH29" s="1023"/>
      <c r="AI29" s="1023"/>
      <c r="AJ29" s="1024"/>
      <c r="AK29" s="967">
        <v>7</v>
      </c>
      <c r="AL29" s="958"/>
      <c r="AM29" s="958"/>
      <c r="AN29" s="958"/>
      <c r="AO29" s="958"/>
      <c r="AP29" s="1028" t="s">
        <v>618</v>
      </c>
      <c r="AQ29" s="1028"/>
      <c r="AR29" s="1028"/>
      <c r="AS29" s="1028"/>
      <c r="AT29" s="1028"/>
      <c r="AU29" s="1028" t="s">
        <v>618</v>
      </c>
      <c r="AV29" s="1028"/>
      <c r="AW29" s="1028"/>
      <c r="AX29" s="1028"/>
      <c r="AY29" s="1028"/>
      <c r="AZ29" s="1028" t="s">
        <v>618</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413</v>
      </c>
      <c r="C30" s="1018"/>
      <c r="D30" s="1018"/>
      <c r="E30" s="1018"/>
      <c r="F30" s="1018"/>
      <c r="G30" s="1018"/>
      <c r="H30" s="1018"/>
      <c r="I30" s="1018"/>
      <c r="J30" s="1018"/>
      <c r="K30" s="1018"/>
      <c r="L30" s="1018"/>
      <c r="M30" s="1018"/>
      <c r="N30" s="1018"/>
      <c r="O30" s="1018"/>
      <c r="P30" s="1019"/>
      <c r="Q30" s="1025">
        <v>1818</v>
      </c>
      <c r="R30" s="1026"/>
      <c r="S30" s="1026"/>
      <c r="T30" s="1026"/>
      <c r="U30" s="1026"/>
      <c r="V30" s="1026">
        <v>1727</v>
      </c>
      <c r="W30" s="1026"/>
      <c r="X30" s="1026"/>
      <c r="Y30" s="1026"/>
      <c r="Z30" s="1026"/>
      <c r="AA30" s="1026">
        <v>91</v>
      </c>
      <c r="AB30" s="1026"/>
      <c r="AC30" s="1026"/>
      <c r="AD30" s="1026"/>
      <c r="AE30" s="1027"/>
      <c r="AF30" s="1022">
        <v>91</v>
      </c>
      <c r="AG30" s="1023"/>
      <c r="AH30" s="1023"/>
      <c r="AI30" s="1023"/>
      <c r="AJ30" s="1024"/>
      <c r="AK30" s="967">
        <v>285</v>
      </c>
      <c r="AL30" s="958"/>
      <c r="AM30" s="958"/>
      <c r="AN30" s="958"/>
      <c r="AO30" s="958"/>
      <c r="AP30" s="1028" t="s">
        <v>618</v>
      </c>
      <c r="AQ30" s="1028"/>
      <c r="AR30" s="1028"/>
      <c r="AS30" s="1028"/>
      <c r="AT30" s="1028"/>
      <c r="AU30" s="1028" t="s">
        <v>618</v>
      </c>
      <c r="AV30" s="1028"/>
      <c r="AW30" s="1028"/>
      <c r="AX30" s="1028"/>
      <c r="AY30" s="1028"/>
      <c r="AZ30" s="1028" t="s">
        <v>618</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414</v>
      </c>
      <c r="C31" s="1018"/>
      <c r="D31" s="1018"/>
      <c r="E31" s="1018"/>
      <c r="F31" s="1018"/>
      <c r="G31" s="1018"/>
      <c r="H31" s="1018"/>
      <c r="I31" s="1018"/>
      <c r="J31" s="1018"/>
      <c r="K31" s="1018"/>
      <c r="L31" s="1018"/>
      <c r="M31" s="1018"/>
      <c r="N31" s="1018"/>
      <c r="O31" s="1018"/>
      <c r="P31" s="1019"/>
      <c r="Q31" s="1025">
        <v>261</v>
      </c>
      <c r="R31" s="1026"/>
      <c r="S31" s="1026"/>
      <c r="T31" s="1026"/>
      <c r="U31" s="1026"/>
      <c r="V31" s="1026">
        <v>259</v>
      </c>
      <c r="W31" s="1026"/>
      <c r="X31" s="1026"/>
      <c r="Y31" s="1026"/>
      <c r="Z31" s="1026"/>
      <c r="AA31" s="1026">
        <v>2</v>
      </c>
      <c r="AB31" s="1026"/>
      <c r="AC31" s="1026"/>
      <c r="AD31" s="1026"/>
      <c r="AE31" s="1027"/>
      <c r="AF31" s="1022">
        <v>2</v>
      </c>
      <c r="AG31" s="1023"/>
      <c r="AH31" s="1023"/>
      <c r="AI31" s="1023"/>
      <c r="AJ31" s="1024"/>
      <c r="AK31" s="967">
        <v>67</v>
      </c>
      <c r="AL31" s="958"/>
      <c r="AM31" s="958"/>
      <c r="AN31" s="958"/>
      <c r="AO31" s="958"/>
      <c r="AP31" s="1028" t="s">
        <v>618</v>
      </c>
      <c r="AQ31" s="1028"/>
      <c r="AR31" s="1028"/>
      <c r="AS31" s="1028"/>
      <c r="AT31" s="1028"/>
      <c r="AU31" s="1028" t="s">
        <v>618</v>
      </c>
      <c r="AV31" s="1028"/>
      <c r="AW31" s="1028"/>
      <c r="AX31" s="1028"/>
      <c r="AY31" s="1028"/>
      <c r="AZ31" s="1028" t="s">
        <v>618</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415</v>
      </c>
      <c r="C32" s="1018"/>
      <c r="D32" s="1018"/>
      <c r="E32" s="1018"/>
      <c r="F32" s="1018"/>
      <c r="G32" s="1018"/>
      <c r="H32" s="1018"/>
      <c r="I32" s="1018"/>
      <c r="J32" s="1018"/>
      <c r="K32" s="1018"/>
      <c r="L32" s="1018"/>
      <c r="M32" s="1018"/>
      <c r="N32" s="1018"/>
      <c r="O32" s="1018"/>
      <c r="P32" s="1019"/>
      <c r="Q32" s="1025">
        <v>15</v>
      </c>
      <c r="R32" s="1026"/>
      <c r="S32" s="1026"/>
      <c r="T32" s="1026"/>
      <c r="U32" s="1026"/>
      <c r="V32" s="1026">
        <v>8</v>
      </c>
      <c r="W32" s="1026"/>
      <c r="X32" s="1026"/>
      <c r="Y32" s="1026"/>
      <c r="Z32" s="1026"/>
      <c r="AA32" s="1026">
        <v>7</v>
      </c>
      <c r="AB32" s="1026"/>
      <c r="AC32" s="1026"/>
      <c r="AD32" s="1026"/>
      <c r="AE32" s="1027"/>
      <c r="AF32" s="1022">
        <v>7</v>
      </c>
      <c r="AG32" s="1023"/>
      <c r="AH32" s="1023"/>
      <c r="AI32" s="1023"/>
      <c r="AJ32" s="1024"/>
      <c r="AK32" s="967" t="s">
        <v>618</v>
      </c>
      <c r="AL32" s="958"/>
      <c r="AM32" s="958"/>
      <c r="AN32" s="958"/>
      <c r="AO32" s="958"/>
      <c r="AP32" s="1028" t="s">
        <v>618</v>
      </c>
      <c r="AQ32" s="1028"/>
      <c r="AR32" s="1028"/>
      <c r="AS32" s="1028"/>
      <c r="AT32" s="1028"/>
      <c r="AU32" s="1028" t="s">
        <v>618</v>
      </c>
      <c r="AV32" s="1028"/>
      <c r="AW32" s="1028"/>
      <c r="AX32" s="1028"/>
      <c r="AY32" s="1028"/>
      <c r="AZ32" s="1028" t="s">
        <v>618</v>
      </c>
      <c r="BA32" s="1028"/>
      <c r="BB32" s="1028"/>
      <c r="BC32" s="1028"/>
      <c r="BD32" s="1028"/>
      <c r="BE32" s="959"/>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416</v>
      </c>
      <c r="C33" s="1018"/>
      <c r="D33" s="1018"/>
      <c r="E33" s="1018"/>
      <c r="F33" s="1018"/>
      <c r="G33" s="1018"/>
      <c r="H33" s="1018"/>
      <c r="I33" s="1018"/>
      <c r="J33" s="1018"/>
      <c r="K33" s="1018"/>
      <c r="L33" s="1018"/>
      <c r="M33" s="1018"/>
      <c r="N33" s="1018"/>
      <c r="O33" s="1018"/>
      <c r="P33" s="1019"/>
      <c r="Q33" s="1025">
        <v>564</v>
      </c>
      <c r="R33" s="1026"/>
      <c r="S33" s="1026"/>
      <c r="T33" s="1026"/>
      <c r="U33" s="1026"/>
      <c r="V33" s="1026">
        <v>6</v>
      </c>
      <c r="W33" s="1026"/>
      <c r="X33" s="1026"/>
      <c r="Y33" s="1026"/>
      <c r="Z33" s="1026"/>
      <c r="AA33" s="1026">
        <v>558</v>
      </c>
      <c r="AB33" s="1026"/>
      <c r="AC33" s="1026"/>
      <c r="AD33" s="1026"/>
      <c r="AE33" s="1027"/>
      <c r="AF33" s="1022">
        <v>558</v>
      </c>
      <c r="AG33" s="1023"/>
      <c r="AH33" s="1023"/>
      <c r="AI33" s="1023"/>
      <c r="AJ33" s="1024"/>
      <c r="AK33" s="967" t="s">
        <v>618</v>
      </c>
      <c r="AL33" s="958"/>
      <c r="AM33" s="958"/>
      <c r="AN33" s="958"/>
      <c r="AO33" s="958"/>
      <c r="AP33" s="958">
        <v>97</v>
      </c>
      <c r="AQ33" s="958"/>
      <c r="AR33" s="958"/>
      <c r="AS33" s="958"/>
      <c r="AT33" s="958"/>
      <c r="AU33" s="958">
        <v>19</v>
      </c>
      <c r="AV33" s="958"/>
      <c r="AW33" s="958"/>
      <c r="AX33" s="958"/>
      <c r="AY33" s="958"/>
      <c r="AZ33" s="1028" t="s">
        <v>618</v>
      </c>
      <c r="BA33" s="1028"/>
      <c r="BB33" s="1028"/>
      <c r="BC33" s="1028"/>
      <c r="BD33" s="1028"/>
      <c r="BE33" s="959" t="s">
        <v>417</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t="s">
        <v>418</v>
      </c>
      <c r="C34" s="1018"/>
      <c r="D34" s="1018"/>
      <c r="E34" s="1018"/>
      <c r="F34" s="1018"/>
      <c r="G34" s="1018"/>
      <c r="H34" s="1018"/>
      <c r="I34" s="1018"/>
      <c r="J34" s="1018"/>
      <c r="K34" s="1018"/>
      <c r="L34" s="1018"/>
      <c r="M34" s="1018"/>
      <c r="N34" s="1018"/>
      <c r="O34" s="1018"/>
      <c r="P34" s="1019"/>
      <c r="Q34" s="1025">
        <v>296</v>
      </c>
      <c r="R34" s="1026"/>
      <c r="S34" s="1026"/>
      <c r="T34" s="1026"/>
      <c r="U34" s="1026"/>
      <c r="V34" s="1026">
        <v>14</v>
      </c>
      <c r="W34" s="1026"/>
      <c r="X34" s="1026"/>
      <c r="Y34" s="1026"/>
      <c r="Z34" s="1026"/>
      <c r="AA34" s="1026">
        <v>282</v>
      </c>
      <c r="AB34" s="1026"/>
      <c r="AC34" s="1026"/>
      <c r="AD34" s="1026"/>
      <c r="AE34" s="1027"/>
      <c r="AF34" s="1022">
        <v>282</v>
      </c>
      <c r="AG34" s="1023"/>
      <c r="AH34" s="1023"/>
      <c r="AI34" s="1023"/>
      <c r="AJ34" s="1024"/>
      <c r="AK34" s="967">
        <v>30</v>
      </c>
      <c r="AL34" s="958"/>
      <c r="AM34" s="958"/>
      <c r="AN34" s="958"/>
      <c r="AO34" s="958"/>
      <c r="AP34" s="958">
        <v>594</v>
      </c>
      <c r="AQ34" s="958"/>
      <c r="AR34" s="958"/>
      <c r="AS34" s="958"/>
      <c r="AT34" s="958"/>
      <c r="AU34" s="958">
        <v>325</v>
      </c>
      <c r="AV34" s="958"/>
      <c r="AW34" s="958"/>
      <c r="AX34" s="958"/>
      <c r="AY34" s="958"/>
      <c r="AZ34" s="1028" t="s">
        <v>618</v>
      </c>
      <c r="BA34" s="1028"/>
      <c r="BB34" s="1028"/>
      <c r="BC34" s="1028"/>
      <c r="BD34" s="1028"/>
      <c r="BE34" s="959" t="s">
        <v>419</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t="s">
        <v>420</v>
      </c>
      <c r="C35" s="1018"/>
      <c r="D35" s="1018"/>
      <c r="E35" s="1018"/>
      <c r="F35" s="1018"/>
      <c r="G35" s="1018"/>
      <c r="H35" s="1018"/>
      <c r="I35" s="1018"/>
      <c r="J35" s="1018"/>
      <c r="K35" s="1018"/>
      <c r="L35" s="1018"/>
      <c r="M35" s="1018"/>
      <c r="N35" s="1018"/>
      <c r="O35" s="1018"/>
      <c r="P35" s="1019"/>
      <c r="Q35" s="1025">
        <v>5</v>
      </c>
      <c r="R35" s="1026"/>
      <c r="S35" s="1026"/>
      <c r="T35" s="1026"/>
      <c r="U35" s="1026"/>
      <c r="V35" s="1026">
        <v>2</v>
      </c>
      <c r="W35" s="1026"/>
      <c r="X35" s="1026"/>
      <c r="Y35" s="1026"/>
      <c r="Z35" s="1026"/>
      <c r="AA35" s="1026">
        <v>3</v>
      </c>
      <c r="AB35" s="1026"/>
      <c r="AC35" s="1026"/>
      <c r="AD35" s="1026"/>
      <c r="AE35" s="1027"/>
      <c r="AF35" s="1022">
        <v>3</v>
      </c>
      <c r="AG35" s="1023"/>
      <c r="AH35" s="1023"/>
      <c r="AI35" s="1023"/>
      <c r="AJ35" s="1024"/>
      <c r="AK35" s="967">
        <v>4</v>
      </c>
      <c r="AL35" s="958"/>
      <c r="AM35" s="958"/>
      <c r="AN35" s="958"/>
      <c r="AO35" s="958"/>
      <c r="AP35" s="958">
        <v>14</v>
      </c>
      <c r="AQ35" s="958"/>
      <c r="AR35" s="958"/>
      <c r="AS35" s="958"/>
      <c r="AT35" s="958"/>
      <c r="AU35" s="958">
        <v>13</v>
      </c>
      <c r="AV35" s="958"/>
      <c r="AW35" s="958"/>
      <c r="AX35" s="958"/>
      <c r="AY35" s="958"/>
      <c r="AZ35" s="1028" t="s">
        <v>618</v>
      </c>
      <c r="BA35" s="1028"/>
      <c r="BB35" s="1028"/>
      <c r="BC35" s="1028"/>
      <c r="BD35" s="1028"/>
      <c r="BE35" s="959" t="s">
        <v>421</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t="s">
        <v>422</v>
      </c>
      <c r="C36" s="1018"/>
      <c r="D36" s="1018"/>
      <c r="E36" s="1018"/>
      <c r="F36" s="1018"/>
      <c r="G36" s="1018"/>
      <c r="H36" s="1018"/>
      <c r="I36" s="1018"/>
      <c r="J36" s="1018"/>
      <c r="K36" s="1018"/>
      <c r="L36" s="1018"/>
      <c r="M36" s="1018"/>
      <c r="N36" s="1018"/>
      <c r="O36" s="1018"/>
      <c r="P36" s="1019"/>
      <c r="Q36" s="1025">
        <v>94</v>
      </c>
      <c r="R36" s="1026"/>
      <c r="S36" s="1026"/>
      <c r="T36" s="1026"/>
      <c r="U36" s="1026"/>
      <c r="V36" s="1026">
        <v>70</v>
      </c>
      <c r="W36" s="1026"/>
      <c r="X36" s="1026"/>
      <c r="Y36" s="1026"/>
      <c r="Z36" s="1026"/>
      <c r="AA36" s="1026">
        <v>24</v>
      </c>
      <c r="AB36" s="1026"/>
      <c r="AC36" s="1026"/>
      <c r="AD36" s="1026"/>
      <c r="AE36" s="1027"/>
      <c r="AF36" s="1022">
        <v>24</v>
      </c>
      <c r="AG36" s="1023"/>
      <c r="AH36" s="1023"/>
      <c r="AI36" s="1023"/>
      <c r="AJ36" s="1024"/>
      <c r="AK36" s="967">
        <v>55</v>
      </c>
      <c r="AL36" s="958"/>
      <c r="AM36" s="958"/>
      <c r="AN36" s="958"/>
      <c r="AO36" s="958"/>
      <c r="AP36" s="958">
        <v>246</v>
      </c>
      <c r="AQ36" s="958"/>
      <c r="AR36" s="958"/>
      <c r="AS36" s="958"/>
      <c r="AT36" s="958"/>
      <c r="AU36" s="958">
        <v>185</v>
      </c>
      <c r="AV36" s="958"/>
      <c r="AW36" s="958"/>
      <c r="AX36" s="958"/>
      <c r="AY36" s="958"/>
      <c r="AZ36" s="1028" t="s">
        <v>618</v>
      </c>
      <c r="BA36" s="1028"/>
      <c r="BB36" s="1028"/>
      <c r="BC36" s="1028"/>
      <c r="BD36" s="1028"/>
      <c r="BE36" s="959" t="s">
        <v>423</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t="s">
        <v>424</v>
      </c>
      <c r="C37" s="1018"/>
      <c r="D37" s="1018"/>
      <c r="E37" s="1018"/>
      <c r="F37" s="1018"/>
      <c r="G37" s="1018"/>
      <c r="H37" s="1018"/>
      <c r="I37" s="1018"/>
      <c r="J37" s="1018"/>
      <c r="K37" s="1018"/>
      <c r="L37" s="1018"/>
      <c r="M37" s="1018"/>
      <c r="N37" s="1018"/>
      <c r="O37" s="1018"/>
      <c r="P37" s="1019"/>
      <c r="Q37" s="1025">
        <v>1038</v>
      </c>
      <c r="R37" s="1026"/>
      <c r="S37" s="1026"/>
      <c r="T37" s="1026"/>
      <c r="U37" s="1026"/>
      <c r="V37" s="1026">
        <v>854</v>
      </c>
      <c r="W37" s="1026"/>
      <c r="X37" s="1026"/>
      <c r="Y37" s="1026"/>
      <c r="Z37" s="1026"/>
      <c r="AA37" s="1026">
        <v>184</v>
      </c>
      <c r="AB37" s="1026"/>
      <c r="AC37" s="1026"/>
      <c r="AD37" s="1026"/>
      <c r="AE37" s="1027"/>
      <c r="AF37" s="1022">
        <v>184</v>
      </c>
      <c r="AG37" s="1023"/>
      <c r="AH37" s="1023"/>
      <c r="AI37" s="1023"/>
      <c r="AJ37" s="1024"/>
      <c r="AK37" s="967">
        <v>373</v>
      </c>
      <c r="AL37" s="958"/>
      <c r="AM37" s="958"/>
      <c r="AN37" s="958"/>
      <c r="AO37" s="958"/>
      <c r="AP37" s="958">
        <v>4149</v>
      </c>
      <c r="AQ37" s="958"/>
      <c r="AR37" s="958"/>
      <c r="AS37" s="958"/>
      <c r="AT37" s="958"/>
      <c r="AU37" s="958">
        <v>2788</v>
      </c>
      <c r="AV37" s="958"/>
      <c r="AW37" s="958"/>
      <c r="AX37" s="958"/>
      <c r="AY37" s="958"/>
      <c r="AZ37" s="1028" t="s">
        <v>618</v>
      </c>
      <c r="BA37" s="1028"/>
      <c r="BB37" s="1028"/>
      <c r="BC37" s="1028"/>
      <c r="BD37" s="1028"/>
      <c r="BE37" s="959" t="s">
        <v>421</v>
      </c>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t="s">
        <v>425</v>
      </c>
      <c r="C38" s="1018"/>
      <c r="D38" s="1018"/>
      <c r="E38" s="1018"/>
      <c r="F38" s="1018"/>
      <c r="G38" s="1018"/>
      <c r="H38" s="1018"/>
      <c r="I38" s="1018"/>
      <c r="J38" s="1018"/>
      <c r="K38" s="1018"/>
      <c r="L38" s="1018"/>
      <c r="M38" s="1018"/>
      <c r="N38" s="1018"/>
      <c r="O38" s="1018"/>
      <c r="P38" s="1019"/>
      <c r="Q38" s="1025">
        <v>362</v>
      </c>
      <c r="R38" s="1026"/>
      <c r="S38" s="1026"/>
      <c r="T38" s="1026"/>
      <c r="U38" s="1026"/>
      <c r="V38" s="1026">
        <v>287</v>
      </c>
      <c r="W38" s="1026"/>
      <c r="X38" s="1026"/>
      <c r="Y38" s="1026"/>
      <c r="Z38" s="1026"/>
      <c r="AA38" s="1026">
        <v>75</v>
      </c>
      <c r="AB38" s="1026"/>
      <c r="AC38" s="1026"/>
      <c r="AD38" s="1026"/>
      <c r="AE38" s="1027"/>
      <c r="AF38" s="1022">
        <v>68</v>
      </c>
      <c r="AG38" s="1023"/>
      <c r="AH38" s="1023"/>
      <c r="AI38" s="1023"/>
      <c r="AJ38" s="1024"/>
      <c r="AK38" s="967">
        <v>189</v>
      </c>
      <c r="AL38" s="958"/>
      <c r="AM38" s="958"/>
      <c r="AN38" s="958"/>
      <c r="AO38" s="958"/>
      <c r="AP38" s="958">
        <v>1101</v>
      </c>
      <c r="AQ38" s="958"/>
      <c r="AR38" s="958"/>
      <c r="AS38" s="958"/>
      <c r="AT38" s="958"/>
      <c r="AU38" s="958">
        <v>748</v>
      </c>
      <c r="AV38" s="958"/>
      <c r="AW38" s="958"/>
      <c r="AX38" s="958"/>
      <c r="AY38" s="958"/>
      <c r="AZ38" s="1028" t="s">
        <v>618</v>
      </c>
      <c r="BA38" s="1028"/>
      <c r="BB38" s="1028"/>
      <c r="BC38" s="1028"/>
      <c r="BD38" s="1028"/>
      <c r="BE38" s="959" t="s">
        <v>421</v>
      </c>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t="s">
        <v>426</v>
      </c>
      <c r="C39" s="1018"/>
      <c r="D39" s="1018"/>
      <c r="E39" s="1018"/>
      <c r="F39" s="1018"/>
      <c r="G39" s="1018"/>
      <c r="H39" s="1018"/>
      <c r="I39" s="1018"/>
      <c r="J39" s="1018"/>
      <c r="K39" s="1018"/>
      <c r="L39" s="1018"/>
      <c r="M39" s="1018"/>
      <c r="N39" s="1018"/>
      <c r="O39" s="1018"/>
      <c r="P39" s="1019"/>
      <c r="Q39" s="1025">
        <v>325</v>
      </c>
      <c r="R39" s="1026"/>
      <c r="S39" s="1026"/>
      <c r="T39" s="1026"/>
      <c r="U39" s="1026"/>
      <c r="V39" s="1026">
        <v>324</v>
      </c>
      <c r="W39" s="1026"/>
      <c r="X39" s="1026"/>
      <c r="Y39" s="1026"/>
      <c r="Z39" s="1026"/>
      <c r="AA39" s="1026">
        <v>1</v>
      </c>
      <c r="AB39" s="1026"/>
      <c r="AC39" s="1026"/>
      <c r="AD39" s="1026"/>
      <c r="AE39" s="1027"/>
      <c r="AF39" s="1022">
        <v>1</v>
      </c>
      <c r="AG39" s="1023"/>
      <c r="AH39" s="1023"/>
      <c r="AI39" s="1023"/>
      <c r="AJ39" s="1024"/>
      <c r="AK39" s="967">
        <v>23</v>
      </c>
      <c r="AL39" s="958"/>
      <c r="AM39" s="958"/>
      <c r="AN39" s="958"/>
      <c r="AO39" s="958"/>
      <c r="AP39" s="958">
        <v>35</v>
      </c>
      <c r="AQ39" s="958"/>
      <c r="AR39" s="958"/>
      <c r="AS39" s="958"/>
      <c r="AT39" s="958"/>
      <c r="AU39" s="958">
        <v>8</v>
      </c>
      <c r="AV39" s="958"/>
      <c r="AW39" s="958"/>
      <c r="AX39" s="958"/>
      <c r="AY39" s="958"/>
      <c r="AZ39" s="1028" t="s">
        <v>618</v>
      </c>
      <c r="BA39" s="1028"/>
      <c r="BB39" s="1028"/>
      <c r="BC39" s="1028"/>
      <c r="BD39" s="1028"/>
      <c r="BE39" s="959" t="s">
        <v>421</v>
      </c>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t="s">
        <v>427</v>
      </c>
      <c r="C40" s="1018"/>
      <c r="D40" s="1018"/>
      <c r="E40" s="1018"/>
      <c r="F40" s="1018"/>
      <c r="G40" s="1018"/>
      <c r="H40" s="1018"/>
      <c r="I40" s="1018"/>
      <c r="J40" s="1018"/>
      <c r="K40" s="1018"/>
      <c r="L40" s="1018"/>
      <c r="M40" s="1018"/>
      <c r="N40" s="1018"/>
      <c r="O40" s="1018"/>
      <c r="P40" s="1019"/>
      <c r="Q40" s="1025">
        <v>648</v>
      </c>
      <c r="R40" s="1026"/>
      <c r="S40" s="1026"/>
      <c r="T40" s="1026"/>
      <c r="U40" s="1026"/>
      <c r="V40" s="1026">
        <v>648</v>
      </c>
      <c r="W40" s="1026"/>
      <c r="X40" s="1026"/>
      <c r="Y40" s="1026"/>
      <c r="Z40" s="1026"/>
      <c r="AA40" s="1026">
        <v>0</v>
      </c>
      <c r="AB40" s="1026"/>
      <c r="AC40" s="1026"/>
      <c r="AD40" s="1026"/>
      <c r="AE40" s="1027"/>
      <c r="AF40" s="1022">
        <v>0</v>
      </c>
      <c r="AG40" s="1023"/>
      <c r="AH40" s="1023"/>
      <c r="AI40" s="1023"/>
      <c r="AJ40" s="1024"/>
      <c r="AK40" s="967">
        <v>139</v>
      </c>
      <c r="AL40" s="958"/>
      <c r="AM40" s="958"/>
      <c r="AN40" s="958"/>
      <c r="AO40" s="958"/>
      <c r="AP40" s="958">
        <v>34</v>
      </c>
      <c r="AQ40" s="958"/>
      <c r="AR40" s="958"/>
      <c r="AS40" s="958"/>
      <c r="AT40" s="958"/>
      <c r="AU40" s="1028" t="s">
        <v>618</v>
      </c>
      <c r="AV40" s="1028"/>
      <c r="AW40" s="1028"/>
      <c r="AX40" s="1028"/>
      <c r="AY40" s="1028"/>
      <c r="AZ40" s="1028" t="s">
        <v>618</v>
      </c>
      <c r="BA40" s="1028"/>
      <c r="BB40" s="1028"/>
      <c r="BC40" s="1028"/>
      <c r="BD40" s="1028"/>
      <c r="BE40" s="959" t="s">
        <v>421</v>
      </c>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428</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398</v>
      </c>
      <c r="B63" s="924" t="s">
        <v>429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1305</v>
      </c>
      <c r="AG63" s="946"/>
      <c r="AH63" s="946"/>
      <c r="AI63" s="946"/>
      <c r="AJ63" s="1009"/>
      <c r="AK63" s="1010"/>
      <c r="AL63" s="950"/>
      <c r="AM63" s="950"/>
      <c r="AN63" s="950"/>
      <c r="AO63" s="950"/>
      <c r="AP63" s="946">
        <f>SUM(AP28:AT40)</f>
        <v>6270</v>
      </c>
      <c r="AQ63" s="946"/>
      <c r="AR63" s="946"/>
      <c r="AS63" s="946"/>
      <c r="AT63" s="946"/>
      <c r="AU63" s="946">
        <f>SUM(AU28:AY40)</f>
        <v>4086</v>
      </c>
      <c r="AV63" s="946"/>
      <c r="AW63" s="946"/>
      <c r="AX63" s="946"/>
      <c r="AY63" s="946"/>
      <c r="AZ63" s="1004"/>
      <c r="BA63" s="1004"/>
      <c r="BB63" s="1004"/>
      <c r="BC63" s="1004"/>
      <c r="BD63" s="1004"/>
      <c r="BE63" s="947"/>
      <c r="BF63" s="947"/>
      <c r="BG63" s="947"/>
      <c r="BH63" s="947"/>
      <c r="BI63" s="948"/>
      <c r="BJ63" s="1005" t="s">
        <v>430</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431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432</v>
      </c>
      <c r="B66" s="983"/>
      <c r="C66" s="983"/>
      <c r="D66" s="983"/>
      <c r="E66" s="983"/>
      <c r="F66" s="983"/>
      <c r="G66" s="983"/>
      <c r="H66" s="983"/>
      <c r="I66" s="983"/>
      <c r="J66" s="983"/>
      <c r="K66" s="983"/>
      <c r="L66" s="983"/>
      <c r="M66" s="983"/>
      <c r="N66" s="983"/>
      <c r="O66" s="983"/>
      <c r="P66" s="984"/>
      <c r="Q66" s="988" t="s">
        <v>433</v>
      </c>
      <c r="R66" s="989"/>
      <c r="S66" s="989"/>
      <c r="T66" s="989"/>
      <c r="U66" s="990"/>
      <c r="V66" s="988" t="s">
        <v>434</v>
      </c>
      <c r="W66" s="989"/>
      <c r="X66" s="989"/>
      <c r="Y66" s="989"/>
      <c r="Z66" s="990"/>
      <c r="AA66" s="988" t="s">
        <v>435</v>
      </c>
      <c r="AB66" s="989"/>
      <c r="AC66" s="989"/>
      <c r="AD66" s="989"/>
      <c r="AE66" s="990"/>
      <c r="AF66" s="994" t="s">
        <v>436</v>
      </c>
      <c r="AG66" s="995"/>
      <c r="AH66" s="995"/>
      <c r="AI66" s="995"/>
      <c r="AJ66" s="996"/>
      <c r="AK66" s="988" t="s">
        <v>437</v>
      </c>
      <c r="AL66" s="983"/>
      <c r="AM66" s="983"/>
      <c r="AN66" s="983"/>
      <c r="AO66" s="984"/>
      <c r="AP66" s="988" t="s">
        <v>438</v>
      </c>
      <c r="AQ66" s="989"/>
      <c r="AR66" s="989"/>
      <c r="AS66" s="989"/>
      <c r="AT66" s="990"/>
      <c r="AU66" s="988" t="s">
        <v>439</v>
      </c>
      <c r="AV66" s="989"/>
      <c r="AW66" s="989"/>
      <c r="AX66" s="989"/>
      <c r="AY66" s="990"/>
      <c r="AZ66" s="988" t="s">
        <v>384</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608</v>
      </c>
      <c r="C68" s="973"/>
      <c r="D68" s="973"/>
      <c r="E68" s="973"/>
      <c r="F68" s="973"/>
      <c r="G68" s="973"/>
      <c r="H68" s="973"/>
      <c r="I68" s="973"/>
      <c r="J68" s="973"/>
      <c r="K68" s="973"/>
      <c r="L68" s="973"/>
      <c r="M68" s="973"/>
      <c r="N68" s="973"/>
      <c r="O68" s="973"/>
      <c r="P68" s="974"/>
      <c r="Q68" s="975">
        <v>1000</v>
      </c>
      <c r="R68" s="969"/>
      <c r="S68" s="969"/>
      <c r="T68" s="969"/>
      <c r="U68" s="969"/>
      <c r="V68" s="969">
        <v>920</v>
      </c>
      <c r="W68" s="969"/>
      <c r="X68" s="969"/>
      <c r="Y68" s="969"/>
      <c r="Z68" s="969"/>
      <c r="AA68" s="969">
        <v>80</v>
      </c>
      <c r="AB68" s="969"/>
      <c r="AC68" s="969"/>
      <c r="AD68" s="969"/>
      <c r="AE68" s="969"/>
      <c r="AF68" s="969">
        <v>80</v>
      </c>
      <c r="AG68" s="969"/>
      <c r="AH68" s="969"/>
      <c r="AI68" s="969"/>
      <c r="AJ68" s="969"/>
      <c r="AK68" s="969" t="s">
        <v>618</v>
      </c>
      <c r="AL68" s="969"/>
      <c r="AM68" s="969"/>
      <c r="AN68" s="969"/>
      <c r="AO68" s="969"/>
      <c r="AP68" s="969">
        <v>92</v>
      </c>
      <c r="AQ68" s="969"/>
      <c r="AR68" s="969"/>
      <c r="AS68" s="969"/>
      <c r="AT68" s="969"/>
      <c r="AU68" s="969">
        <v>27</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609</v>
      </c>
      <c r="C69" s="962"/>
      <c r="D69" s="962"/>
      <c r="E69" s="962"/>
      <c r="F69" s="962"/>
      <c r="G69" s="962"/>
      <c r="H69" s="962"/>
      <c r="I69" s="962"/>
      <c r="J69" s="962"/>
      <c r="K69" s="962"/>
      <c r="L69" s="962"/>
      <c r="M69" s="962"/>
      <c r="N69" s="962"/>
      <c r="O69" s="962"/>
      <c r="P69" s="963"/>
      <c r="Q69" s="964">
        <v>39</v>
      </c>
      <c r="R69" s="958"/>
      <c r="S69" s="958"/>
      <c r="T69" s="958"/>
      <c r="U69" s="958"/>
      <c r="V69" s="958">
        <v>35</v>
      </c>
      <c r="W69" s="958"/>
      <c r="X69" s="958"/>
      <c r="Y69" s="958"/>
      <c r="Z69" s="958"/>
      <c r="AA69" s="958">
        <v>4</v>
      </c>
      <c r="AB69" s="958"/>
      <c r="AC69" s="958"/>
      <c r="AD69" s="958"/>
      <c r="AE69" s="958"/>
      <c r="AF69" s="958">
        <v>4</v>
      </c>
      <c r="AG69" s="958"/>
      <c r="AH69" s="958"/>
      <c r="AI69" s="958"/>
      <c r="AJ69" s="958"/>
      <c r="AK69" s="965" t="s">
        <v>618</v>
      </c>
      <c r="AL69" s="966"/>
      <c r="AM69" s="966"/>
      <c r="AN69" s="966"/>
      <c r="AO69" s="967"/>
      <c r="AP69" s="965" t="s">
        <v>618</v>
      </c>
      <c r="AQ69" s="966"/>
      <c r="AR69" s="966"/>
      <c r="AS69" s="966"/>
      <c r="AT69" s="967"/>
      <c r="AU69" s="965" t="s">
        <v>618</v>
      </c>
      <c r="AV69" s="966"/>
      <c r="AW69" s="966"/>
      <c r="AX69" s="966"/>
      <c r="AY69" s="967"/>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610</v>
      </c>
      <c r="C70" s="962"/>
      <c r="D70" s="962"/>
      <c r="E70" s="962"/>
      <c r="F70" s="962"/>
      <c r="G70" s="962"/>
      <c r="H70" s="962"/>
      <c r="I70" s="962"/>
      <c r="J70" s="962"/>
      <c r="K70" s="962"/>
      <c r="L70" s="962"/>
      <c r="M70" s="962"/>
      <c r="N70" s="962"/>
      <c r="O70" s="962"/>
      <c r="P70" s="963"/>
      <c r="Q70" s="964">
        <v>221</v>
      </c>
      <c r="R70" s="958"/>
      <c r="S70" s="958"/>
      <c r="T70" s="958"/>
      <c r="U70" s="958"/>
      <c r="V70" s="958">
        <v>209</v>
      </c>
      <c r="W70" s="958"/>
      <c r="X70" s="958"/>
      <c r="Y70" s="958"/>
      <c r="Z70" s="958"/>
      <c r="AA70" s="958">
        <v>12</v>
      </c>
      <c r="AB70" s="958"/>
      <c r="AC70" s="958"/>
      <c r="AD70" s="958"/>
      <c r="AE70" s="958"/>
      <c r="AF70" s="958">
        <v>12</v>
      </c>
      <c r="AG70" s="958"/>
      <c r="AH70" s="958"/>
      <c r="AI70" s="958"/>
      <c r="AJ70" s="958"/>
      <c r="AK70" s="965" t="s">
        <v>618</v>
      </c>
      <c r="AL70" s="966"/>
      <c r="AM70" s="966"/>
      <c r="AN70" s="966"/>
      <c r="AO70" s="967"/>
      <c r="AP70" s="965" t="s">
        <v>618</v>
      </c>
      <c r="AQ70" s="966"/>
      <c r="AR70" s="966"/>
      <c r="AS70" s="966"/>
      <c r="AT70" s="967"/>
      <c r="AU70" s="965" t="s">
        <v>618</v>
      </c>
      <c r="AV70" s="966"/>
      <c r="AW70" s="966"/>
      <c r="AX70" s="966"/>
      <c r="AY70" s="967"/>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611</v>
      </c>
      <c r="C71" s="962"/>
      <c r="D71" s="962"/>
      <c r="E71" s="962"/>
      <c r="F71" s="962"/>
      <c r="G71" s="962"/>
      <c r="H71" s="962"/>
      <c r="I71" s="962"/>
      <c r="J71" s="962"/>
      <c r="K71" s="962"/>
      <c r="L71" s="962"/>
      <c r="M71" s="962"/>
      <c r="N71" s="962"/>
      <c r="O71" s="962"/>
      <c r="P71" s="963"/>
      <c r="Q71" s="964">
        <v>125</v>
      </c>
      <c r="R71" s="958"/>
      <c r="S71" s="958"/>
      <c r="T71" s="958"/>
      <c r="U71" s="958"/>
      <c r="V71" s="958">
        <v>118</v>
      </c>
      <c r="W71" s="958"/>
      <c r="X71" s="958"/>
      <c r="Y71" s="958"/>
      <c r="Z71" s="958"/>
      <c r="AA71" s="958">
        <v>7</v>
      </c>
      <c r="AB71" s="958"/>
      <c r="AC71" s="958"/>
      <c r="AD71" s="958"/>
      <c r="AE71" s="958"/>
      <c r="AF71" s="958">
        <v>7</v>
      </c>
      <c r="AG71" s="958"/>
      <c r="AH71" s="958"/>
      <c r="AI71" s="958"/>
      <c r="AJ71" s="958"/>
      <c r="AK71" s="965" t="s">
        <v>618</v>
      </c>
      <c r="AL71" s="966"/>
      <c r="AM71" s="966"/>
      <c r="AN71" s="966"/>
      <c r="AO71" s="967"/>
      <c r="AP71" s="965" t="s">
        <v>618</v>
      </c>
      <c r="AQ71" s="966"/>
      <c r="AR71" s="966"/>
      <c r="AS71" s="966"/>
      <c r="AT71" s="967"/>
      <c r="AU71" s="965" t="s">
        <v>618</v>
      </c>
      <c r="AV71" s="966"/>
      <c r="AW71" s="966"/>
      <c r="AX71" s="966"/>
      <c r="AY71" s="967"/>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612</v>
      </c>
      <c r="C72" s="962"/>
      <c r="D72" s="962"/>
      <c r="E72" s="962"/>
      <c r="F72" s="962"/>
      <c r="G72" s="962"/>
      <c r="H72" s="962"/>
      <c r="I72" s="962"/>
      <c r="J72" s="962"/>
      <c r="K72" s="962"/>
      <c r="L72" s="962"/>
      <c r="M72" s="962"/>
      <c r="N72" s="962"/>
      <c r="O72" s="962"/>
      <c r="P72" s="963"/>
      <c r="Q72" s="964">
        <v>23</v>
      </c>
      <c r="R72" s="958"/>
      <c r="S72" s="958"/>
      <c r="T72" s="958"/>
      <c r="U72" s="958"/>
      <c r="V72" s="958">
        <v>13</v>
      </c>
      <c r="W72" s="958"/>
      <c r="X72" s="958"/>
      <c r="Y72" s="958"/>
      <c r="Z72" s="958"/>
      <c r="AA72" s="958">
        <v>10</v>
      </c>
      <c r="AB72" s="958"/>
      <c r="AC72" s="958"/>
      <c r="AD72" s="958"/>
      <c r="AE72" s="958"/>
      <c r="AF72" s="958">
        <v>10</v>
      </c>
      <c r="AG72" s="958"/>
      <c r="AH72" s="958"/>
      <c r="AI72" s="958"/>
      <c r="AJ72" s="958"/>
      <c r="AK72" s="965" t="s">
        <v>618</v>
      </c>
      <c r="AL72" s="966"/>
      <c r="AM72" s="966"/>
      <c r="AN72" s="966"/>
      <c r="AO72" s="967"/>
      <c r="AP72" s="965" t="s">
        <v>618</v>
      </c>
      <c r="AQ72" s="966"/>
      <c r="AR72" s="966"/>
      <c r="AS72" s="966"/>
      <c r="AT72" s="967"/>
      <c r="AU72" s="965" t="s">
        <v>618</v>
      </c>
      <c r="AV72" s="966"/>
      <c r="AW72" s="966"/>
      <c r="AX72" s="966"/>
      <c r="AY72" s="967"/>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613</v>
      </c>
      <c r="C73" s="962"/>
      <c r="D73" s="962"/>
      <c r="E73" s="962"/>
      <c r="F73" s="962"/>
      <c r="G73" s="962"/>
      <c r="H73" s="962"/>
      <c r="I73" s="962"/>
      <c r="J73" s="962"/>
      <c r="K73" s="962"/>
      <c r="L73" s="962"/>
      <c r="M73" s="962"/>
      <c r="N73" s="962"/>
      <c r="O73" s="962"/>
      <c r="P73" s="963"/>
      <c r="Q73" s="964">
        <v>6419</v>
      </c>
      <c r="R73" s="958"/>
      <c r="S73" s="958"/>
      <c r="T73" s="958"/>
      <c r="U73" s="958"/>
      <c r="V73" s="958">
        <v>6830</v>
      </c>
      <c r="W73" s="958"/>
      <c r="X73" s="958"/>
      <c r="Y73" s="958"/>
      <c r="Z73" s="958"/>
      <c r="AA73" s="958">
        <v>-411</v>
      </c>
      <c r="AB73" s="958"/>
      <c r="AC73" s="958"/>
      <c r="AD73" s="958"/>
      <c r="AE73" s="958"/>
      <c r="AF73" s="958">
        <v>3374</v>
      </c>
      <c r="AG73" s="958"/>
      <c r="AH73" s="958"/>
      <c r="AI73" s="958"/>
      <c r="AJ73" s="958"/>
      <c r="AK73" s="965" t="s">
        <v>618</v>
      </c>
      <c r="AL73" s="966"/>
      <c r="AM73" s="966"/>
      <c r="AN73" s="966"/>
      <c r="AO73" s="967"/>
      <c r="AP73" s="958">
        <v>17137</v>
      </c>
      <c r="AQ73" s="958"/>
      <c r="AR73" s="958"/>
      <c r="AS73" s="958"/>
      <c r="AT73" s="958"/>
      <c r="AU73" s="958">
        <v>6</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614</v>
      </c>
      <c r="C74" s="962"/>
      <c r="D74" s="962"/>
      <c r="E74" s="962"/>
      <c r="F74" s="962"/>
      <c r="G74" s="962"/>
      <c r="H74" s="962"/>
      <c r="I74" s="962"/>
      <c r="J74" s="962"/>
      <c r="K74" s="962"/>
      <c r="L74" s="962"/>
      <c r="M74" s="962"/>
      <c r="N74" s="962"/>
      <c r="O74" s="962"/>
      <c r="P74" s="963"/>
      <c r="Q74" s="964">
        <v>318</v>
      </c>
      <c r="R74" s="958"/>
      <c r="S74" s="958"/>
      <c r="T74" s="958"/>
      <c r="U74" s="958"/>
      <c r="V74" s="958">
        <v>315</v>
      </c>
      <c r="W74" s="958"/>
      <c r="X74" s="958"/>
      <c r="Y74" s="958"/>
      <c r="Z74" s="958"/>
      <c r="AA74" s="958">
        <v>3</v>
      </c>
      <c r="AB74" s="958"/>
      <c r="AC74" s="958"/>
      <c r="AD74" s="958"/>
      <c r="AE74" s="958"/>
      <c r="AF74" s="958">
        <v>3</v>
      </c>
      <c r="AG74" s="958"/>
      <c r="AH74" s="958"/>
      <c r="AI74" s="958"/>
      <c r="AJ74" s="958"/>
      <c r="AK74" s="965">
        <v>226</v>
      </c>
      <c r="AL74" s="966"/>
      <c r="AM74" s="966"/>
      <c r="AN74" s="966"/>
      <c r="AO74" s="967"/>
      <c r="AP74" s="965" t="s">
        <v>618</v>
      </c>
      <c r="AQ74" s="966"/>
      <c r="AR74" s="966"/>
      <c r="AS74" s="966"/>
      <c r="AT74" s="967"/>
      <c r="AU74" s="965" t="s">
        <v>618</v>
      </c>
      <c r="AV74" s="966"/>
      <c r="AW74" s="966"/>
      <c r="AX74" s="966"/>
      <c r="AY74" s="967"/>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615</v>
      </c>
      <c r="C75" s="962"/>
      <c r="D75" s="962"/>
      <c r="E75" s="962"/>
      <c r="F75" s="962"/>
      <c r="G75" s="962"/>
      <c r="H75" s="962"/>
      <c r="I75" s="962"/>
      <c r="J75" s="962"/>
      <c r="K75" s="962"/>
      <c r="L75" s="962"/>
      <c r="M75" s="962"/>
      <c r="N75" s="962"/>
      <c r="O75" s="962"/>
      <c r="P75" s="963"/>
      <c r="Q75" s="968">
        <v>292382</v>
      </c>
      <c r="R75" s="966"/>
      <c r="S75" s="966"/>
      <c r="T75" s="966"/>
      <c r="U75" s="967"/>
      <c r="V75" s="965">
        <v>292372</v>
      </c>
      <c r="W75" s="966"/>
      <c r="X75" s="966"/>
      <c r="Y75" s="966"/>
      <c r="Z75" s="967"/>
      <c r="AA75" s="965">
        <v>10</v>
      </c>
      <c r="AB75" s="966"/>
      <c r="AC75" s="966"/>
      <c r="AD75" s="966"/>
      <c r="AE75" s="967"/>
      <c r="AF75" s="965">
        <v>10</v>
      </c>
      <c r="AG75" s="966"/>
      <c r="AH75" s="966"/>
      <c r="AI75" s="966"/>
      <c r="AJ75" s="967"/>
      <c r="AK75" s="965">
        <v>8484</v>
      </c>
      <c r="AL75" s="966"/>
      <c r="AM75" s="966"/>
      <c r="AN75" s="966"/>
      <c r="AO75" s="967"/>
      <c r="AP75" s="965" t="s">
        <v>618</v>
      </c>
      <c r="AQ75" s="966"/>
      <c r="AR75" s="966"/>
      <c r="AS75" s="966"/>
      <c r="AT75" s="967"/>
      <c r="AU75" s="965" t="s">
        <v>618</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616</v>
      </c>
      <c r="C76" s="962"/>
      <c r="D76" s="962"/>
      <c r="E76" s="962"/>
      <c r="F76" s="962"/>
      <c r="G76" s="962"/>
      <c r="H76" s="962"/>
      <c r="I76" s="962"/>
      <c r="J76" s="962"/>
      <c r="K76" s="962"/>
      <c r="L76" s="962"/>
      <c r="M76" s="962"/>
      <c r="N76" s="962"/>
      <c r="O76" s="962"/>
      <c r="P76" s="963"/>
      <c r="Q76" s="968">
        <v>6273</v>
      </c>
      <c r="R76" s="966"/>
      <c r="S76" s="966"/>
      <c r="T76" s="966"/>
      <c r="U76" s="967"/>
      <c r="V76" s="965">
        <v>6106</v>
      </c>
      <c r="W76" s="966"/>
      <c r="X76" s="966"/>
      <c r="Y76" s="966"/>
      <c r="Z76" s="967"/>
      <c r="AA76" s="965">
        <v>167</v>
      </c>
      <c r="AB76" s="966"/>
      <c r="AC76" s="966"/>
      <c r="AD76" s="966"/>
      <c r="AE76" s="967"/>
      <c r="AF76" s="965">
        <v>167</v>
      </c>
      <c r="AG76" s="966"/>
      <c r="AH76" s="966"/>
      <c r="AI76" s="966"/>
      <c r="AJ76" s="967"/>
      <c r="AK76" s="965">
        <v>19</v>
      </c>
      <c r="AL76" s="966"/>
      <c r="AM76" s="966"/>
      <c r="AN76" s="966"/>
      <c r="AO76" s="967"/>
      <c r="AP76" s="965" t="s">
        <v>618</v>
      </c>
      <c r="AQ76" s="966"/>
      <c r="AR76" s="966"/>
      <c r="AS76" s="966"/>
      <c r="AT76" s="967"/>
      <c r="AU76" s="965" t="s">
        <v>618</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617</v>
      </c>
      <c r="C77" s="962"/>
      <c r="D77" s="962"/>
      <c r="E77" s="962"/>
      <c r="F77" s="962"/>
      <c r="G77" s="962"/>
      <c r="H77" s="962"/>
      <c r="I77" s="962"/>
      <c r="J77" s="962"/>
      <c r="K77" s="962"/>
      <c r="L77" s="962"/>
      <c r="M77" s="962"/>
      <c r="N77" s="962"/>
      <c r="O77" s="962"/>
      <c r="P77" s="963"/>
      <c r="Q77" s="968">
        <v>776</v>
      </c>
      <c r="R77" s="966"/>
      <c r="S77" s="966"/>
      <c r="T77" s="966"/>
      <c r="U77" s="967"/>
      <c r="V77" s="965">
        <v>379</v>
      </c>
      <c r="W77" s="966"/>
      <c r="X77" s="966"/>
      <c r="Y77" s="966"/>
      <c r="Z77" s="967"/>
      <c r="AA77" s="965">
        <v>397</v>
      </c>
      <c r="AB77" s="966"/>
      <c r="AC77" s="966"/>
      <c r="AD77" s="966"/>
      <c r="AE77" s="967"/>
      <c r="AF77" s="965">
        <v>397</v>
      </c>
      <c r="AG77" s="966"/>
      <c r="AH77" s="966"/>
      <c r="AI77" s="966"/>
      <c r="AJ77" s="967"/>
      <c r="AK77" s="965" t="s">
        <v>618</v>
      </c>
      <c r="AL77" s="966"/>
      <c r="AM77" s="966"/>
      <c r="AN77" s="966"/>
      <c r="AO77" s="967"/>
      <c r="AP77" s="965" t="s">
        <v>618</v>
      </c>
      <c r="AQ77" s="966"/>
      <c r="AR77" s="966"/>
      <c r="AS77" s="966"/>
      <c r="AT77" s="967"/>
      <c r="AU77" s="965" t="s">
        <v>618</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t="s">
        <v>619</v>
      </c>
      <c r="C78" s="962"/>
      <c r="D78" s="962"/>
      <c r="E78" s="962"/>
      <c r="F78" s="962"/>
      <c r="G78" s="962"/>
      <c r="H78" s="962"/>
      <c r="I78" s="962"/>
      <c r="J78" s="962"/>
      <c r="K78" s="962"/>
      <c r="L78" s="962"/>
      <c r="M78" s="962"/>
      <c r="N78" s="962"/>
      <c r="O78" s="962"/>
      <c r="P78" s="963"/>
      <c r="Q78" s="964">
        <v>241</v>
      </c>
      <c r="R78" s="958"/>
      <c r="S78" s="958"/>
      <c r="T78" s="958"/>
      <c r="U78" s="958"/>
      <c r="V78" s="958">
        <v>230</v>
      </c>
      <c r="W78" s="958"/>
      <c r="X78" s="958"/>
      <c r="Y78" s="958"/>
      <c r="Z78" s="958"/>
      <c r="AA78" s="958">
        <v>11</v>
      </c>
      <c r="AB78" s="958"/>
      <c r="AC78" s="958"/>
      <c r="AD78" s="958"/>
      <c r="AE78" s="958"/>
      <c r="AF78" s="958">
        <v>11</v>
      </c>
      <c r="AG78" s="958"/>
      <c r="AH78" s="958"/>
      <c r="AI78" s="958"/>
      <c r="AJ78" s="958"/>
      <c r="AK78" s="965">
        <v>237</v>
      </c>
      <c r="AL78" s="966"/>
      <c r="AM78" s="966"/>
      <c r="AN78" s="966"/>
      <c r="AO78" s="967"/>
      <c r="AP78" s="965" t="s">
        <v>618</v>
      </c>
      <c r="AQ78" s="966"/>
      <c r="AR78" s="966"/>
      <c r="AS78" s="966"/>
      <c r="AT78" s="967"/>
      <c r="AU78" s="965" t="s">
        <v>618</v>
      </c>
      <c r="AV78" s="966"/>
      <c r="AW78" s="966"/>
      <c r="AX78" s="966"/>
      <c r="AY78" s="967"/>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t="s">
        <v>620</v>
      </c>
      <c r="C79" s="962"/>
      <c r="D79" s="962"/>
      <c r="E79" s="962"/>
      <c r="F79" s="962"/>
      <c r="G79" s="962"/>
      <c r="H79" s="962"/>
      <c r="I79" s="962"/>
      <c r="J79" s="962"/>
      <c r="K79" s="962"/>
      <c r="L79" s="962"/>
      <c r="M79" s="962"/>
      <c r="N79" s="962"/>
      <c r="O79" s="962"/>
      <c r="P79" s="963"/>
      <c r="Q79" s="964">
        <v>92</v>
      </c>
      <c r="R79" s="958"/>
      <c r="S79" s="958"/>
      <c r="T79" s="958"/>
      <c r="U79" s="958"/>
      <c r="V79" s="958">
        <v>75</v>
      </c>
      <c r="W79" s="958"/>
      <c r="X79" s="958"/>
      <c r="Y79" s="958"/>
      <c r="Z79" s="958"/>
      <c r="AA79" s="958">
        <v>17</v>
      </c>
      <c r="AB79" s="958"/>
      <c r="AC79" s="958"/>
      <c r="AD79" s="958"/>
      <c r="AE79" s="958"/>
      <c r="AF79" s="958">
        <v>17</v>
      </c>
      <c r="AG79" s="958"/>
      <c r="AH79" s="958"/>
      <c r="AI79" s="958"/>
      <c r="AJ79" s="958"/>
      <c r="AK79" s="958">
        <v>20</v>
      </c>
      <c r="AL79" s="958"/>
      <c r="AM79" s="958"/>
      <c r="AN79" s="958"/>
      <c r="AO79" s="958"/>
      <c r="AP79" s="965" t="s">
        <v>618</v>
      </c>
      <c r="AQ79" s="966"/>
      <c r="AR79" s="966"/>
      <c r="AS79" s="966"/>
      <c r="AT79" s="967"/>
      <c r="AU79" s="965" t="s">
        <v>618</v>
      </c>
      <c r="AV79" s="966"/>
      <c r="AW79" s="966"/>
      <c r="AX79" s="966"/>
      <c r="AY79" s="967"/>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65"/>
      <c r="AQ80" s="966"/>
      <c r="AR80" s="966"/>
      <c r="AS80" s="966"/>
      <c r="AT80" s="967"/>
      <c r="AU80" s="965"/>
      <c r="AV80" s="966"/>
      <c r="AW80" s="966"/>
      <c r="AX80" s="966"/>
      <c r="AY80" s="967"/>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398</v>
      </c>
      <c r="B88" s="924" t="s">
        <v>440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SUM(AF68:AJ79)</f>
        <v>4092</v>
      </c>
      <c r="AG88" s="946"/>
      <c r="AH88" s="946"/>
      <c r="AI88" s="946"/>
      <c r="AJ88" s="946"/>
      <c r="AK88" s="950"/>
      <c r="AL88" s="950"/>
      <c r="AM88" s="950"/>
      <c r="AN88" s="950"/>
      <c r="AO88" s="950"/>
      <c r="AP88" s="946">
        <f t="shared" ref="AP88" si="0">SUM(AP68:AT79)</f>
        <v>17229</v>
      </c>
      <c r="AQ88" s="946"/>
      <c r="AR88" s="946"/>
      <c r="AS88" s="946"/>
      <c r="AT88" s="946"/>
      <c r="AU88" s="946">
        <f t="shared" ref="AU88" si="1">SUM(AU68:AY79)</f>
        <v>33</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398</v>
      </c>
      <c r="BR102" s="924" t="s">
        <v>441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442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443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444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445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446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447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448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449</v>
      </c>
      <c r="AB109" s="883"/>
      <c r="AC109" s="883"/>
      <c r="AD109" s="883"/>
      <c r="AE109" s="884"/>
      <c r="AF109" s="885" t="s">
        <v>450</v>
      </c>
      <c r="AG109" s="883"/>
      <c r="AH109" s="883"/>
      <c r="AI109" s="883"/>
      <c r="AJ109" s="884"/>
      <c r="AK109" s="885" t="s">
        <v>313</v>
      </c>
      <c r="AL109" s="883"/>
      <c r="AM109" s="883"/>
      <c r="AN109" s="883"/>
      <c r="AO109" s="884"/>
      <c r="AP109" s="885" t="s">
        <v>451</v>
      </c>
      <c r="AQ109" s="883"/>
      <c r="AR109" s="883"/>
      <c r="AS109" s="883"/>
      <c r="AT109" s="916"/>
      <c r="AU109" s="882" t="s">
        <v>448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449</v>
      </c>
      <c r="BR109" s="883"/>
      <c r="BS109" s="883"/>
      <c r="BT109" s="883"/>
      <c r="BU109" s="884"/>
      <c r="BV109" s="885" t="s">
        <v>450</v>
      </c>
      <c r="BW109" s="883"/>
      <c r="BX109" s="883"/>
      <c r="BY109" s="883"/>
      <c r="BZ109" s="884"/>
      <c r="CA109" s="885" t="s">
        <v>313</v>
      </c>
      <c r="CB109" s="883"/>
      <c r="CC109" s="883"/>
      <c r="CD109" s="883"/>
      <c r="CE109" s="884"/>
      <c r="CF109" s="923" t="s">
        <v>451</v>
      </c>
      <c r="CG109" s="923"/>
      <c r="CH109" s="923"/>
      <c r="CI109" s="923"/>
      <c r="CJ109" s="923"/>
      <c r="CK109" s="885" t="s">
        <v>452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449</v>
      </c>
      <c r="DH109" s="883"/>
      <c r="DI109" s="883"/>
      <c r="DJ109" s="883"/>
      <c r="DK109" s="884"/>
      <c r="DL109" s="885" t="s">
        <v>450</v>
      </c>
      <c r="DM109" s="883"/>
      <c r="DN109" s="883"/>
      <c r="DO109" s="883"/>
      <c r="DP109" s="884"/>
      <c r="DQ109" s="885" t="s">
        <v>313</v>
      </c>
      <c r="DR109" s="883"/>
      <c r="DS109" s="883"/>
      <c r="DT109" s="883"/>
      <c r="DU109" s="884"/>
      <c r="DV109" s="885" t="s">
        <v>451</v>
      </c>
      <c r="DW109" s="883"/>
      <c r="DX109" s="883"/>
      <c r="DY109" s="883"/>
      <c r="DZ109" s="916"/>
    </row>
    <row r="110" spans="1:131" s="224" customFormat="1" ht="26.25" customHeight="1" x14ac:dyDescent="0.2">
      <c r="A110" s="794" t="s">
        <v>453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759716</v>
      </c>
      <c r="AB110" s="876"/>
      <c r="AC110" s="876"/>
      <c r="AD110" s="876"/>
      <c r="AE110" s="877"/>
      <c r="AF110" s="878">
        <v>844589</v>
      </c>
      <c r="AG110" s="876"/>
      <c r="AH110" s="876"/>
      <c r="AI110" s="876"/>
      <c r="AJ110" s="877"/>
      <c r="AK110" s="878">
        <v>896191</v>
      </c>
      <c r="AL110" s="876"/>
      <c r="AM110" s="876"/>
      <c r="AN110" s="876"/>
      <c r="AO110" s="877"/>
      <c r="AP110" s="879">
        <v>19.7</v>
      </c>
      <c r="AQ110" s="880"/>
      <c r="AR110" s="880"/>
      <c r="AS110" s="880"/>
      <c r="AT110" s="881"/>
      <c r="AU110" s="917" t="s">
        <v>75</v>
      </c>
      <c r="AV110" s="918"/>
      <c r="AW110" s="918"/>
      <c r="AX110" s="918"/>
      <c r="AY110" s="918"/>
      <c r="AZ110" s="847" t="s">
        <v>454</v>
      </c>
      <c r="BA110" s="795"/>
      <c r="BB110" s="795"/>
      <c r="BC110" s="795"/>
      <c r="BD110" s="795"/>
      <c r="BE110" s="795"/>
      <c r="BF110" s="795"/>
      <c r="BG110" s="795"/>
      <c r="BH110" s="795"/>
      <c r="BI110" s="795"/>
      <c r="BJ110" s="795"/>
      <c r="BK110" s="795"/>
      <c r="BL110" s="795"/>
      <c r="BM110" s="795"/>
      <c r="BN110" s="795"/>
      <c r="BO110" s="795"/>
      <c r="BP110" s="796"/>
      <c r="BQ110" s="848">
        <v>9282297</v>
      </c>
      <c r="BR110" s="829"/>
      <c r="BS110" s="829"/>
      <c r="BT110" s="829"/>
      <c r="BU110" s="829"/>
      <c r="BV110" s="829">
        <v>9129514</v>
      </c>
      <c r="BW110" s="829"/>
      <c r="BX110" s="829"/>
      <c r="BY110" s="829"/>
      <c r="BZ110" s="829"/>
      <c r="CA110" s="829">
        <v>8807630</v>
      </c>
      <c r="CB110" s="829"/>
      <c r="CC110" s="829"/>
      <c r="CD110" s="829"/>
      <c r="CE110" s="829"/>
      <c r="CF110" s="853">
        <v>193.8</v>
      </c>
      <c r="CG110" s="854"/>
      <c r="CH110" s="854"/>
      <c r="CI110" s="854"/>
      <c r="CJ110" s="854"/>
      <c r="CK110" s="913" t="s">
        <v>455</v>
      </c>
      <c r="CL110" s="806"/>
      <c r="CM110" s="847" t="s">
        <v>456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430</v>
      </c>
      <c r="DH110" s="829"/>
      <c r="DI110" s="829"/>
      <c r="DJ110" s="829"/>
      <c r="DK110" s="829"/>
      <c r="DL110" s="829" t="s">
        <v>457</v>
      </c>
      <c r="DM110" s="829"/>
      <c r="DN110" s="829"/>
      <c r="DO110" s="829"/>
      <c r="DP110" s="829"/>
      <c r="DQ110" s="829" t="s">
        <v>430</v>
      </c>
      <c r="DR110" s="829"/>
      <c r="DS110" s="829"/>
      <c r="DT110" s="829"/>
      <c r="DU110" s="829"/>
      <c r="DV110" s="830" t="s">
        <v>458</v>
      </c>
      <c r="DW110" s="830"/>
      <c r="DX110" s="830"/>
      <c r="DY110" s="830"/>
      <c r="DZ110" s="831"/>
    </row>
    <row r="111" spans="1:131" s="224" customFormat="1" ht="26.25" customHeight="1" x14ac:dyDescent="0.2">
      <c r="A111" s="761" t="s">
        <v>459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430</v>
      </c>
      <c r="AB111" s="906"/>
      <c r="AC111" s="906"/>
      <c r="AD111" s="906"/>
      <c r="AE111" s="907"/>
      <c r="AF111" s="908" t="s">
        <v>131</v>
      </c>
      <c r="AG111" s="906"/>
      <c r="AH111" s="906"/>
      <c r="AI111" s="906"/>
      <c r="AJ111" s="907"/>
      <c r="AK111" s="908" t="s">
        <v>131</v>
      </c>
      <c r="AL111" s="906"/>
      <c r="AM111" s="906"/>
      <c r="AN111" s="906"/>
      <c r="AO111" s="907"/>
      <c r="AP111" s="909" t="s">
        <v>460</v>
      </c>
      <c r="AQ111" s="910"/>
      <c r="AR111" s="910"/>
      <c r="AS111" s="910"/>
      <c r="AT111" s="911"/>
      <c r="AU111" s="919"/>
      <c r="AV111" s="920"/>
      <c r="AW111" s="920"/>
      <c r="AX111" s="920"/>
      <c r="AY111" s="920"/>
      <c r="AZ111" s="802" t="s">
        <v>461</v>
      </c>
      <c r="BA111" s="739"/>
      <c r="BB111" s="739"/>
      <c r="BC111" s="739"/>
      <c r="BD111" s="739"/>
      <c r="BE111" s="739"/>
      <c r="BF111" s="739"/>
      <c r="BG111" s="739"/>
      <c r="BH111" s="739"/>
      <c r="BI111" s="739"/>
      <c r="BJ111" s="739"/>
      <c r="BK111" s="739"/>
      <c r="BL111" s="739"/>
      <c r="BM111" s="739"/>
      <c r="BN111" s="739"/>
      <c r="BO111" s="739"/>
      <c r="BP111" s="740"/>
      <c r="BQ111" s="803">
        <v>2307444</v>
      </c>
      <c r="BR111" s="804"/>
      <c r="BS111" s="804"/>
      <c r="BT111" s="804"/>
      <c r="BU111" s="804"/>
      <c r="BV111" s="804">
        <v>2060224</v>
      </c>
      <c r="BW111" s="804"/>
      <c r="BX111" s="804"/>
      <c r="BY111" s="804"/>
      <c r="BZ111" s="804"/>
      <c r="CA111" s="804">
        <v>2093303</v>
      </c>
      <c r="CB111" s="804"/>
      <c r="CC111" s="804"/>
      <c r="CD111" s="804"/>
      <c r="CE111" s="804"/>
      <c r="CF111" s="862">
        <v>46.1</v>
      </c>
      <c r="CG111" s="863"/>
      <c r="CH111" s="863"/>
      <c r="CI111" s="863"/>
      <c r="CJ111" s="863"/>
      <c r="CK111" s="914"/>
      <c r="CL111" s="808"/>
      <c r="CM111" s="802" t="s">
        <v>462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463</v>
      </c>
      <c r="DH111" s="804"/>
      <c r="DI111" s="804"/>
      <c r="DJ111" s="804"/>
      <c r="DK111" s="804"/>
      <c r="DL111" s="804" t="s">
        <v>430</v>
      </c>
      <c r="DM111" s="804"/>
      <c r="DN111" s="804"/>
      <c r="DO111" s="804"/>
      <c r="DP111" s="804"/>
      <c r="DQ111" s="804" t="s">
        <v>131</v>
      </c>
      <c r="DR111" s="804"/>
      <c r="DS111" s="804"/>
      <c r="DT111" s="804"/>
      <c r="DU111" s="804"/>
      <c r="DV111" s="781" t="s">
        <v>131</v>
      </c>
      <c r="DW111" s="781"/>
      <c r="DX111" s="781"/>
      <c r="DY111" s="781"/>
      <c r="DZ111" s="782"/>
    </row>
    <row r="112" spans="1:131" s="224" customFormat="1" ht="26.25" customHeight="1" x14ac:dyDescent="0.2">
      <c r="A112" s="899" t="s">
        <v>464</v>
      </c>
      <c r="B112" s="900"/>
      <c r="C112" s="739" t="s">
        <v>465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458</v>
      </c>
      <c r="AB112" s="767"/>
      <c r="AC112" s="767"/>
      <c r="AD112" s="767"/>
      <c r="AE112" s="768"/>
      <c r="AF112" s="769" t="s">
        <v>430</v>
      </c>
      <c r="AG112" s="767"/>
      <c r="AH112" s="767"/>
      <c r="AI112" s="767"/>
      <c r="AJ112" s="768"/>
      <c r="AK112" s="769" t="s">
        <v>458</v>
      </c>
      <c r="AL112" s="767"/>
      <c r="AM112" s="767"/>
      <c r="AN112" s="767"/>
      <c r="AO112" s="768"/>
      <c r="AP112" s="811" t="s">
        <v>466</v>
      </c>
      <c r="AQ112" s="812"/>
      <c r="AR112" s="812"/>
      <c r="AS112" s="812"/>
      <c r="AT112" s="813"/>
      <c r="AU112" s="919"/>
      <c r="AV112" s="920"/>
      <c r="AW112" s="920"/>
      <c r="AX112" s="920"/>
      <c r="AY112" s="920"/>
      <c r="AZ112" s="802" t="s">
        <v>467</v>
      </c>
      <c r="BA112" s="739"/>
      <c r="BB112" s="739"/>
      <c r="BC112" s="739"/>
      <c r="BD112" s="739"/>
      <c r="BE112" s="739"/>
      <c r="BF112" s="739"/>
      <c r="BG112" s="739"/>
      <c r="BH112" s="739"/>
      <c r="BI112" s="739"/>
      <c r="BJ112" s="739"/>
      <c r="BK112" s="739"/>
      <c r="BL112" s="739"/>
      <c r="BM112" s="739"/>
      <c r="BN112" s="739"/>
      <c r="BO112" s="739"/>
      <c r="BP112" s="740"/>
      <c r="BQ112" s="803">
        <v>4577112</v>
      </c>
      <c r="BR112" s="804"/>
      <c r="BS112" s="804"/>
      <c r="BT112" s="804"/>
      <c r="BU112" s="804"/>
      <c r="BV112" s="804">
        <v>4077781</v>
      </c>
      <c r="BW112" s="804"/>
      <c r="BX112" s="804"/>
      <c r="BY112" s="804"/>
      <c r="BZ112" s="804"/>
      <c r="CA112" s="804">
        <v>4087104</v>
      </c>
      <c r="CB112" s="804"/>
      <c r="CC112" s="804"/>
      <c r="CD112" s="804"/>
      <c r="CE112" s="804"/>
      <c r="CF112" s="862">
        <v>89.9</v>
      </c>
      <c r="CG112" s="863"/>
      <c r="CH112" s="863"/>
      <c r="CI112" s="863"/>
      <c r="CJ112" s="863"/>
      <c r="CK112" s="914"/>
      <c r="CL112" s="808"/>
      <c r="CM112" s="802" t="s">
        <v>468</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131</v>
      </c>
      <c r="DH112" s="804"/>
      <c r="DI112" s="804"/>
      <c r="DJ112" s="804"/>
      <c r="DK112" s="804"/>
      <c r="DL112" s="804" t="s">
        <v>131</v>
      </c>
      <c r="DM112" s="804"/>
      <c r="DN112" s="804"/>
      <c r="DO112" s="804"/>
      <c r="DP112" s="804"/>
      <c r="DQ112" s="804" t="s">
        <v>131</v>
      </c>
      <c r="DR112" s="804"/>
      <c r="DS112" s="804"/>
      <c r="DT112" s="804"/>
      <c r="DU112" s="804"/>
      <c r="DV112" s="781" t="s">
        <v>131</v>
      </c>
      <c r="DW112" s="781"/>
      <c r="DX112" s="781"/>
      <c r="DY112" s="781"/>
      <c r="DZ112" s="782"/>
    </row>
    <row r="113" spans="1:130" s="224" customFormat="1" ht="26.25" customHeight="1" x14ac:dyDescent="0.2">
      <c r="A113" s="901"/>
      <c r="B113" s="902"/>
      <c r="C113" s="739" t="s">
        <v>469</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599432</v>
      </c>
      <c r="AB113" s="906"/>
      <c r="AC113" s="906"/>
      <c r="AD113" s="906"/>
      <c r="AE113" s="907"/>
      <c r="AF113" s="908">
        <v>579312</v>
      </c>
      <c r="AG113" s="906"/>
      <c r="AH113" s="906"/>
      <c r="AI113" s="906"/>
      <c r="AJ113" s="907"/>
      <c r="AK113" s="908">
        <v>580460</v>
      </c>
      <c r="AL113" s="906"/>
      <c r="AM113" s="906"/>
      <c r="AN113" s="906"/>
      <c r="AO113" s="907"/>
      <c r="AP113" s="909">
        <v>12.8</v>
      </c>
      <c r="AQ113" s="910"/>
      <c r="AR113" s="910"/>
      <c r="AS113" s="910"/>
      <c r="AT113" s="911"/>
      <c r="AU113" s="919"/>
      <c r="AV113" s="920"/>
      <c r="AW113" s="920"/>
      <c r="AX113" s="920"/>
      <c r="AY113" s="920"/>
      <c r="AZ113" s="802" t="s">
        <v>470</v>
      </c>
      <c r="BA113" s="739"/>
      <c r="BB113" s="739"/>
      <c r="BC113" s="739"/>
      <c r="BD113" s="739"/>
      <c r="BE113" s="739"/>
      <c r="BF113" s="739"/>
      <c r="BG113" s="739"/>
      <c r="BH113" s="739"/>
      <c r="BI113" s="739"/>
      <c r="BJ113" s="739"/>
      <c r="BK113" s="739"/>
      <c r="BL113" s="739"/>
      <c r="BM113" s="739"/>
      <c r="BN113" s="739"/>
      <c r="BO113" s="739"/>
      <c r="BP113" s="740"/>
      <c r="BQ113" s="803">
        <v>219034</v>
      </c>
      <c r="BR113" s="804"/>
      <c r="BS113" s="804"/>
      <c r="BT113" s="804"/>
      <c r="BU113" s="804"/>
      <c r="BV113" s="804">
        <v>157981</v>
      </c>
      <c r="BW113" s="804"/>
      <c r="BX113" s="804"/>
      <c r="BY113" s="804"/>
      <c r="BZ113" s="804"/>
      <c r="CA113" s="804">
        <v>32915</v>
      </c>
      <c r="CB113" s="804"/>
      <c r="CC113" s="804"/>
      <c r="CD113" s="804"/>
      <c r="CE113" s="804"/>
      <c r="CF113" s="862">
        <v>0.7</v>
      </c>
      <c r="CG113" s="863"/>
      <c r="CH113" s="863"/>
      <c r="CI113" s="863"/>
      <c r="CJ113" s="863"/>
      <c r="CK113" s="914"/>
      <c r="CL113" s="808"/>
      <c r="CM113" s="802" t="s">
        <v>471</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430</v>
      </c>
      <c r="DH113" s="767"/>
      <c r="DI113" s="767"/>
      <c r="DJ113" s="767"/>
      <c r="DK113" s="768"/>
      <c r="DL113" s="769" t="s">
        <v>463</v>
      </c>
      <c r="DM113" s="767"/>
      <c r="DN113" s="767"/>
      <c r="DO113" s="767"/>
      <c r="DP113" s="768"/>
      <c r="DQ113" s="769" t="s">
        <v>458</v>
      </c>
      <c r="DR113" s="767"/>
      <c r="DS113" s="767"/>
      <c r="DT113" s="767"/>
      <c r="DU113" s="768"/>
      <c r="DV113" s="811" t="s">
        <v>463</v>
      </c>
      <c r="DW113" s="812"/>
      <c r="DX113" s="812"/>
      <c r="DY113" s="812"/>
      <c r="DZ113" s="813"/>
    </row>
    <row r="114" spans="1:130" s="224" customFormat="1" ht="26.25" customHeight="1" x14ac:dyDescent="0.2">
      <c r="A114" s="901"/>
      <c r="B114" s="902"/>
      <c r="C114" s="739" t="s">
        <v>472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18039</v>
      </c>
      <c r="AB114" s="767"/>
      <c r="AC114" s="767"/>
      <c r="AD114" s="767"/>
      <c r="AE114" s="768"/>
      <c r="AF114" s="769">
        <v>14730</v>
      </c>
      <c r="AG114" s="767"/>
      <c r="AH114" s="767"/>
      <c r="AI114" s="767"/>
      <c r="AJ114" s="768"/>
      <c r="AK114" s="769">
        <v>14612</v>
      </c>
      <c r="AL114" s="767"/>
      <c r="AM114" s="767"/>
      <c r="AN114" s="767"/>
      <c r="AO114" s="768"/>
      <c r="AP114" s="811">
        <v>0.3</v>
      </c>
      <c r="AQ114" s="812"/>
      <c r="AR114" s="812"/>
      <c r="AS114" s="812"/>
      <c r="AT114" s="813"/>
      <c r="AU114" s="919"/>
      <c r="AV114" s="920"/>
      <c r="AW114" s="920"/>
      <c r="AX114" s="920"/>
      <c r="AY114" s="920"/>
      <c r="AZ114" s="802" t="s">
        <v>473</v>
      </c>
      <c r="BA114" s="739"/>
      <c r="BB114" s="739"/>
      <c r="BC114" s="739"/>
      <c r="BD114" s="739"/>
      <c r="BE114" s="739"/>
      <c r="BF114" s="739"/>
      <c r="BG114" s="739"/>
      <c r="BH114" s="739"/>
      <c r="BI114" s="739"/>
      <c r="BJ114" s="739"/>
      <c r="BK114" s="739"/>
      <c r="BL114" s="739"/>
      <c r="BM114" s="739"/>
      <c r="BN114" s="739"/>
      <c r="BO114" s="739"/>
      <c r="BP114" s="740"/>
      <c r="BQ114" s="803">
        <v>847290</v>
      </c>
      <c r="BR114" s="804"/>
      <c r="BS114" s="804"/>
      <c r="BT114" s="804"/>
      <c r="BU114" s="804"/>
      <c r="BV114" s="804">
        <v>979599</v>
      </c>
      <c r="BW114" s="804"/>
      <c r="BX114" s="804"/>
      <c r="BY114" s="804"/>
      <c r="BZ114" s="804"/>
      <c r="CA114" s="804">
        <v>958995</v>
      </c>
      <c r="CB114" s="804"/>
      <c r="CC114" s="804"/>
      <c r="CD114" s="804"/>
      <c r="CE114" s="804"/>
      <c r="CF114" s="862">
        <v>21.1</v>
      </c>
      <c r="CG114" s="863"/>
      <c r="CH114" s="863"/>
      <c r="CI114" s="863"/>
      <c r="CJ114" s="863"/>
      <c r="CK114" s="914"/>
      <c r="CL114" s="808"/>
      <c r="CM114" s="802" t="s">
        <v>474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475</v>
      </c>
      <c r="DH114" s="767"/>
      <c r="DI114" s="767"/>
      <c r="DJ114" s="767"/>
      <c r="DK114" s="768"/>
      <c r="DL114" s="769" t="s">
        <v>131</v>
      </c>
      <c r="DM114" s="767"/>
      <c r="DN114" s="767"/>
      <c r="DO114" s="767"/>
      <c r="DP114" s="768"/>
      <c r="DQ114" s="769" t="s">
        <v>131</v>
      </c>
      <c r="DR114" s="767"/>
      <c r="DS114" s="767"/>
      <c r="DT114" s="767"/>
      <c r="DU114" s="768"/>
      <c r="DV114" s="811" t="s">
        <v>463</v>
      </c>
      <c r="DW114" s="812"/>
      <c r="DX114" s="812"/>
      <c r="DY114" s="812"/>
      <c r="DZ114" s="813"/>
    </row>
    <row r="115" spans="1:130" s="224" customFormat="1" ht="26.25" customHeight="1" x14ac:dyDescent="0.2">
      <c r="A115" s="901"/>
      <c r="B115" s="902"/>
      <c r="C115" s="739" t="s">
        <v>476</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23968</v>
      </c>
      <c r="AB115" s="906"/>
      <c r="AC115" s="906"/>
      <c r="AD115" s="906"/>
      <c r="AE115" s="907"/>
      <c r="AF115" s="908">
        <v>23636</v>
      </c>
      <c r="AG115" s="906"/>
      <c r="AH115" s="906"/>
      <c r="AI115" s="906"/>
      <c r="AJ115" s="907"/>
      <c r="AK115" s="908">
        <v>24290</v>
      </c>
      <c r="AL115" s="906"/>
      <c r="AM115" s="906"/>
      <c r="AN115" s="906"/>
      <c r="AO115" s="907"/>
      <c r="AP115" s="909">
        <v>0.5</v>
      </c>
      <c r="AQ115" s="910"/>
      <c r="AR115" s="910"/>
      <c r="AS115" s="910"/>
      <c r="AT115" s="911"/>
      <c r="AU115" s="919"/>
      <c r="AV115" s="920"/>
      <c r="AW115" s="920"/>
      <c r="AX115" s="920"/>
      <c r="AY115" s="920"/>
      <c r="AZ115" s="802" t="s">
        <v>477</v>
      </c>
      <c r="BA115" s="739"/>
      <c r="BB115" s="739"/>
      <c r="BC115" s="739"/>
      <c r="BD115" s="739"/>
      <c r="BE115" s="739"/>
      <c r="BF115" s="739"/>
      <c r="BG115" s="739"/>
      <c r="BH115" s="739"/>
      <c r="BI115" s="739"/>
      <c r="BJ115" s="739"/>
      <c r="BK115" s="739"/>
      <c r="BL115" s="739"/>
      <c r="BM115" s="739"/>
      <c r="BN115" s="739"/>
      <c r="BO115" s="739"/>
      <c r="BP115" s="740"/>
      <c r="BQ115" s="803" t="s">
        <v>466</v>
      </c>
      <c r="BR115" s="804"/>
      <c r="BS115" s="804"/>
      <c r="BT115" s="804"/>
      <c r="BU115" s="804"/>
      <c r="BV115" s="804" t="s">
        <v>430</v>
      </c>
      <c r="BW115" s="804"/>
      <c r="BX115" s="804"/>
      <c r="BY115" s="804"/>
      <c r="BZ115" s="804"/>
      <c r="CA115" s="804" t="s">
        <v>131</v>
      </c>
      <c r="CB115" s="804"/>
      <c r="CC115" s="804"/>
      <c r="CD115" s="804"/>
      <c r="CE115" s="804"/>
      <c r="CF115" s="862" t="s">
        <v>131</v>
      </c>
      <c r="CG115" s="863"/>
      <c r="CH115" s="863"/>
      <c r="CI115" s="863"/>
      <c r="CJ115" s="863"/>
      <c r="CK115" s="914"/>
      <c r="CL115" s="808"/>
      <c r="CM115" s="802" t="s">
        <v>478</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463</v>
      </c>
      <c r="DH115" s="767"/>
      <c r="DI115" s="767"/>
      <c r="DJ115" s="767"/>
      <c r="DK115" s="768"/>
      <c r="DL115" s="769" t="s">
        <v>131</v>
      </c>
      <c r="DM115" s="767"/>
      <c r="DN115" s="767"/>
      <c r="DO115" s="767"/>
      <c r="DP115" s="768"/>
      <c r="DQ115" s="769" t="s">
        <v>430</v>
      </c>
      <c r="DR115" s="767"/>
      <c r="DS115" s="767"/>
      <c r="DT115" s="767"/>
      <c r="DU115" s="768"/>
      <c r="DV115" s="811" t="s">
        <v>131</v>
      </c>
      <c r="DW115" s="812"/>
      <c r="DX115" s="812"/>
      <c r="DY115" s="812"/>
      <c r="DZ115" s="813"/>
    </row>
    <row r="116" spans="1:130" s="224" customFormat="1" ht="26.25" customHeight="1" x14ac:dyDescent="0.2">
      <c r="A116" s="903"/>
      <c r="B116" s="904"/>
      <c r="C116" s="826" t="s">
        <v>479</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430</v>
      </c>
      <c r="AB116" s="767"/>
      <c r="AC116" s="767"/>
      <c r="AD116" s="767"/>
      <c r="AE116" s="768"/>
      <c r="AF116" s="769" t="s">
        <v>458</v>
      </c>
      <c r="AG116" s="767"/>
      <c r="AH116" s="767"/>
      <c r="AI116" s="767"/>
      <c r="AJ116" s="768"/>
      <c r="AK116" s="769" t="s">
        <v>463</v>
      </c>
      <c r="AL116" s="767"/>
      <c r="AM116" s="767"/>
      <c r="AN116" s="767"/>
      <c r="AO116" s="768"/>
      <c r="AP116" s="811" t="s">
        <v>131</v>
      </c>
      <c r="AQ116" s="812"/>
      <c r="AR116" s="812"/>
      <c r="AS116" s="812"/>
      <c r="AT116" s="813"/>
      <c r="AU116" s="919"/>
      <c r="AV116" s="920"/>
      <c r="AW116" s="920"/>
      <c r="AX116" s="920"/>
      <c r="AY116" s="920"/>
      <c r="AZ116" s="896" t="s">
        <v>480</v>
      </c>
      <c r="BA116" s="897"/>
      <c r="BB116" s="897"/>
      <c r="BC116" s="897"/>
      <c r="BD116" s="897"/>
      <c r="BE116" s="897"/>
      <c r="BF116" s="897"/>
      <c r="BG116" s="897"/>
      <c r="BH116" s="897"/>
      <c r="BI116" s="897"/>
      <c r="BJ116" s="897"/>
      <c r="BK116" s="897"/>
      <c r="BL116" s="897"/>
      <c r="BM116" s="897"/>
      <c r="BN116" s="897"/>
      <c r="BO116" s="897"/>
      <c r="BP116" s="898"/>
      <c r="BQ116" s="803" t="s">
        <v>131</v>
      </c>
      <c r="BR116" s="804"/>
      <c r="BS116" s="804"/>
      <c r="BT116" s="804"/>
      <c r="BU116" s="804"/>
      <c r="BV116" s="804" t="s">
        <v>131</v>
      </c>
      <c r="BW116" s="804"/>
      <c r="BX116" s="804"/>
      <c r="BY116" s="804"/>
      <c r="BZ116" s="804"/>
      <c r="CA116" s="804" t="s">
        <v>460</v>
      </c>
      <c r="CB116" s="804"/>
      <c r="CC116" s="804"/>
      <c r="CD116" s="804"/>
      <c r="CE116" s="804"/>
      <c r="CF116" s="862" t="s">
        <v>131</v>
      </c>
      <c r="CG116" s="863"/>
      <c r="CH116" s="863"/>
      <c r="CI116" s="863"/>
      <c r="CJ116" s="863"/>
      <c r="CK116" s="914"/>
      <c r="CL116" s="808"/>
      <c r="CM116" s="802" t="s">
        <v>481</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458</v>
      </c>
      <c r="DH116" s="767"/>
      <c r="DI116" s="767"/>
      <c r="DJ116" s="767"/>
      <c r="DK116" s="768"/>
      <c r="DL116" s="769" t="s">
        <v>458</v>
      </c>
      <c r="DM116" s="767"/>
      <c r="DN116" s="767"/>
      <c r="DO116" s="767"/>
      <c r="DP116" s="768"/>
      <c r="DQ116" s="769" t="s">
        <v>131</v>
      </c>
      <c r="DR116" s="767"/>
      <c r="DS116" s="767"/>
      <c r="DT116" s="767"/>
      <c r="DU116" s="768"/>
      <c r="DV116" s="811" t="s">
        <v>430</v>
      </c>
      <c r="DW116" s="812"/>
      <c r="DX116" s="812"/>
      <c r="DY116" s="812"/>
      <c r="DZ116" s="813"/>
    </row>
    <row r="117" spans="1:130" s="224" customFormat="1" ht="26.25" customHeight="1" x14ac:dyDescent="0.2">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482</v>
      </c>
      <c r="Z117" s="884"/>
      <c r="AA117" s="889">
        <v>1401155</v>
      </c>
      <c r="AB117" s="890"/>
      <c r="AC117" s="890"/>
      <c r="AD117" s="890"/>
      <c r="AE117" s="891"/>
      <c r="AF117" s="892">
        <v>1462267</v>
      </c>
      <c r="AG117" s="890"/>
      <c r="AH117" s="890"/>
      <c r="AI117" s="890"/>
      <c r="AJ117" s="891"/>
      <c r="AK117" s="892">
        <v>1515553</v>
      </c>
      <c r="AL117" s="890"/>
      <c r="AM117" s="890"/>
      <c r="AN117" s="890"/>
      <c r="AO117" s="891"/>
      <c r="AP117" s="893"/>
      <c r="AQ117" s="894"/>
      <c r="AR117" s="894"/>
      <c r="AS117" s="894"/>
      <c r="AT117" s="895"/>
      <c r="AU117" s="919"/>
      <c r="AV117" s="920"/>
      <c r="AW117" s="920"/>
      <c r="AX117" s="920"/>
      <c r="AY117" s="920"/>
      <c r="AZ117" s="850" t="s">
        <v>483</v>
      </c>
      <c r="BA117" s="851"/>
      <c r="BB117" s="851"/>
      <c r="BC117" s="851"/>
      <c r="BD117" s="851"/>
      <c r="BE117" s="851"/>
      <c r="BF117" s="851"/>
      <c r="BG117" s="851"/>
      <c r="BH117" s="851"/>
      <c r="BI117" s="851"/>
      <c r="BJ117" s="851"/>
      <c r="BK117" s="851"/>
      <c r="BL117" s="851"/>
      <c r="BM117" s="851"/>
      <c r="BN117" s="851"/>
      <c r="BO117" s="851"/>
      <c r="BP117" s="852"/>
      <c r="BQ117" s="803" t="s">
        <v>430</v>
      </c>
      <c r="BR117" s="804"/>
      <c r="BS117" s="804"/>
      <c r="BT117" s="804"/>
      <c r="BU117" s="804"/>
      <c r="BV117" s="804" t="s">
        <v>458</v>
      </c>
      <c r="BW117" s="804"/>
      <c r="BX117" s="804"/>
      <c r="BY117" s="804"/>
      <c r="BZ117" s="804"/>
      <c r="CA117" s="804" t="s">
        <v>466</v>
      </c>
      <c r="CB117" s="804"/>
      <c r="CC117" s="804"/>
      <c r="CD117" s="804"/>
      <c r="CE117" s="804"/>
      <c r="CF117" s="862" t="s">
        <v>131</v>
      </c>
      <c r="CG117" s="863"/>
      <c r="CH117" s="863"/>
      <c r="CI117" s="863"/>
      <c r="CJ117" s="863"/>
      <c r="CK117" s="914"/>
      <c r="CL117" s="808"/>
      <c r="CM117" s="802" t="s">
        <v>484</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131</v>
      </c>
      <c r="DH117" s="767"/>
      <c r="DI117" s="767"/>
      <c r="DJ117" s="767"/>
      <c r="DK117" s="768"/>
      <c r="DL117" s="769" t="s">
        <v>131</v>
      </c>
      <c r="DM117" s="767"/>
      <c r="DN117" s="767"/>
      <c r="DO117" s="767"/>
      <c r="DP117" s="768"/>
      <c r="DQ117" s="769" t="s">
        <v>131</v>
      </c>
      <c r="DR117" s="767"/>
      <c r="DS117" s="767"/>
      <c r="DT117" s="767"/>
      <c r="DU117" s="768"/>
      <c r="DV117" s="811" t="s">
        <v>463</v>
      </c>
      <c r="DW117" s="812"/>
      <c r="DX117" s="812"/>
      <c r="DY117" s="812"/>
      <c r="DZ117" s="813"/>
    </row>
    <row r="118" spans="1:130" s="224" customFormat="1" ht="26.25" customHeight="1" x14ac:dyDescent="0.2">
      <c r="A118" s="882" t="s">
        <v>452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449</v>
      </c>
      <c r="AB118" s="883"/>
      <c r="AC118" s="883"/>
      <c r="AD118" s="883"/>
      <c r="AE118" s="884"/>
      <c r="AF118" s="885" t="s">
        <v>450</v>
      </c>
      <c r="AG118" s="883"/>
      <c r="AH118" s="883"/>
      <c r="AI118" s="883"/>
      <c r="AJ118" s="884"/>
      <c r="AK118" s="885" t="s">
        <v>313</v>
      </c>
      <c r="AL118" s="883"/>
      <c r="AM118" s="883"/>
      <c r="AN118" s="883"/>
      <c r="AO118" s="884"/>
      <c r="AP118" s="886" t="s">
        <v>451</v>
      </c>
      <c r="AQ118" s="887"/>
      <c r="AR118" s="887"/>
      <c r="AS118" s="887"/>
      <c r="AT118" s="888"/>
      <c r="AU118" s="919"/>
      <c r="AV118" s="920"/>
      <c r="AW118" s="920"/>
      <c r="AX118" s="920"/>
      <c r="AY118" s="920"/>
      <c r="AZ118" s="825" t="s">
        <v>485</v>
      </c>
      <c r="BA118" s="826"/>
      <c r="BB118" s="826"/>
      <c r="BC118" s="826"/>
      <c r="BD118" s="826"/>
      <c r="BE118" s="826"/>
      <c r="BF118" s="826"/>
      <c r="BG118" s="826"/>
      <c r="BH118" s="826"/>
      <c r="BI118" s="826"/>
      <c r="BJ118" s="826"/>
      <c r="BK118" s="826"/>
      <c r="BL118" s="826"/>
      <c r="BM118" s="826"/>
      <c r="BN118" s="826"/>
      <c r="BO118" s="826"/>
      <c r="BP118" s="827"/>
      <c r="BQ118" s="866" t="s">
        <v>131</v>
      </c>
      <c r="BR118" s="832"/>
      <c r="BS118" s="832"/>
      <c r="BT118" s="832"/>
      <c r="BU118" s="832"/>
      <c r="BV118" s="832" t="s">
        <v>131</v>
      </c>
      <c r="BW118" s="832"/>
      <c r="BX118" s="832"/>
      <c r="BY118" s="832"/>
      <c r="BZ118" s="832"/>
      <c r="CA118" s="832" t="s">
        <v>458</v>
      </c>
      <c r="CB118" s="832"/>
      <c r="CC118" s="832"/>
      <c r="CD118" s="832"/>
      <c r="CE118" s="832"/>
      <c r="CF118" s="862" t="s">
        <v>486</v>
      </c>
      <c r="CG118" s="863"/>
      <c r="CH118" s="863"/>
      <c r="CI118" s="863"/>
      <c r="CJ118" s="863"/>
      <c r="CK118" s="914"/>
      <c r="CL118" s="808"/>
      <c r="CM118" s="802" t="s">
        <v>487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131</v>
      </c>
      <c r="DH118" s="767"/>
      <c r="DI118" s="767"/>
      <c r="DJ118" s="767"/>
      <c r="DK118" s="768"/>
      <c r="DL118" s="769" t="s">
        <v>458</v>
      </c>
      <c r="DM118" s="767"/>
      <c r="DN118" s="767"/>
      <c r="DO118" s="767"/>
      <c r="DP118" s="768"/>
      <c r="DQ118" s="769" t="s">
        <v>131</v>
      </c>
      <c r="DR118" s="767"/>
      <c r="DS118" s="767"/>
      <c r="DT118" s="767"/>
      <c r="DU118" s="768"/>
      <c r="DV118" s="811" t="s">
        <v>430</v>
      </c>
      <c r="DW118" s="812"/>
      <c r="DX118" s="812"/>
      <c r="DY118" s="812"/>
      <c r="DZ118" s="813"/>
    </row>
    <row r="119" spans="1:130" s="224" customFormat="1" ht="26.25" customHeight="1" x14ac:dyDescent="0.2">
      <c r="A119" s="805" t="s">
        <v>455</v>
      </c>
      <c r="B119" s="806"/>
      <c r="C119" s="847" t="s">
        <v>456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458</v>
      </c>
      <c r="AB119" s="876"/>
      <c r="AC119" s="876"/>
      <c r="AD119" s="876"/>
      <c r="AE119" s="877"/>
      <c r="AF119" s="878" t="s">
        <v>131</v>
      </c>
      <c r="AG119" s="876"/>
      <c r="AH119" s="876"/>
      <c r="AI119" s="876"/>
      <c r="AJ119" s="877"/>
      <c r="AK119" s="878" t="s">
        <v>430</v>
      </c>
      <c r="AL119" s="876"/>
      <c r="AM119" s="876"/>
      <c r="AN119" s="876"/>
      <c r="AO119" s="877"/>
      <c r="AP119" s="879" t="s">
        <v>463</v>
      </c>
      <c r="AQ119" s="880"/>
      <c r="AR119" s="880"/>
      <c r="AS119" s="880"/>
      <c r="AT119" s="881"/>
      <c r="AU119" s="921"/>
      <c r="AV119" s="922"/>
      <c r="AW119" s="922"/>
      <c r="AX119" s="922"/>
      <c r="AY119" s="922"/>
      <c r="AZ119" s="247" t="s">
        <v>190</v>
      </c>
      <c r="BA119" s="247"/>
      <c r="BB119" s="247"/>
      <c r="BC119" s="247"/>
      <c r="BD119" s="247"/>
      <c r="BE119" s="247"/>
      <c r="BF119" s="247"/>
      <c r="BG119" s="247"/>
      <c r="BH119" s="247"/>
      <c r="BI119" s="247"/>
      <c r="BJ119" s="247"/>
      <c r="BK119" s="247"/>
      <c r="BL119" s="247"/>
      <c r="BM119" s="247"/>
      <c r="BN119" s="247"/>
      <c r="BO119" s="864" t="s">
        <v>488</v>
      </c>
      <c r="BP119" s="865"/>
      <c r="BQ119" s="866">
        <v>17233177</v>
      </c>
      <c r="BR119" s="832"/>
      <c r="BS119" s="832"/>
      <c r="BT119" s="832"/>
      <c r="BU119" s="832"/>
      <c r="BV119" s="832">
        <v>16405099</v>
      </c>
      <c r="BW119" s="832"/>
      <c r="BX119" s="832"/>
      <c r="BY119" s="832"/>
      <c r="BZ119" s="832"/>
      <c r="CA119" s="832">
        <v>15979947</v>
      </c>
      <c r="CB119" s="832"/>
      <c r="CC119" s="832"/>
      <c r="CD119" s="832"/>
      <c r="CE119" s="832"/>
      <c r="CF119" s="735"/>
      <c r="CG119" s="736"/>
      <c r="CH119" s="736"/>
      <c r="CI119" s="736"/>
      <c r="CJ119" s="821"/>
      <c r="CK119" s="915"/>
      <c r="CL119" s="810"/>
      <c r="CM119" s="825" t="s">
        <v>489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2307444</v>
      </c>
      <c r="DH119" s="751"/>
      <c r="DI119" s="751"/>
      <c r="DJ119" s="751"/>
      <c r="DK119" s="752"/>
      <c r="DL119" s="753">
        <v>2060224</v>
      </c>
      <c r="DM119" s="751"/>
      <c r="DN119" s="751"/>
      <c r="DO119" s="751"/>
      <c r="DP119" s="752"/>
      <c r="DQ119" s="753">
        <v>2093303</v>
      </c>
      <c r="DR119" s="751"/>
      <c r="DS119" s="751"/>
      <c r="DT119" s="751"/>
      <c r="DU119" s="752"/>
      <c r="DV119" s="835">
        <v>46.1</v>
      </c>
      <c r="DW119" s="836"/>
      <c r="DX119" s="836"/>
      <c r="DY119" s="836"/>
      <c r="DZ119" s="837"/>
    </row>
    <row r="120" spans="1:130" s="224" customFormat="1" ht="26.25" customHeight="1" x14ac:dyDescent="0.2">
      <c r="A120" s="807"/>
      <c r="B120" s="808"/>
      <c r="C120" s="802" t="s">
        <v>462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466</v>
      </c>
      <c r="AB120" s="767"/>
      <c r="AC120" s="767"/>
      <c r="AD120" s="767"/>
      <c r="AE120" s="768"/>
      <c r="AF120" s="769" t="s">
        <v>430</v>
      </c>
      <c r="AG120" s="767"/>
      <c r="AH120" s="767"/>
      <c r="AI120" s="767"/>
      <c r="AJ120" s="768"/>
      <c r="AK120" s="769" t="s">
        <v>463</v>
      </c>
      <c r="AL120" s="767"/>
      <c r="AM120" s="767"/>
      <c r="AN120" s="767"/>
      <c r="AO120" s="768"/>
      <c r="AP120" s="811" t="s">
        <v>466</v>
      </c>
      <c r="AQ120" s="812"/>
      <c r="AR120" s="812"/>
      <c r="AS120" s="812"/>
      <c r="AT120" s="813"/>
      <c r="AU120" s="867" t="s">
        <v>490</v>
      </c>
      <c r="AV120" s="868"/>
      <c r="AW120" s="868"/>
      <c r="AX120" s="868"/>
      <c r="AY120" s="869"/>
      <c r="AZ120" s="847" t="s">
        <v>491</v>
      </c>
      <c r="BA120" s="795"/>
      <c r="BB120" s="795"/>
      <c r="BC120" s="795"/>
      <c r="BD120" s="795"/>
      <c r="BE120" s="795"/>
      <c r="BF120" s="795"/>
      <c r="BG120" s="795"/>
      <c r="BH120" s="795"/>
      <c r="BI120" s="795"/>
      <c r="BJ120" s="795"/>
      <c r="BK120" s="795"/>
      <c r="BL120" s="795"/>
      <c r="BM120" s="795"/>
      <c r="BN120" s="795"/>
      <c r="BO120" s="795"/>
      <c r="BP120" s="796"/>
      <c r="BQ120" s="848">
        <v>3558320</v>
      </c>
      <c r="BR120" s="829"/>
      <c r="BS120" s="829"/>
      <c r="BT120" s="829"/>
      <c r="BU120" s="829"/>
      <c r="BV120" s="829">
        <v>3703771</v>
      </c>
      <c r="BW120" s="829"/>
      <c r="BX120" s="829"/>
      <c r="BY120" s="829"/>
      <c r="BZ120" s="829"/>
      <c r="CA120" s="829">
        <v>4131786</v>
      </c>
      <c r="CB120" s="829"/>
      <c r="CC120" s="829"/>
      <c r="CD120" s="829"/>
      <c r="CE120" s="829"/>
      <c r="CF120" s="853">
        <v>90.9</v>
      </c>
      <c r="CG120" s="854"/>
      <c r="CH120" s="854"/>
      <c r="CI120" s="854"/>
      <c r="CJ120" s="854"/>
      <c r="CK120" s="855" t="s">
        <v>492</v>
      </c>
      <c r="CL120" s="839"/>
      <c r="CM120" s="839"/>
      <c r="CN120" s="839"/>
      <c r="CO120" s="840"/>
      <c r="CP120" s="859" t="s">
        <v>493</v>
      </c>
      <c r="CQ120" s="860"/>
      <c r="CR120" s="860"/>
      <c r="CS120" s="860"/>
      <c r="CT120" s="860"/>
      <c r="CU120" s="860"/>
      <c r="CV120" s="860"/>
      <c r="CW120" s="860"/>
      <c r="CX120" s="860"/>
      <c r="CY120" s="860"/>
      <c r="CZ120" s="860"/>
      <c r="DA120" s="860"/>
      <c r="DB120" s="860"/>
      <c r="DC120" s="860"/>
      <c r="DD120" s="860"/>
      <c r="DE120" s="860"/>
      <c r="DF120" s="861"/>
      <c r="DG120" s="848">
        <v>2933735</v>
      </c>
      <c r="DH120" s="829"/>
      <c r="DI120" s="829"/>
      <c r="DJ120" s="829"/>
      <c r="DK120" s="829"/>
      <c r="DL120" s="829">
        <v>2592213</v>
      </c>
      <c r="DM120" s="829"/>
      <c r="DN120" s="829"/>
      <c r="DO120" s="829"/>
      <c r="DP120" s="829"/>
      <c r="DQ120" s="829">
        <v>2788202</v>
      </c>
      <c r="DR120" s="829"/>
      <c r="DS120" s="829"/>
      <c r="DT120" s="829"/>
      <c r="DU120" s="829"/>
      <c r="DV120" s="830">
        <v>61.3</v>
      </c>
      <c r="DW120" s="830"/>
      <c r="DX120" s="830"/>
      <c r="DY120" s="830"/>
      <c r="DZ120" s="831"/>
    </row>
    <row r="121" spans="1:130" s="224" customFormat="1" ht="26.25" customHeight="1" x14ac:dyDescent="0.2">
      <c r="A121" s="807"/>
      <c r="B121" s="808"/>
      <c r="C121" s="850" t="s">
        <v>494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131</v>
      </c>
      <c r="AB121" s="767"/>
      <c r="AC121" s="767"/>
      <c r="AD121" s="767"/>
      <c r="AE121" s="768"/>
      <c r="AF121" s="769" t="s">
        <v>131</v>
      </c>
      <c r="AG121" s="767"/>
      <c r="AH121" s="767"/>
      <c r="AI121" s="767"/>
      <c r="AJ121" s="768"/>
      <c r="AK121" s="769" t="s">
        <v>430</v>
      </c>
      <c r="AL121" s="767"/>
      <c r="AM121" s="767"/>
      <c r="AN121" s="767"/>
      <c r="AO121" s="768"/>
      <c r="AP121" s="811" t="s">
        <v>430</v>
      </c>
      <c r="AQ121" s="812"/>
      <c r="AR121" s="812"/>
      <c r="AS121" s="812"/>
      <c r="AT121" s="813"/>
      <c r="AU121" s="870"/>
      <c r="AV121" s="871"/>
      <c r="AW121" s="871"/>
      <c r="AX121" s="871"/>
      <c r="AY121" s="872"/>
      <c r="AZ121" s="802" t="s">
        <v>495</v>
      </c>
      <c r="BA121" s="739"/>
      <c r="BB121" s="739"/>
      <c r="BC121" s="739"/>
      <c r="BD121" s="739"/>
      <c r="BE121" s="739"/>
      <c r="BF121" s="739"/>
      <c r="BG121" s="739"/>
      <c r="BH121" s="739"/>
      <c r="BI121" s="739"/>
      <c r="BJ121" s="739"/>
      <c r="BK121" s="739"/>
      <c r="BL121" s="739"/>
      <c r="BM121" s="739"/>
      <c r="BN121" s="739"/>
      <c r="BO121" s="739"/>
      <c r="BP121" s="740"/>
      <c r="BQ121" s="803">
        <v>583777</v>
      </c>
      <c r="BR121" s="804"/>
      <c r="BS121" s="804"/>
      <c r="BT121" s="804"/>
      <c r="BU121" s="804"/>
      <c r="BV121" s="804">
        <v>561824</v>
      </c>
      <c r="BW121" s="804"/>
      <c r="BX121" s="804"/>
      <c r="BY121" s="804"/>
      <c r="BZ121" s="804"/>
      <c r="CA121" s="804">
        <v>516495</v>
      </c>
      <c r="CB121" s="804"/>
      <c r="CC121" s="804"/>
      <c r="CD121" s="804"/>
      <c r="CE121" s="804"/>
      <c r="CF121" s="862">
        <v>11.4</v>
      </c>
      <c r="CG121" s="863"/>
      <c r="CH121" s="863"/>
      <c r="CI121" s="863"/>
      <c r="CJ121" s="863"/>
      <c r="CK121" s="856"/>
      <c r="CL121" s="842"/>
      <c r="CM121" s="842"/>
      <c r="CN121" s="842"/>
      <c r="CO121" s="843"/>
      <c r="CP121" s="822" t="s">
        <v>496</v>
      </c>
      <c r="CQ121" s="823"/>
      <c r="CR121" s="823"/>
      <c r="CS121" s="823"/>
      <c r="CT121" s="823"/>
      <c r="CU121" s="823"/>
      <c r="CV121" s="823"/>
      <c r="CW121" s="823"/>
      <c r="CX121" s="823"/>
      <c r="CY121" s="823"/>
      <c r="CZ121" s="823"/>
      <c r="DA121" s="823"/>
      <c r="DB121" s="823"/>
      <c r="DC121" s="823"/>
      <c r="DD121" s="823"/>
      <c r="DE121" s="823"/>
      <c r="DF121" s="824"/>
      <c r="DG121" s="803">
        <v>1086439</v>
      </c>
      <c r="DH121" s="804"/>
      <c r="DI121" s="804"/>
      <c r="DJ121" s="804"/>
      <c r="DK121" s="804"/>
      <c r="DL121" s="804">
        <v>929221</v>
      </c>
      <c r="DM121" s="804"/>
      <c r="DN121" s="804"/>
      <c r="DO121" s="804"/>
      <c r="DP121" s="804"/>
      <c r="DQ121" s="804">
        <v>748403</v>
      </c>
      <c r="DR121" s="804"/>
      <c r="DS121" s="804"/>
      <c r="DT121" s="804"/>
      <c r="DU121" s="804"/>
      <c r="DV121" s="781">
        <v>16.5</v>
      </c>
      <c r="DW121" s="781"/>
      <c r="DX121" s="781"/>
      <c r="DY121" s="781"/>
      <c r="DZ121" s="782"/>
    </row>
    <row r="122" spans="1:130" s="224" customFormat="1" ht="26.25" customHeight="1" x14ac:dyDescent="0.2">
      <c r="A122" s="807"/>
      <c r="B122" s="808"/>
      <c r="C122" s="802" t="s">
        <v>474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131</v>
      </c>
      <c r="AB122" s="767"/>
      <c r="AC122" s="767"/>
      <c r="AD122" s="767"/>
      <c r="AE122" s="768"/>
      <c r="AF122" s="769" t="s">
        <v>131</v>
      </c>
      <c r="AG122" s="767"/>
      <c r="AH122" s="767"/>
      <c r="AI122" s="767"/>
      <c r="AJ122" s="768"/>
      <c r="AK122" s="769" t="s">
        <v>458</v>
      </c>
      <c r="AL122" s="767"/>
      <c r="AM122" s="767"/>
      <c r="AN122" s="767"/>
      <c r="AO122" s="768"/>
      <c r="AP122" s="811" t="s">
        <v>131</v>
      </c>
      <c r="AQ122" s="812"/>
      <c r="AR122" s="812"/>
      <c r="AS122" s="812"/>
      <c r="AT122" s="813"/>
      <c r="AU122" s="870"/>
      <c r="AV122" s="871"/>
      <c r="AW122" s="871"/>
      <c r="AX122" s="871"/>
      <c r="AY122" s="872"/>
      <c r="AZ122" s="825" t="s">
        <v>497</v>
      </c>
      <c r="BA122" s="826"/>
      <c r="BB122" s="826"/>
      <c r="BC122" s="826"/>
      <c r="BD122" s="826"/>
      <c r="BE122" s="826"/>
      <c r="BF122" s="826"/>
      <c r="BG122" s="826"/>
      <c r="BH122" s="826"/>
      <c r="BI122" s="826"/>
      <c r="BJ122" s="826"/>
      <c r="BK122" s="826"/>
      <c r="BL122" s="826"/>
      <c r="BM122" s="826"/>
      <c r="BN122" s="826"/>
      <c r="BO122" s="826"/>
      <c r="BP122" s="827"/>
      <c r="BQ122" s="866">
        <v>10978382</v>
      </c>
      <c r="BR122" s="832"/>
      <c r="BS122" s="832"/>
      <c r="BT122" s="832"/>
      <c r="BU122" s="832"/>
      <c r="BV122" s="832">
        <v>10545672</v>
      </c>
      <c r="BW122" s="832"/>
      <c r="BX122" s="832"/>
      <c r="BY122" s="832"/>
      <c r="BZ122" s="832"/>
      <c r="CA122" s="832">
        <v>9978624</v>
      </c>
      <c r="CB122" s="832"/>
      <c r="CC122" s="832"/>
      <c r="CD122" s="832"/>
      <c r="CE122" s="832"/>
      <c r="CF122" s="833">
        <v>219.5</v>
      </c>
      <c r="CG122" s="834"/>
      <c r="CH122" s="834"/>
      <c r="CI122" s="834"/>
      <c r="CJ122" s="834"/>
      <c r="CK122" s="856"/>
      <c r="CL122" s="842"/>
      <c r="CM122" s="842"/>
      <c r="CN122" s="842"/>
      <c r="CO122" s="843"/>
      <c r="CP122" s="822" t="s">
        <v>418</v>
      </c>
      <c r="CQ122" s="823"/>
      <c r="CR122" s="823"/>
      <c r="CS122" s="823"/>
      <c r="CT122" s="823"/>
      <c r="CU122" s="823"/>
      <c r="CV122" s="823"/>
      <c r="CW122" s="823"/>
      <c r="CX122" s="823"/>
      <c r="CY122" s="823"/>
      <c r="CZ122" s="823"/>
      <c r="DA122" s="823"/>
      <c r="DB122" s="823"/>
      <c r="DC122" s="823"/>
      <c r="DD122" s="823"/>
      <c r="DE122" s="823"/>
      <c r="DF122" s="824"/>
      <c r="DG122" s="803">
        <v>263783</v>
      </c>
      <c r="DH122" s="804"/>
      <c r="DI122" s="804"/>
      <c r="DJ122" s="804"/>
      <c r="DK122" s="804"/>
      <c r="DL122" s="804">
        <v>293854</v>
      </c>
      <c r="DM122" s="804"/>
      <c r="DN122" s="804"/>
      <c r="DO122" s="804"/>
      <c r="DP122" s="804"/>
      <c r="DQ122" s="804">
        <v>325158</v>
      </c>
      <c r="DR122" s="804"/>
      <c r="DS122" s="804"/>
      <c r="DT122" s="804"/>
      <c r="DU122" s="804"/>
      <c r="DV122" s="781">
        <v>7.2</v>
      </c>
      <c r="DW122" s="781"/>
      <c r="DX122" s="781"/>
      <c r="DY122" s="781"/>
      <c r="DZ122" s="782"/>
    </row>
    <row r="123" spans="1:130" s="224" customFormat="1" ht="26.25" customHeight="1" x14ac:dyDescent="0.2">
      <c r="A123" s="807"/>
      <c r="B123" s="808"/>
      <c r="C123" s="802" t="s">
        <v>481</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131</v>
      </c>
      <c r="AB123" s="767"/>
      <c r="AC123" s="767"/>
      <c r="AD123" s="767"/>
      <c r="AE123" s="768"/>
      <c r="AF123" s="769" t="s">
        <v>131</v>
      </c>
      <c r="AG123" s="767"/>
      <c r="AH123" s="767"/>
      <c r="AI123" s="767"/>
      <c r="AJ123" s="768"/>
      <c r="AK123" s="769" t="s">
        <v>131</v>
      </c>
      <c r="AL123" s="767"/>
      <c r="AM123" s="767"/>
      <c r="AN123" s="767"/>
      <c r="AO123" s="768"/>
      <c r="AP123" s="811" t="s">
        <v>131</v>
      </c>
      <c r="AQ123" s="812"/>
      <c r="AR123" s="812"/>
      <c r="AS123" s="812"/>
      <c r="AT123" s="813"/>
      <c r="AU123" s="873"/>
      <c r="AV123" s="874"/>
      <c r="AW123" s="874"/>
      <c r="AX123" s="874"/>
      <c r="AY123" s="874"/>
      <c r="AZ123" s="247" t="s">
        <v>190</v>
      </c>
      <c r="BA123" s="247"/>
      <c r="BB123" s="247"/>
      <c r="BC123" s="247"/>
      <c r="BD123" s="247"/>
      <c r="BE123" s="247"/>
      <c r="BF123" s="247"/>
      <c r="BG123" s="247"/>
      <c r="BH123" s="247"/>
      <c r="BI123" s="247"/>
      <c r="BJ123" s="247"/>
      <c r="BK123" s="247"/>
      <c r="BL123" s="247"/>
      <c r="BM123" s="247"/>
      <c r="BN123" s="247"/>
      <c r="BO123" s="864" t="s">
        <v>498</v>
      </c>
      <c r="BP123" s="865"/>
      <c r="BQ123" s="819">
        <v>15120479</v>
      </c>
      <c r="BR123" s="820"/>
      <c r="BS123" s="820"/>
      <c r="BT123" s="820"/>
      <c r="BU123" s="820"/>
      <c r="BV123" s="820">
        <v>14811267</v>
      </c>
      <c r="BW123" s="820"/>
      <c r="BX123" s="820"/>
      <c r="BY123" s="820"/>
      <c r="BZ123" s="820"/>
      <c r="CA123" s="820">
        <v>14626905</v>
      </c>
      <c r="CB123" s="820"/>
      <c r="CC123" s="820"/>
      <c r="CD123" s="820"/>
      <c r="CE123" s="820"/>
      <c r="CF123" s="735"/>
      <c r="CG123" s="736"/>
      <c r="CH123" s="736"/>
      <c r="CI123" s="736"/>
      <c r="CJ123" s="821"/>
      <c r="CK123" s="856"/>
      <c r="CL123" s="842"/>
      <c r="CM123" s="842"/>
      <c r="CN123" s="842"/>
      <c r="CO123" s="843"/>
      <c r="CP123" s="822" t="s">
        <v>499</v>
      </c>
      <c r="CQ123" s="823"/>
      <c r="CR123" s="823"/>
      <c r="CS123" s="823"/>
      <c r="CT123" s="823"/>
      <c r="CU123" s="823"/>
      <c r="CV123" s="823"/>
      <c r="CW123" s="823"/>
      <c r="CX123" s="823"/>
      <c r="CY123" s="823"/>
      <c r="CZ123" s="823"/>
      <c r="DA123" s="823"/>
      <c r="DB123" s="823"/>
      <c r="DC123" s="823"/>
      <c r="DD123" s="823"/>
      <c r="DE123" s="823"/>
      <c r="DF123" s="824"/>
      <c r="DG123" s="766">
        <v>266551</v>
      </c>
      <c r="DH123" s="767"/>
      <c r="DI123" s="767"/>
      <c r="DJ123" s="767"/>
      <c r="DK123" s="768"/>
      <c r="DL123" s="769">
        <v>229161</v>
      </c>
      <c r="DM123" s="767"/>
      <c r="DN123" s="767"/>
      <c r="DO123" s="767"/>
      <c r="DP123" s="768"/>
      <c r="DQ123" s="769">
        <v>185412</v>
      </c>
      <c r="DR123" s="767"/>
      <c r="DS123" s="767"/>
      <c r="DT123" s="767"/>
      <c r="DU123" s="768"/>
      <c r="DV123" s="811">
        <v>4.0999999999999996</v>
      </c>
      <c r="DW123" s="812"/>
      <c r="DX123" s="812"/>
      <c r="DY123" s="812"/>
      <c r="DZ123" s="813"/>
    </row>
    <row r="124" spans="1:130" s="224" customFormat="1" ht="26.25" customHeight="1" thickBot="1" x14ac:dyDescent="0.25">
      <c r="A124" s="807"/>
      <c r="B124" s="808"/>
      <c r="C124" s="802" t="s">
        <v>484</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131</v>
      </c>
      <c r="AB124" s="767"/>
      <c r="AC124" s="767"/>
      <c r="AD124" s="767"/>
      <c r="AE124" s="768"/>
      <c r="AF124" s="769" t="s">
        <v>131</v>
      </c>
      <c r="AG124" s="767"/>
      <c r="AH124" s="767"/>
      <c r="AI124" s="767"/>
      <c r="AJ124" s="768"/>
      <c r="AK124" s="769" t="s">
        <v>131</v>
      </c>
      <c r="AL124" s="767"/>
      <c r="AM124" s="767"/>
      <c r="AN124" s="767"/>
      <c r="AO124" s="768"/>
      <c r="AP124" s="811" t="s">
        <v>131</v>
      </c>
      <c r="AQ124" s="812"/>
      <c r="AR124" s="812"/>
      <c r="AS124" s="812"/>
      <c r="AT124" s="813"/>
      <c r="AU124" s="814" t="s">
        <v>500</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47.4</v>
      </c>
      <c r="BR124" s="818"/>
      <c r="BS124" s="818"/>
      <c r="BT124" s="818"/>
      <c r="BU124" s="818"/>
      <c r="BV124" s="818">
        <v>34.4</v>
      </c>
      <c r="BW124" s="818"/>
      <c r="BX124" s="818"/>
      <c r="BY124" s="818"/>
      <c r="BZ124" s="818"/>
      <c r="CA124" s="818">
        <v>29.7</v>
      </c>
      <c r="CB124" s="818"/>
      <c r="CC124" s="818"/>
      <c r="CD124" s="818"/>
      <c r="CE124" s="818"/>
      <c r="CF124" s="713"/>
      <c r="CG124" s="714"/>
      <c r="CH124" s="714"/>
      <c r="CI124" s="714"/>
      <c r="CJ124" s="849"/>
      <c r="CK124" s="857"/>
      <c r="CL124" s="857"/>
      <c r="CM124" s="857"/>
      <c r="CN124" s="857"/>
      <c r="CO124" s="858"/>
      <c r="CP124" s="822" t="s">
        <v>501</v>
      </c>
      <c r="CQ124" s="823"/>
      <c r="CR124" s="823"/>
      <c r="CS124" s="823"/>
      <c r="CT124" s="823"/>
      <c r="CU124" s="823"/>
      <c r="CV124" s="823"/>
      <c r="CW124" s="823"/>
      <c r="CX124" s="823"/>
      <c r="CY124" s="823"/>
      <c r="CZ124" s="823"/>
      <c r="DA124" s="823"/>
      <c r="DB124" s="823"/>
      <c r="DC124" s="823"/>
      <c r="DD124" s="823"/>
      <c r="DE124" s="823"/>
      <c r="DF124" s="824"/>
      <c r="DG124" s="750">
        <v>26604</v>
      </c>
      <c r="DH124" s="751"/>
      <c r="DI124" s="751"/>
      <c r="DJ124" s="751"/>
      <c r="DK124" s="752"/>
      <c r="DL124" s="753">
        <v>33332</v>
      </c>
      <c r="DM124" s="751"/>
      <c r="DN124" s="751"/>
      <c r="DO124" s="751"/>
      <c r="DP124" s="752"/>
      <c r="DQ124" s="753">
        <v>39929</v>
      </c>
      <c r="DR124" s="751"/>
      <c r="DS124" s="751"/>
      <c r="DT124" s="751"/>
      <c r="DU124" s="752"/>
      <c r="DV124" s="835">
        <v>0.9</v>
      </c>
      <c r="DW124" s="836"/>
      <c r="DX124" s="836"/>
      <c r="DY124" s="836"/>
      <c r="DZ124" s="837"/>
    </row>
    <row r="125" spans="1:130" s="224" customFormat="1" ht="26.25" customHeight="1" x14ac:dyDescent="0.2">
      <c r="A125" s="807"/>
      <c r="B125" s="808"/>
      <c r="C125" s="802" t="s">
        <v>487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458</v>
      </c>
      <c r="AB125" s="767"/>
      <c r="AC125" s="767"/>
      <c r="AD125" s="767"/>
      <c r="AE125" s="768"/>
      <c r="AF125" s="769" t="s">
        <v>463</v>
      </c>
      <c r="AG125" s="767"/>
      <c r="AH125" s="767"/>
      <c r="AI125" s="767"/>
      <c r="AJ125" s="768"/>
      <c r="AK125" s="769" t="s">
        <v>463</v>
      </c>
      <c r="AL125" s="767"/>
      <c r="AM125" s="767"/>
      <c r="AN125" s="767"/>
      <c r="AO125" s="768"/>
      <c r="AP125" s="811" t="s">
        <v>458</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502</v>
      </c>
      <c r="CL125" s="839"/>
      <c r="CM125" s="839"/>
      <c r="CN125" s="839"/>
      <c r="CO125" s="840"/>
      <c r="CP125" s="847" t="s">
        <v>503</v>
      </c>
      <c r="CQ125" s="795"/>
      <c r="CR125" s="795"/>
      <c r="CS125" s="795"/>
      <c r="CT125" s="795"/>
      <c r="CU125" s="795"/>
      <c r="CV125" s="795"/>
      <c r="CW125" s="795"/>
      <c r="CX125" s="795"/>
      <c r="CY125" s="795"/>
      <c r="CZ125" s="795"/>
      <c r="DA125" s="795"/>
      <c r="DB125" s="795"/>
      <c r="DC125" s="795"/>
      <c r="DD125" s="795"/>
      <c r="DE125" s="795"/>
      <c r="DF125" s="796"/>
      <c r="DG125" s="848" t="s">
        <v>463</v>
      </c>
      <c r="DH125" s="829"/>
      <c r="DI125" s="829"/>
      <c r="DJ125" s="829"/>
      <c r="DK125" s="829"/>
      <c r="DL125" s="829" t="s">
        <v>463</v>
      </c>
      <c r="DM125" s="829"/>
      <c r="DN125" s="829"/>
      <c r="DO125" s="829"/>
      <c r="DP125" s="829"/>
      <c r="DQ125" s="829" t="s">
        <v>458</v>
      </c>
      <c r="DR125" s="829"/>
      <c r="DS125" s="829"/>
      <c r="DT125" s="829"/>
      <c r="DU125" s="829"/>
      <c r="DV125" s="830" t="s">
        <v>463</v>
      </c>
      <c r="DW125" s="830"/>
      <c r="DX125" s="830"/>
      <c r="DY125" s="830"/>
      <c r="DZ125" s="831"/>
    </row>
    <row r="126" spans="1:130" s="224" customFormat="1" ht="26.25" customHeight="1" thickBot="1" x14ac:dyDescent="0.25">
      <c r="A126" s="807"/>
      <c r="B126" s="808"/>
      <c r="C126" s="802" t="s">
        <v>489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463</v>
      </c>
      <c r="AB126" s="767"/>
      <c r="AC126" s="767"/>
      <c r="AD126" s="767"/>
      <c r="AE126" s="768"/>
      <c r="AF126" s="769" t="s">
        <v>463</v>
      </c>
      <c r="AG126" s="767"/>
      <c r="AH126" s="767"/>
      <c r="AI126" s="767"/>
      <c r="AJ126" s="768"/>
      <c r="AK126" s="769" t="s">
        <v>463</v>
      </c>
      <c r="AL126" s="767"/>
      <c r="AM126" s="767"/>
      <c r="AN126" s="767"/>
      <c r="AO126" s="768"/>
      <c r="AP126" s="811" t="s">
        <v>463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504</v>
      </c>
      <c r="CQ126" s="739"/>
      <c r="CR126" s="739"/>
      <c r="CS126" s="739"/>
      <c r="CT126" s="739"/>
      <c r="CU126" s="739"/>
      <c r="CV126" s="739"/>
      <c r="CW126" s="739"/>
      <c r="CX126" s="739"/>
      <c r="CY126" s="739"/>
      <c r="CZ126" s="739"/>
      <c r="DA126" s="739"/>
      <c r="DB126" s="739"/>
      <c r="DC126" s="739"/>
      <c r="DD126" s="739"/>
      <c r="DE126" s="739"/>
      <c r="DF126" s="740"/>
      <c r="DG126" s="803" t="s">
        <v>463</v>
      </c>
      <c r="DH126" s="804"/>
      <c r="DI126" s="804"/>
      <c r="DJ126" s="804"/>
      <c r="DK126" s="804"/>
      <c r="DL126" s="804" t="s">
        <v>463</v>
      </c>
      <c r="DM126" s="804"/>
      <c r="DN126" s="804"/>
      <c r="DO126" s="804"/>
      <c r="DP126" s="804"/>
      <c r="DQ126" s="804" t="s">
        <v>463</v>
      </c>
      <c r="DR126" s="804"/>
      <c r="DS126" s="804"/>
      <c r="DT126" s="804"/>
      <c r="DU126" s="804"/>
      <c r="DV126" s="781" t="s">
        <v>463</v>
      </c>
      <c r="DW126" s="781"/>
      <c r="DX126" s="781"/>
      <c r="DY126" s="781"/>
      <c r="DZ126" s="782"/>
    </row>
    <row r="127" spans="1:130" s="224" customFormat="1" ht="26.25" customHeight="1" x14ac:dyDescent="0.2">
      <c r="A127" s="809"/>
      <c r="B127" s="810"/>
      <c r="C127" s="825" t="s">
        <v>505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23968</v>
      </c>
      <c r="AB127" s="767"/>
      <c r="AC127" s="767"/>
      <c r="AD127" s="767"/>
      <c r="AE127" s="768"/>
      <c r="AF127" s="769">
        <v>23636</v>
      </c>
      <c r="AG127" s="767"/>
      <c r="AH127" s="767"/>
      <c r="AI127" s="767"/>
      <c r="AJ127" s="768"/>
      <c r="AK127" s="769">
        <v>24290</v>
      </c>
      <c r="AL127" s="767"/>
      <c r="AM127" s="767"/>
      <c r="AN127" s="767"/>
      <c r="AO127" s="768"/>
      <c r="AP127" s="811">
        <v>0.5</v>
      </c>
      <c r="AQ127" s="812"/>
      <c r="AR127" s="812"/>
      <c r="AS127" s="812"/>
      <c r="AT127" s="813"/>
      <c r="AU127" s="226"/>
      <c r="AV127" s="226"/>
      <c r="AW127" s="226"/>
      <c r="AX127" s="828" t="s">
        <v>506</v>
      </c>
      <c r="AY127" s="799"/>
      <c r="AZ127" s="799"/>
      <c r="BA127" s="799"/>
      <c r="BB127" s="799"/>
      <c r="BC127" s="799"/>
      <c r="BD127" s="799"/>
      <c r="BE127" s="800"/>
      <c r="BF127" s="798" t="s">
        <v>507</v>
      </c>
      <c r="BG127" s="799"/>
      <c r="BH127" s="799"/>
      <c r="BI127" s="799"/>
      <c r="BJ127" s="799"/>
      <c r="BK127" s="799"/>
      <c r="BL127" s="800"/>
      <c r="BM127" s="798" t="s">
        <v>508</v>
      </c>
      <c r="BN127" s="799"/>
      <c r="BO127" s="799"/>
      <c r="BP127" s="799"/>
      <c r="BQ127" s="799"/>
      <c r="BR127" s="799"/>
      <c r="BS127" s="800"/>
      <c r="BT127" s="798" t="s">
        <v>509</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510</v>
      </c>
      <c r="CQ127" s="739"/>
      <c r="CR127" s="739"/>
      <c r="CS127" s="739"/>
      <c r="CT127" s="739"/>
      <c r="CU127" s="739"/>
      <c r="CV127" s="739"/>
      <c r="CW127" s="739"/>
      <c r="CX127" s="739"/>
      <c r="CY127" s="739"/>
      <c r="CZ127" s="739"/>
      <c r="DA127" s="739"/>
      <c r="DB127" s="739"/>
      <c r="DC127" s="739"/>
      <c r="DD127" s="739"/>
      <c r="DE127" s="739"/>
      <c r="DF127" s="740"/>
      <c r="DG127" s="803" t="s">
        <v>463</v>
      </c>
      <c r="DH127" s="804"/>
      <c r="DI127" s="804"/>
      <c r="DJ127" s="804"/>
      <c r="DK127" s="804"/>
      <c r="DL127" s="804" t="s">
        <v>463</v>
      </c>
      <c r="DM127" s="804"/>
      <c r="DN127" s="804"/>
      <c r="DO127" s="804"/>
      <c r="DP127" s="804"/>
      <c r="DQ127" s="804" t="s">
        <v>463</v>
      </c>
      <c r="DR127" s="804"/>
      <c r="DS127" s="804"/>
      <c r="DT127" s="804"/>
      <c r="DU127" s="804"/>
      <c r="DV127" s="781" t="s">
        <v>463</v>
      </c>
      <c r="DW127" s="781"/>
      <c r="DX127" s="781"/>
      <c r="DY127" s="781"/>
      <c r="DZ127" s="782"/>
    </row>
    <row r="128" spans="1:130" s="224" customFormat="1" ht="26.25" customHeight="1" thickBot="1" x14ac:dyDescent="0.25">
      <c r="A128" s="783" t="s">
        <v>511</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512</v>
      </c>
      <c r="X128" s="785"/>
      <c r="Y128" s="785"/>
      <c r="Z128" s="786"/>
      <c r="AA128" s="787">
        <v>43503</v>
      </c>
      <c r="AB128" s="788"/>
      <c r="AC128" s="788"/>
      <c r="AD128" s="788"/>
      <c r="AE128" s="789"/>
      <c r="AF128" s="790">
        <v>44796</v>
      </c>
      <c r="AG128" s="788"/>
      <c r="AH128" s="788"/>
      <c r="AI128" s="788"/>
      <c r="AJ128" s="789"/>
      <c r="AK128" s="790">
        <v>44448</v>
      </c>
      <c r="AL128" s="788"/>
      <c r="AM128" s="788"/>
      <c r="AN128" s="788"/>
      <c r="AO128" s="789"/>
      <c r="AP128" s="791"/>
      <c r="AQ128" s="792"/>
      <c r="AR128" s="792"/>
      <c r="AS128" s="792"/>
      <c r="AT128" s="793"/>
      <c r="AU128" s="226"/>
      <c r="AV128" s="226"/>
      <c r="AW128" s="226"/>
      <c r="AX128" s="794" t="s">
        <v>513</v>
      </c>
      <c r="AY128" s="795"/>
      <c r="AZ128" s="795"/>
      <c r="BA128" s="795"/>
      <c r="BB128" s="795"/>
      <c r="BC128" s="795"/>
      <c r="BD128" s="795"/>
      <c r="BE128" s="796"/>
      <c r="BF128" s="773" t="s">
        <v>514</v>
      </c>
      <c r="BG128" s="774"/>
      <c r="BH128" s="774"/>
      <c r="BI128" s="774"/>
      <c r="BJ128" s="774"/>
      <c r="BK128" s="774"/>
      <c r="BL128" s="797"/>
      <c r="BM128" s="773">
        <v>14.63</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515</v>
      </c>
      <c r="CQ128" s="717"/>
      <c r="CR128" s="717"/>
      <c r="CS128" s="717"/>
      <c r="CT128" s="717"/>
      <c r="CU128" s="717"/>
      <c r="CV128" s="717"/>
      <c r="CW128" s="717"/>
      <c r="CX128" s="717"/>
      <c r="CY128" s="717"/>
      <c r="CZ128" s="717"/>
      <c r="DA128" s="717"/>
      <c r="DB128" s="717"/>
      <c r="DC128" s="717"/>
      <c r="DD128" s="717"/>
      <c r="DE128" s="717"/>
      <c r="DF128" s="718"/>
      <c r="DG128" s="777" t="s">
        <v>131</v>
      </c>
      <c r="DH128" s="778"/>
      <c r="DI128" s="778"/>
      <c r="DJ128" s="778"/>
      <c r="DK128" s="778"/>
      <c r="DL128" s="778" t="s">
        <v>131</v>
      </c>
      <c r="DM128" s="778"/>
      <c r="DN128" s="778"/>
      <c r="DO128" s="778"/>
      <c r="DP128" s="778"/>
      <c r="DQ128" s="778" t="s">
        <v>131</v>
      </c>
      <c r="DR128" s="778"/>
      <c r="DS128" s="778"/>
      <c r="DT128" s="778"/>
      <c r="DU128" s="778"/>
      <c r="DV128" s="779" t="s">
        <v>514</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516</v>
      </c>
      <c r="X129" s="764"/>
      <c r="Y129" s="764"/>
      <c r="Z129" s="765"/>
      <c r="AA129" s="766">
        <v>5499120</v>
      </c>
      <c r="AB129" s="767"/>
      <c r="AC129" s="767"/>
      <c r="AD129" s="767"/>
      <c r="AE129" s="768"/>
      <c r="AF129" s="769">
        <v>5671011</v>
      </c>
      <c r="AG129" s="767"/>
      <c r="AH129" s="767"/>
      <c r="AI129" s="767"/>
      <c r="AJ129" s="768"/>
      <c r="AK129" s="769">
        <v>5615965</v>
      </c>
      <c r="AL129" s="767"/>
      <c r="AM129" s="767"/>
      <c r="AN129" s="767"/>
      <c r="AO129" s="768"/>
      <c r="AP129" s="770"/>
      <c r="AQ129" s="771"/>
      <c r="AR129" s="771"/>
      <c r="AS129" s="771"/>
      <c r="AT129" s="772"/>
      <c r="AU129" s="227"/>
      <c r="AV129" s="227"/>
      <c r="AW129" s="227"/>
      <c r="AX129" s="738" t="s">
        <v>517</v>
      </c>
      <c r="AY129" s="739"/>
      <c r="AZ129" s="739"/>
      <c r="BA129" s="739"/>
      <c r="BB129" s="739"/>
      <c r="BC129" s="739"/>
      <c r="BD129" s="739"/>
      <c r="BE129" s="740"/>
      <c r="BF129" s="757" t="s">
        <v>131</v>
      </c>
      <c r="BG129" s="758"/>
      <c r="BH129" s="758"/>
      <c r="BI129" s="758"/>
      <c r="BJ129" s="758"/>
      <c r="BK129" s="758"/>
      <c r="BL129" s="759"/>
      <c r="BM129" s="757">
        <v>19.63</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518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519</v>
      </c>
      <c r="X130" s="764"/>
      <c r="Y130" s="764"/>
      <c r="Z130" s="765"/>
      <c r="AA130" s="766">
        <v>1050404</v>
      </c>
      <c r="AB130" s="767"/>
      <c r="AC130" s="767"/>
      <c r="AD130" s="767"/>
      <c r="AE130" s="768"/>
      <c r="AF130" s="769">
        <v>1043502</v>
      </c>
      <c r="AG130" s="767"/>
      <c r="AH130" s="767"/>
      <c r="AI130" s="767"/>
      <c r="AJ130" s="768"/>
      <c r="AK130" s="769">
        <v>1070498</v>
      </c>
      <c r="AL130" s="767"/>
      <c r="AM130" s="767"/>
      <c r="AN130" s="767"/>
      <c r="AO130" s="768"/>
      <c r="AP130" s="770"/>
      <c r="AQ130" s="771"/>
      <c r="AR130" s="771"/>
      <c r="AS130" s="771"/>
      <c r="AT130" s="772"/>
      <c r="AU130" s="227"/>
      <c r="AV130" s="227"/>
      <c r="AW130" s="227"/>
      <c r="AX130" s="738" t="s">
        <v>520</v>
      </c>
      <c r="AY130" s="739"/>
      <c r="AZ130" s="739"/>
      <c r="BA130" s="739"/>
      <c r="BB130" s="739"/>
      <c r="BC130" s="739"/>
      <c r="BD130" s="739"/>
      <c r="BE130" s="740"/>
      <c r="BF130" s="741">
        <v>7.9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521</v>
      </c>
      <c r="X131" s="748"/>
      <c r="Y131" s="748"/>
      <c r="Z131" s="749"/>
      <c r="AA131" s="750">
        <v>4448716</v>
      </c>
      <c r="AB131" s="751"/>
      <c r="AC131" s="751"/>
      <c r="AD131" s="751"/>
      <c r="AE131" s="752"/>
      <c r="AF131" s="753">
        <v>4627509</v>
      </c>
      <c r="AG131" s="751"/>
      <c r="AH131" s="751"/>
      <c r="AI131" s="751"/>
      <c r="AJ131" s="752"/>
      <c r="AK131" s="753">
        <v>4545467</v>
      </c>
      <c r="AL131" s="751"/>
      <c r="AM131" s="751"/>
      <c r="AN131" s="751"/>
      <c r="AO131" s="752"/>
      <c r="AP131" s="754"/>
      <c r="AQ131" s="755"/>
      <c r="AR131" s="755"/>
      <c r="AS131" s="755"/>
      <c r="AT131" s="756"/>
      <c r="AU131" s="227"/>
      <c r="AV131" s="227"/>
      <c r="AW131" s="227"/>
      <c r="AX131" s="716" t="s">
        <v>522</v>
      </c>
      <c r="AY131" s="717"/>
      <c r="AZ131" s="717"/>
      <c r="BA131" s="717"/>
      <c r="BB131" s="717"/>
      <c r="BC131" s="717"/>
      <c r="BD131" s="717"/>
      <c r="BE131" s="718"/>
      <c r="BF131" s="719">
        <v>29.7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523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524</v>
      </c>
      <c r="W132" s="729"/>
      <c r="X132" s="729"/>
      <c r="Y132" s="729"/>
      <c r="Z132" s="730"/>
      <c r="AA132" s="731">
        <v>6.9064422179999996</v>
      </c>
      <c r="AB132" s="732"/>
      <c r="AC132" s="732"/>
      <c r="AD132" s="732"/>
      <c r="AE132" s="733"/>
      <c r="AF132" s="734">
        <v>8.0814321479999993</v>
      </c>
      <c r="AG132" s="732"/>
      <c r="AH132" s="732"/>
      <c r="AI132" s="732"/>
      <c r="AJ132" s="733"/>
      <c r="AK132" s="734">
        <v>8.8133298510000007</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525</v>
      </c>
      <c r="W133" s="708"/>
      <c r="X133" s="708"/>
      <c r="Y133" s="708"/>
      <c r="Z133" s="709"/>
      <c r="AA133" s="710">
        <v>9.9</v>
      </c>
      <c r="AB133" s="711"/>
      <c r="AC133" s="711"/>
      <c r="AD133" s="711"/>
      <c r="AE133" s="712"/>
      <c r="AF133" s="710">
        <v>8.3000000000000007</v>
      </c>
      <c r="AG133" s="711"/>
      <c r="AH133" s="711"/>
      <c r="AI133" s="711"/>
      <c r="AJ133" s="712"/>
      <c r="AK133" s="710">
        <v>7.9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DNUpo2tPQLjAml94XFEX4ODhWPicfzFP4e4Ejm/EXTuFlkF6xf2nSSZuBf8QotAP+BMqSBPdlz81fzPr1t0UA==" saltValue="CqSgqWXOxePCdsCywM4q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CQ75" sqref="CQ75"/>
    </sheetView>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526</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coljbXwEU6OYL3acl5Pm4DW2I57u56fIhYR/xuZKzFf40t6KbeCFqaS6D6XgEcB7zC/z6R7z5gSZSeiVzSwrzQ==" saltValue="xVlw+2TjRzVbf7l4rUsZg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7LMZlNgOm365jKYLqIsuYIMV2XT483CMXUZpGRlonGiSRpOmM1rxKjXxHU/ldfaoxTbAVjZ25lqMcuDcaibhA==" saltValue="S4et9i2Yf/RuynrOo7em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7"/>
  <sheetViews>
    <sheetView showGridLines="0" view="pageBreakPreview" zoomScale="85" zoomScaleSheetLayoutView="85"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527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528</v>
      </c>
      <c r="AL6" s="260"/>
      <c r="AM6" s="260"/>
      <c r="AN6" s="260"/>
    </row>
    <row r="7" spans="1:46" ht="13.5" customHeight="1" x14ac:dyDescent="0.2">
      <c r="A7" s="259"/>
      <c r="AK7" s="262"/>
      <c r="AL7" s="263"/>
      <c r="AM7" s="263"/>
      <c r="AN7" s="264"/>
      <c r="AO7" s="1106" t="s">
        <v>529</v>
      </c>
      <c r="AP7" s="265"/>
      <c r="AQ7" s="266" t="s">
        <v>530</v>
      </c>
      <c r="AR7" s="267"/>
    </row>
    <row r="8" spans="1:46" ht="13" x14ac:dyDescent="0.2">
      <c r="A8" s="259"/>
      <c r="AK8" s="268"/>
      <c r="AL8" s="269"/>
      <c r="AM8" s="269"/>
      <c r="AN8" s="270"/>
      <c r="AO8" s="1107"/>
      <c r="AP8" s="271" t="s">
        <v>531</v>
      </c>
      <c r="AQ8" s="272" t="s">
        <v>532</v>
      </c>
      <c r="AR8" s="273" t="s">
        <v>533</v>
      </c>
    </row>
    <row r="9" spans="1:46" ht="13" x14ac:dyDescent="0.2">
      <c r="A9" s="259"/>
      <c r="AK9" s="1118" t="s">
        <v>534</v>
      </c>
      <c r="AL9" s="1119"/>
      <c r="AM9" s="1119"/>
      <c r="AN9" s="1120"/>
      <c r="AO9" s="274">
        <v>1504206</v>
      </c>
      <c r="AP9" s="274">
        <v>112062</v>
      </c>
      <c r="AQ9" s="275">
        <v>104296</v>
      </c>
      <c r="AR9" s="276">
        <v>7.4</v>
      </c>
    </row>
    <row r="10" spans="1:46" ht="13.5" customHeight="1" x14ac:dyDescent="0.2">
      <c r="A10" s="259"/>
      <c r="AK10" s="1118" t="s">
        <v>535</v>
      </c>
      <c r="AL10" s="1119"/>
      <c r="AM10" s="1119"/>
      <c r="AN10" s="1120"/>
      <c r="AO10" s="277">
        <v>279814</v>
      </c>
      <c r="AP10" s="277">
        <v>20846</v>
      </c>
      <c r="AQ10" s="278">
        <v>16614</v>
      </c>
      <c r="AR10" s="279">
        <v>25.5</v>
      </c>
    </row>
    <row r="11" spans="1:46" ht="13.5" customHeight="1" x14ac:dyDescent="0.2">
      <c r="A11" s="259"/>
      <c r="AK11" s="1118" t="s">
        <v>536</v>
      </c>
      <c r="AL11" s="1119"/>
      <c r="AM11" s="1119"/>
      <c r="AN11" s="1120"/>
      <c r="AO11" s="277" t="s">
        <v>537</v>
      </c>
      <c r="AP11" s="277" t="s">
        <v>537</v>
      </c>
      <c r="AQ11" s="278">
        <v>799</v>
      </c>
      <c r="AR11" s="279" t="s">
        <v>537</v>
      </c>
    </row>
    <row r="12" spans="1:46" ht="13.5" customHeight="1" x14ac:dyDescent="0.2">
      <c r="A12" s="259"/>
      <c r="AK12" s="1118" t="s">
        <v>538</v>
      </c>
      <c r="AL12" s="1119"/>
      <c r="AM12" s="1119"/>
      <c r="AN12" s="1120"/>
      <c r="AO12" s="277" t="s">
        <v>537</v>
      </c>
      <c r="AP12" s="277" t="s">
        <v>537</v>
      </c>
      <c r="AQ12" s="278" t="s">
        <v>537</v>
      </c>
      <c r="AR12" s="279" t="s">
        <v>537</v>
      </c>
    </row>
    <row r="13" spans="1:46" ht="13.5" customHeight="1" x14ac:dyDescent="0.2">
      <c r="A13" s="259"/>
      <c r="AK13" s="1118" t="s">
        <v>539</v>
      </c>
      <c r="AL13" s="1119"/>
      <c r="AM13" s="1119"/>
      <c r="AN13" s="1120"/>
      <c r="AO13" s="277">
        <v>1398</v>
      </c>
      <c r="AP13" s="277">
        <v>104</v>
      </c>
      <c r="AQ13" s="278">
        <v>4504</v>
      </c>
      <c r="AR13" s="279">
        <v>-97.7</v>
      </c>
    </row>
    <row r="14" spans="1:46" ht="13.5" customHeight="1" x14ac:dyDescent="0.2">
      <c r="A14" s="259"/>
      <c r="AK14" s="1118" t="s">
        <v>540</v>
      </c>
      <c r="AL14" s="1119"/>
      <c r="AM14" s="1119"/>
      <c r="AN14" s="1120"/>
      <c r="AO14" s="277">
        <v>37387</v>
      </c>
      <c r="AP14" s="277">
        <v>2785</v>
      </c>
      <c r="AQ14" s="278">
        <v>2125</v>
      </c>
      <c r="AR14" s="279">
        <v>31.1</v>
      </c>
    </row>
    <row r="15" spans="1:46" ht="13.5" customHeight="1" x14ac:dyDescent="0.2">
      <c r="A15" s="259"/>
      <c r="AK15" s="1121" t="s">
        <v>541</v>
      </c>
      <c r="AL15" s="1122"/>
      <c r="AM15" s="1122"/>
      <c r="AN15" s="1123"/>
      <c r="AO15" s="277">
        <v>-89685</v>
      </c>
      <c r="AP15" s="277">
        <v>-6681</v>
      </c>
      <c r="AQ15" s="278">
        <v>-7352</v>
      </c>
      <c r="AR15" s="279">
        <v>-9.1</v>
      </c>
    </row>
    <row r="16" spans="1:46" ht="13" x14ac:dyDescent="0.2">
      <c r="A16" s="259"/>
      <c r="AK16" s="1121" t="s">
        <v>190</v>
      </c>
      <c r="AL16" s="1122"/>
      <c r="AM16" s="1122"/>
      <c r="AN16" s="1123"/>
      <c r="AO16" s="277">
        <v>1733120</v>
      </c>
      <c r="AP16" s="277">
        <v>129116</v>
      </c>
      <c r="AQ16" s="278">
        <v>120986</v>
      </c>
      <c r="AR16" s="279">
        <v>6.7</v>
      </c>
    </row>
    <row r="17" spans="1:46" ht="13" x14ac:dyDescent="0.2">
      <c r="A17" s="259"/>
    </row>
    <row r="18" spans="1:46" ht="13" x14ac:dyDescent="0.2">
      <c r="A18" s="259"/>
      <c r="AQ18" s="280"/>
      <c r="AR18" s="280"/>
    </row>
    <row r="19" spans="1:46" ht="13" x14ac:dyDescent="0.2">
      <c r="A19" s="259"/>
      <c r="AK19" s="255" t="s">
        <v>542</v>
      </c>
    </row>
    <row r="20" spans="1:46" ht="13" x14ac:dyDescent="0.2">
      <c r="A20" s="259"/>
      <c r="AK20" s="281"/>
      <c r="AL20" s="282"/>
      <c r="AM20" s="282"/>
      <c r="AN20" s="283"/>
      <c r="AO20" s="284" t="s">
        <v>543</v>
      </c>
      <c r="AP20" s="285" t="s">
        <v>544</v>
      </c>
      <c r="AQ20" s="286" t="s">
        <v>545</v>
      </c>
      <c r="AR20" s="287"/>
    </row>
    <row r="21" spans="1:46" s="260" customFormat="1" ht="13" x14ac:dyDescent="0.2">
      <c r="A21" s="288"/>
      <c r="AK21" s="1124" t="s">
        <v>546</v>
      </c>
      <c r="AL21" s="1125"/>
      <c r="AM21" s="1125"/>
      <c r="AN21" s="1126"/>
      <c r="AO21" s="289">
        <v>12.22</v>
      </c>
      <c r="AP21" s="290">
        <v>10.56</v>
      </c>
      <c r="AQ21" s="291">
        <v>1.66</v>
      </c>
      <c r="AS21" s="292"/>
      <c r="AT21" s="288"/>
    </row>
    <row r="22" spans="1:46" s="260" customFormat="1" ht="13" x14ac:dyDescent="0.2">
      <c r="A22" s="288"/>
      <c r="AK22" s="1124" t="s">
        <v>547</v>
      </c>
      <c r="AL22" s="1125"/>
      <c r="AM22" s="1125"/>
      <c r="AN22" s="1126"/>
      <c r="AO22" s="293">
        <v>96.2</v>
      </c>
      <c r="AP22" s="294">
        <v>96.8</v>
      </c>
      <c r="AQ22" s="295">
        <v>-0.6</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7" t="s">
        <v>548</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row>
    <row r="27" spans="1:46" ht="13" x14ac:dyDescent="0.2">
      <c r="A27" s="300"/>
      <c r="AS27" s="255"/>
      <c r="AT27" s="255"/>
    </row>
    <row r="28" spans="1:46" ht="16.5" x14ac:dyDescent="0.2">
      <c r="A28" s="256" t="s">
        <v>549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550</v>
      </c>
      <c r="AL29" s="260"/>
      <c r="AM29" s="260"/>
      <c r="AN29" s="260"/>
      <c r="AS29" s="302"/>
    </row>
    <row r="30" spans="1:46" ht="13.5" customHeight="1" x14ac:dyDescent="0.2">
      <c r="A30" s="259"/>
      <c r="AK30" s="262"/>
      <c r="AL30" s="263"/>
      <c r="AM30" s="263"/>
      <c r="AN30" s="264"/>
      <c r="AO30" s="1106" t="s">
        <v>529</v>
      </c>
      <c r="AP30" s="265"/>
      <c r="AQ30" s="266" t="s">
        <v>530</v>
      </c>
      <c r="AR30" s="267"/>
    </row>
    <row r="31" spans="1:46" ht="13" x14ac:dyDescent="0.2">
      <c r="A31" s="259"/>
      <c r="AK31" s="268"/>
      <c r="AL31" s="269"/>
      <c r="AM31" s="269"/>
      <c r="AN31" s="270"/>
      <c r="AO31" s="1107"/>
      <c r="AP31" s="271" t="s">
        <v>531</v>
      </c>
      <c r="AQ31" s="272" t="s">
        <v>532</v>
      </c>
      <c r="AR31" s="273" t="s">
        <v>533</v>
      </c>
    </row>
    <row r="32" spans="1:46" ht="27" customHeight="1" x14ac:dyDescent="0.2">
      <c r="A32" s="259"/>
      <c r="AK32" s="1108" t="s">
        <v>551</v>
      </c>
      <c r="AL32" s="1109"/>
      <c r="AM32" s="1109"/>
      <c r="AN32" s="1110"/>
      <c r="AO32" s="303">
        <v>896191</v>
      </c>
      <c r="AP32" s="303">
        <v>66765</v>
      </c>
      <c r="AQ32" s="304">
        <v>60627</v>
      </c>
      <c r="AR32" s="305">
        <v>10.1</v>
      </c>
    </row>
    <row r="33" spans="1:46" ht="13.5" customHeight="1" x14ac:dyDescent="0.2">
      <c r="A33" s="259"/>
      <c r="AK33" s="1108" t="s">
        <v>552</v>
      </c>
      <c r="AL33" s="1109"/>
      <c r="AM33" s="1109"/>
      <c r="AN33" s="1110"/>
      <c r="AO33" s="303" t="s">
        <v>537</v>
      </c>
      <c r="AP33" s="303" t="s">
        <v>537</v>
      </c>
      <c r="AQ33" s="304" t="s">
        <v>537</v>
      </c>
      <c r="AR33" s="305" t="s">
        <v>537</v>
      </c>
    </row>
    <row r="34" spans="1:46" ht="27" customHeight="1" x14ac:dyDescent="0.2">
      <c r="A34" s="259"/>
      <c r="AK34" s="1108" t="s">
        <v>553</v>
      </c>
      <c r="AL34" s="1109"/>
      <c r="AM34" s="1109"/>
      <c r="AN34" s="1110"/>
      <c r="AO34" s="303" t="s">
        <v>537</v>
      </c>
      <c r="AP34" s="303" t="s">
        <v>537</v>
      </c>
      <c r="AQ34" s="304" t="s">
        <v>537</v>
      </c>
      <c r="AR34" s="305" t="s">
        <v>537</v>
      </c>
    </row>
    <row r="35" spans="1:46" ht="27" customHeight="1" x14ac:dyDescent="0.2">
      <c r="A35" s="259"/>
      <c r="AK35" s="1108" t="s">
        <v>554</v>
      </c>
      <c r="AL35" s="1109"/>
      <c r="AM35" s="1109"/>
      <c r="AN35" s="1110"/>
      <c r="AO35" s="303">
        <v>580460</v>
      </c>
      <c r="AP35" s="303">
        <v>43244</v>
      </c>
      <c r="AQ35" s="304">
        <v>21887</v>
      </c>
      <c r="AR35" s="305">
        <v>97.6</v>
      </c>
    </row>
    <row r="36" spans="1:46" ht="27" customHeight="1" x14ac:dyDescent="0.2">
      <c r="A36" s="259"/>
      <c r="AK36" s="1108" t="s">
        <v>555</v>
      </c>
      <c r="AL36" s="1109"/>
      <c r="AM36" s="1109"/>
      <c r="AN36" s="1110"/>
      <c r="AO36" s="303">
        <v>14612</v>
      </c>
      <c r="AP36" s="303">
        <v>1089</v>
      </c>
      <c r="AQ36" s="304">
        <v>5351</v>
      </c>
      <c r="AR36" s="305">
        <v>-79.599999999999994</v>
      </c>
    </row>
    <row r="37" spans="1:46" ht="13.5" customHeight="1" x14ac:dyDescent="0.2">
      <c r="A37" s="259"/>
      <c r="AK37" s="1108" t="s">
        <v>556</v>
      </c>
      <c r="AL37" s="1109"/>
      <c r="AM37" s="1109"/>
      <c r="AN37" s="1110"/>
      <c r="AO37" s="303">
        <v>24290</v>
      </c>
      <c r="AP37" s="303">
        <v>1810</v>
      </c>
      <c r="AQ37" s="304">
        <v>569</v>
      </c>
      <c r="AR37" s="305">
        <v>218.1</v>
      </c>
    </row>
    <row r="38" spans="1:46" ht="27" customHeight="1" x14ac:dyDescent="0.2">
      <c r="A38" s="259"/>
      <c r="AK38" s="1111" t="s">
        <v>557</v>
      </c>
      <c r="AL38" s="1112"/>
      <c r="AM38" s="1112"/>
      <c r="AN38" s="1113"/>
      <c r="AO38" s="306" t="s">
        <v>537</v>
      </c>
      <c r="AP38" s="306" t="s">
        <v>537</v>
      </c>
      <c r="AQ38" s="307">
        <v>12</v>
      </c>
      <c r="AR38" s="295" t="s">
        <v>537</v>
      </c>
      <c r="AS38" s="302"/>
    </row>
    <row r="39" spans="1:46" ht="13" x14ac:dyDescent="0.2">
      <c r="A39" s="259"/>
      <c r="AK39" s="1111" t="s">
        <v>558</v>
      </c>
      <c r="AL39" s="1112"/>
      <c r="AM39" s="1112"/>
      <c r="AN39" s="1113"/>
      <c r="AO39" s="303">
        <v>-44448</v>
      </c>
      <c r="AP39" s="303">
        <v>-3311</v>
      </c>
      <c r="AQ39" s="304">
        <v>-1532</v>
      </c>
      <c r="AR39" s="305">
        <v>116.1</v>
      </c>
      <c r="AS39" s="302"/>
    </row>
    <row r="40" spans="1:46" ht="27" customHeight="1" x14ac:dyDescent="0.2">
      <c r="A40" s="259"/>
      <c r="AK40" s="1108" t="s">
        <v>559</v>
      </c>
      <c r="AL40" s="1109"/>
      <c r="AM40" s="1109"/>
      <c r="AN40" s="1110"/>
      <c r="AO40" s="303">
        <v>-1070498</v>
      </c>
      <c r="AP40" s="303">
        <v>-79751</v>
      </c>
      <c r="AQ40" s="304">
        <v>-57744</v>
      </c>
      <c r="AR40" s="305">
        <v>38.1</v>
      </c>
      <c r="AS40" s="302"/>
    </row>
    <row r="41" spans="1:46" ht="13" x14ac:dyDescent="0.2">
      <c r="A41" s="259"/>
      <c r="AK41" s="1114" t="s">
        <v>305</v>
      </c>
      <c r="AL41" s="1115"/>
      <c r="AM41" s="1115"/>
      <c r="AN41" s="1116"/>
      <c r="AO41" s="303">
        <v>400607</v>
      </c>
      <c r="AP41" s="303">
        <v>29845</v>
      </c>
      <c r="AQ41" s="304">
        <v>29170</v>
      </c>
      <c r="AR41" s="305">
        <v>2.2999999999999998</v>
      </c>
      <c r="AS41" s="302"/>
    </row>
    <row r="42" spans="1:46" ht="13" x14ac:dyDescent="0.2">
      <c r="A42" s="259"/>
      <c r="AK42" s="308" t="s">
        <v>560</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561</v>
      </c>
    </row>
    <row r="48" spans="1:46" ht="13" x14ac:dyDescent="0.2">
      <c r="A48" s="259"/>
      <c r="AK48" s="313" t="s">
        <v>562</v>
      </c>
      <c r="AL48" s="313"/>
      <c r="AM48" s="313"/>
      <c r="AN48" s="313"/>
      <c r="AO48" s="313"/>
      <c r="AP48" s="313"/>
      <c r="AQ48" s="314"/>
      <c r="AR48" s="313"/>
    </row>
    <row r="49" spans="1:44" ht="13.5" customHeight="1" x14ac:dyDescent="0.2">
      <c r="A49" s="259"/>
      <c r="AK49" s="315"/>
      <c r="AL49" s="316"/>
      <c r="AM49" s="1101" t="s">
        <v>529</v>
      </c>
      <c r="AN49" s="1103" t="s">
        <v>563</v>
      </c>
      <c r="AO49" s="1104"/>
      <c r="AP49" s="1104"/>
      <c r="AQ49" s="1104"/>
      <c r="AR49" s="1105"/>
    </row>
    <row r="50" spans="1:44" ht="13" x14ac:dyDescent="0.2">
      <c r="A50" s="259"/>
      <c r="AK50" s="317"/>
      <c r="AL50" s="318"/>
      <c r="AM50" s="1102"/>
      <c r="AN50" s="319" t="s">
        <v>564</v>
      </c>
      <c r="AO50" s="320" t="s">
        <v>565</v>
      </c>
      <c r="AP50" s="321" t="s">
        <v>566</v>
      </c>
      <c r="AQ50" s="322" t="s">
        <v>567</v>
      </c>
      <c r="AR50" s="323" t="s">
        <v>568</v>
      </c>
    </row>
    <row r="51" spans="1:44" ht="13" x14ac:dyDescent="0.2">
      <c r="A51" s="259"/>
      <c r="AK51" s="315" t="s">
        <v>569</v>
      </c>
      <c r="AL51" s="316"/>
      <c r="AM51" s="324">
        <v>625144</v>
      </c>
      <c r="AN51" s="325">
        <v>43765</v>
      </c>
      <c r="AO51" s="326">
        <v>-68.5</v>
      </c>
      <c r="AP51" s="327">
        <v>108252</v>
      </c>
      <c r="AQ51" s="328">
        <v>30.4</v>
      </c>
      <c r="AR51" s="329">
        <v>-98.9</v>
      </c>
    </row>
    <row r="52" spans="1:44" ht="13" x14ac:dyDescent="0.2">
      <c r="A52" s="259"/>
      <c r="AK52" s="330"/>
      <c r="AL52" s="331" t="s">
        <v>570</v>
      </c>
      <c r="AM52" s="332">
        <v>383820</v>
      </c>
      <c r="AN52" s="333">
        <v>26871</v>
      </c>
      <c r="AO52" s="334">
        <v>-76.900000000000006</v>
      </c>
      <c r="AP52" s="335">
        <v>50321</v>
      </c>
      <c r="AQ52" s="336">
        <v>7.6</v>
      </c>
      <c r="AR52" s="337">
        <v>-84.5</v>
      </c>
    </row>
    <row r="53" spans="1:44" ht="13" x14ac:dyDescent="0.2">
      <c r="A53" s="259"/>
      <c r="AK53" s="315" t="s">
        <v>571</v>
      </c>
      <c r="AL53" s="316"/>
      <c r="AM53" s="324">
        <v>672807</v>
      </c>
      <c r="AN53" s="325">
        <v>47754</v>
      </c>
      <c r="AO53" s="326">
        <v>9.1</v>
      </c>
      <c r="AP53" s="327">
        <v>93492</v>
      </c>
      <c r="AQ53" s="328">
        <v>-13.6</v>
      </c>
      <c r="AR53" s="329">
        <v>22.7</v>
      </c>
    </row>
    <row r="54" spans="1:44" ht="13" x14ac:dyDescent="0.2">
      <c r="A54" s="259"/>
      <c r="AK54" s="330"/>
      <c r="AL54" s="331" t="s">
        <v>570</v>
      </c>
      <c r="AM54" s="332">
        <v>555951</v>
      </c>
      <c r="AN54" s="333">
        <v>39460</v>
      </c>
      <c r="AO54" s="334">
        <v>46.8</v>
      </c>
      <c r="AP54" s="335">
        <v>53316</v>
      </c>
      <c r="AQ54" s="336">
        <v>6</v>
      </c>
      <c r="AR54" s="337">
        <v>40.799999999999997</v>
      </c>
    </row>
    <row r="55" spans="1:44" ht="13" x14ac:dyDescent="0.2">
      <c r="A55" s="259"/>
      <c r="AK55" s="315" t="s">
        <v>572</v>
      </c>
      <c r="AL55" s="316"/>
      <c r="AM55" s="324">
        <v>1057566</v>
      </c>
      <c r="AN55" s="325">
        <v>76265</v>
      </c>
      <c r="AO55" s="326">
        <v>59.7</v>
      </c>
      <c r="AP55" s="327">
        <v>94796</v>
      </c>
      <c r="AQ55" s="328">
        <v>1.4</v>
      </c>
      <c r="AR55" s="329">
        <v>58.3</v>
      </c>
    </row>
    <row r="56" spans="1:44" ht="13" x14ac:dyDescent="0.2">
      <c r="A56" s="259"/>
      <c r="AK56" s="330"/>
      <c r="AL56" s="331" t="s">
        <v>570</v>
      </c>
      <c r="AM56" s="332">
        <v>805317</v>
      </c>
      <c r="AN56" s="333">
        <v>58074</v>
      </c>
      <c r="AO56" s="334">
        <v>47.2</v>
      </c>
      <c r="AP56" s="335">
        <v>55781</v>
      </c>
      <c r="AQ56" s="336">
        <v>4.5999999999999996</v>
      </c>
      <c r="AR56" s="337">
        <v>42.6</v>
      </c>
    </row>
    <row r="57" spans="1:44" ht="13" x14ac:dyDescent="0.2">
      <c r="A57" s="259"/>
      <c r="AK57" s="315" t="s">
        <v>573</v>
      </c>
      <c r="AL57" s="316"/>
      <c r="AM57" s="324">
        <v>776983</v>
      </c>
      <c r="AN57" s="325">
        <v>56760</v>
      </c>
      <c r="AO57" s="326">
        <v>-25.6</v>
      </c>
      <c r="AP57" s="327">
        <v>85942</v>
      </c>
      <c r="AQ57" s="328">
        <v>-9.3000000000000007</v>
      </c>
      <c r="AR57" s="329">
        <v>-16.3</v>
      </c>
    </row>
    <row r="58" spans="1:44" ht="13" x14ac:dyDescent="0.2">
      <c r="A58" s="259"/>
      <c r="AK58" s="330"/>
      <c r="AL58" s="331" t="s">
        <v>570</v>
      </c>
      <c r="AM58" s="332">
        <v>603753</v>
      </c>
      <c r="AN58" s="333">
        <v>44105</v>
      </c>
      <c r="AO58" s="334">
        <v>-24.1</v>
      </c>
      <c r="AP58" s="335">
        <v>48630</v>
      </c>
      <c r="AQ58" s="336">
        <v>-12.8</v>
      </c>
      <c r="AR58" s="337">
        <v>-11.3</v>
      </c>
    </row>
    <row r="59" spans="1:44" ht="13" x14ac:dyDescent="0.2">
      <c r="A59" s="259"/>
      <c r="AK59" s="315" t="s">
        <v>574</v>
      </c>
      <c r="AL59" s="316"/>
      <c r="AM59" s="324">
        <v>938062</v>
      </c>
      <c r="AN59" s="325">
        <v>69885</v>
      </c>
      <c r="AO59" s="326">
        <v>23.1</v>
      </c>
      <c r="AP59" s="327">
        <v>95007</v>
      </c>
      <c r="AQ59" s="328">
        <v>10.5</v>
      </c>
      <c r="AR59" s="329">
        <v>12.6</v>
      </c>
    </row>
    <row r="60" spans="1:44" ht="13" x14ac:dyDescent="0.2">
      <c r="A60" s="259"/>
      <c r="AK60" s="330"/>
      <c r="AL60" s="331" t="s">
        <v>570</v>
      </c>
      <c r="AM60" s="332">
        <v>720972</v>
      </c>
      <c r="AN60" s="333">
        <v>53712</v>
      </c>
      <c r="AO60" s="334">
        <v>21.8</v>
      </c>
      <c r="AP60" s="335">
        <v>48509</v>
      </c>
      <c r="AQ60" s="336">
        <v>-0.2</v>
      </c>
      <c r="AR60" s="337">
        <v>22</v>
      </c>
    </row>
    <row r="61" spans="1:44" ht="13" x14ac:dyDescent="0.2">
      <c r="A61" s="259"/>
      <c r="AK61" s="315" t="s">
        <v>575</v>
      </c>
      <c r="AL61" s="338"/>
      <c r="AM61" s="324">
        <v>814112</v>
      </c>
      <c r="AN61" s="325">
        <v>58886</v>
      </c>
      <c r="AO61" s="326">
        <v>-0.4</v>
      </c>
      <c r="AP61" s="327">
        <v>95498</v>
      </c>
      <c r="AQ61" s="339">
        <v>3.9</v>
      </c>
      <c r="AR61" s="329">
        <v>-4.3</v>
      </c>
    </row>
    <row r="62" spans="1:44" ht="13" x14ac:dyDescent="0.2">
      <c r="A62" s="259"/>
      <c r="AK62" s="330"/>
      <c r="AL62" s="331" t="s">
        <v>570</v>
      </c>
      <c r="AM62" s="332">
        <v>613963</v>
      </c>
      <c r="AN62" s="333">
        <v>44444</v>
      </c>
      <c r="AO62" s="334">
        <v>3</v>
      </c>
      <c r="AP62" s="335">
        <v>51311</v>
      </c>
      <c r="AQ62" s="336">
        <v>1</v>
      </c>
      <c r="AR62" s="337">
        <v>2</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sheetData>
  <sheetProtection algorithmName="SHA-512" hashValue="+eY07R1JBAVlmxi4v1PcQ29G/rPr7LbulgGZfQoSNBhCM42Q98ne3+MqppyNJ2Pd9RpUMn4iCDKTjcNJeuMsWQ==" saltValue="LPUtsva5NxhwbXO/dhLj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577</v>
      </c>
    </row>
    <row r="121" spans="125:125" ht="13.5" hidden="1" customHeight="1" x14ac:dyDescent="0.2">
      <c r="DU121" s="253"/>
    </row>
  </sheetData>
  <sheetProtection algorithmName="SHA-512" hashValue="xRCpdadVkl6YmuAoLNPErtwLfaq5o+qOsEzgxZQlAuSfJoKsd6TMMIwdbXD8EB2NpR4Cl3QbrWphrziPWw20eQ==" saltValue="UP1s/kolMdWxSiEmOopv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526</v>
      </c>
    </row>
  </sheetData>
  <sheetProtection algorithmName="SHA-512" hashValue="J3qzWMdVzf8fsIjfBWn6qmEJvoMLuoixM6lDY4nNMNnDlo4kw7pey6JuWCYU/lC3gzn31NDLg9c3cR1wcPLJNg==" saltValue="HQ/052VDsIYWLuPG4IMo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J49" sqref="J49:J50"/>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578</v>
      </c>
      <c r="G46" s="8" t="s">
        <v>579</v>
      </c>
      <c r="H46" s="8" t="s">
        <v>580</v>
      </c>
      <c r="I46" s="8" t="s">
        <v>581</v>
      </c>
      <c r="J46" s="9" t="s">
        <v>582</v>
      </c>
    </row>
    <row r="47" spans="2:10" ht="57.75" customHeight="1" x14ac:dyDescent="0.2">
      <c r="B47" s="10"/>
      <c r="C47" s="1127" t="s">
        <v>3</v>
      </c>
      <c r="D47" s="1127"/>
      <c r="E47" s="1128"/>
      <c r="F47" s="11">
        <v>40.950000000000003</v>
      </c>
      <c r="G47" s="12">
        <v>42.94</v>
      </c>
      <c r="H47" s="12">
        <v>43.69</v>
      </c>
      <c r="I47" s="12">
        <v>43.98</v>
      </c>
      <c r="J47" s="13">
        <v>51.34</v>
      </c>
    </row>
    <row r="48" spans="2:10" ht="57.75" customHeight="1" x14ac:dyDescent="0.2">
      <c r="B48" s="14"/>
      <c r="C48" s="1129" t="s">
        <v>4</v>
      </c>
      <c r="D48" s="1129"/>
      <c r="E48" s="1130"/>
      <c r="F48" s="15">
        <v>6.1</v>
      </c>
      <c r="G48" s="16">
        <v>8.6999999999999993</v>
      </c>
      <c r="H48" s="16">
        <v>7.54</v>
      </c>
      <c r="I48" s="16">
        <v>15.47</v>
      </c>
      <c r="J48" s="17">
        <v>13.94</v>
      </c>
    </row>
    <row r="49" spans="2:10" ht="57.75" customHeight="1" thickBot="1" x14ac:dyDescent="0.25">
      <c r="B49" s="18"/>
      <c r="C49" s="1131" t="s">
        <v>5</v>
      </c>
      <c r="D49" s="1131"/>
      <c r="E49" s="1132"/>
      <c r="F49" s="19" t="s">
        <v>583</v>
      </c>
      <c r="G49" s="20">
        <v>2.46</v>
      </c>
      <c r="H49" s="20" t="s">
        <v>584</v>
      </c>
      <c r="I49" s="20">
        <v>8.19</v>
      </c>
      <c r="J49" s="21" t="s">
        <v>585</v>
      </c>
    </row>
    <row r="50" spans="2:10" ht="13" x14ac:dyDescent="0.2"/>
  </sheetData>
  <sheetProtection algorithmName="SHA-512" hashValue="sdlyzJZ1zMQeesBVHnZyqlIBFd9A4YObOEX79B5zc5hJRep37+b41JLSwZ6jZroLadn+MXPQNBhMk2qtyIZdlw==" saltValue="Kkd1oavPpeqBs7ANwirB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2024-03-12T07:50:32Z</cp:lastPrinted>
  <dcterms:created xsi:type="dcterms:W3CDTF">2024-02-05T02:48:24Z</dcterms:created>
  <dcterms:modified xsi:type="dcterms:W3CDTF">2024-03-21T05:43:50Z</dcterms:modified>
  <cp:category/>
</cp:coreProperties>
</file>