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R102" i="12"/>
  <c r="AU88" i="12"/>
  <c r="AP88"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W37" i="10"/>
  <c r="U37" i="10"/>
  <c r="E37" i="10"/>
  <c r="C37" i="10"/>
  <c r="DG36" i="10"/>
  <c r="CQ36" i="10"/>
  <c r="CO36" i="10"/>
  <c r="BY36" i="10"/>
  <c r="BW36" i="10"/>
  <c r="BG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<sst xmlns="http://schemas.openxmlformats.org/spreadsheetml/2006/main" count="1096" uniqueCount="552">
  <si>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</si>
  <si>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</si>
  <si>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</si>
  <si>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</si>
  <si>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</si>
  <si>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</si>
  <si>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</si>
  <si>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</si>
  <si>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</si>
  <si>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</si>
  <si>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</si>
  <si>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</si>
  <si>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</si>
  <si>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岡山県後期高齢者医療広域連合一般会計</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</si>
  <si>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</si>
  <si>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</si>
  <si>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</si>
  <si>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</si>
  <si>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株式会社グリーンピア蒜山</t>
  </si>
  <si>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</si>
  <si>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</si>
  <si>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</si>
  <si>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</si>
  <si>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</si>
  <si>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</si>
  <si>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</si>
  <si>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</si>
  <si>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</si>
  <si>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</si>
  <si>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</si>
  <si>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</si>
  <si>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</si>
  <si>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</si>
  <si>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</si>
  <si>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</si>
  <si>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</si>
  <si>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</si>
  <si>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</si>
  <si>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</si>
  <si>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</si>
  <si>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</si>
  <si>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</si>
  <si>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</si>
  <si>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</si>
  <si>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</si>
  <si>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</si>
  <si>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</si>
  <si>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</si>
  <si>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</si>
  <si>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</si>
  <si>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</si>
  <si>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</si>
  <si>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</si>
  <si>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</si>
  <si>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真庭市振興基金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</si>
  <si>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</si>
  <si>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</si>
  <si>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</si>
  <si>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</si>
  <si>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</si>
  <si>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</si>
  <si>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</si>
  <si>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</si>
  <si>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</si>
  <si>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</si>
  <si>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岡山県広域水道企業団</t>
  </si>
  <si>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</si>
  <si>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</si>
  <si>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</si>
  <si>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</si>
  <si>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</si>
  <si>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</si>
  <si>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</si>
  <si>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真庭市未来を担う人応援基金</t>
  </si>
  <si>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</si>
  <si>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</si>
  <si>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</si>
  <si>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</si>
  <si>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</si>
  <si>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</si>
  <si>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</si>
  <si>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</si>
  <si>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</si>
  <si>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</si>
  <si>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</si>
  <si>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</si>
  <si>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</si>
  <si>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</si>
  <si>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</si>
  <si>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</si>
  <si>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</si>
  <si>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</si>
  <si>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</si>
  <si>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</si>
  <si>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</si>
  <si>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4"/>
  </si>
  <si>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</si>
  <si>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</si>
  <si>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</si>
  <si>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</si>
  <si>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</si>
  <si>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</si>
  <si>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</si>
  <si>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</si>
  <si>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</si>
  <si>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</si>
  <si>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</si>
  <si>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</si>
  <si>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真庭市温泉事業特別会計</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</si>
  <si>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</si>
  <si>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</si>
  <si>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</si>
  <si>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</si>
  <si>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7"/>
  </si>
  <si>
    <t>赤字額</t>
    <rPh sb="0" eb="2">
      <t>アカジ</t>
    </rPh>
    <rPh sb="2" eb="3">
      <t>ガク</t>
    </rPh>
    <phoneticPr fontId="37"/>
  </si>
  <si>
    <t>真庭市国民健康保険特別会計</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</si>
  <si>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</si>
  <si>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</si>
  <si>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</si>
  <si>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</si>
  <si>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37"/>
  </si>
  <si>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</si>
  <si>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</si>
  <si>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</si>
  <si>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</si>
  <si>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</si>
  <si>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</si>
  <si>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5"/>
  </si>
  <si>
    <t>真庭市下水道事業会計</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</si>
  <si>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</si>
  <si>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</si>
  <si>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</si>
  <si>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</si>
  <si>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</si>
  <si>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</si>
  <si>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</si>
  <si>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</si>
  <si>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</si>
  <si>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</si>
  <si>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</si>
  <si>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</si>
  <si>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</si>
  <si>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</si>
  <si>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</si>
  <si>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</si>
  <si>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</si>
  <si>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岡山県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</si>
  <si>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</si>
  <si>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</si>
  <si>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</si>
  <si>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</si>
  <si>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</si>
  <si>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</si>
  <si>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</si>
  <si>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</si>
  <si>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</si>
  <si>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</si>
  <si>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</si>
  <si>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</si>
  <si>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</si>
  <si>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</si>
  <si>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</si>
  <si>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</si>
  <si>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</si>
  <si>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</si>
  <si>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</si>
  <si>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真庭市</t>
  </si>
  <si>
    <t>総費用
（歳出）</t>
  </si>
  <si>
    <t>地方交付税種地</t>
    <rPh sb="0" eb="2">
      <t>チホウ</t>
    </rPh>
    <rPh sb="2" eb="5">
      <t>コウフゼイ</t>
    </rPh>
    <rPh sb="5" eb="6">
      <t>シュ</t>
    </rPh>
    <rPh sb="6" eb="7">
      <t>チ</t>
    </rPh>
    <phoneticPr fontId="5"/>
  </si>
  <si>
    <t>1-1</t>
  </si>
  <si>
    <t>一般職員</t>
    <rPh sb="0" eb="2">
      <t>イッパン</t>
    </rPh>
    <rPh sb="2" eb="4">
      <t>ショクイン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</si>
  <si>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</si>
  <si>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</si>
  <si>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</si>
  <si>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</si>
  <si>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</si>
  <si>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</si>
  <si>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</si>
  <si>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</si>
  <si>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</si>
  <si>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</si>
  <si>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</si>
  <si>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</si>
  <si>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</si>
  <si>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</si>
  <si>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</si>
  <si>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</si>
  <si>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真庭市介護保険特別会計（介護サービス事業勘定）</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</si>
  <si>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</si>
  <si>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</si>
  <si>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</si>
  <si>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</si>
  <si>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</si>
  <si>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</si>
  <si>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</si>
  <si>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</si>
  <si>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</si>
  <si>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</si>
  <si>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</si>
  <si>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</si>
  <si>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-7.4</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</si>
  <si>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</si>
  <si>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</si>
  <si>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</si>
  <si>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真庭市津黒高原観光事業特別会計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</si>
  <si>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</si>
  <si>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</si>
  <si>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</si>
  <si>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</si>
  <si>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</si>
  <si>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</si>
  <si>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</si>
  <si>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</si>
  <si>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</si>
  <si>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</si>
  <si>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</si>
  <si>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</si>
  <si>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</si>
  <si>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</si>
  <si>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</si>
  <si>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</si>
  <si>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</si>
  <si>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</si>
  <si>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</si>
  <si>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</si>
  <si>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</si>
  <si>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</si>
  <si>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</si>
  <si>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</si>
  <si>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</si>
  <si>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</si>
  <si>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</si>
  <si>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</si>
  <si>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</si>
  <si>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</si>
  <si>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</si>
  <si>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-1.9</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</si>
  <si>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</si>
  <si>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</si>
  <si>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-2.0</t>
  </si>
  <si>
    <t>資金不足
比率</t>
    <rPh sb="0" eb="2">
      <t>シキン</t>
    </rPh>
    <rPh sb="2" eb="4">
      <t>フソク</t>
    </rPh>
    <rPh sb="5" eb="7">
      <t>ヒリツ</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</si>
  <si>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</si>
  <si>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</si>
  <si>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</si>
  <si>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</si>
  <si>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</si>
  <si>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</si>
  <si>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</si>
  <si>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</si>
  <si>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</si>
  <si>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</si>
  <si>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</si>
  <si>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</si>
  <si>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</si>
  <si>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</si>
  <si>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</si>
  <si>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</si>
  <si>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</si>
  <si>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</si>
  <si>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</si>
  <si>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</si>
  <si>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</si>
  <si>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</si>
  <si>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目的税</t>
  </si>
  <si>
    <t>地方債現在高（臨時財政対策債除き）</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</si>
  <si>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</si>
  <si>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</si>
  <si>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</si>
  <si>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</si>
  <si>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</si>
  <si>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</si>
  <si>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</si>
  <si>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</si>
  <si>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</si>
  <si>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</si>
  <si>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</si>
  <si>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</si>
  <si>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</si>
  <si>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</si>
  <si>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</si>
  <si>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</si>
  <si>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</si>
  <si>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</si>
  <si>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</si>
  <si>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</si>
  <si>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</si>
  <si>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</si>
  <si>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</si>
  <si>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</si>
  <si>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</si>
  <si>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</si>
  <si>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</si>
  <si>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</si>
  <si>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</si>
  <si>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</si>
  <si>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</si>
  <si>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</si>
  <si>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</si>
  <si>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</si>
  <si>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</si>
  <si>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</si>
  <si>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</si>
  <si>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</si>
  <si>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</si>
  <si>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</si>
  <si>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</si>
  <si>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岡山県真庭市</t>
  </si>
  <si>
    <t>　投資・出資金・貸付金</t>
  </si>
  <si>
    <t>　　事業所税</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</si>
  <si>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</si>
  <si>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</si>
  <si>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</si>
  <si>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</si>
  <si>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</si>
  <si>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</si>
  <si>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</si>
  <si>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</si>
  <si>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</si>
  <si>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</si>
  <si>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</si>
  <si>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</si>
  <si>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</si>
  <si>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</si>
  <si>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</si>
  <si>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</si>
  <si>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</si>
  <si>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</si>
  <si>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</si>
  <si>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</si>
  <si>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</si>
  <si>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</si>
  <si>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</si>
  <si>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</si>
  <si>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</si>
  <si>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</si>
  <si>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</si>
  <si>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</si>
  <si>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</si>
  <si>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</si>
  <si>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</si>
  <si>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</si>
  <si>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</si>
  <si>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</si>
  <si>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</si>
  <si>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</si>
  <si>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</si>
  <si>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</si>
  <si>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</si>
  <si>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</si>
  <si>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</si>
  <si>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</si>
  <si>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</si>
  <si>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</si>
  <si>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</si>
  <si>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</si>
  <si>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</si>
  <si>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</si>
  <si>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</si>
  <si>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</si>
  <si>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</si>
  <si>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</si>
  <si>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</si>
  <si>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</si>
  <si>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</si>
  <si>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</si>
  <si>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</si>
  <si>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</si>
  <si>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</si>
  <si>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</si>
  <si>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</si>
  <si>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</si>
  <si>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</si>
  <si>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</si>
  <si>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</si>
  <si>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</si>
  <si>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</si>
  <si>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</si>
  <si>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</si>
  <si>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</si>
  <si>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</si>
  <si>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</si>
  <si>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</si>
  <si>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</si>
  <si>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</si>
  <si>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</si>
  <si>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</si>
  <si>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</si>
  <si>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</si>
  <si>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</si>
  <si>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</si>
  <si>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</si>
  <si>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</si>
  <si>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</si>
  <si>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</si>
  <si>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</si>
  <si>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</si>
  <si>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</si>
  <si>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</si>
  <si>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</si>
  <si>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</si>
  <si>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</si>
  <si>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</si>
  <si>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</si>
  <si>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</si>
  <si>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</si>
  <si>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</si>
  <si>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岡山県市町村総合事務組合一般会計</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</si>
  <si>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</si>
  <si>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</si>
  <si>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</si>
  <si>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</si>
  <si>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</si>
  <si>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</si>
  <si>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</si>
  <si>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</si>
  <si>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</si>
  <si>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</si>
  <si>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</si>
  <si>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　うち減収補塡債(特例分)</t>
    <rPh sb="4" eb="5">
      <t>シュウ</t>
    </rPh>
    <rPh sb="9" eb="10">
      <t>トク</t>
    </rPh>
    <rPh sb="10" eb="11">
      <t>レイ</t>
    </rPh>
    <rPh sb="11" eb="12">
      <t>ブン</t>
    </rPh>
    <phoneticPr fontId="37"/>
  </si>
  <si>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</si>
  <si>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</si>
  <si>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</si>
  <si>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</si>
  <si>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うち臨時財政対策債</t>
  </si>
  <si>
    <t>歳入合計</t>
  </si>
  <si>
    <t>観光施設</t>
  </si>
  <si>
    <t>公債費負担の状況</t>
    <rPh sb="0" eb="3">
      <t>コウサイヒ</t>
    </rPh>
    <rPh sb="3" eb="5">
      <t>フタン</t>
    </rPh>
    <rPh sb="6" eb="8">
      <t>ジョウキョウ</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</si>
  <si>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</si>
  <si>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</si>
  <si>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</si>
  <si>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</si>
  <si>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</si>
  <si>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</si>
  <si>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</si>
  <si>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</si>
  <si>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</si>
  <si>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</si>
  <si>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</si>
  <si>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</si>
  <si>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</si>
  <si>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</si>
  <si>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</si>
  <si>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</si>
  <si>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</si>
  <si>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</si>
  <si>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</si>
  <si>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</si>
  <si>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</si>
  <si>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</si>
  <si>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</si>
  <si>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</si>
  <si>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</si>
  <si>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</si>
  <si>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</si>
  <si>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</si>
  <si>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</si>
  <si>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</si>
  <si>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純損益
（形式収支）</t>
  </si>
  <si>
    <t>左のうち
一般会計等
繰入見込額</t>
  </si>
  <si>
    <t>真庭市後期高齢者医療特別会計</t>
  </si>
  <si>
    <t>真庭市介護保険特別会計</t>
  </si>
  <si>
    <t>真庭市水道事業会計</t>
  </si>
  <si>
    <t>積立不足額を考慮して算定した額</t>
    <rPh sb="0" eb="1">
      <t>ツ</t>
    </rPh>
    <rPh sb="1" eb="2">
      <t>タ</t>
    </rPh>
    <rPh sb="2" eb="5">
      <t>フソクガク</t>
    </rPh>
    <rPh sb="6" eb="8">
      <t>コウリョ</t>
    </rPh>
    <rPh sb="10" eb="12">
      <t>サンテイ</t>
    </rPh>
    <rPh sb="14" eb="15">
      <t>ガク</t>
    </rPh>
    <phoneticPr fontId="42"/>
  </si>
  <si>
    <t>法適用企業</t>
  </si>
  <si>
    <t>真庭市国民健康保険湯原温泉病院事業会計</t>
  </si>
  <si>
    <t>真庭市浄化槽事業特別会計</t>
  </si>
  <si>
    <t>真庭市クリエイト菅谷事業特別会計</t>
  </si>
  <si>
    <t>分母比</t>
    <rPh sb="0" eb="2">
      <t>ブンボ</t>
    </rPh>
    <rPh sb="2" eb="3">
      <t>ヒ</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</si>
  <si>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</si>
  <si>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</si>
  <si>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</si>
  <si>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</si>
  <si>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</si>
  <si>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</si>
  <si>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</si>
  <si>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</si>
  <si>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</si>
  <si>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</si>
  <si>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</si>
  <si>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</si>
  <si>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</si>
  <si>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有限会社醍醐の里</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</si>
  <si>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</si>
  <si>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</si>
  <si>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</si>
  <si>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</si>
  <si>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</si>
  <si>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</si>
  <si>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</si>
  <si>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</si>
  <si>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</si>
  <si>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</si>
  <si>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</si>
  <si>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</si>
  <si>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</si>
  <si>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</si>
  <si>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</si>
  <si>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</si>
  <si>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</si>
  <si>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</si>
  <si>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</si>
  <si>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</si>
  <si>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</si>
  <si>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</si>
  <si>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</si>
  <si>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</si>
  <si>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</si>
  <si>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</si>
  <si>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</si>
  <si>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</si>
  <si>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</si>
  <si>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</si>
  <si>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3"/>
  </si>
  <si>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</si>
  <si>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</si>
  <si>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</si>
  <si>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</si>
  <si>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</si>
  <si>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</si>
  <si>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</si>
  <si>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</si>
  <si>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</si>
  <si>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</si>
  <si>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</si>
  <si>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</si>
  <si>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</si>
  <si>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</si>
  <si>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</si>
  <si>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</si>
  <si>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</si>
  <si>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</si>
  <si>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</si>
  <si>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</si>
  <si>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</si>
  <si>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2.66</t>
  </si>
  <si>
    <t>▲ 4.75</t>
  </si>
  <si>
    <t>▲ 2.17</t>
  </si>
  <si>
    <t>その他会計（赤字）</t>
  </si>
  <si>
    <t>（百万円）</t>
  </si>
  <si>
    <t>真庭市公共施設整備等基金</t>
  </si>
  <si>
    <t>真庭市情報化施設整備基金</t>
  </si>
  <si>
    <t>真庭市立学校施設整備基金</t>
  </si>
  <si>
    <t>一般社団法人蒜山農業公社</t>
  </si>
  <si>
    <t>公益財団法人真庭エスパス文化振興財団</t>
  </si>
  <si>
    <t>一般財団法人真庭スポーツ振興財団</t>
  </si>
  <si>
    <t>株式会社アストピア蒜山</t>
  </si>
  <si>
    <t>株式会社グリーンズ</t>
  </si>
  <si>
    <t>岡山県後期高齢者医療広域連合特別会計</t>
  </si>
  <si>
    <t>岡山県市町村総合事務組合貸付金特別会計</t>
    <rPh sb="12" eb="15">
      <t>カシツケキン</t>
    </rPh>
    <rPh sb="15" eb="17">
      <t>トクベツ</t>
    </rPh>
    <rPh sb="17" eb="19">
      <t>カイケイ</t>
    </rPh>
    <phoneticPr fontId="5"/>
  </si>
  <si>
    <t>岡山県市町村総合事務組合拠出金事業特別会計</t>
  </si>
  <si>
    <t>岡山県市町村税整理組合</t>
  </si>
  <si>
    <t>岡山県中部環境施設組合</t>
    <rPh sb="0" eb="3">
      <t>オカヤマケン</t>
    </rPh>
    <rPh sb="3" eb="5">
      <t>チュウブ</t>
    </rPh>
    <rPh sb="5" eb="7">
      <t>カンキョウ</t>
    </rPh>
    <rPh sb="7" eb="9">
      <t>シセツ</t>
    </rPh>
    <rPh sb="9" eb="11">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</si>
</sst>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name val="ＭＳ Ｐ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2" fillId="0" borderId="30" xfId="13" applyNumberFormat="1" applyFont="1" applyBorder="1" applyAlignment="1">
      <alignment vertical="center"/>
    </xf>
    <xf numFmtId="184" fontId="22" fillId="0" borderId="31" xfId="13" applyNumberFormat="1" applyFont="1" applyBorder="1" applyAlignment="1">
      <alignment vertical="center"/>
    </xf>
    <xf numFmtId="184" fontId="22"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2" fillId="0" borderId="16" xfId="13" applyNumberFormat="1" applyFont="1" applyBorder="1" applyAlignment="1">
      <alignment vertical="center"/>
    </xf>
    <xf numFmtId="184" fontId="22" fillId="0" borderId="15" xfId="13" applyNumberFormat="1" applyFont="1" applyBorder="1" applyAlignment="1">
      <alignment vertical="center"/>
    </xf>
    <xf numFmtId="184" fontId="22" fillId="0" borderId="171" xfId="13" applyNumberFormat="1" applyFont="1" applyBorder="1" applyAlignment="1">
      <alignment horizontal="center" vertical="center"/>
    </xf>
    <xf numFmtId="184" fontId="22" fillId="0" borderId="16" xfId="13" applyNumberFormat="1" applyFont="1" applyBorder="1" applyAlignment="1">
      <alignment horizontal="center" vertical="center"/>
    </xf>
    <xf numFmtId="184" fontId="22" fillId="0" borderId="27" xfId="13" applyNumberFormat="1" applyFont="1" applyBorder="1" applyAlignment="1">
      <alignment horizontal="center" vertical="center" wrapText="1"/>
    </xf>
    <xf numFmtId="182" fontId="22" fillId="0" borderId="27" xfId="14" applyNumberFormat="1" applyFont="1" applyFill="1" applyBorder="1" applyAlignment="1">
      <alignment horizontal="right" vertical="center" shrinkToFit="1"/>
    </xf>
    <xf numFmtId="182"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2" fillId="0" borderId="32" xfId="13" applyNumberFormat="1" applyFont="1" applyBorder="1" applyAlignment="1">
      <alignment horizontal="center" vertical="center"/>
    </xf>
    <xf numFmtId="184" fontId="22" fillId="0" borderId="30" xfId="13" applyNumberFormat="1" applyFont="1" applyBorder="1" applyAlignment="1">
      <alignment horizontal="center" vertical="center"/>
    </xf>
    <xf numFmtId="182" fontId="22" fillId="0" borderId="30" xfId="14" applyNumberFormat="1" applyFont="1" applyFill="1" applyBorder="1" applyAlignment="1">
      <alignment horizontal="right" vertical="center" shrinkToFit="1"/>
    </xf>
    <xf numFmtId="182" fontId="22"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2" fillId="0" borderId="74" xfId="19" applyNumberFormat="1" applyFont="1" applyFill="1" applyBorder="1" applyAlignment="1">
      <alignment horizontal="right" vertical="center" shrinkToFit="1"/>
    </xf>
    <xf numFmtId="179" fontId="22"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2" fillId="0" borderId="35" xfId="13" applyNumberFormat="1" applyFont="1" applyBorder="1" applyAlignment="1">
      <alignment horizontal="center" vertical="center"/>
    </xf>
    <xf numFmtId="184" fontId="22" fillId="0" borderId="174" xfId="13" applyNumberFormat="1" applyFont="1" applyBorder="1" applyAlignment="1">
      <alignment horizontal="center" vertical="center" wrapText="1"/>
    </xf>
    <xf numFmtId="179" fontId="22" fillId="0" borderId="175" xfId="14" applyNumberFormat="1" applyFont="1" applyFill="1" applyBorder="1" applyAlignment="1">
      <alignment horizontal="right" vertical="center" shrinkToFit="1"/>
    </xf>
    <xf numFmtId="179"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2" fillId="0" borderId="176" xfId="19" applyNumberFormat="1" applyFont="1" applyFill="1" applyBorder="1" applyAlignment="1">
      <alignment horizontal="right" vertical="center" shrinkToFit="1"/>
    </xf>
    <xf numFmtId="179" fontId="22"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2" fillId="0" borderId="177" xfId="14" applyNumberFormat="1" applyFont="1" applyFill="1" applyBorder="1" applyAlignment="1">
      <alignment horizontal="right" vertical="center" shrinkToFit="1"/>
    </xf>
    <xf numFmtId="182"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2" fillId="0" borderId="34" xfId="13" applyNumberFormat="1" applyFont="1" applyBorder="1" applyAlignment="1">
      <alignment horizontal="center" vertical="center" wrapText="1"/>
    </xf>
    <xf numFmtId="179" fontId="22" fillId="0" borderId="179" xfId="14" applyNumberFormat="1" applyFont="1" applyFill="1" applyBorder="1" applyAlignment="1">
      <alignment horizontal="right" vertical="center" shrinkToFit="1"/>
    </xf>
    <xf numFmtId="179" fontId="22" fillId="0" borderId="180" xfId="14" applyNumberFormat="1" applyFont="1" applyFill="1" applyBorder="1" applyAlignment="1">
      <alignment horizontal="right" vertical="center" shrinkToFit="1"/>
    </xf>
    <xf numFmtId="179" fontId="22"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2" fillId="0" borderId="37" xfId="13" applyNumberFormat="1" applyFont="1" applyBorder="1" applyAlignment="1">
      <alignment horizontal="center" vertical="center"/>
    </xf>
    <xf numFmtId="184" fontId="22" fillId="0" borderId="74" xfId="13" applyNumberFormat="1" applyFont="1" applyBorder="1" applyAlignment="1">
      <alignment horizontal="center" vertical="center"/>
    </xf>
    <xf numFmtId="179" fontId="22" fillId="0" borderId="27" xfId="14" applyNumberFormat="1" applyFont="1" applyBorder="1" applyAlignment="1">
      <alignment horizontal="right" vertical="center" shrinkToFit="1"/>
    </xf>
    <xf numFmtId="179" fontId="22"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2" fontId="25" fillId="0" borderId="183" xfId="8" applyNumberFormat="1" applyFont="1" applyFill="1" applyBorder="1" applyAlignment="1" applyProtection="1">
      <alignment horizontal="right" vertical="center" shrinkToFit="1"/>
    </xf>
    <xf numFmtId="182" fontId="25" fillId="0" borderId="184" xfId="8" applyNumberFormat="1" applyFont="1" applyFill="1" applyBorder="1" applyAlignment="1" applyProtection="1">
      <alignment horizontal="right" vertical="center" shrinkToFit="1"/>
    </xf>
    <xf numFmtId="182" fontId="25" fillId="0" borderId="79" xfId="8" applyNumberFormat="1" applyFont="1" applyFill="1" applyBorder="1" applyAlignment="1" applyProtection="1">
      <alignment horizontal="right" vertical="center" shrinkToFit="1"/>
    </xf>
    <xf numFmtId="182"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2" fontId="26" fillId="0" borderId="183" xfId="8" applyNumberFormat="1" applyFont="1" applyBorder="1" applyAlignment="1" applyProtection="1">
      <alignment horizontal="right" vertical="center" shrinkToFit="1"/>
      <protection locked="0"/>
    </xf>
    <xf numFmtId="182" fontId="26" fillId="0" borderId="2" xfId="8" applyNumberFormat="1" applyFont="1" applyBorder="1" applyAlignment="1" applyProtection="1">
      <alignment horizontal="right" vertical="center" shrinkToFit="1"/>
      <protection locked="0"/>
    </xf>
    <xf numFmtId="182"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2" fontId="25" fillId="0" borderId="185" xfId="8" applyNumberFormat="1" applyFont="1" applyFill="1" applyBorder="1" applyAlignment="1" applyProtection="1">
      <alignment horizontal="right" vertical="center" shrinkToFit="1"/>
    </xf>
    <xf numFmtId="182" fontId="25" fillId="0" borderId="74" xfId="8" applyNumberFormat="1" applyFont="1" applyFill="1" applyBorder="1" applyAlignment="1" applyProtection="1">
      <alignment horizontal="right" vertical="center" shrinkToFit="1"/>
    </xf>
    <xf numFmtId="182"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2" fontId="26" fillId="0" borderId="185" xfId="8" applyNumberFormat="1" applyFont="1" applyBorder="1" applyAlignment="1" applyProtection="1">
      <alignment horizontal="right" vertical="center" shrinkToFit="1"/>
      <protection locked="0"/>
    </xf>
    <xf numFmtId="182" fontId="26" fillId="0" borderId="25" xfId="8" applyNumberFormat="1" applyFont="1" applyBorder="1" applyAlignment="1" applyProtection="1">
      <alignment horizontal="right" vertical="center" shrinkToFit="1"/>
      <protection locked="0"/>
    </xf>
    <xf numFmtId="182"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2" fontId="25" fillId="0" borderId="186" xfId="8" applyNumberFormat="1" applyFont="1" applyFill="1" applyBorder="1" applyAlignment="1" applyProtection="1">
      <alignment horizontal="right" vertical="center" shrinkToFit="1"/>
    </xf>
    <xf numFmtId="182" fontId="25" fillId="0" borderId="187" xfId="8" applyNumberFormat="1" applyFont="1" applyFill="1" applyBorder="1" applyAlignment="1" applyProtection="1">
      <alignment horizontal="right" vertical="center" shrinkToFit="1"/>
    </xf>
    <xf numFmtId="182"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2" fontId="26" fillId="0" borderId="186" xfId="8" applyNumberFormat="1" applyFont="1" applyBorder="1" applyAlignment="1" applyProtection="1">
      <alignment horizontal="right" vertical="center" shrinkToFit="1"/>
      <protection locked="0"/>
    </xf>
    <xf numFmtId="182" fontId="26" fillId="0" borderId="46" xfId="8" applyNumberFormat="1" applyFont="1" applyBorder="1" applyAlignment="1" applyProtection="1">
      <alignment horizontal="right" vertical="center" shrinkToFit="1"/>
      <protection locked="0"/>
    </xf>
    <xf numFmtId="182"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2" fontId="25" fillId="0" borderId="183" xfId="7" applyNumberFormat="1" applyFont="1" applyBorder="1" applyAlignment="1">
      <alignment horizontal="right" vertical="center" shrinkToFit="1"/>
    </xf>
    <xf numFmtId="182" fontId="25" fillId="0" borderId="184" xfId="7" applyNumberFormat="1" applyFont="1" applyBorder="1" applyAlignment="1">
      <alignment horizontal="right" vertical="center" shrinkToFit="1"/>
    </xf>
    <xf numFmtId="182" fontId="25" fillId="0" borderId="79" xfId="7" applyNumberFormat="1" applyFont="1" applyBorder="1" applyAlignment="1">
      <alignment horizontal="right" vertical="center" shrinkToFit="1"/>
    </xf>
    <xf numFmtId="182" fontId="25" fillId="0" borderId="0" xfId="7" applyNumberFormat="1" applyFont="1" applyFill="1" applyBorder="1" applyAlignment="1" applyProtection="1">
      <alignment horizontal="right" vertical="center"/>
    </xf>
    <xf numFmtId="182" fontId="25" fillId="0" borderId="185" xfId="7" applyNumberFormat="1" applyFont="1" applyBorder="1" applyAlignment="1">
      <alignment horizontal="right" vertical="center" shrinkToFit="1"/>
    </xf>
    <xf numFmtId="182" fontId="25" fillId="0" borderId="74" xfId="7" applyNumberFormat="1" applyFont="1" applyBorder="1" applyAlignment="1">
      <alignment horizontal="right" vertical="center" shrinkToFit="1"/>
    </xf>
    <xf numFmtId="182"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2" fontId="25" fillId="0" borderId="186" xfId="7" applyNumberFormat="1" applyFont="1" applyBorder="1" applyAlignment="1">
      <alignment horizontal="right" vertical="center" shrinkToFit="1"/>
    </xf>
    <xf numFmtId="182" fontId="25" fillId="0" borderId="187" xfId="7" applyNumberFormat="1" applyFont="1" applyBorder="1" applyAlignment="1">
      <alignment horizontal="right" vertical="center" shrinkToFit="1"/>
    </xf>
    <xf numFmtId="182"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2" fontId="31" fillId="0" borderId="24" xfId="5" applyNumberFormat="1" applyFont="1" applyFill="1" applyBorder="1" applyAlignment="1" applyProtection="1">
      <alignment horizontal="right" vertical="center" shrinkToFit="1"/>
    </xf>
    <xf numFmtId="182" fontId="31" fillId="0" borderId="27"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protection locked="0"/>
    </xf>
    <xf numFmtId="182" fontId="31" fillId="0" borderId="182" xfId="5" applyNumberFormat="1" applyFont="1" applyFill="1" applyBorder="1" applyAlignment="1" applyProtection="1">
      <alignment horizontal="right" vertical="center" shrinkToFit="1"/>
      <protection locked="0"/>
    </xf>
    <xf numFmtId="182"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2" fontId="31" fillId="0" borderId="45" xfId="5" applyNumberFormat="1" applyFont="1" applyFill="1" applyBorder="1" applyAlignment="1" applyProtection="1">
      <alignment horizontal="right" vertical="center" shrinkToFit="1"/>
    </xf>
    <xf numFmtId="182" fontId="31" fillId="0" borderId="48"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protection locked="0"/>
    </xf>
    <xf numFmtId="182" fontId="31" fillId="0" borderId="62" xfId="5" applyNumberFormat="1" applyFont="1" applyFill="1" applyBorder="1" applyAlignment="1" applyProtection="1">
      <alignment horizontal="right" vertical="center" shrinkToFit="1"/>
      <protection locked="0"/>
    </xf>
    <xf numFmtId="182"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2" fillId="0" borderId="27" xfId="1" applyNumberFormat="1" applyFont="1" applyFill="1" applyBorder="1" applyAlignment="1">
      <alignment vertical="center"/>
    </xf>
    <xf numFmtId="183" fontId="22" fillId="0" borderId="172" xfId="1" applyNumberFormat="1" applyFont="1" applyFill="1" applyBorder="1" applyAlignment="1">
      <alignment vertical="center"/>
    </xf>
    <xf numFmtId="183" fontId="22" fillId="0" borderId="172" xfId="1" applyNumberFormat="1" applyFont="1" applyFill="1" applyBorder="1" applyAlignment="1">
      <alignment vertical="center" wrapText="1"/>
    </xf>
    <xf numFmtId="183" fontId="22" fillId="0" borderId="30" xfId="1" applyNumberFormat="1" applyFont="1" applyFill="1" applyBorder="1" applyAlignment="1">
      <alignment vertical="center"/>
    </xf>
    <xf numFmtId="183"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4" fontId="22" fillId="0" borderId="177" xfId="1" applyNumberFormat="1" applyFont="1" applyBorder="1" applyAlignment="1">
      <alignment horizontal="center" vertical="center"/>
    </xf>
    <xf numFmtId="183" fontId="22" fillId="0" borderId="177" xfId="1" applyNumberFormat="1" applyFont="1" applyFill="1" applyBorder="1" applyAlignment="1">
      <alignment vertical="center"/>
    </xf>
    <xf numFmtId="183"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0" fillId="0" borderId="0" xfId="0">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65" xfId="4" applyNumberFormat="1" applyFont="1" applyBorder="1" applyAlignment="1">
      <alignment horizontal="right" vertical="center" shrinkToFit="1"/>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4"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8" fontId="2" fillId="0" borderId="70"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0" borderId="14"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8"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84" fontId="2" fillId="0" borderId="31" xfId="4" applyNumberFormat="1" applyFont="1" applyBorder="1" applyAlignment="1">
      <alignment horizontal="right" vertical="center" shrinkToFit="1"/>
    </xf>
    <xf numFmtId="184" fontId="2" fillId="0" borderId="34"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73"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2" fillId="0" borderId="32" xfId="19" applyNumberFormat="1" applyFont="1" applyBorder="1">
      <alignment vertical="center"/>
    </xf>
    <xf numFmtId="184" fontId="22" fillId="0" borderId="35" xfId="19" applyNumberFormat="1" applyFont="1" applyBorder="1">
      <alignment vertical="center"/>
    </xf>
    <xf numFmtId="184" fontId="22" fillId="0" borderId="37" xfId="19" applyNumberFormat="1" applyFont="1" applyBorder="1">
      <alignment vertical="center"/>
    </xf>
    <xf numFmtId="184" fontId="14" fillId="0" borderId="23" xfId="19" applyNumberFormat="1" applyFont="1" applyFill="1" applyBorder="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2" fillId="0" borderId="32" xfId="13" applyNumberFormat="1" applyFont="1" applyBorder="1" applyAlignment="1">
      <alignment horizontal="center" vertical="center"/>
    </xf>
    <xf numFmtId="184" fontId="22" fillId="0" borderId="35" xfId="13" applyNumberFormat="1" applyFont="1" applyBorder="1" applyAlignment="1">
      <alignment horizontal="center" vertical="center"/>
    </xf>
    <xf numFmtId="184"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2" fillId="0" borderId="27" xfId="13" applyNumberFormat="1" applyFont="1" applyBorder="1" applyAlignment="1">
      <alignment horizontal="center" vertical="center" wrapText="1"/>
    </xf>
    <xf numFmtId="184" fontId="22" fillId="0" borderId="26" xfId="13"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2CF6-4AC3-AC4E-185092F0B2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74623</c:v>
                </c:pt>
                <c:pt idx="1">
                  <c:v>79345</c:v>
                </c:pt>
                <c:pt idx="2">
                  <c:v>128235</c:v>
                </c:pt>
                <c:pt idx="3">
                  <c:v>125968</c:v>
                </c:pt>
                <c:pt idx="4">
                  <c:v>116103</c:v>
                </c:pt>
              </c:numCache>
            </c:numRef>
          </c:val>
          <c:smooth val="0"/>
          <c:extLst>
            <c:ext xmlns:c16="http://schemas.microsoft.com/office/drawing/2014/chart" uri="{C3380CC4-5D6E-409C-BE32-E72D297353CC}">
              <c16:uniqueId val="{00000001-2CF6-4AC3-AC4E-185092F0B25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6.47</c:v>
                </c:pt>
                <c:pt idx="1">
                  <c:v>5.59</c:v>
                </c:pt>
                <c:pt idx="2">
                  <c:v>4.5999999999999996</c:v>
                </c:pt>
                <c:pt idx="3">
                  <c:v>7.12</c:v>
                </c:pt>
                <c:pt idx="4">
                  <c:v>8.18</c:v>
                </c:pt>
              </c:numCache>
            </c:numRef>
          </c:val>
          <c:extLst>
            <c:ext xmlns:c16="http://schemas.microsoft.com/office/drawing/2014/chart" uri="{C3380CC4-5D6E-409C-BE32-E72D297353CC}">
              <c16:uniqueId val="{00000000-5891-4047-B8D7-129BCCB3A3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60.19</c:v>
                </c:pt>
                <c:pt idx="1">
                  <c:v>58.08</c:v>
                </c:pt>
                <c:pt idx="2">
                  <c:v>49.44</c:v>
                </c:pt>
                <c:pt idx="3">
                  <c:v>48.16</c:v>
                </c:pt>
                <c:pt idx="4">
                  <c:v>49.06</c:v>
                </c:pt>
              </c:numCache>
            </c:numRef>
          </c:val>
          <c:extLst>
            <c:ext xmlns:c16="http://schemas.microsoft.com/office/drawing/2014/chart" uri="{C3380CC4-5D6E-409C-BE32-E72D297353CC}">
              <c16:uniqueId val="{00000001-5891-4047-B8D7-129BCCB3A3B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-2.66</c:v>
                </c:pt>
                <c:pt idx="1">
                  <c:v>-4.75</c:v>
                </c:pt>
                <c:pt idx="2">
                  <c:v>-2.17</c:v>
                </c:pt>
                <c:pt idx="3">
                  <c:v>6.62</c:v>
                </c:pt>
                <c:pt idx="4">
                  <c:v>4.75</c:v>
                </c:pt>
              </c:numCache>
            </c:numRef>
          </c:val>
          <c:smooth val="0"/>
          <c:extLst>
            <c:ext xmlns:c16="http://schemas.microsoft.com/office/drawing/2014/chart" uri="{C3380CC4-5D6E-409C-BE32-E72D297353CC}">
              <c16:uniqueId val="{00000002-5891-4047-B8D7-129BCCB3A3B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1.04</c:v>
                </c:pt>
                <c:pt idx="2">
                  <c:v>#N/A</c:v>
                </c:pt>
                <c:pt idx="3">
                  <c:v>0.12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CF25-4952-B240-5FF2EC179B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25-4952-B240-5FF2EC179B15}"/>
            </c:ext>
          </c:extLst>
        </c:ser>
        <c:ser>
          <c:idx val="2"/>
          <c:order val="2"/>
          <c:tx>
            <c:strRef>
              <c:f>データシート!$A$29</c:f>
              <c:strCache>
                <c:ptCount val="1"/>
                <c:pt idx="0">
                  <c:v>真庭市介護保険特別会計（介護サービス事業勘定）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F25-4952-B240-5FF2EC179B15}"/>
            </c:ext>
          </c:extLst>
        </c:ser>
        <c:ser>
          <c:idx val="3"/>
          <c:order val="3"/>
          <c:tx>
            <c:strRef>
              <c:f>データシート!$A$30</c:f>
              <c:strCache>
                <c:ptCount val="1"/>
                <c:pt idx="0">
                  <c:v>真庭市温泉事業特別会計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0.1</c:v>
                </c:pt>
                <c:pt idx="4">
                  <c:v>#N/A</c:v>
                </c:pt>
                <c:pt idx="5">
                  <c:v>0.04</c:v>
                </c:pt>
                <c:pt idx="6">
                  <c:v>#N/A</c:v>
                </c:pt>
                <c:pt idx="7">
                  <c:v>0.01</c:v>
                </c:pt>
                <c:pt idx="8">
                  <c:v>#N/A</c:v>
                </c:pt>
                <c:pt idx="9">
                  <c:v>0.06</c:v>
                </c:pt>
              </c:numCache>
            </c:numRef>
          </c:val>
          <c:extLst>
            <c:ext xmlns:c16="http://schemas.microsoft.com/office/drawing/2014/chart" uri="{C3380CC4-5D6E-409C-BE32-E72D297353CC}">
              <c16:uniqueId val="{00000003-CF25-4952-B240-5FF2EC179B15}"/>
            </c:ext>
          </c:extLst>
        </c:ser>
        <c:ser>
          <c:idx val="4"/>
          <c:order val="4"/>
          <c:tx>
            <c:strRef>
              <c:f>データシート!$A$31</c:f>
              <c:strCache>
                <c:ptCount val="1"/>
                <c:pt idx="0">
                  <c:v>真庭市国民健康保険特別会計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0.21</c:v>
                </c:pt>
                <c:pt idx="4">
                  <c:v>#N/A</c:v>
                </c:pt>
                <c:pt idx="5">
                  <c:v>0.2</c:v>
                </c:pt>
                <c:pt idx="6">
                  <c:v>#N/A</c:v>
                </c:pt>
                <c:pt idx="7">
                  <c:v>0.16</c:v>
                </c:pt>
                <c:pt idx="8">
                  <c:v>#N/A</c:v>
                </c:pt>
                <c:pt idx="9">
                  <c:v>0.1</c:v>
                </c:pt>
              </c:numCache>
            </c:numRef>
          </c:val>
          <c:extLst>
            <c:ext xmlns:c16="http://schemas.microsoft.com/office/drawing/2014/chart" uri="{C3380CC4-5D6E-409C-BE32-E72D297353CC}">
              <c16:uniqueId val="{00000004-CF25-4952-B240-5FF2EC179B15}"/>
            </c:ext>
          </c:extLst>
        </c:ser>
        <c:ser>
          <c:idx val="5"/>
          <c:order val="5"/>
          <c:tx>
            <c:strRef>
              <c:f>データシート!$A$32</c:f>
              <c:strCache>
                <c:ptCount val="1"/>
                <c:pt idx="0">
                  <c:v>真庭市下水道事業会計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1.1499999999999999</c:v>
                </c:pt>
                <c:pt idx="2">
                  <c:v>#N/A</c:v>
                </c:pt>
                <c:pt idx="3">
                  <c:v>0.77</c:v>
                </c:pt>
                <c:pt idx="4">
                  <c:v>#N/A</c:v>
                </c:pt>
                <c:pt idx="5">
                  <c:v>0.77</c:v>
                </c:pt>
                <c:pt idx="6">
                  <c:v>#N/A</c:v>
                </c:pt>
                <c:pt idx="7">
                  <c:v>0.63</c:v>
                </c:pt>
                <c:pt idx="8">
                  <c:v>#N/A</c:v>
                </c:pt>
                <c:pt idx="9">
                  <c:v>1.47</c:v>
                </c:pt>
              </c:numCache>
            </c:numRef>
          </c:val>
          <c:extLst>
            <c:ext xmlns:c16="http://schemas.microsoft.com/office/drawing/2014/chart" uri="{C3380CC4-5D6E-409C-BE32-E72D297353CC}">
              <c16:uniqueId val="{00000005-CF25-4952-B240-5FF2EC179B15}"/>
            </c:ext>
          </c:extLst>
        </c:ser>
        <c:ser>
          <c:idx val="6"/>
          <c:order val="6"/>
          <c:tx>
            <c:strRef>
              <c:f>データシート!$A$33</c:f>
              <c:strCache>
                <c:ptCount val="1"/>
                <c:pt idx="0">
                  <c:v>真庭市介護保険特別会計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0.78</c:v>
                </c:pt>
                <c:pt idx="2">
                  <c:v>#N/A</c:v>
                </c:pt>
                <c:pt idx="3">
                  <c:v>0.49</c:v>
                </c:pt>
                <c:pt idx="4">
                  <c:v>#N/A</c:v>
                </c:pt>
                <c:pt idx="5">
                  <c:v>0.66</c:v>
                </c:pt>
                <c:pt idx="6">
                  <c:v>#N/A</c:v>
                </c:pt>
                <c:pt idx="7">
                  <c:v>1.06</c:v>
                </c:pt>
                <c:pt idx="8">
                  <c:v>#N/A</c:v>
                </c:pt>
                <c:pt idx="9">
                  <c:v>1.63</c:v>
                </c:pt>
              </c:numCache>
            </c:numRef>
          </c:val>
          <c:extLst>
            <c:ext xmlns:c16="http://schemas.microsoft.com/office/drawing/2014/chart" uri="{C3380CC4-5D6E-409C-BE32-E72D297353CC}">
              <c16:uniqueId val="{00000006-CF25-4952-B240-5FF2EC179B15}"/>
            </c:ext>
          </c:extLst>
        </c:ser>
        <c:ser>
          <c:idx val="7"/>
          <c:order val="7"/>
          <c:tx>
            <c:strRef>
              <c:f>データシート!$A$34</c:f>
              <c:strCache>
                <c:ptCount val="1"/>
                <c:pt idx="0">
                  <c:v>真庭市水道事業会計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5.64</c:v>
                </c:pt>
                <c:pt idx="2">
                  <c:v>#N/A</c:v>
                </c:pt>
                <c:pt idx="3">
                  <c:v>6.04</c:v>
                </c:pt>
                <c:pt idx="4">
                  <c:v>#N/A</c:v>
                </c:pt>
                <c:pt idx="5">
                  <c:v>5.98</c:v>
                </c:pt>
                <c:pt idx="6">
                  <c:v>#N/A</c:v>
                </c:pt>
                <c:pt idx="7">
                  <c:v>4.99</c:v>
                </c:pt>
                <c:pt idx="8">
                  <c:v>#N/A</c:v>
                </c:pt>
                <c:pt idx="9">
                  <c:v>6.43</c:v>
                </c:pt>
              </c:numCache>
            </c:numRef>
          </c:val>
          <c:extLst>
            <c:ext xmlns:c16="http://schemas.microsoft.com/office/drawing/2014/chart" uri="{C3380CC4-5D6E-409C-BE32-E72D297353CC}">
              <c16:uniqueId val="{00000007-CF25-4952-B240-5FF2EC179B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6.47</c:v>
                </c:pt>
                <c:pt idx="2">
                  <c:v>#N/A</c:v>
                </c:pt>
                <c:pt idx="3">
                  <c:v>5.59</c:v>
                </c:pt>
                <c:pt idx="4">
                  <c:v>#N/A</c:v>
                </c:pt>
                <c:pt idx="5">
                  <c:v>4.5999999999999996</c:v>
                </c:pt>
                <c:pt idx="6">
                  <c:v>#N/A</c:v>
                </c:pt>
                <c:pt idx="7">
                  <c:v>7.11</c:v>
                </c:pt>
                <c:pt idx="8">
                  <c:v>#N/A</c:v>
                </c:pt>
                <c:pt idx="9">
                  <c:v>8.18</c:v>
                </c:pt>
              </c:numCache>
            </c:numRef>
          </c:val>
          <c:extLst>
            <c:ext xmlns:c16="http://schemas.microsoft.com/office/drawing/2014/chart" uri="{C3380CC4-5D6E-409C-BE32-E72D297353CC}">
              <c16:uniqueId val="{00000008-CF25-4952-B240-5FF2EC179B15}"/>
            </c:ext>
          </c:extLst>
        </c:ser>
        <c:ser>
          <c:idx val="9"/>
          <c:order val="9"/>
          <c:tx>
            <c:strRef>
              <c:f>データシート!$A$36</c:f>
              <c:strCache>
                <c:ptCount val="1"/>
                <c:pt idx="0">
                  <c:v>真庭市国民健康保険湯原温泉病院事業会計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6.53</c:v>
                </c:pt>
                <c:pt idx="2">
                  <c:v>#N/A</c:v>
                </c:pt>
                <c:pt idx="3">
                  <c:v>6.92</c:v>
                </c:pt>
                <c:pt idx="4">
                  <c:v>#N/A</c:v>
                </c:pt>
                <c:pt idx="5">
                  <c:v>7.17</c:v>
                </c:pt>
                <c:pt idx="6">
                  <c:v>#N/A</c:v>
                </c:pt>
                <c:pt idx="7">
                  <c:v>8.5299999999999994</c:v>
                </c:pt>
                <c:pt idx="8">
                  <c:v>#N/A</c:v>
                </c:pt>
                <c:pt idx="9">
                  <c:v>9.76</c:v>
                </c:pt>
              </c:numCache>
            </c:numRef>
          </c:val>
          <c:extLst>
            <c:ext xmlns:c16="http://schemas.microsoft.com/office/drawing/2014/chart" uri="{C3380CC4-5D6E-409C-BE32-E72D297353CC}">
              <c16:uniqueId val="{00000009-CF25-4952-B240-5FF2EC179B1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4097</c:v>
                </c:pt>
                <c:pt idx="5">
                  <c:v>4004</c:v>
                </c:pt>
                <c:pt idx="8">
                  <c:v>3990</c:v>
                </c:pt>
                <c:pt idx="11">
                  <c:v>3985</c:v>
                </c:pt>
                <c:pt idx="14">
                  <c:v>4144</c:v>
                </c:pt>
              </c:numCache>
            </c:numRef>
          </c:val>
          <c:extLst>
            <c:ext xmlns:c16="http://schemas.microsoft.com/office/drawing/2014/chart" uri="{C3380CC4-5D6E-409C-BE32-E72D297353CC}">
              <c16:uniqueId val="{00000000-6508-45C9-A34B-98B02471ED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08-45C9-A34B-98B02471ED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2-6508-45C9-A34B-98B02471ED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12</c:v>
                </c:pt>
                <c:pt idx="6">
                  <c:v>12</c:v>
                </c:pt>
                <c:pt idx="9">
                  <c:v>12</c:v>
                </c:pt>
                <c:pt idx="12">
                  <c:v>12</c:v>
                </c:pt>
              </c:numCache>
            </c:numRef>
          </c:val>
          <c:extLst>
            <c:ext xmlns:c16="http://schemas.microsoft.com/office/drawing/2014/chart" uri="{C3380CC4-5D6E-409C-BE32-E72D297353CC}">
              <c16:uniqueId val="{00000003-6508-45C9-A34B-98B02471ED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1643</c:v>
                </c:pt>
                <c:pt idx="3">
                  <c:v>1548</c:v>
                </c:pt>
                <c:pt idx="6">
                  <c:v>1435</c:v>
                </c:pt>
                <c:pt idx="9">
                  <c:v>1412</c:v>
                </c:pt>
                <c:pt idx="12">
                  <c:v>1402</c:v>
                </c:pt>
              </c:numCache>
            </c:numRef>
          </c:val>
          <c:extLst>
            <c:ext xmlns:c16="http://schemas.microsoft.com/office/drawing/2014/chart" uri="{C3380CC4-5D6E-409C-BE32-E72D297353CC}">
              <c16:uniqueId val="{00000004-6508-45C9-A34B-98B02471ED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08-45C9-A34B-98B02471ED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08-45C9-A34B-98B02471ED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4058</c:v>
                </c:pt>
                <c:pt idx="3">
                  <c:v>3997</c:v>
                </c:pt>
                <c:pt idx="6">
                  <c:v>4198</c:v>
                </c:pt>
                <c:pt idx="9">
                  <c:v>4246</c:v>
                </c:pt>
                <c:pt idx="12">
                  <c:v>4524</c:v>
                </c:pt>
              </c:numCache>
            </c:numRef>
          </c:val>
          <c:extLst>
            <c:ext xmlns:c16="http://schemas.microsoft.com/office/drawing/2014/chart" uri="{C3380CC4-5D6E-409C-BE32-E72D297353CC}">
              <c16:uniqueId val="{00000007-6508-45C9-A34B-98B02471ED1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1621</c:v>
                </c:pt>
                <c:pt idx="2">
                  <c:v>#N/A</c:v>
                </c:pt>
                <c:pt idx="3">
                  <c:v>#N/A</c:v>
                </c:pt>
                <c:pt idx="4">
                  <c:v>1557</c:v>
                </c:pt>
                <c:pt idx="5">
                  <c:v>#N/A</c:v>
                </c:pt>
                <c:pt idx="6">
                  <c:v>#N/A</c:v>
                </c:pt>
                <c:pt idx="7">
                  <c:v>1658</c:v>
                </c:pt>
                <c:pt idx="8">
                  <c:v>#N/A</c:v>
                </c:pt>
                <c:pt idx="9">
                  <c:v>#N/A</c:v>
                </c:pt>
                <c:pt idx="10">
                  <c:v>1687</c:v>
                </c:pt>
                <c:pt idx="11">
                  <c:v>#N/A</c:v>
                </c:pt>
                <c:pt idx="12">
                  <c:v>#N/A</c:v>
                </c:pt>
                <c:pt idx="13">
                  <c:v>1795</c:v>
                </c:pt>
                <c:pt idx="14">
                  <c:v>#N/A</c:v>
                </c:pt>
              </c:numCache>
            </c:numRef>
          </c:val>
          <c:smooth val="0"/>
          <c:extLst>
            <c:ext xmlns:c16="http://schemas.microsoft.com/office/drawing/2014/chart" uri="{C3380CC4-5D6E-409C-BE32-E72D297353CC}">
              <c16:uniqueId val="{00000008-6508-45C9-A34B-98B02471ED1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38230</c:v>
                </c:pt>
                <c:pt idx="5">
                  <c:v>37116</c:v>
                </c:pt>
                <c:pt idx="8">
                  <c:v>36527</c:v>
                </c:pt>
                <c:pt idx="11">
                  <c:v>36139</c:v>
                </c:pt>
                <c:pt idx="14">
                  <c:v>35234</c:v>
                </c:pt>
              </c:numCache>
            </c:numRef>
          </c:val>
          <c:extLst>
            <c:ext xmlns:c16="http://schemas.microsoft.com/office/drawing/2014/chart" uri="{C3380CC4-5D6E-409C-BE32-E72D297353CC}">
              <c16:uniqueId val="{00000000-ED20-425C-8594-3D6B981951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326</c:v>
                </c:pt>
                <c:pt idx="5">
                  <c:v>313</c:v>
                </c:pt>
                <c:pt idx="8">
                  <c:v>279</c:v>
                </c:pt>
                <c:pt idx="11">
                  <c:v>233</c:v>
                </c:pt>
                <c:pt idx="14">
                  <c:v>190</c:v>
                </c:pt>
              </c:numCache>
            </c:numRef>
          </c:val>
          <c:extLst>
            <c:ext xmlns:c16="http://schemas.microsoft.com/office/drawing/2014/chart" uri="{C3380CC4-5D6E-409C-BE32-E72D297353CC}">
              <c16:uniqueId val="{00000001-ED20-425C-8594-3D6B981951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26927</c:v>
                </c:pt>
                <c:pt idx="5">
                  <c:v>28170</c:v>
                </c:pt>
                <c:pt idx="8">
                  <c:v>28222</c:v>
                </c:pt>
                <c:pt idx="11">
                  <c:v>29359</c:v>
                </c:pt>
                <c:pt idx="14">
                  <c:v>29642</c:v>
                </c:pt>
              </c:numCache>
            </c:numRef>
          </c:val>
          <c:extLst>
            <c:ext xmlns:c16="http://schemas.microsoft.com/office/drawing/2014/chart" uri="{C3380CC4-5D6E-409C-BE32-E72D297353CC}">
              <c16:uniqueId val="{00000002-ED20-425C-8594-3D6B981951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20-425C-8594-3D6B981951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20-425C-8594-3D6B981951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5-ED20-425C-8594-3D6B981951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5109</c:v>
                </c:pt>
                <c:pt idx="3">
                  <c:v>5116</c:v>
                </c:pt>
                <c:pt idx="6">
                  <c:v>5070</c:v>
                </c:pt>
                <c:pt idx="9">
                  <c:v>5063</c:v>
                </c:pt>
                <c:pt idx="12">
                  <c:v>5086</c:v>
                </c:pt>
              </c:numCache>
            </c:numRef>
          </c:val>
          <c:extLst>
            <c:ext xmlns:c16="http://schemas.microsoft.com/office/drawing/2014/chart" uri="{C3380CC4-5D6E-409C-BE32-E72D297353CC}">
              <c16:uniqueId val="{00000006-ED20-425C-8594-3D6B981951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155</c:v>
                </c:pt>
                <c:pt idx="3">
                  <c:v>146</c:v>
                </c:pt>
                <c:pt idx="6">
                  <c:v>137</c:v>
                </c:pt>
                <c:pt idx="9">
                  <c:v>127</c:v>
                </c:pt>
                <c:pt idx="12">
                  <c:v>118</c:v>
                </c:pt>
              </c:numCache>
            </c:numRef>
          </c:val>
          <c:extLst>
            <c:ext xmlns:c16="http://schemas.microsoft.com/office/drawing/2014/chart" uri="{C3380CC4-5D6E-409C-BE32-E72D297353CC}">
              <c16:uniqueId val="{00000007-ED20-425C-8594-3D6B981951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15996</c:v>
                </c:pt>
                <c:pt idx="3">
                  <c:v>14873</c:v>
                </c:pt>
                <c:pt idx="6">
                  <c:v>12428</c:v>
                </c:pt>
                <c:pt idx="9">
                  <c:v>12181</c:v>
                </c:pt>
                <c:pt idx="12">
                  <c:v>11374</c:v>
                </c:pt>
              </c:numCache>
            </c:numRef>
          </c:val>
          <c:extLst>
            <c:ext xmlns:c16="http://schemas.microsoft.com/office/drawing/2014/chart" uri="{C3380CC4-5D6E-409C-BE32-E72D297353CC}">
              <c16:uniqueId val="{00000008-ED20-425C-8594-3D6B981951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c:v>
                </c:pt>
                <c:pt idx="3">
                  <c:v>32</c:v>
                </c:pt>
                <c:pt idx="6">
                  <c:v>50</c:v>
                </c:pt>
                <c:pt idx="9">
                  <c:v>44</c:v>
                </c:pt>
                <c:pt idx="12">
                  <c:v>40</c:v>
                </c:pt>
              </c:numCache>
            </c:numRef>
          </c:val>
          <c:extLst>
            <c:ext xmlns:c16="http://schemas.microsoft.com/office/drawing/2014/chart" uri="{C3380CC4-5D6E-409C-BE32-E72D297353CC}">
              <c16:uniqueId val="{00000009-ED20-425C-8594-3D6B981951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38085</c:v>
                </c:pt>
                <c:pt idx="3">
                  <c:v>37376</c:v>
                </c:pt>
                <c:pt idx="6">
                  <c:v>35929</c:v>
                </c:pt>
                <c:pt idx="9">
                  <c:v>35432</c:v>
                </c:pt>
                <c:pt idx="12">
                  <c:v>34045</c:v>
                </c:pt>
              </c:numCache>
            </c:numRef>
          </c:val>
          <c:extLst>
            <c:ext xmlns:c16="http://schemas.microsoft.com/office/drawing/2014/chart" uri="{C3380CC4-5D6E-409C-BE32-E72D297353CC}">
              <c16:uniqueId val="{0000000A-ED20-425C-8594-3D6B9819511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20-425C-8594-3D6B9819511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9757</c:v>
                </c:pt>
                <c:pt idx="1">
                  <c:v>9776</c:v>
                </c:pt>
                <c:pt idx="2">
                  <c:v>9773</c:v>
                </c:pt>
              </c:numCache>
            </c:numRef>
          </c:val>
          <c:extLst>
            <c:ext xmlns:c16="http://schemas.microsoft.com/office/drawing/2014/chart" uri="{C3380CC4-5D6E-409C-BE32-E72D297353CC}">
              <c16:uniqueId val="{00000000-46E9-4F05-90EB-035BE19CD7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3103</c:v>
                </c:pt>
                <c:pt idx="1">
                  <c:v>2983</c:v>
                </c:pt>
                <c:pt idx="2">
                  <c:v>2951</c:v>
                </c:pt>
              </c:numCache>
            </c:numRef>
          </c:val>
          <c:extLst>
            <c:ext xmlns:c16="http://schemas.microsoft.com/office/drawing/2014/chart" uri="{C3380CC4-5D6E-409C-BE32-E72D297353CC}">
              <c16:uniqueId val="{00000001-46E9-4F05-90EB-035BE19CD7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17007</c:v>
                </c:pt>
                <c:pt idx="1">
                  <c:v>18387</c:v>
                </c:pt>
                <c:pt idx="2">
                  <c:v>18794</c:v>
                </c:pt>
              </c:numCache>
            </c:numRef>
          </c:val>
          <c:extLst>
            <c:ext xmlns:c16="http://schemas.microsoft.com/office/drawing/2014/chart" uri="{C3380CC4-5D6E-409C-BE32-E72D297353CC}">
              <c16:uniqueId val="{00000002-46E9-4F05-90EB-035BE19CD7C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分子の構造は、地方債元利償還金の増と公営企業債の元利償還金に対する繰出金の減等により、総額では1,795百万円と前年比108百万円</a:t>
          </a:r>
          <a:r>
            <a:rPr kumimoji="1" lang="en-US" altLang="ja-JP" sz="1400">
              <a:solidFill>
                <a:schemeClr val="tx1"/>
              </a:solidFill>
              <a:latin typeface="ＭＳ ゴシック"/>
              <a:ea typeface="ＭＳ ゴシック"/>
            </a:rPr>
            <a:t>(6.5%)</a:t>
          </a:r>
          <a:r>
            <a:rPr kumimoji="1" lang="ja-JP" altLang="en-US" sz="1400">
              <a:solidFill>
                <a:schemeClr val="tx1"/>
              </a:solidFill>
              <a:latin typeface="ＭＳ ゴシック"/>
              <a:ea typeface="ＭＳ ゴシック"/>
            </a:rPr>
            <a:t>の増となっている。</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　今後も、過去に行った大型整備事業の地方債償還</a:t>
          </a:r>
          <a:r>
            <a:rPr kumimoji="1" lang="ja-JP" altLang="en-US" sz="1400">
              <a:solidFill>
                <a:schemeClr val="tx1"/>
              </a:solidFill>
              <a:effectLst/>
              <a:latin typeface="ＭＳ ゴシック"/>
              <a:ea typeface="ＭＳ ゴシック"/>
              <a:cs typeface="+mn-cs"/>
            </a:rPr>
            <a:t>により、元利償還金が高い水準で当面継続する</a:t>
          </a:r>
          <a:r>
            <a:rPr kumimoji="1" lang="ja-JP" altLang="en-US" sz="1400">
              <a:solidFill>
                <a:schemeClr val="tx1"/>
              </a:solidFill>
              <a:latin typeface="ＭＳ ゴシック"/>
              <a:ea typeface="ＭＳ ゴシック"/>
            </a:rPr>
            <a:t>見込みである。</a:t>
          </a:r>
        </a:p>
        <a:p>
          <a:r>
            <a:rPr kumimoji="1" lang="ja-JP" altLang="en-US" sz="1400">
              <a:solidFill>
                <a:schemeClr val="tx1"/>
              </a:solidFill>
              <a:latin typeface="ＭＳ ゴシック"/>
              <a:ea typeface="ＭＳ ゴシック"/>
            </a:rPr>
            <a:t>　今後も交付税算入のある地方債を有効に活用するなど、健全な財政運営に努める。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将来負担比率（分子）は年々減少傾向である。</a:t>
          </a:r>
        </a:p>
        <a:p>
          <a:r>
            <a:rPr kumimoji="1" lang="ja-JP" altLang="en-US" sz="1400">
              <a:solidFill>
                <a:schemeClr val="tx1"/>
              </a:solidFill>
              <a:latin typeface="ＭＳ ゴシック"/>
              <a:ea typeface="ＭＳ ゴシック"/>
            </a:rPr>
            <a:t>　主な要因は、地方債現在高、公営企業債等繰入見込額ともに減少したことによる。</a:t>
          </a:r>
        </a:p>
        <a:p>
          <a:r>
            <a:rPr kumimoji="1" lang="ja-JP" altLang="en-US" sz="1400">
              <a:solidFill>
                <a:schemeClr val="tx1"/>
              </a:solidFill>
              <a:latin typeface="ＭＳ ゴシック"/>
              <a:ea typeface="ＭＳ ゴシック"/>
            </a:rPr>
            <a:t>　今後は、生ごみ等資源化施設整備事業などの大型事業に伴う多額の地方債発行が予定されているが、交付税算入のある地方債を有効に活用しながら、将来負担が過度に上昇しない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岡山県真庭市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公債費の平準化・適正化を目的とした繰上償還の財源として「減債基金」42百万円の取り崩しを行った。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一方、合併特例債を原資として「真庭市振興基金」に3億円を積み立てたこと等により、基金全体としては3億73百万円の増となった。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合併特例債を原資とした「真庭市振興基金」への積み立ては、合併特例債の活用期限である令和６年度を目途に毎年計画的な積立（</a:t>
          </a:r>
          <a:r>
            <a:rPr kumimoji="1" lang="en-US" altLang="ja-JP" sz="1300">
              <a:solidFill>
                <a:schemeClr val="tx1"/>
              </a:solidFill>
              <a:effectLst/>
              <a:latin typeface="ＭＳ ゴシック"/>
              <a:ea typeface="ＭＳ ゴシック"/>
              <a:cs typeface="+mn-cs"/>
            </a:rPr>
            <a:t>3</a:t>
          </a:r>
          <a:r>
            <a:rPr kumimoji="1" lang="ja-JP" altLang="en-US" sz="1300">
              <a:solidFill>
                <a:schemeClr val="tx1"/>
              </a:solidFill>
              <a:effectLst/>
              <a:latin typeface="ＭＳ ゴシック"/>
              <a:ea typeface="ＭＳ ゴシック"/>
              <a:cs typeface="+mn-cs"/>
            </a:rPr>
            <a:t>億円程度）を継続する予定としている。</a:t>
          </a:r>
        </a:p>
        <a:p>
          <a:r>
            <a:rPr lang="ja-JP" altLang="en-US"/>
            <a:t>　</a:t>
          </a:r>
          <a:r>
            <a:rPr kumimoji="1" lang="ja-JP" altLang="en-US" sz="1300">
              <a:solidFill>
                <a:schemeClr val="tx1"/>
              </a:solidFill>
              <a:effectLst/>
              <a:latin typeface="ＭＳ ゴシック"/>
              <a:ea typeface="ＭＳ ゴシック"/>
              <a:cs typeface="+mn-cs"/>
            </a:rPr>
            <a:t>また、最重点プロジェクトと位置付けているこども・子育て施策の財源として「未来を担う人応援基金」を積極的に活用していく方針である。</a:t>
          </a:r>
        </a:p>
        <a:p>
          <a:r>
            <a:rPr kumimoji="1" lang="ja-JP" altLang="en-US" sz="1300">
              <a:solidFill>
                <a:schemeClr val="tx1"/>
              </a:solidFill>
              <a:effectLst/>
              <a:latin typeface="ＭＳ ゴシック"/>
              <a:ea typeface="ＭＳ ゴシック"/>
              <a:cs typeface="+mn-cs"/>
            </a:rPr>
            <a:t>　一方で、普通交付税の減を主要因として歳入確保が依然厳しく、財政調整基金の取り崩しを行わないと予算編成できない状況となっている。さらに、施設の老朽化による大規模改修や除却といった事業の拡大が予測され、「真庭市公共施設整備等基金」を毎年数億円規模で取り崩すと予測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真庭市公共施設整備等基金：公共施設の建設、大規模改修、解体撤去等</a:t>
          </a:r>
        </a:p>
        <a:p>
          <a:r>
            <a:rPr kumimoji="1" lang="ja-JP" altLang="en-US" sz="1300">
              <a:solidFill>
                <a:schemeClr val="tx1"/>
              </a:solidFill>
              <a:effectLst/>
              <a:latin typeface="ＭＳ ゴシック"/>
              <a:ea typeface="ＭＳ ゴシック"/>
              <a:cs typeface="+mn-cs"/>
            </a:rPr>
            <a:t>　真庭市振興基金：真庭市の振興と活力のあるまちづくりの推進</a:t>
          </a:r>
        </a:p>
        <a:p>
          <a:r>
            <a:rPr kumimoji="1" lang="ja-JP" altLang="en-US" sz="1300">
              <a:solidFill>
                <a:schemeClr val="tx1"/>
              </a:solidFill>
              <a:effectLst/>
              <a:latin typeface="ＭＳ ゴシック"/>
              <a:ea typeface="ＭＳ ゴシック"/>
              <a:cs typeface="+mn-cs"/>
            </a:rPr>
            <a:t>　真庭市未来を担う人応援基金：真庭市において積極的な取組を行う人を応援することにより未来を担う人を育てる事業の推進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真庭市公共施設整備等基金：施設の長寿命化を目的とした大規模改修及び除却に活用したことによる減</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真庭市振興基金：合併特例債を原資として3億円を積み立てたことによる増加</a:t>
          </a:r>
        </a:p>
        <a:p>
          <a:r>
            <a:rPr kumimoji="1" lang="ja-JP" altLang="en-US" sz="1300">
              <a:solidFill>
                <a:schemeClr val="tx1"/>
              </a:solidFill>
              <a:effectLst/>
              <a:latin typeface="ＭＳ ゴシック"/>
              <a:ea typeface="ＭＳ ゴシック"/>
              <a:cs typeface="+mn-cs"/>
            </a:rPr>
            <a:t>　その他各種基金利息等の積立による増加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真庭市振興基金：合併特例債の活用により令和６年度まで毎年度計画的に積立予定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年間の財源調整に伴う</a:t>
          </a:r>
          <a:r>
            <a:rPr kumimoji="1" lang="ja-JP" altLang="en-US" sz="1300">
              <a:solidFill>
                <a:schemeClr val="tx1"/>
              </a:solidFill>
              <a:effectLst/>
              <a:latin typeface="ＭＳ ゴシック"/>
              <a:ea typeface="ＭＳ ゴシック"/>
              <a:cs typeface="+mn-cs"/>
            </a:rPr>
            <a:t>微減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当初予算編成時に財政調整基金の取り崩しが常態化している。</a:t>
          </a:r>
        </a:p>
        <a:p>
          <a:r>
            <a:rPr kumimoji="1" lang="ja-JP" altLang="en-US" sz="1300">
              <a:solidFill>
                <a:schemeClr val="tx1"/>
              </a:solidFill>
              <a:effectLst/>
              <a:latin typeface="ＭＳ ゴシック"/>
              <a:ea typeface="ＭＳ ゴシック"/>
              <a:cs typeface="+mn-cs"/>
            </a:rPr>
            <a:t>　このため、</a:t>
          </a:r>
          <a:r>
            <a:rPr kumimoji="1" lang="en-US" altLang="ja-JP" sz="1300">
              <a:solidFill>
                <a:schemeClr val="tx1"/>
              </a:solidFill>
              <a:effectLst/>
              <a:latin typeface="ＭＳ ゴシック"/>
              <a:ea typeface="ＭＳ ゴシック"/>
              <a:cs typeface="+mn-cs"/>
            </a:rPr>
            <a:t>CAPD</a:t>
          </a:r>
          <a:r>
            <a:rPr kumimoji="1" lang="ja-JP" altLang="en-US" sz="1300">
              <a:solidFill>
                <a:schemeClr val="tx1"/>
              </a:solidFill>
              <a:effectLst/>
              <a:latin typeface="ＭＳ ゴシック"/>
              <a:ea typeface="ＭＳ ゴシック"/>
              <a:cs typeface="+mn-cs"/>
            </a:rPr>
            <a:t>による不要不急の事務事業の改廃や省エネ機器導入等による経常経費削減など、あらゆる面から歳出抑制に努め、現在の基金規模を可能な限り維持することを目指す。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en-US" sz="1300">
              <a:latin typeface="ＭＳ ゴシック"/>
              <a:ea typeface="ＭＳ ゴシック"/>
            </a:rPr>
            <a:t>繰上償還財源として42百万円を取り崩したことによる減少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人口減少対策や地域振興のため、近年大型投資を積極的に実施したため、今後一時的に地方債償還額が伸びる（令和９年度がピーク）と想定している。</a:t>
          </a:r>
        </a:p>
        <a:p>
          <a:r>
            <a:rPr kumimoji="1" lang="ja-JP" altLang="en-US" sz="1300">
              <a:solidFill>
                <a:schemeClr val="tx1"/>
              </a:solidFill>
              <a:effectLst/>
              <a:latin typeface="ＭＳ ゴシック"/>
              <a:ea typeface="ＭＳ ゴシック"/>
              <a:cs typeface="+mn-cs"/>
            </a:rPr>
            <a:t>　公債費の平準化・適正化を図るため、令和２年度から決算剰余金及び減債基金繰入金を財源として繰上償還を実施している。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42,586
42,245
828.53
35,484,986
33,516,731
1,629,685
19,922,369
34,044,791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令和３年度</a:t>
          </a:r>
          <a:r>
            <a:rPr kumimoji="1" lang="ja-JP" altLang="ja-JP" sz="1300">
              <a:solidFill>
                <a:schemeClr val="tx1"/>
              </a:solidFill>
              <a:effectLst/>
              <a:latin typeface="ＭＳ Ｐゴシック"/>
              <a:ea typeface="ＭＳ Ｐゴシック"/>
              <a:cs typeface="+mn-cs"/>
            </a:rPr>
            <a:t>と同値の0.29となり、類似団体平均</a:t>
          </a:r>
          <a:r>
            <a:rPr kumimoji="1" lang="en-US" altLang="ja-JP" sz="1300">
              <a:solidFill>
                <a:schemeClr val="tx1"/>
              </a:solidFill>
              <a:effectLst/>
              <a:latin typeface="ＭＳ Ｐゴシック"/>
              <a:ea typeface="ＭＳ Ｐゴシック"/>
              <a:cs typeface="+mn-cs"/>
            </a:rPr>
            <a:t>0.38</a:t>
          </a:r>
          <a:r>
            <a:rPr kumimoji="1" lang="ja-JP" altLang="ja-JP" sz="1300">
              <a:solidFill>
                <a:schemeClr val="tx1"/>
              </a:solidFill>
              <a:effectLst/>
              <a:latin typeface="ＭＳ Ｐゴシック"/>
              <a:ea typeface="ＭＳ Ｐゴシック"/>
              <a:cs typeface="+mn-cs"/>
            </a:rPr>
            <a:t>を下回っている状況である。</a:t>
          </a:r>
          <a:r>
            <a:rPr kumimoji="1" lang="ja-JP" altLang="en-US" sz="1300">
              <a:solidFill>
                <a:schemeClr val="tx1"/>
              </a:solidFill>
              <a:latin typeface="ＭＳ Ｐゴシック"/>
              <a:ea typeface="ＭＳ Ｐゴシック"/>
            </a:rPr>
            <a:t>今後も「第２次真庭市総合計画」に基づく施策、事業に効率的かつ計画的に取り組み、人口減少のスピードを緩やかにするため、出生数の増加、健康長寿の促進等を図り、人口減少社会への対応と活力あるまちづくりを展開するとともに、行政経営の最適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8445"/>
    <xdr:sp macro="" textlink="">
      <xdr:nvSpPr>
        <xdr:cNvPr id="54" name="テキスト ボックス 53"/>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8445"/>
    <xdr:sp macro="" textlink="">
      <xdr:nvSpPr>
        <xdr:cNvPr id="56" name="テキスト ボックス 55"/>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3"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100330</xdr:rowOff>
    </xdr:from>
    <xdr:ext cx="762000" cy="258445"/>
    <xdr:sp macro="" textlink="">
      <xdr:nvSpPr>
        <xdr:cNvPr id="65" name="財政力最大値テキスト"/>
        <xdr:cNvSpPr txBox="1"/>
      </xdr:nvSpPr>
      <xdr:spPr>
        <a:xfrm>
          <a:off x="50419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0.76</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7" name="直線コネクタ 66"/>
        <xdr:cNvCxnSpPr/>
      </xdr:nvCxnSpPr>
      <xdr:spPr>
        <a:xfrm>
          <a:off x="4114800" y="7491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39370</xdr:rowOff>
    </xdr:from>
    <xdr:ext cx="762000" cy="259080"/>
    <xdr:sp macro="" textlink="">
      <xdr:nvSpPr>
        <xdr:cNvPr id="68" name="財政力平均値テキスト"/>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119380</xdr:rowOff>
    </xdr:to>
    <xdr:cxnSp macro="">
      <xdr:nvCxnSpPr>
        <xdr:cNvPr id="70" name="直線コネクタ 69"/>
        <xdr:cNvCxnSpPr/>
      </xdr:nvCxnSpPr>
      <xdr:spPr>
        <a:xfrm>
          <a:off x="3225800" y="74676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134620</xdr:rowOff>
    </xdr:from>
    <xdr:ext cx="736600" cy="258445"/>
    <xdr:sp macro="" textlink="">
      <xdr:nvSpPr>
        <xdr:cNvPr id="72" name="テキスト ボックス 71"/>
        <xdr:cNvSpPr txBox="1"/>
      </xdr:nvSpPr>
      <xdr:spPr>
        <a:xfrm>
          <a:off x="3733800" y="6992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95250</xdr:rowOff>
    </xdr:from>
    <xdr:to>
      <xdr:col>15</xdr:col>
      <xdr:colOff>82550</xdr:colOff>
      <xdr:row>43</xdr:row>
      <xdr:rowOff>119380</xdr:rowOff>
    </xdr:to>
    <xdr:cxnSp macro="">
      <xdr:nvCxnSpPr>
        <xdr:cNvPr id="73" name="直線コネクタ 72"/>
        <xdr:cNvCxnSpPr/>
      </xdr:nvCxnSpPr>
      <xdr:spPr>
        <a:xfrm flipV="1">
          <a:off x="2336800" y="74676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86360</xdr:rowOff>
    </xdr:from>
    <xdr:ext cx="762000" cy="258445"/>
    <xdr:sp macro="" textlink="">
      <xdr:nvSpPr>
        <xdr:cNvPr id="75" name="テキスト ボックス 74"/>
        <xdr:cNvSpPr txBox="1"/>
      </xdr:nvSpPr>
      <xdr:spPr>
        <a:xfrm>
          <a:off x="2844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95250</xdr:rowOff>
    </xdr:from>
    <xdr:to>
      <xdr:col>11</xdr:col>
      <xdr:colOff>31750</xdr:colOff>
      <xdr:row>43</xdr:row>
      <xdr:rowOff>119380</xdr:rowOff>
    </xdr:to>
    <xdr:cxnSp macro="">
      <xdr:nvCxnSpPr>
        <xdr:cNvPr id="76" name="直線コネクタ 75"/>
        <xdr:cNvCxnSpPr/>
      </xdr:nvCxnSpPr>
      <xdr:spPr>
        <a:xfrm>
          <a:off x="1447800" y="74676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86360</xdr:rowOff>
    </xdr:from>
    <xdr:ext cx="762000" cy="258445"/>
    <xdr:sp macro="" textlink="">
      <xdr:nvSpPr>
        <xdr:cNvPr id="78" name="テキスト ボックス 77"/>
        <xdr:cNvSpPr txBox="1"/>
      </xdr:nvSpPr>
      <xdr:spPr>
        <a:xfrm>
          <a:off x="1955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110490</xdr:rowOff>
    </xdr:from>
    <xdr:ext cx="762000" cy="258445"/>
    <xdr:sp macro="" textlink="">
      <xdr:nvSpPr>
        <xdr:cNvPr id="80" name="テキスト ボックス 79"/>
        <xdr:cNvSpPr txBox="1"/>
      </xdr:nvSpPr>
      <xdr:spPr>
        <a:xfrm>
          <a:off x="1066800" y="6968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6" name="楕円 85"/>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40640</xdr:rowOff>
    </xdr:from>
    <xdr:ext cx="762000" cy="258445"/>
    <xdr:sp macro="" textlink="">
      <xdr:nvSpPr>
        <xdr:cNvPr id="87" name="財政力該当値テキスト"/>
        <xdr:cNvSpPr txBox="1"/>
      </xdr:nvSpPr>
      <xdr:spPr>
        <a:xfrm>
          <a:off x="5041900" y="7412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8" name="楕円 87"/>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154940</xdr:rowOff>
    </xdr:from>
    <xdr:ext cx="736600" cy="258445"/>
    <xdr:sp macro="" textlink="">
      <xdr:nvSpPr>
        <xdr:cNvPr id="89" name="テキスト ボックス 88"/>
        <xdr:cNvSpPr txBox="1"/>
      </xdr:nvSpPr>
      <xdr:spPr>
        <a:xfrm>
          <a:off x="3733800" y="75272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130810</xdr:rowOff>
    </xdr:from>
    <xdr:ext cx="762000" cy="259080"/>
    <xdr:sp macro="" textlink="">
      <xdr:nvSpPr>
        <xdr:cNvPr id="91" name="テキスト ボックス 90"/>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92" name="楕円 91"/>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154940</xdr:rowOff>
    </xdr:from>
    <xdr:ext cx="762000" cy="258445"/>
    <xdr:sp macro="" textlink="">
      <xdr:nvSpPr>
        <xdr:cNvPr id="93" name="テキスト ボックス 92"/>
        <xdr:cNvSpPr txBox="1"/>
      </xdr:nvSpPr>
      <xdr:spPr>
        <a:xfrm>
          <a:off x="1955800" y="7527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130810</xdr:rowOff>
    </xdr:from>
    <xdr:ext cx="762000" cy="259080"/>
    <xdr:sp macro="" textlink="">
      <xdr:nvSpPr>
        <xdr:cNvPr id="95" name="テキスト ボックス 94"/>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7" name="テキスト ボックス 96"/>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8" name="テキスト ボックス 97"/>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４年度は過去に実施した大型整備事業の元金償還開始に伴う公債費、光熱費や委託料等の経常歳出の増加に加え、令和３年度に臨時算定された普通交付税が減少となり経常歳入が急減した結果、令和３年度比5.3ポイントの大幅増となった。</a:t>
          </a:r>
        </a:p>
        <a:p>
          <a:r>
            <a:rPr kumimoji="1" lang="ja-JP" altLang="en-US" sz="1300">
              <a:solidFill>
                <a:schemeClr val="tx1"/>
              </a:solidFill>
              <a:latin typeface="ＭＳ Ｐゴシック"/>
              <a:ea typeface="ＭＳ Ｐゴシック"/>
            </a:rPr>
            <a:t>　今後も、物価高騰の影響により経常歳出の増加が見込まれているため、財政計画の見直しや予算編成において経費削減を徹底し、歳入を見越した計画的な事業実施により、持続可能な財政運営に努める。</a:t>
          </a:r>
        </a:p>
      </xdr:txBody>
    </xdr:sp>
    <xdr:clientData/>
  </xdr:twoCellAnchor>
  <xdr:oneCellAnchor>
    <xdr:from>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1" name="テキスト ボックス 110"/>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2" name="直線コネクタ 111"/>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3" name="テキスト ボックス 112"/>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4" name="直線コネクタ 113"/>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5" name="テキスト ボックス 114"/>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6" name="直線コネクタ 115"/>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7" name="テキスト ボックス 116"/>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18" name="直線コネクタ 117"/>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19" name="テキスト ボックス 118"/>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0" name="直線コネクタ 119"/>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8445"/>
    <xdr:sp macro="" textlink="">
      <xdr:nvSpPr>
        <xdr:cNvPr id="121" name="テキスト ボックス 120"/>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2" name="直線コネクタ 121"/>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8445"/>
    <xdr:sp macro="" textlink="">
      <xdr:nvSpPr>
        <xdr:cNvPr id="123" name="テキスト ボックス 122"/>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116840</xdr:rowOff>
    </xdr:to>
    <xdr:cxnSp macro="">
      <xdr:nvCxnSpPr>
        <xdr:cNvPr id="127" name="直線コネクタ 126"/>
        <xdr:cNvCxnSpPr/>
      </xdr:nvCxnSpPr>
      <xdr:spPr>
        <a:xfrm flipV="1">
          <a:off x="4953000" y="10022840"/>
          <a:ext cx="0" cy="14097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88900</xdr:rowOff>
    </xdr:from>
    <xdr:ext cx="762000" cy="258445"/>
    <xdr:sp macro="" textlink="">
      <xdr:nvSpPr>
        <xdr:cNvPr id="128" name="財政構造の弾力性最小値テキスト"/>
        <xdr:cNvSpPr txBox="1"/>
      </xdr:nvSpPr>
      <xdr:spPr>
        <a:xfrm>
          <a:off x="5041900" y="11404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116840</xdr:rowOff>
    </xdr:from>
    <xdr:to>
      <xdr:col>24</xdr:col>
      <xdr:colOff>12700</xdr:colOff>
      <xdr:row>66</xdr:row>
      <xdr:rowOff>116840</xdr:rowOff>
    </xdr:to>
    <xdr:cxnSp macro="">
      <xdr:nvCxnSpPr>
        <xdr:cNvPr id="129" name="直線コネクタ 128"/>
        <xdr:cNvCxnSpPr/>
      </xdr:nvCxnSpPr>
      <xdr:spPr>
        <a:xfrm>
          <a:off x="4864100" y="1143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165100</xdr:rowOff>
    </xdr:from>
    <xdr:ext cx="762000" cy="259080"/>
    <xdr:sp macro="" textlink="">
      <xdr:nvSpPr>
        <xdr:cNvPr id="130"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38100</xdr:rowOff>
    </xdr:from>
    <xdr:to>
      <xdr:col>23</xdr:col>
      <xdr:colOff>133350</xdr:colOff>
      <xdr:row>60</xdr:row>
      <xdr:rowOff>49530</xdr:rowOff>
    </xdr:to>
    <xdr:cxnSp macro="">
      <xdr:nvCxnSpPr>
        <xdr:cNvPr id="132" name="直線コネクタ 131"/>
        <xdr:cNvCxnSpPr/>
      </xdr:nvCxnSpPr>
      <xdr:spPr>
        <a:xfrm>
          <a:off x="4114800" y="1015365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163195</xdr:rowOff>
    </xdr:from>
    <xdr:ext cx="762000" cy="259080"/>
    <xdr:sp macro="" textlink="">
      <xdr:nvSpPr>
        <xdr:cNvPr id="133" name="財政構造の弾力性平均値テキスト"/>
        <xdr:cNvSpPr txBox="1"/>
      </xdr:nvSpPr>
      <xdr:spPr>
        <a:xfrm>
          <a:off x="5041900" y="102787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19685</xdr:rowOff>
    </xdr:from>
    <xdr:to>
      <xdr:col>23</xdr:col>
      <xdr:colOff>184150</xdr:colOff>
      <xdr:row>60</xdr:row>
      <xdr:rowOff>121285</xdr:rowOff>
    </xdr:to>
    <xdr:sp macro="" textlink="">
      <xdr:nvSpPr>
        <xdr:cNvPr id="134" name="フローチャート: 判断 133"/>
        <xdr:cNvSpPr/>
      </xdr:nvSpPr>
      <xdr:spPr>
        <a:xfrm>
          <a:off x="49022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38100</xdr:rowOff>
    </xdr:from>
    <xdr:to>
      <xdr:col>19</xdr:col>
      <xdr:colOff>133350</xdr:colOff>
      <xdr:row>59</xdr:row>
      <xdr:rowOff>158750</xdr:rowOff>
    </xdr:to>
    <xdr:cxnSp macro="">
      <xdr:nvCxnSpPr>
        <xdr:cNvPr id="135" name="直線コネクタ 134"/>
        <xdr:cNvCxnSpPr/>
      </xdr:nvCxnSpPr>
      <xdr:spPr>
        <a:xfrm flipV="1">
          <a:off x="3225800" y="1015365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59690</xdr:rowOff>
    </xdr:from>
    <xdr:to>
      <xdr:col>19</xdr:col>
      <xdr:colOff>184150</xdr:colOff>
      <xdr:row>59</xdr:row>
      <xdr:rowOff>161290</xdr:rowOff>
    </xdr:to>
    <xdr:sp macro="" textlink="">
      <xdr:nvSpPr>
        <xdr:cNvPr id="136" name="フローチャート: 判断 135"/>
        <xdr:cNvSpPr/>
      </xdr:nvSpPr>
      <xdr:spPr>
        <a:xfrm>
          <a:off x="40640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146050</xdr:rowOff>
    </xdr:from>
    <xdr:ext cx="736600" cy="258445"/>
    <xdr:sp macro="" textlink="">
      <xdr:nvSpPr>
        <xdr:cNvPr id="137" name="テキスト ボックス 136"/>
        <xdr:cNvSpPr txBox="1"/>
      </xdr:nvSpPr>
      <xdr:spPr>
        <a:xfrm>
          <a:off x="3733800" y="10261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158750</xdr:rowOff>
    </xdr:from>
    <xdr:to>
      <xdr:col>15</xdr:col>
      <xdr:colOff>82550</xdr:colOff>
      <xdr:row>60</xdr:row>
      <xdr:rowOff>4445</xdr:rowOff>
    </xdr:to>
    <xdr:cxnSp macro="">
      <xdr:nvCxnSpPr>
        <xdr:cNvPr id="138" name="直線コネクタ 137"/>
        <xdr:cNvCxnSpPr/>
      </xdr:nvCxnSpPr>
      <xdr:spPr>
        <a:xfrm flipV="1">
          <a:off x="2336800" y="102743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26035</xdr:rowOff>
    </xdr:from>
    <xdr:to>
      <xdr:col>15</xdr:col>
      <xdr:colOff>133350</xdr:colOff>
      <xdr:row>60</xdr:row>
      <xdr:rowOff>127635</xdr:rowOff>
    </xdr:to>
    <xdr:sp macro="" textlink="">
      <xdr:nvSpPr>
        <xdr:cNvPr id="139" name="フローチャート: 判断 138"/>
        <xdr:cNvSpPr/>
      </xdr:nvSpPr>
      <xdr:spPr>
        <a:xfrm>
          <a:off x="3175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112395</xdr:rowOff>
    </xdr:from>
    <xdr:ext cx="762000" cy="258445"/>
    <xdr:sp macro="" textlink="">
      <xdr:nvSpPr>
        <xdr:cNvPr id="140" name="テキスト ボックス 139"/>
        <xdr:cNvSpPr txBox="1"/>
      </xdr:nvSpPr>
      <xdr:spPr>
        <a:xfrm>
          <a:off x="2844800" y="10399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155575</xdr:rowOff>
    </xdr:from>
    <xdr:to>
      <xdr:col>11</xdr:col>
      <xdr:colOff>31750</xdr:colOff>
      <xdr:row>60</xdr:row>
      <xdr:rowOff>4445</xdr:rowOff>
    </xdr:to>
    <xdr:cxnSp macro="">
      <xdr:nvCxnSpPr>
        <xdr:cNvPr id="141" name="直線コネクタ 140"/>
        <xdr:cNvCxnSpPr/>
      </xdr:nvCxnSpPr>
      <xdr:spPr>
        <a:xfrm>
          <a:off x="1447800" y="102711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67945</xdr:rowOff>
    </xdr:from>
    <xdr:to>
      <xdr:col>11</xdr:col>
      <xdr:colOff>82550</xdr:colOff>
      <xdr:row>60</xdr:row>
      <xdr:rowOff>169545</xdr:rowOff>
    </xdr:to>
    <xdr:sp macro="" textlink="">
      <xdr:nvSpPr>
        <xdr:cNvPr id="142" name="フローチャート: 判断 141"/>
        <xdr:cNvSpPr/>
      </xdr:nvSpPr>
      <xdr:spPr>
        <a:xfrm>
          <a:off x="2286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154940</xdr:rowOff>
    </xdr:from>
    <xdr:ext cx="762000" cy="258445"/>
    <xdr:sp macro="" textlink="">
      <xdr:nvSpPr>
        <xdr:cNvPr id="143" name="テキスト ボックス 142"/>
        <xdr:cNvSpPr txBox="1"/>
      </xdr:nvSpPr>
      <xdr:spPr>
        <a:xfrm>
          <a:off x="1955800" y="1044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43815</xdr:rowOff>
    </xdr:from>
    <xdr:to>
      <xdr:col>7</xdr:col>
      <xdr:colOff>31750</xdr:colOff>
      <xdr:row>60</xdr:row>
      <xdr:rowOff>145415</xdr:rowOff>
    </xdr:to>
    <xdr:sp macro="" textlink="">
      <xdr:nvSpPr>
        <xdr:cNvPr id="144" name="フローチャート: 判断 143"/>
        <xdr:cNvSpPr/>
      </xdr:nvSpPr>
      <xdr:spPr>
        <a:xfrm>
          <a:off x="1397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130175</xdr:rowOff>
    </xdr:from>
    <xdr:ext cx="762000" cy="259080"/>
    <xdr:sp macro="" textlink="">
      <xdr:nvSpPr>
        <xdr:cNvPr id="145" name="テキスト ボックス 144"/>
        <xdr:cNvSpPr txBox="1"/>
      </xdr:nvSpPr>
      <xdr:spPr>
        <a:xfrm>
          <a:off x="10668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1" name="楕円 150"/>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15240</xdr:rowOff>
    </xdr:from>
    <xdr:ext cx="762000" cy="259080"/>
    <xdr:sp macro="" textlink="">
      <xdr:nvSpPr>
        <xdr:cNvPr id="152" name="財政構造の弾力性該当値テキスト"/>
        <xdr:cNvSpPr txBox="1"/>
      </xdr:nvSpPr>
      <xdr:spPr>
        <a:xfrm>
          <a:off x="5041900" y="1013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58</xdr:row>
      <xdr:rowOff>158750</xdr:rowOff>
    </xdr:from>
    <xdr:to>
      <xdr:col>19</xdr:col>
      <xdr:colOff>184150</xdr:colOff>
      <xdr:row>59</xdr:row>
      <xdr:rowOff>88900</xdr:rowOff>
    </xdr:to>
    <xdr:sp macro="" textlink="">
      <xdr:nvSpPr>
        <xdr:cNvPr id="153" name="楕円 152"/>
        <xdr:cNvSpPr/>
      </xdr:nvSpPr>
      <xdr:spPr>
        <a:xfrm>
          <a:off x="40640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99060</xdr:rowOff>
    </xdr:from>
    <xdr:ext cx="736600" cy="258445"/>
    <xdr:sp macro="" textlink="">
      <xdr:nvSpPr>
        <xdr:cNvPr id="154" name="テキスト ボックス 153"/>
        <xdr:cNvSpPr txBox="1"/>
      </xdr:nvSpPr>
      <xdr:spPr>
        <a:xfrm>
          <a:off x="3733800" y="9871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107950</xdr:rowOff>
    </xdr:from>
    <xdr:to>
      <xdr:col>15</xdr:col>
      <xdr:colOff>133350</xdr:colOff>
      <xdr:row>60</xdr:row>
      <xdr:rowOff>38100</xdr:rowOff>
    </xdr:to>
    <xdr:sp macro="" textlink="">
      <xdr:nvSpPr>
        <xdr:cNvPr id="155" name="楕円 154"/>
        <xdr:cNvSpPr/>
      </xdr:nvSpPr>
      <xdr:spPr>
        <a:xfrm>
          <a:off x="3175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48260</xdr:rowOff>
    </xdr:from>
    <xdr:ext cx="762000" cy="259080"/>
    <xdr:sp macro="" textlink="">
      <xdr:nvSpPr>
        <xdr:cNvPr id="156" name="テキスト ボックス 155"/>
        <xdr:cNvSpPr txBox="1"/>
      </xdr:nvSpPr>
      <xdr:spPr>
        <a:xfrm>
          <a:off x="2844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125095</xdr:rowOff>
    </xdr:from>
    <xdr:to>
      <xdr:col>11</xdr:col>
      <xdr:colOff>82550</xdr:colOff>
      <xdr:row>60</xdr:row>
      <xdr:rowOff>55245</xdr:rowOff>
    </xdr:to>
    <xdr:sp macro="" textlink="">
      <xdr:nvSpPr>
        <xdr:cNvPr id="157" name="楕円 156"/>
        <xdr:cNvSpPr/>
      </xdr:nvSpPr>
      <xdr:spPr>
        <a:xfrm>
          <a:off x="2286000" y="102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65405</xdr:rowOff>
    </xdr:from>
    <xdr:ext cx="762000" cy="258445"/>
    <xdr:sp macro="" textlink="">
      <xdr:nvSpPr>
        <xdr:cNvPr id="158" name="テキスト ボックス 157"/>
        <xdr:cNvSpPr txBox="1"/>
      </xdr:nvSpPr>
      <xdr:spPr>
        <a:xfrm>
          <a:off x="1955800" y="10009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104775</xdr:rowOff>
    </xdr:from>
    <xdr:to>
      <xdr:col>7</xdr:col>
      <xdr:colOff>31750</xdr:colOff>
      <xdr:row>60</xdr:row>
      <xdr:rowOff>34925</xdr:rowOff>
    </xdr:to>
    <xdr:sp macro="" textlink="">
      <xdr:nvSpPr>
        <xdr:cNvPr id="159" name="楕円 158"/>
        <xdr:cNvSpPr/>
      </xdr:nvSpPr>
      <xdr:spPr>
        <a:xfrm>
          <a:off x="1397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45085</xdr:rowOff>
    </xdr:from>
    <xdr:ext cx="762000" cy="258445"/>
    <xdr:sp macro="" textlink="">
      <xdr:nvSpPr>
        <xdr:cNvPr id="160" name="テキスト ボックス 159"/>
        <xdr:cNvSpPr txBox="1"/>
      </xdr:nvSpPr>
      <xdr:spPr>
        <a:xfrm>
          <a:off x="1066800" y="998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[279,844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170,822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tx1"/>
              </a:solidFill>
              <a:latin typeface="ＭＳ Ｐゴシック"/>
              <a:ea typeface="ＭＳ Ｐゴシック"/>
            </a:rPr>
            <a:t>　令和３年度比では約22千円増加した。これは、物件費では、物価高騰対策事業の実施や光熱費による増、維持補修費では除雪経費が前年度より増加したことなどが主な要因である。</a:t>
          </a:r>
          <a:endParaRPr kumimoji="1" lang="en-US" altLang="ja-JP"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　また、類似団体平均を上回っているのは、ごみ処理施設や保育所・こども園などの施設運営を直営で行っており、運営に係る人件費や物件費及び施設管理に係る維持管理費等の費用が比較的多く掛かっていることが要因と考えられる。</a:t>
          </a:r>
        </a:p>
      </xdr:txBody>
    </xdr:sp>
    <xdr:clientData/>
  </xdr:twoCellAnchor>
  <xdr:oneCellAnchor>
    <xdr:from>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8" name="テキスト ボックス 177"/>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80" name="テキスト ボックス 179"/>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60960</xdr:rowOff>
    </xdr:from>
    <xdr:to>
      <xdr:col>23</xdr:col>
      <xdr:colOff>133350</xdr:colOff>
      <xdr:row>88</xdr:row>
      <xdr:rowOff>133985</xdr:rowOff>
    </xdr:to>
    <xdr:cxnSp macro="">
      <xdr:nvCxnSpPr>
        <xdr:cNvPr id="191" name="直線コネクタ 190"/>
        <xdr:cNvCxnSpPr/>
      </xdr:nvCxnSpPr>
      <xdr:spPr>
        <a:xfrm flipV="1">
          <a:off x="4953000" y="13948410"/>
          <a:ext cx="0" cy="1273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106045</xdr:rowOff>
    </xdr:from>
    <xdr:ext cx="762000" cy="259080"/>
    <xdr:sp macro="" textlink="">
      <xdr:nvSpPr>
        <xdr:cNvPr id="192" name="人件費・物件費等の状況最小値テキスト"/>
        <xdr:cNvSpPr txBox="1"/>
      </xdr:nvSpPr>
      <xdr:spPr>
        <a:xfrm>
          <a:off x="5041900" y="151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857,811</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133985</xdr:rowOff>
    </xdr:from>
    <xdr:to>
      <xdr:col>24</xdr:col>
      <xdr:colOff>12700</xdr:colOff>
      <xdr:row>88</xdr:row>
      <xdr:rowOff>133985</xdr:rowOff>
    </xdr:to>
    <xdr:cxnSp macro="">
      <xdr:nvCxnSpPr>
        <xdr:cNvPr id="193" name="直線コネクタ 192"/>
        <xdr:cNvCxnSpPr/>
      </xdr:nvCxnSpPr>
      <xdr:spPr>
        <a:xfrm>
          <a:off x="4864100" y="1522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147320</xdr:rowOff>
    </xdr:from>
    <xdr:ext cx="762000" cy="259080"/>
    <xdr:sp macro="" textlink="">
      <xdr:nvSpPr>
        <xdr:cNvPr id="194" name="人件費・物件費等の状況最大値テキスト"/>
        <xdr:cNvSpPr txBox="1"/>
      </xdr:nvSpPr>
      <xdr:spPr>
        <a:xfrm>
          <a:off x="5041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119,029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60960</xdr:rowOff>
    </xdr:from>
    <xdr:to>
      <xdr:col>24</xdr:col>
      <xdr:colOff>12700</xdr:colOff>
      <xdr:row>81</xdr:row>
      <xdr:rowOff>60960</xdr:rowOff>
    </xdr:to>
    <xdr:cxnSp macro="">
      <xdr:nvCxnSpPr>
        <xdr:cNvPr id="195" name="直線コネクタ 194"/>
        <xdr:cNvCxnSpPr/>
      </xdr:nvCxnSpPr>
      <xdr:spPr>
        <a:xfrm>
          <a:off x="4864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128270</xdr:rowOff>
    </xdr:from>
    <xdr:to>
      <xdr:col>23</xdr:col>
      <xdr:colOff>133350</xdr:colOff>
      <xdr:row>82</xdr:row>
      <xdr:rowOff>166370</xdr:rowOff>
    </xdr:to>
    <xdr:cxnSp macro="">
      <xdr:nvCxnSpPr>
        <xdr:cNvPr id="196" name="直線コネクタ 195"/>
        <xdr:cNvCxnSpPr/>
      </xdr:nvCxnSpPr>
      <xdr:spPr>
        <a:xfrm>
          <a:off x="4114800" y="141871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17780</xdr:rowOff>
    </xdr:from>
    <xdr:ext cx="762000" cy="258445"/>
    <xdr:sp macro="" textlink="">
      <xdr:nvSpPr>
        <xdr:cNvPr id="197" name="人件費・物件費等の状況平均値テキスト"/>
        <xdr:cNvSpPr txBox="1"/>
      </xdr:nvSpPr>
      <xdr:spPr>
        <a:xfrm>
          <a:off x="5041900" y="139052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213,409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1270</xdr:rowOff>
    </xdr:from>
    <xdr:to>
      <xdr:col>23</xdr:col>
      <xdr:colOff>184150</xdr:colOff>
      <xdr:row>82</xdr:row>
      <xdr:rowOff>102870</xdr:rowOff>
    </xdr:to>
    <xdr:sp macro="" textlink="">
      <xdr:nvSpPr>
        <xdr:cNvPr id="198" name="フローチャート: 判断 197"/>
        <xdr:cNvSpPr/>
      </xdr:nvSpPr>
      <xdr:spPr>
        <a:xfrm>
          <a:off x="49022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104775</xdr:rowOff>
    </xdr:from>
    <xdr:to>
      <xdr:col>19</xdr:col>
      <xdr:colOff>133350</xdr:colOff>
      <xdr:row>82</xdr:row>
      <xdr:rowOff>128270</xdr:rowOff>
    </xdr:to>
    <xdr:cxnSp macro="">
      <xdr:nvCxnSpPr>
        <xdr:cNvPr id="199" name="直線コネクタ 198"/>
        <xdr:cNvCxnSpPr/>
      </xdr:nvCxnSpPr>
      <xdr:spPr>
        <a:xfrm>
          <a:off x="3225800" y="141636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161290</xdr:rowOff>
    </xdr:from>
    <xdr:to>
      <xdr:col>19</xdr:col>
      <xdr:colOff>184150</xdr:colOff>
      <xdr:row>82</xdr:row>
      <xdr:rowOff>91440</xdr:rowOff>
    </xdr:to>
    <xdr:sp macro="" textlink="">
      <xdr:nvSpPr>
        <xdr:cNvPr id="200" name="フローチャート: 判断 199"/>
        <xdr:cNvSpPr/>
      </xdr:nvSpPr>
      <xdr:spPr>
        <a:xfrm>
          <a:off x="4064000" y="1404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101600</xdr:rowOff>
    </xdr:from>
    <xdr:ext cx="736600" cy="259080"/>
    <xdr:sp macro="" textlink="">
      <xdr:nvSpPr>
        <xdr:cNvPr id="201" name="テキスト ボックス 200"/>
        <xdr:cNvSpPr txBox="1"/>
      </xdr:nvSpPr>
      <xdr:spPr>
        <a:xfrm>
          <a:off x="3733800" y="13817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64770</xdr:rowOff>
    </xdr:from>
    <xdr:to>
      <xdr:col>15</xdr:col>
      <xdr:colOff>82550</xdr:colOff>
      <xdr:row>82</xdr:row>
      <xdr:rowOff>104775</xdr:rowOff>
    </xdr:to>
    <xdr:cxnSp macro="">
      <xdr:nvCxnSpPr>
        <xdr:cNvPr id="202" name="直線コネクタ 201"/>
        <xdr:cNvCxnSpPr/>
      </xdr:nvCxnSpPr>
      <xdr:spPr>
        <a:xfrm>
          <a:off x="2336800" y="141236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140970</xdr:rowOff>
    </xdr:from>
    <xdr:to>
      <xdr:col>15</xdr:col>
      <xdr:colOff>133350</xdr:colOff>
      <xdr:row>82</xdr:row>
      <xdr:rowOff>71120</xdr:rowOff>
    </xdr:to>
    <xdr:sp macro="" textlink="">
      <xdr:nvSpPr>
        <xdr:cNvPr id="203" name="フローチャート: 判断 202"/>
        <xdr:cNvSpPr/>
      </xdr:nvSpPr>
      <xdr:spPr>
        <a:xfrm>
          <a:off x="3175000" y="1402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81280</xdr:rowOff>
    </xdr:from>
    <xdr:ext cx="762000" cy="259080"/>
    <xdr:sp macro="" textlink="">
      <xdr:nvSpPr>
        <xdr:cNvPr id="204" name="テキスト ボックス 203"/>
        <xdr:cNvSpPr txBox="1"/>
      </xdr:nvSpPr>
      <xdr:spPr>
        <a:xfrm>
          <a:off x="2844800" y="1379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54610</xdr:rowOff>
    </xdr:from>
    <xdr:to>
      <xdr:col>11</xdr:col>
      <xdr:colOff>31750</xdr:colOff>
      <xdr:row>82</xdr:row>
      <xdr:rowOff>64770</xdr:rowOff>
    </xdr:to>
    <xdr:cxnSp macro="">
      <xdr:nvCxnSpPr>
        <xdr:cNvPr id="205" name="直線コネクタ 204"/>
        <xdr:cNvCxnSpPr/>
      </xdr:nvCxnSpPr>
      <xdr:spPr>
        <a:xfrm>
          <a:off x="1447800" y="141135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113030</xdr:rowOff>
    </xdr:from>
    <xdr:to>
      <xdr:col>11</xdr:col>
      <xdr:colOff>82550</xdr:colOff>
      <xdr:row>82</xdr:row>
      <xdr:rowOff>43180</xdr:rowOff>
    </xdr:to>
    <xdr:sp macro="" textlink="">
      <xdr:nvSpPr>
        <xdr:cNvPr id="206" name="フローチャート: 判断 205"/>
        <xdr:cNvSpPr/>
      </xdr:nvSpPr>
      <xdr:spPr>
        <a:xfrm>
          <a:off x="22860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53340</xdr:rowOff>
    </xdr:from>
    <xdr:ext cx="762000" cy="258445"/>
    <xdr:sp macro="" textlink="">
      <xdr:nvSpPr>
        <xdr:cNvPr id="207" name="テキスト ボックス 206"/>
        <xdr:cNvSpPr txBox="1"/>
      </xdr:nvSpPr>
      <xdr:spPr>
        <a:xfrm>
          <a:off x="1955800" y="13769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102235</xdr:rowOff>
    </xdr:from>
    <xdr:to>
      <xdr:col>7</xdr:col>
      <xdr:colOff>31750</xdr:colOff>
      <xdr:row>82</xdr:row>
      <xdr:rowOff>32385</xdr:rowOff>
    </xdr:to>
    <xdr:sp macro="" textlink="">
      <xdr:nvSpPr>
        <xdr:cNvPr id="208" name="フローチャート: 判断 207"/>
        <xdr:cNvSpPr/>
      </xdr:nvSpPr>
      <xdr:spPr>
        <a:xfrm>
          <a:off x="1397000" y="139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42545</xdr:rowOff>
    </xdr:from>
    <xdr:ext cx="762000" cy="258445"/>
    <xdr:sp macro="" textlink="">
      <xdr:nvSpPr>
        <xdr:cNvPr id="209" name="テキスト ボックス 208"/>
        <xdr:cNvSpPr txBox="1"/>
      </xdr:nvSpPr>
      <xdr:spPr>
        <a:xfrm>
          <a:off x="1066800" y="13758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115570</xdr:rowOff>
    </xdr:from>
    <xdr:to>
      <xdr:col>23</xdr:col>
      <xdr:colOff>184150</xdr:colOff>
      <xdr:row>83</xdr:row>
      <xdr:rowOff>45720</xdr:rowOff>
    </xdr:to>
    <xdr:sp macro="" textlink="">
      <xdr:nvSpPr>
        <xdr:cNvPr id="215" name="楕円 214"/>
        <xdr:cNvSpPr/>
      </xdr:nvSpPr>
      <xdr:spPr>
        <a:xfrm>
          <a:off x="4902200" y="141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87630</xdr:rowOff>
    </xdr:from>
    <xdr:ext cx="762000" cy="258445"/>
    <xdr:sp macro="" textlink="">
      <xdr:nvSpPr>
        <xdr:cNvPr id="216" name="人件費・物件費等の状況該当値テキスト"/>
        <xdr:cNvSpPr txBox="1"/>
      </xdr:nvSpPr>
      <xdr:spPr>
        <a:xfrm>
          <a:off x="5041900" y="14146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279,844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77470</xdr:rowOff>
    </xdr:from>
    <xdr:to>
      <xdr:col>19</xdr:col>
      <xdr:colOff>184150</xdr:colOff>
      <xdr:row>83</xdr:row>
      <xdr:rowOff>7620</xdr:rowOff>
    </xdr:to>
    <xdr:sp macro="" textlink="">
      <xdr:nvSpPr>
        <xdr:cNvPr id="217" name="楕円 216"/>
        <xdr:cNvSpPr/>
      </xdr:nvSpPr>
      <xdr:spPr>
        <a:xfrm>
          <a:off x="4064000" y="141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163830</xdr:rowOff>
    </xdr:from>
    <xdr:ext cx="736600" cy="259080"/>
    <xdr:sp macro="" textlink="">
      <xdr:nvSpPr>
        <xdr:cNvPr id="218" name="テキスト ボックス 217"/>
        <xdr:cNvSpPr txBox="1"/>
      </xdr:nvSpPr>
      <xdr:spPr>
        <a:xfrm>
          <a:off x="3733800" y="1422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257,420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53975</xdr:rowOff>
    </xdr:from>
    <xdr:to>
      <xdr:col>15</xdr:col>
      <xdr:colOff>133350</xdr:colOff>
      <xdr:row>82</xdr:row>
      <xdr:rowOff>155575</xdr:rowOff>
    </xdr:to>
    <xdr:sp macro="" textlink="">
      <xdr:nvSpPr>
        <xdr:cNvPr id="219" name="楕円 218"/>
        <xdr:cNvSpPr/>
      </xdr:nvSpPr>
      <xdr:spPr>
        <a:xfrm>
          <a:off x="31750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140335</xdr:rowOff>
    </xdr:from>
    <xdr:ext cx="762000" cy="259080"/>
    <xdr:sp macro="" textlink="">
      <xdr:nvSpPr>
        <xdr:cNvPr id="220" name="テキスト ボックス 219"/>
        <xdr:cNvSpPr txBox="1"/>
      </xdr:nvSpPr>
      <xdr:spPr>
        <a:xfrm>
          <a:off x="2844800" y="14199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244,003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13970</xdr:rowOff>
    </xdr:from>
    <xdr:to>
      <xdr:col>11</xdr:col>
      <xdr:colOff>82550</xdr:colOff>
      <xdr:row>82</xdr:row>
      <xdr:rowOff>115570</xdr:rowOff>
    </xdr:to>
    <xdr:sp macro="" textlink="">
      <xdr:nvSpPr>
        <xdr:cNvPr id="221" name="楕円 220"/>
        <xdr:cNvSpPr/>
      </xdr:nvSpPr>
      <xdr:spPr>
        <a:xfrm>
          <a:off x="22860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100965</xdr:rowOff>
    </xdr:from>
    <xdr:ext cx="762000" cy="258445"/>
    <xdr:sp macro="" textlink="">
      <xdr:nvSpPr>
        <xdr:cNvPr id="222" name="テキスト ボックス 221"/>
        <xdr:cNvSpPr txBox="1"/>
      </xdr:nvSpPr>
      <xdr:spPr>
        <a:xfrm>
          <a:off x="1955800" y="14159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220,920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3810</xdr:rowOff>
    </xdr:from>
    <xdr:to>
      <xdr:col>7</xdr:col>
      <xdr:colOff>31750</xdr:colOff>
      <xdr:row>82</xdr:row>
      <xdr:rowOff>105410</xdr:rowOff>
    </xdr:to>
    <xdr:sp macro="" textlink="">
      <xdr:nvSpPr>
        <xdr:cNvPr id="223" name="楕円 222"/>
        <xdr:cNvSpPr/>
      </xdr:nvSpPr>
      <xdr:spPr>
        <a:xfrm>
          <a:off x="1397000" y="140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90170</xdr:rowOff>
    </xdr:from>
    <xdr:ext cx="762000" cy="259080"/>
    <xdr:sp macro="" textlink="">
      <xdr:nvSpPr>
        <xdr:cNvPr id="224" name="テキスト ボックス 223"/>
        <xdr:cNvSpPr txBox="1"/>
      </xdr:nvSpPr>
      <xdr:spPr>
        <a:xfrm>
          <a:off x="1066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214,663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solidFill>
                <a:schemeClr val="tx1"/>
              </a:solidFill>
              <a:latin typeface="ＭＳ Ｐゴシック"/>
              <a:ea typeface="ＭＳ Ｐゴシック"/>
            </a:rPr>
            <a:t>　類似団体平均と比較して</a:t>
          </a:r>
          <a:r>
            <a:rPr kumimoji="1" lang="en-US" altLang="ja-JP" sz="1300" baseline="0">
              <a:solidFill>
                <a:schemeClr val="tx1"/>
              </a:solidFill>
              <a:latin typeface="ＭＳ Ｐゴシック"/>
              <a:ea typeface="ＭＳ Ｐゴシック"/>
            </a:rPr>
            <a:t>0.4</a:t>
          </a:r>
          <a:r>
            <a:rPr kumimoji="1" lang="ja-JP" altLang="en-US" sz="1300" baseline="0">
              <a:solidFill>
                <a:schemeClr val="tx1"/>
              </a:solidFill>
              <a:latin typeface="ＭＳ Ｐゴシック"/>
              <a:ea typeface="ＭＳ Ｐゴシック"/>
            </a:rPr>
            <a:t>ポイント上回っているものの、全国市平均を0.9ポイント下回っている。</a:t>
          </a:r>
          <a:endParaRPr kumimoji="1" lang="en-US" altLang="ja-JP" sz="1300" baseline="0">
            <a:solidFill>
              <a:schemeClr val="tx1"/>
            </a:solidFill>
            <a:latin typeface="ＭＳ Ｐゴシック"/>
            <a:ea typeface="ＭＳ Ｐゴシック"/>
          </a:endParaRPr>
        </a:p>
        <a:p>
          <a:r>
            <a:rPr kumimoji="1" lang="ja-JP" altLang="en-US" sz="1300" baseline="0">
              <a:solidFill>
                <a:schemeClr val="tx1"/>
              </a:solidFill>
              <a:latin typeface="ＭＳ Ｐゴシック"/>
              <a:ea typeface="ＭＳ Ｐゴシック"/>
            </a:rPr>
            <a:t>　今後も、「定員適正化計画」に基づき、職員の年齢構成の是正を図りながら、給与の適正化に努める。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41" name="テキスト ボックス 240"/>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3" name="テキスト ボックス 242"/>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xdr:rowOff>
    </xdr:from>
    <xdr:to>
      <xdr:col>81</xdr:col>
      <xdr:colOff>44450</xdr:colOff>
      <xdr:row>89</xdr:row>
      <xdr:rowOff>150495</xdr:rowOff>
    </xdr:to>
    <xdr:cxnSp macro="">
      <xdr:nvCxnSpPr>
        <xdr:cNvPr id="253" name="直線コネクタ 252"/>
        <xdr:cNvCxnSpPr/>
      </xdr:nvCxnSpPr>
      <xdr:spPr>
        <a:xfrm flipV="1">
          <a:off x="17018000" y="13720445"/>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122555</xdr:rowOff>
    </xdr:from>
    <xdr:ext cx="762000" cy="258445"/>
    <xdr:sp macro="" textlink="">
      <xdr:nvSpPr>
        <xdr:cNvPr id="254" name="給与水準   （国との比較）最小値テキスト"/>
        <xdr:cNvSpPr txBox="1"/>
      </xdr:nvSpPr>
      <xdr:spPr>
        <a:xfrm>
          <a:off x="17106900" y="1538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150495</xdr:rowOff>
    </xdr:from>
    <xdr:to>
      <xdr:col>81</xdr:col>
      <xdr:colOff>133350</xdr:colOff>
      <xdr:row>89</xdr:row>
      <xdr:rowOff>150495</xdr:rowOff>
    </xdr:to>
    <xdr:cxnSp macro="">
      <xdr:nvCxnSpPr>
        <xdr:cNvPr id="255" name="直線コネクタ 254"/>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90805</xdr:rowOff>
    </xdr:from>
    <xdr:ext cx="762000" cy="258445"/>
    <xdr:sp macro="" textlink="">
      <xdr:nvSpPr>
        <xdr:cNvPr id="256" name="給与水準   （国との比較）最大値テキスト"/>
        <xdr:cNvSpPr txBox="1"/>
      </xdr:nvSpPr>
      <xdr:spPr>
        <a:xfrm>
          <a:off x="17106900" y="13463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4445</xdr:rowOff>
    </xdr:from>
    <xdr:to>
      <xdr:col>81</xdr:col>
      <xdr:colOff>133350</xdr:colOff>
      <xdr:row>80</xdr:row>
      <xdr:rowOff>4445</xdr:rowOff>
    </xdr:to>
    <xdr:cxnSp macro="">
      <xdr:nvCxnSpPr>
        <xdr:cNvPr id="257" name="直線コネクタ 256"/>
        <xdr:cNvCxnSpPr/>
      </xdr:nvCxnSpPr>
      <xdr:spPr>
        <a:xfrm>
          <a:off x="16929100" y="1372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141605</xdr:rowOff>
    </xdr:to>
    <xdr:cxnSp macro="">
      <xdr:nvCxnSpPr>
        <xdr:cNvPr id="258" name="直線コネクタ 257"/>
        <xdr:cNvCxnSpPr/>
      </xdr:nvCxnSpPr>
      <xdr:spPr>
        <a:xfrm flipV="1">
          <a:off x="16179800" y="1484630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13970</xdr:rowOff>
    </xdr:from>
    <xdr:ext cx="762000" cy="259080"/>
    <xdr:sp macro="" textlink="">
      <xdr:nvSpPr>
        <xdr:cNvPr id="259" name="給与水準   （国との比較）平均値テキスト"/>
        <xdr:cNvSpPr txBox="1"/>
      </xdr:nvSpPr>
      <xdr:spPr>
        <a:xfrm>
          <a:off x="17106900" y="14587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168910</xdr:rowOff>
    </xdr:from>
    <xdr:to>
      <xdr:col>81</xdr:col>
      <xdr:colOff>95250</xdr:colOff>
      <xdr:row>86</xdr:row>
      <xdr:rowOff>99060</xdr:rowOff>
    </xdr:to>
    <xdr:sp macro="" textlink="">
      <xdr:nvSpPr>
        <xdr:cNvPr id="260" name="フローチャート: 判断 259"/>
        <xdr:cNvSpPr/>
      </xdr:nvSpPr>
      <xdr:spPr>
        <a:xfrm>
          <a:off x="16967200" y="1474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128270</xdr:rowOff>
    </xdr:from>
    <xdr:to>
      <xdr:col>77</xdr:col>
      <xdr:colOff>44450</xdr:colOff>
      <xdr:row>86</xdr:row>
      <xdr:rowOff>141605</xdr:rowOff>
    </xdr:to>
    <xdr:cxnSp macro="">
      <xdr:nvCxnSpPr>
        <xdr:cNvPr id="261" name="直線コネクタ 260"/>
        <xdr:cNvCxnSpPr/>
      </xdr:nvCxnSpPr>
      <xdr:spPr>
        <a:xfrm>
          <a:off x="15290800" y="148729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10795</xdr:rowOff>
    </xdr:from>
    <xdr:to>
      <xdr:col>77</xdr:col>
      <xdr:colOff>95250</xdr:colOff>
      <xdr:row>86</xdr:row>
      <xdr:rowOff>112395</xdr:rowOff>
    </xdr:to>
    <xdr:sp macro="" textlink="">
      <xdr:nvSpPr>
        <xdr:cNvPr id="262" name="フローチャート: 判断 261"/>
        <xdr:cNvSpPr/>
      </xdr:nvSpPr>
      <xdr:spPr>
        <a:xfrm>
          <a:off x="161290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122555</xdr:rowOff>
    </xdr:from>
    <xdr:ext cx="736600" cy="258445"/>
    <xdr:sp macro="" textlink="">
      <xdr:nvSpPr>
        <xdr:cNvPr id="263" name="テキスト ボックス 262"/>
        <xdr:cNvSpPr txBox="1"/>
      </xdr:nvSpPr>
      <xdr:spPr>
        <a:xfrm>
          <a:off x="15798800" y="14524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114935</xdr:rowOff>
    </xdr:from>
    <xdr:to>
      <xdr:col>72</xdr:col>
      <xdr:colOff>203200</xdr:colOff>
      <xdr:row>86</xdr:row>
      <xdr:rowOff>128270</xdr:rowOff>
    </xdr:to>
    <xdr:cxnSp macro="">
      <xdr:nvCxnSpPr>
        <xdr:cNvPr id="264" name="直線コネクタ 263"/>
        <xdr:cNvCxnSpPr/>
      </xdr:nvCxnSpPr>
      <xdr:spPr>
        <a:xfrm>
          <a:off x="14401800" y="148596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37465</xdr:rowOff>
    </xdr:from>
    <xdr:to>
      <xdr:col>73</xdr:col>
      <xdr:colOff>44450</xdr:colOff>
      <xdr:row>86</xdr:row>
      <xdr:rowOff>139065</xdr:rowOff>
    </xdr:to>
    <xdr:sp macro="" textlink="">
      <xdr:nvSpPr>
        <xdr:cNvPr id="265" name="フローチャート: 判断 264"/>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149225</xdr:rowOff>
    </xdr:from>
    <xdr:ext cx="762000" cy="259080"/>
    <xdr:sp macro="" textlink="">
      <xdr:nvSpPr>
        <xdr:cNvPr id="266" name="テキスト ボックス 265"/>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114935</xdr:rowOff>
    </xdr:from>
    <xdr:to>
      <xdr:col>68</xdr:col>
      <xdr:colOff>152400</xdr:colOff>
      <xdr:row>87</xdr:row>
      <xdr:rowOff>64135</xdr:rowOff>
    </xdr:to>
    <xdr:cxnSp macro="">
      <xdr:nvCxnSpPr>
        <xdr:cNvPr id="267" name="直線コネクタ 266"/>
        <xdr:cNvCxnSpPr/>
      </xdr:nvCxnSpPr>
      <xdr:spPr>
        <a:xfrm flipV="1">
          <a:off x="13512800" y="1485963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24130</xdr:rowOff>
    </xdr:from>
    <xdr:to>
      <xdr:col>68</xdr:col>
      <xdr:colOff>203200</xdr:colOff>
      <xdr:row>86</xdr:row>
      <xdr:rowOff>125730</xdr:rowOff>
    </xdr:to>
    <xdr:sp macro="" textlink="">
      <xdr:nvSpPr>
        <xdr:cNvPr id="268" name="フローチャート: 判断 267"/>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135890</xdr:rowOff>
    </xdr:from>
    <xdr:ext cx="762000" cy="259080"/>
    <xdr:sp macro="" textlink="">
      <xdr:nvSpPr>
        <xdr:cNvPr id="269" name="テキスト ボックス 268"/>
        <xdr:cNvSpPr txBox="1"/>
      </xdr:nvSpPr>
      <xdr:spPr>
        <a:xfrm>
          <a:off x="14020800" y="1453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37465</xdr:rowOff>
    </xdr:from>
    <xdr:to>
      <xdr:col>64</xdr:col>
      <xdr:colOff>152400</xdr:colOff>
      <xdr:row>86</xdr:row>
      <xdr:rowOff>139065</xdr:rowOff>
    </xdr:to>
    <xdr:sp macro="" textlink="">
      <xdr:nvSpPr>
        <xdr:cNvPr id="270" name="フローチャート: 判断 269"/>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149225</xdr:rowOff>
    </xdr:from>
    <xdr:ext cx="762000" cy="259080"/>
    <xdr:sp macro="" textlink="">
      <xdr:nvSpPr>
        <xdr:cNvPr id="271" name="テキスト ボックス 270"/>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22860</xdr:rowOff>
    </xdr:from>
    <xdr:ext cx="762000" cy="259080"/>
    <xdr:sp macro="" textlink="">
      <xdr:nvSpPr>
        <xdr:cNvPr id="278" name="給与水準   （国との比較）該当値テキスト"/>
        <xdr:cNvSpPr txBox="1"/>
      </xdr:nvSpPr>
      <xdr:spPr>
        <a:xfrm>
          <a:off x="17106900" y="1476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90805</xdr:rowOff>
    </xdr:from>
    <xdr:to>
      <xdr:col>77</xdr:col>
      <xdr:colOff>95250</xdr:colOff>
      <xdr:row>87</xdr:row>
      <xdr:rowOff>20955</xdr:rowOff>
    </xdr:to>
    <xdr:sp macro="" textlink="">
      <xdr:nvSpPr>
        <xdr:cNvPr id="279" name="楕円 278"/>
        <xdr:cNvSpPr/>
      </xdr:nvSpPr>
      <xdr:spPr>
        <a:xfrm>
          <a:off x="16129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6350</xdr:rowOff>
    </xdr:from>
    <xdr:ext cx="736600" cy="258445"/>
    <xdr:sp macro="" textlink="">
      <xdr:nvSpPr>
        <xdr:cNvPr id="280" name="テキスト ボックス 279"/>
        <xdr:cNvSpPr txBox="1"/>
      </xdr:nvSpPr>
      <xdr:spPr>
        <a:xfrm>
          <a:off x="15798800" y="14922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77470</xdr:rowOff>
    </xdr:from>
    <xdr:to>
      <xdr:col>73</xdr:col>
      <xdr:colOff>44450</xdr:colOff>
      <xdr:row>87</xdr:row>
      <xdr:rowOff>7620</xdr:rowOff>
    </xdr:to>
    <xdr:sp macro="" textlink="">
      <xdr:nvSpPr>
        <xdr:cNvPr id="281" name="楕円 280"/>
        <xdr:cNvSpPr/>
      </xdr:nvSpPr>
      <xdr:spPr>
        <a:xfrm>
          <a:off x="152400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163830</xdr:rowOff>
    </xdr:from>
    <xdr:ext cx="762000" cy="259080"/>
    <xdr:sp macro="" textlink="">
      <xdr:nvSpPr>
        <xdr:cNvPr id="282" name="テキスト ボックス 281"/>
        <xdr:cNvSpPr txBox="1"/>
      </xdr:nvSpPr>
      <xdr:spPr>
        <a:xfrm>
          <a:off x="14909800" y="1490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64135</xdr:rowOff>
    </xdr:from>
    <xdr:to>
      <xdr:col>68</xdr:col>
      <xdr:colOff>203200</xdr:colOff>
      <xdr:row>86</xdr:row>
      <xdr:rowOff>166370</xdr:rowOff>
    </xdr:to>
    <xdr:sp macro="" textlink="">
      <xdr:nvSpPr>
        <xdr:cNvPr id="283" name="楕円 282"/>
        <xdr:cNvSpPr/>
      </xdr:nvSpPr>
      <xdr:spPr>
        <a:xfrm>
          <a:off x="14351000" y="14808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150495</xdr:rowOff>
    </xdr:from>
    <xdr:ext cx="762000" cy="259080"/>
    <xdr:sp macro="" textlink="">
      <xdr:nvSpPr>
        <xdr:cNvPr id="284" name="テキスト ボックス 283"/>
        <xdr:cNvSpPr txBox="1"/>
      </xdr:nvSpPr>
      <xdr:spPr>
        <a:xfrm>
          <a:off x="14020800" y="1489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13335</xdr:rowOff>
    </xdr:from>
    <xdr:to>
      <xdr:col>64</xdr:col>
      <xdr:colOff>152400</xdr:colOff>
      <xdr:row>87</xdr:row>
      <xdr:rowOff>114935</xdr:rowOff>
    </xdr:to>
    <xdr:sp macro="" textlink="">
      <xdr:nvSpPr>
        <xdr:cNvPr id="285" name="楕円 284"/>
        <xdr:cNvSpPr/>
      </xdr:nvSpPr>
      <xdr:spPr>
        <a:xfrm>
          <a:off x="13462000" y="149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99695</xdr:rowOff>
    </xdr:from>
    <xdr:ext cx="762000" cy="258445"/>
    <xdr:sp macro="" textlink="">
      <xdr:nvSpPr>
        <xdr:cNvPr id="286" name="テキスト ボックス 285"/>
        <xdr:cNvSpPr txBox="1"/>
      </xdr:nvSpPr>
      <xdr:spPr>
        <a:xfrm>
          <a:off x="13131800" y="1501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９町村の合併による広大な面積や点在する集落などの地形的な要因に加え、ごみ処理施設や保育所・こども園などの施設運営を直営で行っていることから、類似団体平均を</a:t>
          </a:r>
          <a:r>
            <a:rPr kumimoji="1" lang="en-US" altLang="ja-JP" sz="1300">
              <a:solidFill>
                <a:schemeClr val="tx1"/>
              </a:solidFill>
              <a:latin typeface="ＭＳ Ｐゴシック"/>
              <a:ea typeface="ＭＳ Ｐゴシック"/>
            </a:rPr>
            <a:t>3.68</a:t>
          </a:r>
          <a:r>
            <a:rPr kumimoji="1" lang="ja-JP" altLang="en-US" sz="1300">
              <a:solidFill>
                <a:schemeClr val="tx1"/>
              </a:solidFill>
              <a:latin typeface="ＭＳ Ｐゴシック"/>
              <a:ea typeface="ＭＳ Ｐゴシック"/>
            </a:rPr>
            <a:t>人上回っている。</a:t>
          </a:r>
        </a:p>
        <a:p>
          <a:r>
            <a:rPr kumimoji="1" lang="ja-JP" altLang="en-US" sz="1300">
              <a:solidFill>
                <a:schemeClr val="tx1"/>
              </a:solidFill>
              <a:latin typeface="ＭＳ Ｐゴシック"/>
              <a:ea typeface="ＭＳ Ｐゴシック"/>
            </a:rPr>
            <a:t>　合併以降、「真庭市定員適正化計画」に基づき定員管理を行ってきたが、職員数の削減にも限界が来ており、今後は職員の年齢構成の是正等を図りながら、持続可能な行政サービスを行えるよう最適化を図る。</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2" name="テキスト ボックス 311"/>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4" name="テキスト ボックス 313"/>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27940</xdr:rowOff>
    </xdr:from>
    <xdr:to>
      <xdr:col>81</xdr:col>
      <xdr:colOff>44450</xdr:colOff>
      <xdr:row>67</xdr:row>
      <xdr:rowOff>61595</xdr:rowOff>
    </xdr:to>
    <xdr:cxnSp macro="">
      <xdr:nvCxnSpPr>
        <xdr:cNvPr id="318" name="直線コネクタ 317"/>
        <xdr:cNvCxnSpPr/>
      </xdr:nvCxnSpPr>
      <xdr:spPr>
        <a:xfrm flipV="1">
          <a:off x="17018000" y="9972040"/>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33655</xdr:rowOff>
    </xdr:from>
    <xdr:ext cx="762000" cy="258445"/>
    <xdr:sp macro="" textlink="">
      <xdr:nvSpPr>
        <xdr:cNvPr id="319" name="定員管理の状況最小値テキスト"/>
        <xdr:cNvSpPr txBox="1"/>
      </xdr:nvSpPr>
      <xdr:spPr>
        <a:xfrm>
          <a:off x="17106900" y="1152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61595</xdr:rowOff>
    </xdr:from>
    <xdr:to>
      <xdr:col>81</xdr:col>
      <xdr:colOff>133350</xdr:colOff>
      <xdr:row>67</xdr:row>
      <xdr:rowOff>61595</xdr:rowOff>
    </xdr:to>
    <xdr:cxnSp macro="">
      <xdr:nvCxnSpPr>
        <xdr:cNvPr id="320" name="直線コネクタ 319"/>
        <xdr:cNvCxnSpPr/>
      </xdr:nvCxnSpPr>
      <xdr:spPr>
        <a:xfrm>
          <a:off x="16929100" y="1154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114300</xdr:rowOff>
    </xdr:from>
    <xdr:ext cx="762000" cy="259080"/>
    <xdr:sp macro="" textlink="">
      <xdr:nvSpPr>
        <xdr:cNvPr id="321" name="定員管理の状況最大値テキスト"/>
        <xdr:cNvSpPr txBox="1"/>
      </xdr:nvSpPr>
      <xdr:spPr>
        <a:xfrm>
          <a:off x="17106900" y="971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27940</xdr:rowOff>
    </xdr:from>
    <xdr:to>
      <xdr:col>81</xdr:col>
      <xdr:colOff>133350</xdr:colOff>
      <xdr:row>58</xdr:row>
      <xdr:rowOff>27940</xdr:rowOff>
    </xdr:to>
    <xdr:cxnSp macro="">
      <xdr:nvCxnSpPr>
        <xdr:cNvPr id="322" name="直線コネクタ 321"/>
        <xdr:cNvCxnSpPr/>
      </xdr:nvCxnSpPr>
      <xdr:spPr>
        <a:xfrm>
          <a:off x="16929100" y="997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73025</xdr:rowOff>
    </xdr:from>
    <xdr:to>
      <xdr:col>81</xdr:col>
      <xdr:colOff>44450</xdr:colOff>
      <xdr:row>63</xdr:row>
      <xdr:rowOff>93345</xdr:rowOff>
    </xdr:to>
    <xdr:cxnSp macro="">
      <xdr:nvCxnSpPr>
        <xdr:cNvPr id="323" name="直線コネクタ 322"/>
        <xdr:cNvCxnSpPr/>
      </xdr:nvCxnSpPr>
      <xdr:spPr>
        <a:xfrm>
          <a:off x="16179800" y="108743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151130</xdr:rowOff>
    </xdr:from>
    <xdr:ext cx="762000" cy="259080"/>
    <xdr:sp macro="" textlink="">
      <xdr:nvSpPr>
        <xdr:cNvPr id="324" name="定員管理の状況平均値テキスト"/>
        <xdr:cNvSpPr txBox="1"/>
      </xdr:nvSpPr>
      <xdr:spPr>
        <a:xfrm>
          <a:off x="17106900" y="102666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134620</xdr:rowOff>
    </xdr:from>
    <xdr:to>
      <xdr:col>81</xdr:col>
      <xdr:colOff>95250</xdr:colOff>
      <xdr:row>61</xdr:row>
      <xdr:rowOff>64770</xdr:rowOff>
    </xdr:to>
    <xdr:sp macro="" textlink="">
      <xdr:nvSpPr>
        <xdr:cNvPr id="325" name="フローチャート: 判断 324"/>
        <xdr:cNvSpPr/>
      </xdr:nvSpPr>
      <xdr:spPr>
        <a:xfrm>
          <a:off x="169672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73025</xdr:rowOff>
    </xdr:to>
    <xdr:cxnSp macro="">
      <xdr:nvCxnSpPr>
        <xdr:cNvPr id="326" name="直線コネクタ 325"/>
        <xdr:cNvCxnSpPr/>
      </xdr:nvCxnSpPr>
      <xdr:spPr>
        <a:xfrm>
          <a:off x="15290800" y="108432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123825</xdr:rowOff>
    </xdr:from>
    <xdr:to>
      <xdr:col>77</xdr:col>
      <xdr:colOff>95250</xdr:colOff>
      <xdr:row>61</xdr:row>
      <xdr:rowOff>53975</xdr:rowOff>
    </xdr:to>
    <xdr:sp macro="" textlink="">
      <xdr:nvSpPr>
        <xdr:cNvPr id="327" name="フローチャート: 判断 326"/>
        <xdr:cNvSpPr/>
      </xdr:nvSpPr>
      <xdr:spPr>
        <a:xfrm>
          <a:off x="161290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64135</xdr:rowOff>
    </xdr:from>
    <xdr:ext cx="736600" cy="258445"/>
    <xdr:sp macro="" textlink="">
      <xdr:nvSpPr>
        <xdr:cNvPr id="328" name="テキスト ボックス 327"/>
        <xdr:cNvSpPr txBox="1"/>
      </xdr:nvSpPr>
      <xdr:spPr>
        <a:xfrm>
          <a:off x="15798800" y="10179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41910</xdr:rowOff>
    </xdr:from>
    <xdr:to>
      <xdr:col>72</xdr:col>
      <xdr:colOff>203200</xdr:colOff>
      <xdr:row>63</xdr:row>
      <xdr:rowOff>64770</xdr:rowOff>
    </xdr:to>
    <xdr:cxnSp macro="">
      <xdr:nvCxnSpPr>
        <xdr:cNvPr id="329" name="直線コネクタ 328"/>
        <xdr:cNvCxnSpPr/>
      </xdr:nvCxnSpPr>
      <xdr:spPr>
        <a:xfrm flipV="1">
          <a:off x="14401800" y="108432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85090</xdr:rowOff>
    </xdr:from>
    <xdr:to>
      <xdr:col>73</xdr:col>
      <xdr:colOff>44450</xdr:colOff>
      <xdr:row>61</xdr:row>
      <xdr:rowOff>15240</xdr:rowOff>
    </xdr:to>
    <xdr:sp macro="" textlink="">
      <xdr:nvSpPr>
        <xdr:cNvPr id="330" name="フローチャート: 判断 329"/>
        <xdr:cNvSpPr/>
      </xdr:nvSpPr>
      <xdr:spPr>
        <a:xfrm>
          <a:off x="15240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25400</xdr:rowOff>
    </xdr:from>
    <xdr:ext cx="762000" cy="259080"/>
    <xdr:sp macro="" textlink="">
      <xdr:nvSpPr>
        <xdr:cNvPr id="331" name="テキスト ボックス 330"/>
        <xdr:cNvSpPr txBox="1"/>
      </xdr:nvSpPr>
      <xdr:spPr>
        <a:xfrm>
          <a:off x="14909800" y="1014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31750</xdr:rowOff>
    </xdr:from>
    <xdr:to>
      <xdr:col>68</xdr:col>
      <xdr:colOff>152400</xdr:colOff>
      <xdr:row>63</xdr:row>
      <xdr:rowOff>64770</xdr:rowOff>
    </xdr:to>
    <xdr:cxnSp macro="">
      <xdr:nvCxnSpPr>
        <xdr:cNvPr id="332" name="直線コネクタ 331"/>
        <xdr:cNvCxnSpPr/>
      </xdr:nvCxnSpPr>
      <xdr:spPr>
        <a:xfrm>
          <a:off x="13512800" y="108331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75565</xdr:rowOff>
    </xdr:from>
    <xdr:to>
      <xdr:col>68</xdr:col>
      <xdr:colOff>203200</xdr:colOff>
      <xdr:row>61</xdr:row>
      <xdr:rowOff>6350</xdr:rowOff>
    </xdr:to>
    <xdr:sp macro="" textlink="">
      <xdr:nvSpPr>
        <xdr:cNvPr id="333" name="フローチャート: 判断 332"/>
        <xdr:cNvSpPr/>
      </xdr:nvSpPr>
      <xdr:spPr>
        <a:xfrm>
          <a:off x="14351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15875</xdr:rowOff>
    </xdr:from>
    <xdr:ext cx="762000" cy="259080"/>
    <xdr:sp macro="" textlink="">
      <xdr:nvSpPr>
        <xdr:cNvPr id="334" name="テキスト ボックス 333"/>
        <xdr:cNvSpPr txBox="1"/>
      </xdr:nvSpPr>
      <xdr:spPr>
        <a:xfrm>
          <a:off x="14020800" y="1013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63500</xdr:rowOff>
    </xdr:from>
    <xdr:to>
      <xdr:col>64</xdr:col>
      <xdr:colOff>152400</xdr:colOff>
      <xdr:row>60</xdr:row>
      <xdr:rowOff>164465</xdr:rowOff>
    </xdr:to>
    <xdr:sp macro="" textlink="">
      <xdr:nvSpPr>
        <xdr:cNvPr id="335" name="フローチャート: 判断 334"/>
        <xdr:cNvSpPr/>
      </xdr:nvSpPr>
      <xdr:spPr>
        <a:xfrm>
          <a:off x="13462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3175</xdr:rowOff>
    </xdr:from>
    <xdr:ext cx="762000" cy="259080"/>
    <xdr:sp macro="" textlink="">
      <xdr:nvSpPr>
        <xdr:cNvPr id="336" name="テキスト ボックス 335"/>
        <xdr:cNvSpPr txBox="1"/>
      </xdr:nvSpPr>
      <xdr:spPr>
        <a:xfrm>
          <a:off x="13131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42545</xdr:rowOff>
    </xdr:from>
    <xdr:to>
      <xdr:col>81</xdr:col>
      <xdr:colOff>95250</xdr:colOff>
      <xdr:row>63</xdr:row>
      <xdr:rowOff>144145</xdr:rowOff>
    </xdr:to>
    <xdr:sp macro="" textlink="">
      <xdr:nvSpPr>
        <xdr:cNvPr id="342" name="楕円 341"/>
        <xdr:cNvSpPr/>
      </xdr:nvSpPr>
      <xdr:spPr>
        <a:xfrm>
          <a:off x="169672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14605</xdr:rowOff>
    </xdr:from>
    <xdr:ext cx="762000" cy="259080"/>
    <xdr:sp macro="" textlink="">
      <xdr:nvSpPr>
        <xdr:cNvPr id="343" name="定員管理の状況該当値テキスト"/>
        <xdr:cNvSpPr txBox="1"/>
      </xdr:nvSpPr>
      <xdr:spPr>
        <a:xfrm>
          <a:off x="17106900" y="10815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22225</xdr:rowOff>
    </xdr:from>
    <xdr:to>
      <xdr:col>77</xdr:col>
      <xdr:colOff>95250</xdr:colOff>
      <xdr:row>63</xdr:row>
      <xdr:rowOff>123825</xdr:rowOff>
    </xdr:to>
    <xdr:sp macro="" textlink="">
      <xdr:nvSpPr>
        <xdr:cNvPr id="344" name="楕円 343"/>
        <xdr:cNvSpPr/>
      </xdr:nvSpPr>
      <xdr:spPr>
        <a:xfrm>
          <a:off x="16129000" y="10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109220</xdr:rowOff>
    </xdr:from>
    <xdr:ext cx="736600" cy="258445"/>
    <xdr:sp macro="" textlink="">
      <xdr:nvSpPr>
        <xdr:cNvPr id="345" name="テキスト ボックス 344"/>
        <xdr:cNvSpPr txBox="1"/>
      </xdr:nvSpPr>
      <xdr:spPr>
        <a:xfrm>
          <a:off x="15798800" y="10910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46" name="楕円 345"/>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77470</xdr:rowOff>
    </xdr:from>
    <xdr:ext cx="762000" cy="258445"/>
    <xdr:sp macro="" textlink="">
      <xdr:nvSpPr>
        <xdr:cNvPr id="347" name="テキスト ボックス 346"/>
        <xdr:cNvSpPr txBox="1"/>
      </xdr:nvSpPr>
      <xdr:spPr>
        <a:xfrm>
          <a:off x="14909800" y="1087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13970</xdr:rowOff>
    </xdr:from>
    <xdr:to>
      <xdr:col>68</xdr:col>
      <xdr:colOff>203200</xdr:colOff>
      <xdr:row>63</xdr:row>
      <xdr:rowOff>115570</xdr:rowOff>
    </xdr:to>
    <xdr:sp macro="" textlink="">
      <xdr:nvSpPr>
        <xdr:cNvPr id="348" name="楕円 347"/>
        <xdr:cNvSpPr/>
      </xdr:nvSpPr>
      <xdr:spPr>
        <a:xfrm>
          <a:off x="143510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100330</xdr:rowOff>
    </xdr:from>
    <xdr:ext cx="762000" cy="258445"/>
    <xdr:sp macro="" textlink="">
      <xdr:nvSpPr>
        <xdr:cNvPr id="349" name="テキスト ボックス 348"/>
        <xdr:cNvSpPr txBox="1"/>
      </xdr:nvSpPr>
      <xdr:spPr>
        <a:xfrm>
          <a:off x="14020800" y="10901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152400</xdr:rowOff>
    </xdr:from>
    <xdr:to>
      <xdr:col>64</xdr:col>
      <xdr:colOff>152400</xdr:colOff>
      <xdr:row>63</xdr:row>
      <xdr:rowOff>82550</xdr:rowOff>
    </xdr:to>
    <xdr:sp macro="" textlink="">
      <xdr:nvSpPr>
        <xdr:cNvPr id="350" name="楕円 349"/>
        <xdr:cNvSpPr/>
      </xdr:nvSpPr>
      <xdr:spPr>
        <a:xfrm>
          <a:off x="134620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67310</xdr:rowOff>
    </xdr:from>
    <xdr:ext cx="762000" cy="259080"/>
    <xdr:sp macro="" textlink="">
      <xdr:nvSpPr>
        <xdr:cNvPr id="351" name="テキスト ボックス 350"/>
        <xdr:cNvSpPr txBox="1"/>
      </xdr:nvSpPr>
      <xdr:spPr>
        <a:xfrm>
          <a:off x="13131800" y="1086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３年度比0.4ポイント増の10.7となり、類似団体平均8.9をやや上回っている。過去に行った大型整備事業の元金償還が開始されたため、指標が上昇見込みであることから、繰上償還の実施や、大型事業の年度間調整により、公債費の平準化に取り組む。</a:t>
          </a:r>
        </a:p>
      </xdr:txBody>
    </xdr:sp>
    <xdr:clientData/>
  </xdr:twoCellAnchor>
  <xdr:oneCellAnchor>
    <xdr:from>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81280</xdr:rowOff>
    </xdr:from>
    <xdr:to>
      <xdr:col>81</xdr:col>
      <xdr:colOff>44450</xdr:colOff>
      <xdr:row>43</xdr:row>
      <xdr:rowOff>163830</xdr:rowOff>
    </xdr:to>
    <xdr:cxnSp macro="">
      <xdr:nvCxnSpPr>
        <xdr:cNvPr id="380" name="直線コネクタ 379"/>
        <xdr:cNvCxnSpPr/>
      </xdr:nvCxnSpPr>
      <xdr:spPr>
        <a:xfrm flipV="1">
          <a:off x="17018000" y="6082030"/>
          <a:ext cx="0" cy="1454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135890</xdr:rowOff>
    </xdr:from>
    <xdr:ext cx="762000" cy="259080"/>
    <xdr:sp macro="" textlink="">
      <xdr:nvSpPr>
        <xdr:cNvPr id="381" name="公債費負担の状況最小値テキスト"/>
        <xdr:cNvSpPr txBox="1"/>
      </xdr:nvSpPr>
      <xdr:spPr>
        <a:xfrm>
          <a:off x="17106900" y="750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163830</xdr:rowOff>
    </xdr:from>
    <xdr:to>
      <xdr:col>81</xdr:col>
      <xdr:colOff>133350</xdr:colOff>
      <xdr:row>43</xdr:row>
      <xdr:rowOff>163830</xdr:rowOff>
    </xdr:to>
    <xdr:cxnSp macro="">
      <xdr:nvCxnSpPr>
        <xdr:cNvPr id="382" name="直線コネクタ 381"/>
        <xdr:cNvCxnSpPr/>
      </xdr:nvCxnSpPr>
      <xdr:spPr>
        <a:xfrm>
          <a:off x="16929100" y="753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167640</xdr:rowOff>
    </xdr:from>
    <xdr:ext cx="762000" cy="258445"/>
    <xdr:sp macro="" textlink="">
      <xdr:nvSpPr>
        <xdr:cNvPr id="383" name="公債費負担の状況最大値テキスト"/>
        <xdr:cNvSpPr txBox="1"/>
      </xdr:nvSpPr>
      <xdr:spPr>
        <a:xfrm>
          <a:off x="17106900" y="5825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81280</xdr:rowOff>
    </xdr:from>
    <xdr:to>
      <xdr:col>81</xdr:col>
      <xdr:colOff>133350</xdr:colOff>
      <xdr:row>35</xdr:row>
      <xdr:rowOff>81280</xdr:rowOff>
    </xdr:to>
    <xdr:cxnSp macro="">
      <xdr:nvCxnSpPr>
        <xdr:cNvPr id="384" name="直線コネクタ 383"/>
        <xdr:cNvCxnSpPr/>
      </xdr:nvCxnSpPr>
      <xdr:spPr>
        <a:xfrm>
          <a:off x="16929100" y="608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44450</xdr:rowOff>
    </xdr:from>
    <xdr:to>
      <xdr:col>81</xdr:col>
      <xdr:colOff>44450</xdr:colOff>
      <xdr:row>37</xdr:row>
      <xdr:rowOff>52070</xdr:rowOff>
    </xdr:to>
    <xdr:cxnSp macro="">
      <xdr:nvCxnSpPr>
        <xdr:cNvPr id="385" name="直線コネクタ 384"/>
        <xdr:cNvCxnSpPr/>
      </xdr:nvCxnSpPr>
      <xdr:spPr>
        <a:xfrm>
          <a:off x="16179800" y="63881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153035</xdr:rowOff>
    </xdr:from>
    <xdr:ext cx="762000" cy="259080"/>
    <xdr:sp macro="" textlink="">
      <xdr:nvSpPr>
        <xdr:cNvPr id="386" name="公債費負担の状況平均値テキスト"/>
        <xdr:cNvSpPr txBox="1"/>
      </xdr:nvSpPr>
      <xdr:spPr>
        <a:xfrm>
          <a:off x="17106900" y="6153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136525</xdr:rowOff>
    </xdr:from>
    <xdr:to>
      <xdr:col>81</xdr:col>
      <xdr:colOff>95250</xdr:colOff>
      <xdr:row>37</xdr:row>
      <xdr:rowOff>66675</xdr:rowOff>
    </xdr:to>
    <xdr:sp macro="" textlink="">
      <xdr:nvSpPr>
        <xdr:cNvPr id="387" name="フローチャート: 判断 386"/>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44450</xdr:rowOff>
    </xdr:from>
    <xdr:to>
      <xdr:col>77</xdr:col>
      <xdr:colOff>44450</xdr:colOff>
      <xdr:row>37</xdr:row>
      <xdr:rowOff>44450</xdr:rowOff>
    </xdr:to>
    <xdr:cxnSp macro="">
      <xdr:nvCxnSpPr>
        <xdr:cNvPr id="388" name="直線コネクタ 387"/>
        <xdr:cNvCxnSpPr/>
      </xdr:nvCxnSpPr>
      <xdr:spPr>
        <a:xfrm>
          <a:off x="15290800" y="6388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136525</xdr:rowOff>
    </xdr:from>
    <xdr:to>
      <xdr:col>77</xdr:col>
      <xdr:colOff>95250</xdr:colOff>
      <xdr:row>37</xdr:row>
      <xdr:rowOff>66675</xdr:rowOff>
    </xdr:to>
    <xdr:sp macro="" textlink="">
      <xdr:nvSpPr>
        <xdr:cNvPr id="389" name="フローチャート: 判断 388"/>
        <xdr:cNvSpPr/>
      </xdr:nvSpPr>
      <xdr:spPr>
        <a:xfrm>
          <a:off x="161290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76835</xdr:rowOff>
    </xdr:from>
    <xdr:ext cx="736600" cy="258445"/>
    <xdr:sp macro="" textlink="">
      <xdr:nvSpPr>
        <xdr:cNvPr id="390" name="テキスト ボックス 389"/>
        <xdr:cNvSpPr txBox="1"/>
      </xdr:nvSpPr>
      <xdr:spPr>
        <a:xfrm>
          <a:off x="15798800" y="6077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40640</xdr:rowOff>
    </xdr:from>
    <xdr:to>
      <xdr:col>72</xdr:col>
      <xdr:colOff>203200</xdr:colOff>
      <xdr:row>37</xdr:row>
      <xdr:rowOff>44450</xdr:rowOff>
    </xdr:to>
    <xdr:cxnSp macro="">
      <xdr:nvCxnSpPr>
        <xdr:cNvPr id="391" name="直線コネクタ 390"/>
        <xdr:cNvCxnSpPr/>
      </xdr:nvCxnSpPr>
      <xdr:spPr>
        <a:xfrm>
          <a:off x="14401800" y="6384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143510</xdr:rowOff>
    </xdr:from>
    <xdr:to>
      <xdr:col>73</xdr:col>
      <xdr:colOff>44450</xdr:colOff>
      <xdr:row>37</xdr:row>
      <xdr:rowOff>73025</xdr:rowOff>
    </xdr:to>
    <xdr:sp macro="" textlink="">
      <xdr:nvSpPr>
        <xdr:cNvPr id="392" name="フローチャート: 判断 391"/>
        <xdr:cNvSpPr/>
      </xdr:nvSpPr>
      <xdr:spPr>
        <a:xfrm>
          <a:off x="15240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83185</xdr:rowOff>
    </xdr:from>
    <xdr:ext cx="762000" cy="259080"/>
    <xdr:sp macro="" textlink="">
      <xdr:nvSpPr>
        <xdr:cNvPr id="393" name="テキスト ボックス 392"/>
        <xdr:cNvSpPr txBox="1"/>
      </xdr:nvSpPr>
      <xdr:spPr>
        <a:xfrm>
          <a:off x="14909800" y="608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34290</xdr:rowOff>
    </xdr:from>
    <xdr:to>
      <xdr:col>68</xdr:col>
      <xdr:colOff>152400</xdr:colOff>
      <xdr:row>37</xdr:row>
      <xdr:rowOff>40640</xdr:rowOff>
    </xdr:to>
    <xdr:cxnSp macro="">
      <xdr:nvCxnSpPr>
        <xdr:cNvPr id="394" name="直線コネクタ 393"/>
        <xdr:cNvCxnSpPr/>
      </xdr:nvCxnSpPr>
      <xdr:spPr>
        <a:xfrm>
          <a:off x="13512800" y="63779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148590</xdr:rowOff>
    </xdr:from>
    <xdr:to>
      <xdr:col>68</xdr:col>
      <xdr:colOff>203200</xdr:colOff>
      <xdr:row>37</xdr:row>
      <xdr:rowOff>78740</xdr:rowOff>
    </xdr:to>
    <xdr:sp macro="" textlink="">
      <xdr:nvSpPr>
        <xdr:cNvPr id="395" name="フローチャート: 判断 394"/>
        <xdr:cNvSpPr/>
      </xdr:nvSpPr>
      <xdr:spPr>
        <a:xfrm>
          <a:off x="14351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88900</xdr:rowOff>
    </xdr:from>
    <xdr:ext cx="762000" cy="258445"/>
    <xdr:sp macro="" textlink="">
      <xdr:nvSpPr>
        <xdr:cNvPr id="396" name="テキスト ボックス 395"/>
        <xdr:cNvSpPr txBox="1"/>
      </xdr:nvSpPr>
      <xdr:spPr>
        <a:xfrm>
          <a:off x="14020800" y="608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150495</xdr:rowOff>
    </xdr:from>
    <xdr:to>
      <xdr:col>64</xdr:col>
      <xdr:colOff>152400</xdr:colOff>
      <xdr:row>37</xdr:row>
      <xdr:rowOff>80645</xdr:rowOff>
    </xdr:to>
    <xdr:sp macro="" textlink="">
      <xdr:nvSpPr>
        <xdr:cNvPr id="397" name="フローチャート: 判断 396"/>
        <xdr:cNvSpPr/>
      </xdr:nvSpPr>
      <xdr:spPr>
        <a:xfrm>
          <a:off x="1346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90805</xdr:rowOff>
    </xdr:from>
    <xdr:ext cx="762000" cy="258445"/>
    <xdr:sp macro="" textlink="">
      <xdr:nvSpPr>
        <xdr:cNvPr id="398" name="テキスト ボックス 397"/>
        <xdr:cNvSpPr txBox="1"/>
      </xdr:nvSpPr>
      <xdr:spPr>
        <a:xfrm>
          <a:off x="13131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1270</xdr:rowOff>
    </xdr:from>
    <xdr:to>
      <xdr:col>81</xdr:col>
      <xdr:colOff>95250</xdr:colOff>
      <xdr:row>37</xdr:row>
      <xdr:rowOff>102870</xdr:rowOff>
    </xdr:to>
    <xdr:sp macro="" textlink="">
      <xdr:nvSpPr>
        <xdr:cNvPr id="404" name="楕円 403"/>
        <xdr:cNvSpPr/>
      </xdr:nvSpPr>
      <xdr:spPr>
        <a:xfrm>
          <a:off x="169672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144780</xdr:rowOff>
    </xdr:from>
    <xdr:ext cx="762000" cy="258445"/>
    <xdr:sp macro="" textlink="">
      <xdr:nvSpPr>
        <xdr:cNvPr id="405" name="公債費負担の状況該当値テキスト"/>
        <xdr:cNvSpPr txBox="1"/>
      </xdr:nvSpPr>
      <xdr:spPr>
        <a:xfrm>
          <a:off x="17106900" y="6316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165100</xdr:rowOff>
    </xdr:from>
    <xdr:to>
      <xdr:col>77</xdr:col>
      <xdr:colOff>95250</xdr:colOff>
      <xdr:row>37</xdr:row>
      <xdr:rowOff>95250</xdr:rowOff>
    </xdr:to>
    <xdr:sp macro="" textlink="">
      <xdr:nvSpPr>
        <xdr:cNvPr id="406" name="楕円 405"/>
        <xdr:cNvSpPr/>
      </xdr:nvSpPr>
      <xdr:spPr>
        <a:xfrm>
          <a:off x="16129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80010</xdr:rowOff>
    </xdr:from>
    <xdr:ext cx="736600" cy="259080"/>
    <xdr:sp macro="" textlink="">
      <xdr:nvSpPr>
        <xdr:cNvPr id="407" name="テキスト ボックス 406"/>
        <xdr:cNvSpPr txBox="1"/>
      </xdr:nvSpPr>
      <xdr:spPr>
        <a:xfrm>
          <a:off x="15798800" y="6423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165100</xdr:rowOff>
    </xdr:from>
    <xdr:to>
      <xdr:col>73</xdr:col>
      <xdr:colOff>44450</xdr:colOff>
      <xdr:row>37</xdr:row>
      <xdr:rowOff>95250</xdr:rowOff>
    </xdr:to>
    <xdr:sp macro="" textlink="">
      <xdr:nvSpPr>
        <xdr:cNvPr id="408" name="楕円 407"/>
        <xdr:cNvSpPr/>
      </xdr:nvSpPr>
      <xdr:spPr>
        <a:xfrm>
          <a:off x="15240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80010</xdr:rowOff>
    </xdr:from>
    <xdr:ext cx="762000" cy="259080"/>
    <xdr:sp macro="" textlink="">
      <xdr:nvSpPr>
        <xdr:cNvPr id="409" name="テキスト ボックス 408"/>
        <xdr:cNvSpPr txBox="1"/>
      </xdr:nvSpPr>
      <xdr:spPr>
        <a:xfrm>
          <a:off x="14909800" y="642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160655</xdr:rowOff>
    </xdr:from>
    <xdr:to>
      <xdr:col>68</xdr:col>
      <xdr:colOff>203200</xdr:colOff>
      <xdr:row>37</xdr:row>
      <xdr:rowOff>90805</xdr:rowOff>
    </xdr:to>
    <xdr:sp macro="" textlink="">
      <xdr:nvSpPr>
        <xdr:cNvPr id="410" name="楕円 409"/>
        <xdr:cNvSpPr/>
      </xdr:nvSpPr>
      <xdr:spPr>
        <a:xfrm>
          <a:off x="143510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75565</xdr:rowOff>
    </xdr:from>
    <xdr:ext cx="762000" cy="258445"/>
    <xdr:sp macro="" textlink="">
      <xdr:nvSpPr>
        <xdr:cNvPr id="411" name="テキスト ボックス 410"/>
        <xdr:cNvSpPr txBox="1"/>
      </xdr:nvSpPr>
      <xdr:spPr>
        <a:xfrm>
          <a:off x="14020800" y="6419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154940</xdr:rowOff>
    </xdr:from>
    <xdr:to>
      <xdr:col>64</xdr:col>
      <xdr:colOff>152400</xdr:colOff>
      <xdr:row>37</xdr:row>
      <xdr:rowOff>85090</xdr:rowOff>
    </xdr:to>
    <xdr:sp macro="" textlink="">
      <xdr:nvSpPr>
        <xdr:cNvPr id="412" name="楕円 411"/>
        <xdr:cNvSpPr/>
      </xdr:nvSpPr>
      <xdr:spPr>
        <a:xfrm>
          <a:off x="134620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69850</xdr:rowOff>
    </xdr:from>
    <xdr:ext cx="762000" cy="259080"/>
    <xdr:sp macro="" textlink="">
      <xdr:nvSpPr>
        <xdr:cNvPr id="413" name="テキスト ボックス 412"/>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令和３年度と同様に指標計算の分子から控除される充当可能財源等が将来負担額を上回ったため、比率は「－」（算定不能）となった。</a:t>
          </a:r>
        </a:p>
        <a:p>
          <a:r>
            <a:rPr kumimoji="1" lang="ja-JP" altLang="en-US" sz="1300">
              <a:solidFill>
                <a:schemeClr val="tx1"/>
              </a:solidFill>
              <a:latin typeface="ＭＳ Ｐゴシック"/>
              <a:ea typeface="ＭＳ Ｐゴシック"/>
            </a:rPr>
            <a:t>　しかし、今後は人口減少等による市税や普通地方交付税等の減少が見込まれるため、引き続き国・県費等の歳入確保と計画的な事業実施が必要である。</a:t>
          </a:r>
        </a:p>
      </xdr:txBody>
    </xdr:sp>
    <xdr:clientData/>
  </xdr:twoCellAnchor>
  <xdr:oneCellAnchor>
    <xdr:from>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62000" cy="259080"/>
    <xdr:sp macro="" textlink="">
      <xdr:nvSpPr>
        <xdr:cNvPr id="431" name="テキスト ボックス 430"/>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62000" cy="258445"/>
    <xdr:sp macro="" textlink="">
      <xdr:nvSpPr>
        <xdr:cNvPr id="435" name="テキスト ボックス 434"/>
        <xdr:cNvSpPr txBox="1"/>
      </xdr:nvSpPr>
      <xdr:spPr>
        <a:xfrm>
          <a:off x="1206500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132080</xdr:rowOff>
    </xdr:to>
    <xdr:cxnSp macro="">
      <xdr:nvCxnSpPr>
        <xdr:cNvPr id="438" name="直線コネクタ 437"/>
        <xdr:cNvCxnSpPr/>
      </xdr:nvCxnSpPr>
      <xdr:spPr>
        <a:xfrm flipV="1">
          <a:off x="17018000" y="257175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103505</xdr:rowOff>
    </xdr:from>
    <xdr:ext cx="762000" cy="259080"/>
    <xdr:sp macro="" textlink="">
      <xdr:nvSpPr>
        <xdr:cNvPr id="439" name="将来負担の状況最小値テキスト"/>
        <xdr:cNvSpPr txBox="1"/>
      </xdr:nvSpPr>
      <xdr:spPr>
        <a:xfrm>
          <a:off x="17106900" y="3875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132080</xdr:rowOff>
    </xdr:from>
    <xdr:to>
      <xdr:col>81</xdr:col>
      <xdr:colOff>133350</xdr:colOff>
      <xdr:row>22</xdr:row>
      <xdr:rowOff>132080</xdr:rowOff>
    </xdr:to>
    <xdr:cxnSp macro="">
      <xdr:nvCxnSpPr>
        <xdr:cNvPr id="440" name="直線コネクタ 439"/>
        <xdr:cNvCxnSpPr/>
      </xdr:nvCxnSpPr>
      <xdr:spPr>
        <a:xfrm>
          <a:off x="16929100" y="390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2000" cy="258445"/>
    <xdr:sp macro="" textlink="">
      <xdr:nvSpPr>
        <xdr:cNvPr id="441" name="将来負担の状況最大値テキスト"/>
        <xdr:cNvSpPr txBox="1"/>
      </xdr:nvSpPr>
      <xdr:spPr>
        <a:xfrm>
          <a:off x="17106900" y="231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15875</xdr:rowOff>
    </xdr:from>
    <xdr:ext cx="762000" cy="259080"/>
    <xdr:sp macro="" textlink="">
      <xdr:nvSpPr>
        <xdr:cNvPr id="443" name="将来負担の状況平均値テキスト"/>
        <xdr:cNvSpPr txBox="1"/>
      </xdr:nvSpPr>
      <xdr:spPr>
        <a:xfrm>
          <a:off x="17106900" y="2587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43815</xdr:rowOff>
    </xdr:from>
    <xdr:to>
      <xdr:col>81</xdr:col>
      <xdr:colOff>95250</xdr:colOff>
      <xdr:row>15</xdr:row>
      <xdr:rowOff>145415</xdr:rowOff>
    </xdr:to>
    <xdr:sp macro="" textlink="">
      <xdr:nvSpPr>
        <xdr:cNvPr id="444" name="フローチャート: 判断 443"/>
        <xdr:cNvSpPr/>
      </xdr:nvSpPr>
      <xdr:spPr>
        <a:xfrm>
          <a:off x="16967200" y="26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100965</xdr:rowOff>
    </xdr:from>
    <xdr:to>
      <xdr:col>77</xdr:col>
      <xdr:colOff>95250</xdr:colOff>
      <xdr:row>16</xdr:row>
      <xdr:rowOff>31115</xdr:rowOff>
    </xdr:to>
    <xdr:sp macro="" textlink="">
      <xdr:nvSpPr>
        <xdr:cNvPr id="445" name="フローチャート: 判断 444"/>
        <xdr:cNvSpPr/>
      </xdr:nvSpPr>
      <xdr:spPr>
        <a:xfrm>
          <a:off x="16129000" y="26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41275</xdr:rowOff>
    </xdr:from>
    <xdr:ext cx="736600" cy="258445"/>
    <xdr:sp macro="" textlink="">
      <xdr:nvSpPr>
        <xdr:cNvPr id="446" name="テキスト ボックス 445"/>
        <xdr:cNvSpPr txBox="1"/>
      </xdr:nvSpPr>
      <xdr:spPr>
        <a:xfrm>
          <a:off x="15798800" y="2441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16</xdr:row>
      <xdr:rowOff>27940</xdr:rowOff>
    </xdr:from>
    <xdr:to>
      <xdr:col>73</xdr:col>
      <xdr:colOff>44450</xdr:colOff>
      <xdr:row>16</xdr:row>
      <xdr:rowOff>129540</xdr:rowOff>
    </xdr:to>
    <xdr:sp macro="" textlink="">
      <xdr:nvSpPr>
        <xdr:cNvPr id="447" name="フローチャート: 判断 446"/>
        <xdr:cNvSpPr/>
      </xdr:nvSpPr>
      <xdr:spPr>
        <a:xfrm>
          <a:off x="15240000" y="27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139700</xdr:rowOff>
    </xdr:from>
    <xdr:ext cx="762000" cy="259080"/>
    <xdr:sp macro="" textlink="">
      <xdr:nvSpPr>
        <xdr:cNvPr id="448" name="テキスト ボックス 447"/>
        <xdr:cNvSpPr txBox="1"/>
      </xdr:nvSpPr>
      <xdr:spPr>
        <a:xfrm>
          <a:off x="14909800" y="254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73660</xdr:rowOff>
    </xdr:from>
    <xdr:to>
      <xdr:col>68</xdr:col>
      <xdr:colOff>203200</xdr:colOff>
      <xdr:row>17</xdr:row>
      <xdr:rowOff>3810</xdr:rowOff>
    </xdr:to>
    <xdr:sp macro="" textlink="">
      <xdr:nvSpPr>
        <xdr:cNvPr id="449" name="フローチャート: 判断 448"/>
        <xdr:cNvSpPr/>
      </xdr:nvSpPr>
      <xdr:spPr>
        <a:xfrm>
          <a:off x="14351000" y="281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13970</xdr:rowOff>
    </xdr:from>
    <xdr:ext cx="762000" cy="259080"/>
    <xdr:sp macro="" textlink="">
      <xdr:nvSpPr>
        <xdr:cNvPr id="450" name="テキスト ボックス 449"/>
        <xdr:cNvSpPr txBox="1"/>
      </xdr:nvSpPr>
      <xdr:spPr>
        <a:xfrm>
          <a:off x="14020800" y="258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7620</xdr:rowOff>
    </xdr:from>
    <xdr:ext cx="762000" cy="258445"/>
    <xdr:sp macro="" textlink="">
      <xdr:nvSpPr>
        <xdr:cNvPr id="452" name="テキスト ボックス 451"/>
        <xdr:cNvSpPr txBox="1"/>
      </xdr:nvSpPr>
      <xdr:spPr>
        <a:xfrm>
          <a:off x="13131800" y="2579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42,586
42,245
828.53
35,484,986
33,516,731
1,629,685
19,922,369
34,044,791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4520" cy="259080"/>
    <xdr:sp macro="" textlink="">
      <xdr:nvSpPr>
        <xdr:cNvPr id="32" name="テキスト ボックス 31"/>
        <xdr:cNvSpPr txBox="1"/>
      </xdr:nvSpPr>
      <xdr:spPr>
        <a:xfrm>
          <a:off x="698500" y="4000500"/>
          <a:ext cx="8224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tx1"/>
              </a:solidFill>
              <a:latin typeface="ＭＳ Ｐゴシック"/>
              <a:ea typeface="ＭＳ Ｐゴシック"/>
            </a:rPr>
            <a:t>　９町村の合併による広大な面積や点在する集落などの地形的な要因に加え、ごみ処理施設や保育所・こども園などの施設運営を直営で行っていることから、類似団体と比較して4.6ポイント上回っている。</a:t>
          </a:r>
        </a:p>
        <a:p>
          <a:r>
            <a:rPr kumimoji="1" lang="ja-JP" altLang="en-US" sz="1200">
              <a:solidFill>
                <a:schemeClr val="tx1"/>
              </a:solidFill>
              <a:latin typeface="ＭＳ Ｐゴシック"/>
              <a:ea typeface="ＭＳ Ｐゴシック"/>
            </a:rPr>
            <a:t>　人件費は令和３年度と比較して同水準であったが、</a:t>
          </a:r>
          <a:r>
            <a:rPr kumimoji="1" lang="ja-JP" altLang="en-US" sz="1300">
              <a:solidFill>
                <a:schemeClr val="tx1"/>
              </a:solidFill>
              <a:latin typeface="ＭＳ Ｐゴシック"/>
              <a:ea typeface="ＭＳ Ｐゴシック"/>
            </a:rPr>
            <a:t>令和３年度に臨時算定された普通交付税が減少となった</a:t>
          </a:r>
          <a:r>
            <a:rPr kumimoji="1" lang="ja-JP" altLang="en-US" sz="1200">
              <a:solidFill>
                <a:schemeClr val="tx1"/>
              </a:solidFill>
              <a:latin typeface="ＭＳ Ｐゴシック"/>
              <a:ea typeface="ＭＳ Ｐゴシック"/>
            </a:rPr>
            <a:t>ことにより分母となる経常一般財源が減少したことから、令和３年度比で0.9ポイント増加した。</a:t>
          </a:r>
        </a:p>
      </xdr:txBody>
    </xdr:sp>
    <xdr:clientData/>
  </xdr:twoCellAnchor>
  <xdr:oneCellAnchor>
    <xdr:from>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xdr:cNvSpPr txBox="1"/>
      </xdr:nvSpPr>
      <xdr:spPr>
        <a:xfrm>
          <a:off x="254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xdr:cNvSpPr txBox="1"/>
      </xdr:nvSpPr>
      <xdr:spPr>
        <a:xfrm>
          <a:off x="254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2095"/>
    <xdr:sp macro="" textlink="">
      <xdr:nvSpPr>
        <xdr:cNvPr id="53" name="テキスト ボックス 52"/>
        <xdr:cNvSpPr txBox="1"/>
      </xdr:nvSpPr>
      <xdr:spPr>
        <a:xfrm>
          <a:off x="254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xdr:cNvSpPr txBox="1"/>
      </xdr:nvSpPr>
      <xdr:spPr>
        <a:xfrm>
          <a:off x="254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xdr:cNvSpPr txBox="1"/>
      </xdr:nvSpPr>
      <xdr:spPr>
        <a:xfrm>
          <a:off x="254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9" name="テキスト ボックス 58"/>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77470</xdr:rowOff>
    </xdr:to>
    <xdr:cxnSp macro="">
      <xdr:nvCxnSpPr>
        <xdr:cNvPr id="66" name="直線コネクタ 65"/>
        <xdr:cNvCxnSpPr/>
      </xdr:nvCxnSpPr>
      <xdr:spPr>
        <a:xfrm>
          <a:off x="3987800" y="66954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35560</xdr:rowOff>
    </xdr:from>
    <xdr:ext cx="762000" cy="259080"/>
    <xdr:sp macro="" textlink="">
      <xdr:nvSpPr>
        <xdr:cNvPr id="67" name="人件費平均値テキスト"/>
        <xdr:cNvSpPr txBox="1"/>
      </xdr:nvSpPr>
      <xdr:spPr>
        <a:xfrm>
          <a:off x="4914900" y="6207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115570</xdr:rowOff>
    </xdr:to>
    <xdr:cxnSp macro="">
      <xdr:nvCxnSpPr>
        <xdr:cNvPr id="69" name="直線コネクタ 68"/>
        <xdr:cNvCxnSpPr/>
      </xdr:nvCxnSpPr>
      <xdr:spPr>
        <a:xfrm flipV="1">
          <a:off x="3098800" y="66954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85090</xdr:rowOff>
    </xdr:from>
    <xdr:ext cx="729615" cy="259080"/>
    <xdr:sp macro="" textlink="">
      <xdr:nvSpPr>
        <xdr:cNvPr id="71" name="テキスト ボックス 70"/>
        <xdr:cNvSpPr txBox="1"/>
      </xdr:nvSpPr>
      <xdr:spPr>
        <a:xfrm>
          <a:off x="3606800" y="60858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104140</xdr:rowOff>
    </xdr:from>
    <xdr:to>
      <xdr:col>15</xdr:col>
      <xdr:colOff>98425</xdr:colOff>
      <xdr:row>39</xdr:row>
      <xdr:rowOff>115570</xdr:rowOff>
    </xdr:to>
    <xdr:cxnSp macro="">
      <xdr:nvCxnSpPr>
        <xdr:cNvPr id="72" name="直線コネクタ 71"/>
        <xdr:cNvCxnSpPr/>
      </xdr:nvCxnSpPr>
      <xdr:spPr>
        <a:xfrm>
          <a:off x="2209800" y="66192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12700</xdr:rowOff>
    </xdr:from>
    <xdr:ext cx="762000" cy="259080"/>
    <xdr:sp macro="" textlink="">
      <xdr:nvSpPr>
        <xdr:cNvPr id="74" name="テキスト ボックス 73"/>
        <xdr:cNvSpPr txBox="1"/>
      </xdr:nvSpPr>
      <xdr:spPr>
        <a:xfrm>
          <a:off x="2717800" y="618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50800</xdr:rowOff>
    </xdr:from>
    <xdr:to>
      <xdr:col>11</xdr:col>
      <xdr:colOff>9525</xdr:colOff>
      <xdr:row>38</xdr:row>
      <xdr:rowOff>104140</xdr:rowOff>
    </xdr:to>
    <xdr:cxnSp macro="">
      <xdr:nvCxnSpPr>
        <xdr:cNvPr id="75" name="直線コネクタ 74"/>
        <xdr:cNvCxnSpPr/>
      </xdr:nvCxnSpPr>
      <xdr:spPr>
        <a:xfrm>
          <a:off x="1320800" y="65659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77470</xdr:rowOff>
    </xdr:from>
    <xdr:ext cx="755015" cy="252095"/>
    <xdr:sp macro="" textlink="">
      <xdr:nvSpPr>
        <xdr:cNvPr id="77" name="テキスト ボックス 76"/>
        <xdr:cNvSpPr txBox="1"/>
      </xdr:nvSpPr>
      <xdr:spPr>
        <a:xfrm>
          <a:off x="1828800" y="60782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85090</xdr:rowOff>
    </xdr:from>
    <xdr:ext cx="755015" cy="259080"/>
    <xdr:sp macro="" textlink="">
      <xdr:nvSpPr>
        <xdr:cNvPr id="79" name="テキスト ボックス 78"/>
        <xdr:cNvSpPr txBox="1"/>
      </xdr:nvSpPr>
      <xdr:spPr>
        <a:xfrm>
          <a:off x="939800" y="60858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2" name="テキスト ボックス 81"/>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170180</xdr:rowOff>
    </xdr:from>
    <xdr:ext cx="762000" cy="259080"/>
    <xdr:sp macro="" textlink="">
      <xdr:nvSpPr>
        <xdr:cNvPr id="86" name="人件費該当値テキスト"/>
        <xdr:cNvSpPr txBox="1"/>
      </xdr:nvSpPr>
      <xdr:spPr>
        <a:xfrm>
          <a:off x="4914900" y="668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44450</xdr:rowOff>
    </xdr:from>
    <xdr:ext cx="729615" cy="259080"/>
    <xdr:sp macro="" textlink="">
      <xdr:nvSpPr>
        <xdr:cNvPr id="88" name="テキスト ボックス 87"/>
        <xdr:cNvSpPr txBox="1"/>
      </xdr:nvSpPr>
      <xdr:spPr>
        <a:xfrm>
          <a:off x="3606800" y="673100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151130</xdr:rowOff>
    </xdr:from>
    <xdr:ext cx="762000" cy="259080"/>
    <xdr:sp macro="" textlink="">
      <xdr:nvSpPr>
        <xdr:cNvPr id="90" name="テキスト ボックス 89"/>
        <xdr:cNvSpPr txBox="1"/>
      </xdr:nvSpPr>
      <xdr:spPr>
        <a:xfrm>
          <a:off x="27178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139700</xdr:rowOff>
    </xdr:from>
    <xdr:ext cx="755015" cy="259080"/>
    <xdr:sp macro="" textlink="">
      <xdr:nvSpPr>
        <xdr:cNvPr id="92" name="テキスト ボックス 91"/>
        <xdr:cNvSpPr txBox="1"/>
      </xdr:nvSpPr>
      <xdr:spPr>
        <a:xfrm>
          <a:off x="1828800" y="66548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86360</xdr:rowOff>
    </xdr:from>
    <xdr:ext cx="755015" cy="252095"/>
    <xdr:sp macro="" textlink="">
      <xdr:nvSpPr>
        <xdr:cNvPr id="94" name="テキスト ボックス 93"/>
        <xdr:cNvSpPr txBox="1"/>
      </xdr:nvSpPr>
      <xdr:spPr>
        <a:xfrm>
          <a:off x="939800" y="66014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類似団体平均と比較して0.7ポイント下回っており、令和３年度と比較して1</a:t>
          </a:r>
          <a:r>
            <a:rPr kumimoji="1" lang="en-US" altLang="ja-JP" sz="1300">
              <a:solidFill>
                <a:schemeClr val="tx1"/>
              </a:solidFill>
              <a:latin typeface="ＭＳ Ｐゴシック"/>
              <a:ea typeface="ＭＳ Ｐゴシック"/>
            </a:rPr>
            <a:t>.4</a:t>
          </a:r>
          <a:r>
            <a:rPr kumimoji="1" lang="ja-JP" altLang="en-US" sz="1300">
              <a:solidFill>
                <a:schemeClr val="tx1"/>
              </a:solidFill>
              <a:latin typeface="ＭＳ Ｐゴシック"/>
              <a:ea typeface="ＭＳ Ｐゴシック"/>
            </a:rPr>
            <a:t>ポイント増加している。物件費に係る経常収支比率が増加した主な要因は、電気代等の光熱費が約１億円増加したことや、ごみ焼却残渣処理の外部委託により、分子となる物件費に充当した一般財源が増加したことによるものである。</a:t>
          </a:r>
        </a:p>
      </xdr:txBody>
    </xdr:sp>
    <xdr:clientData/>
  </xdr:twoCellAnchor>
  <xdr:oneCellAnchor>
    <xdr:from>
      <xdr:col>62</xdr:col>
      <xdr:colOff>6350</xdr:colOff>
      <xdr:row>9</xdr:row>
      <xdr:rowOff>107950</xdr:rowOff>
    </xdr:from>
    <xdr:ext cx="291465" cy="225425"/>
    <xdr:sp macro="" textlink="">
      <xdr:nvSpPr>
        <xdr:cNvPr id="106" name="テキスト ボックス 105"/>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8" name="テキスト ボックス 107"/>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1015" cy="259080"/>
    <xdr:sp macro="" textlink="">
      <xdr:nvSpPr>
        <xdr:cNvPr id="110" name="テキスト ボックス 109"/>
        <xdr:cNvSpPr txBox="1"/>
      </xdr:nvSpPr>
      <xdr:spPr>
        <a:xfrm>
          <a:off x="11938000" y="3658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1015" cy="252095"/>
    <xdr:sp macro="" textlink="">
      <xdr:nvSpPr>
        <xdr:cNvPr id="112" name="テキスト ボックス 111"/>
        <xdr:cNvSpPr txBox="1"/>
      </xdr:nvSpPr>
      <xdr:spPr>
        <a:xfrm>
          <a:off x="11938000" y="3332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1015" cy="258445"/>
    <xdr:sp macro="" textlink="">
      <xdr:nvSpPr>
        <xdr:cNvPr id="114" name="テキスト ボックス 113"/>
        <xdr:cNvSpPr txBox="1"/>
      </xdr:nvSpPr>
      <xdr:spPr>
        <a:xfrm>
          <a:off x="11938000" y="3005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1015" cy="259080"/>
    <xdr:sp macro="" textlink="">
      <xdr:nvSpPr>
        <xdr:cNvPr id="116" name="テキスト ボックス 115"/>
        <xdr:cNvSpPr txBox="1"/>
      </xdr:nvSpPr>
      <xdr:spPr>
        <a:xfrm>
          <a:off x="11938000" y="2679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1015" cy="252095"/>
    <xdr:sp macro="" textlink="">
      <xdr:nvSpPr>
        <xdr:cNvPr id="118" name="テキスト ボックス 117"/>
        <xdr:cNvSpPr txBox="1"/>
      </xdr:nvSpPr>
      <xdr:spPr>
        <a:xfrm>
          <a:off x="11938000" y="2352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1015" cy="259080"/>
    <xdr:sp macro="" textlink="">
      <xdr:nvSpPr>
        <xdr:cNvPr id="120" name="テキスト ボックス 119"/>
        <xdr:cNvSpPr txBox="1"/>
      </xdr:nvSpPr>
      <xdr:spPr>
        <a:xfrm>
          <a:off x="11938000" y="2025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2" name="テキスト ボックス 121"/>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80645</xdr:rowOff>
    </xdr:from>
    <xdr:to>
      <xdr:col>82</xdr:col>
      <xdr:colOff>107950</xdr:colOff>
      <xdr:row>21</xdr:row>
      <xdr:rowOff>59055</xdr:rowOff>
    </xdr:to>
    <xdr:cxnSp macro="">
      <xdr:nvCxnSpPr>
        <xdr:cNvPr id="124" name="直線コネクタ 123"/>
        <xdr:cNvCxnSpPr/>
      </xdr:nvCxnSpPr>
      <xdr:spPr>
        <a:xfrm flipV="1">
          <a:off x="16510000" y="230949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31115</xdr:rowOff>
    </xdr:from>
    <xdr:ext cx="762000" cy="252095"/>
    <xdr:sp macro="" textlink="">
      <xdr:nvSpPr>
        <xdr:cNvPr id="125" name="物件費最小値テキスト"/>
        <xdr:cNvSpPr txBox="1"/>
      </xdr:nvSpPr>
      <xdr:spPr>
        <a:xfrm>
          <a:off x="16598900" y="36315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59055</xdr:rowOff>
    </xdr:from>
    <xdr:to>
      <xdr:col>82</xdr:col>
      <xdr:colOff>196850</xdr:colOff>
      <xdr:row>21</xdr:row>
      <xdr:rowOff>59055</xdr:rowOff>
    </xdr:to>
    <xdr:cxnSp macro="">
      <xdr:nvCxnSpPr>
        <xdr:cNvPr id="126" name="直線コネクタ 125"/>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167005</xdr:rowOff>
    </xdr:from>
    <xdr:ext cx="762000" cy="252095"/>
    <xdr:sp macro="" textlink="">
      <xdr:nvSpPr>
        <xdr:cNvPr id="127" name="物件費最大値テキスト"/>
        <xdr:cNvSpPr txBox="1"/>
      </xdr:nvSpPr>
      <xdr:spPr>
        <a:xfrm>
          <a:off x="16598900" y="20529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80645</xdr:rowOff>
    </xdr:from>
    <xdr:to>
      <xdr:col>82</xdr:col>
      <xdr:colOff>196850</xdr:colOff>
      <xdr:row>13</xdr:row>
      <xdr:rowOff>80645</xdr:rowOff>
    </xdr:to>
    <xdr:cxnSp macro="">
      <xdr:nvCxnSpPr>
        <xdr:cNvPr id="128" name="直線コネクタ 127"/>
        <xdr:cNvCxnSpPr/>
      </xdr:nvCxnSpPr>
      <xdr:spPr>
        <a:xfrm>
          <a:off x="16421100" y="230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162560</xdr:rowOff>
    </xdr:from>
    <xdr:to>
      <xdr:col>82</xdr:col>
      <xdr:colOff>107950</xdr:colOff>
      <xdr:row>16</xdr:row>
      <xdr:rowOff>143510</xdr:rowOff>
    </xdr:to>
    <xdr:cxnSp macro="">
      <xdr:nvCxnSpPr>
        <xdr:cNvPr id="129" name="直線コネクタ 128"/>
        <xdr:cNvCxnSpPr/>
      </xdr:nvCxnSpPr>
      <xdr:spPr>
        <a:xfrm>
          <a:off x="15671800" y="273431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140970</xdr:rowOff>
    </xdr:from>
    <xdr:ext cx="762000" cy="259080"/>
    <xdr:sp macro="" textlink="">
      <xdr:nvSpPr>
        <xdr:cNvPr id="130" name="物件費平均値テキスト"/>
        <xdr:cNvSpPr txBox="1"/>
      </xdr:nvSpPr>
      <xdr:spPr>
        <a:xfrm>
          <a:off x="16598900" y="2884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168910</xdr:rowOff>
    </xdr:from>
    <xdr:to>
      <xdr:col>82</xdr:col>
      <xdr:colOff>158750</xdr:colOff>
      <xdr:row>17</xdr:row>
      <xdr:rowOff>99060</xdr:rowOff>
    </xdr:to>
    <xdr:sp macro="" textlink="">
      <xdr:nvSpPr>
        <xdr:cNvPr id="131" name="フローチャート: 判断 130"/>
        <xdr:cNvSpPr/>
      </xdr:nvSpPr>
      <xdr:spPr>
        <a:xfrm>
          <a:off x="1645920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162560</xdr:rowOff>
    </xdr:from>
    <xdr:to>
      <xdr:col>78</xdr:col>
      <xdr:colOff>69850</xdr:colOff>
      <xdr:row>16</xdr:row>
      <xdr:rowOff>45085</xdr:rowOff>
    </xdr:to>
    <xdr:cxnSp macro="">
      <xdr:nvCxnSpPr>
        <xdr:cNvPr id="132" name="直線コネクタ 131"/>
        <xdr:cNvCxnSpPr/>
      </xdr:nvCxnSpPr>
      <xdr:spPr>
        <a:xfrm flipV="1">
          <a:off x="14782800" y="27343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48895</xdr:rowOff>
    </xdr:from>
    <xdr:to>
      <xdr:col>78</xdr:col>
      <xdr:colOff>120650</xdr:colOff>
      <xdr:row>16</xdr:row>
      <xdr:rowOff>150495</xdr:rowOff>
    </xdr:to>
    <xdr:sp macro="" textlink="">
      <xdr:nvSpPr>
        <xdr:cNvPr id="133" name="フローチャート: 判断 132"/>
        <xdr:cNvSpPr/>
      </xdr:nvSpPr>
      <xdr:spPr>
        <a:xfrm>
          <a:off x="15621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135255</xdr:rowOff>
    </xdr:from>
    <xdr:ext cx="736600" cy="252095"/>
    <xdr:sp macro="" textlink="">
      <xdr:nvSpPr>
        <xdr:cNvPr id="134" name="テキスト ボックス 133"/>
        <xdr:cNvSpPr txBox="1"/>
      </xdr:nvSpPr>
      <xdr:spPr>
        <a:xfrm>
          <a:off x="15290800" y="287845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45085</xdr:rowOff>
    </xdr:from>
    <xdr:to>
      <xdr:col>73</xdr:col>
      <xdr:colOff>180975</xdr:colOff>
      <xdr:row>17</xdr:row>
      <xdr:rowOff>15240</xdr:rowOff>
    </xdr:to>
    <xdr:cxnSp macro="">
      <xdr:nvCxnSpPr>
        <xdr:cNvPr id="135" name="直線コネクタ 134"/>
        <xdr:cNvCxnSpPr/>
      </xdr:nvCxnSpPr>
      <xdr:spPr>
        <a:xfrm flipV="1">
          <a:off x="13893800" y="278828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29210</xdr:rowOff>
    </xdr:from>
    <xdr:ext cx="762000" cy="252095"/>
    <xdr:sp macro="" textlink="">
      <xdr:nvSpPr>
        <xdr:cNvPr id="137" name="テキスト ボックス 136"/>
        <xdr:cNvSpPr txBox="1"/>
      </xdr:nvSpPr>
      <xdr:spPr>
        <a:xfrm>
          <a:off x="14401800" y="2943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4445</xdr:rowOff>
    </xdr:from>
    <xdr:to>
      <xdr:col>69</xdr:col>
      <xdr:colOff>92075</xdr:colOff>
      <xdr:row>17</xdr:row>
      <xdr:rowOff>15240</xdr:rowOff>
    </xdr:to>
    <xdr:cxnSp macro="">
      <xdr:nvCxnSpPr>
        <xdr:cNvPr id="138" name="直線コネクタ 137"/>
        <xdr:cNvCxnSpPr/>
      </xdr:nvCxnSpPr>
      <xdr:spPr>
        <a:xfrm>
          <a:off x="13004800" y="29190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63500</xdr:rowOff>
    </xdr:from>
    <xdr:to>
      <xdr:col>69</xdr:col>
      <xdr:colOff>142875</xdr:colOff>
      <xdr:row>17</xdr:row>
      <xdr:rowOff>164465</xdr:rowOff>
    </xdr:to>
    <xdr:sp macro="" textlink="">
      <xdr:nvSpPr>
        <xdr:cNvPr id="139" name="フローチャート: 判断 138"/>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149225</xdr:rowOff>
    </xdr:from>
    <xdr:ext cx="755015" cy="259080"/>
    <xdr:sp macro="" textlink="">
      <xdr:nvSpPr>
        <xdr:cNvPr id="140" name="テキスト ボックス 139"/>
        <xdr:cNvSpPr txBox="1"/>
      </xdr:nvSpPr>
      <xdr:spPr>
        <a:xfrm>
          <a:off x="13512800" y="30638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29845</xdr:rowOff>
    </xdr:from>
    <xdr:to>
      <xdr:col>65</xdr:col>
      <xdr:colOff>53975</xdr:colOff>
      <xdr:row>17</xdr:row>
      <xdr:rowOff>132080</xdr:rowOff>
    </xdr:to>
    <xdr:sp macro="" textlink="">
      <xdr:nvSpPr>
        <xdr:cNvPr id="141" name="フローチャート: 判断 140"/>
        <xdr:cNvSpPr/>
      </xdr:nvSpPr>
      <xdr:spPr>
        <a:xfrm>
          <a:off x="12954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116205</xdr:rowOff>
    </xdr:from>
    <xdr:ext cx="762000" cy="259080"/>
    <xdr:sp macro="" textlink="">
      <xdr:nvSpPr>
        <xdr:cNvPr id="142" name="テキスト ボックス 141"/>
        <xdr:cNvSpPr txBox="1"/>
      </xdr:nvSpPr>
      <xdr:spPr>
        <a:xfrm>
          <a:off x="1262380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4" name="テキスト ボックス 143"/>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5" name="テキスト ボックス 144"/>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7" name="テキスト ボックス 146"/>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92710</xdr:rowOff>
    </xdr:from>
    <xdr:to>
      <xdr:col>82</xdr:col>
      <xdr:colOff>158750</xdr:colOff>
      <xdr:row>17</xdr:row>
      <xdr:rowOff>22860</xdr:rowOff>
    </xdr:to>
    <xdr:sp macro="" textlink="">
      <xdr:nvSpPr>
        <xdr:cNvPr id="148" name="楕円 147"/>
        <xdr:cNvSpPr/>
      </xdr:nvSpPr>
      <xdr:spPr>
        <a:xfrm>
          <a:off x="16459200" y="28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109220</xdr:rowOff>
    </xdr:from>
    <xdr:ext cx="762000" cy="252095"/>
    <xdr:sp macro="" textlink="">
      <xdr:nvSpPr>
        <xdr:cNvPr id="149" name="物件費該当値テキスト"/>
        <xdr:cNvSpPr txBox="1"/>
      </xdr:nvSpPr>
      <xdr:spPr>
        <a:xfrm>
          <a:off x="16598900" y="26809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111760</xdr:rowOff>
    </xdr:from>
    <xdr:to>
      <xdr:col>78</xdr:col>
      <xdr:colOff>120650</xdr:colOff>
      <xdr:row>16</xdr:row>
      <xdr:rowOff>41910</xdr:rowOff>
    </xdr:to>
    <xdr:sp macro="" textlink="">
      <xdr:nvSpPr>
        <xdr:cNvPr id="150" name="楕円 149"/>
        <xdr:cNvSpPr/>
      </xdr:nvSpPr>
      <xdr:spPr>
        <a:xfrm>
          <a:off x="15621000" y="26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52070</xdr:rowOff>
    </xdr:from>
    <xdr:ext cx="736600" cy="252095"/>
    <xdr:sp macro="" textlink="">
      <xdr:nvSpPr>
        <xdr:cNvPr id="151" name="テキスト ボックス 150"/>
        <xdr:cNvSpPr txBox="1"/>
      </xdr:nvSpPr>
      <xdr:spPr>
        <a:xfrm>
          <a:off x="15290800" y="24523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166370</xdr:rowOff>
    </xdr:from>
    <xdr:to>
      <xdr:col>74</xdr:col>
      <xdr:colOff>31750</xdr:colOff>
      <xdr:row>16</xdr:row>
      <xdr:rowOff>95885</xdr:rowOff>
    </xdr:to>
    <xdr:sp macro="" textlink="">
      <xdr:nvSpPr>
        <xdr:cNvPr id="152" name="楕円 151"/>
        <xdr:cNvSpPr/>
      </xdr:nvSpPr>
      <xdr:spPr>
        <a:xfrm>
          <a:off x="14732000" y="273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106045</xdr:rowOff>
    </xdr:from>
    <xdr:ext cx="762000" cy="259080"/>
    <xdr:sp macro="" textlink="">
      <xdr:nvSpPr>
        <xdr:cNvPr id="153" name="テキスト ボックス 152"/>
        <xdr:cNvSpPr txBox="1"/>
      </xdr:nvSpPr>
      <xdr:spPr>
        <a:xfrm>
          <a:off x="14401800" y="250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135890</xdr:rowOff>
    </xdr:from>
    <xdr:to>
      <xdr:col>69</xdr:col>
      <xdr:colOff>142875</xdr:colOff>
      <xdr:row>17</xdr:row>
      <xdr:rowOff>66040</xdr:rowOff>
    </xdr:to>
    <xdr:sp macro="" textlink="">
      <xdr:nvSpPr>
        <xdr:cNvPr id="154" name="楕円 153"/>
        <xdr:cNvSpPr/>
      </xdr:nvSpPr>
      <xdr:spPr>
        <a:xfrm>
          <a:off x="13843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76200</xdr:rowOff>
    </xdr:from>
    <xdr:ext cx="755015" cy="252095"/>
    <xdr:sp macro="" textlink="">
      <xdr:nvSpPr>
        <xdr:cNvPr id="155" name="テキスト ボックス 154"/>
        <xdr:cNvSpPr txBox="1"/>
      </xdr:nvSpPr>
      <xdr:spPr>
        <a:xfrm>
          <a:off x="13512800" y="264795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125095</xdr:rowOff>
    </xdr:from>
    <xdr:to>
      <xdr:col>65</xdr:col>
      <xdr:colOff>53975</xdr:colOff>
      <xdr:row>17</xdr:row>
      <xdr:rowOff>55245</xdr:rowOff>
    </xdr:to>
    <xdr:sp macro="" textlink="">
      <xdr:nvSpPr>
        <xdr:cNvPr id="156" name="楕円 155"/>
        <xdr:cNvSpPr/>
      </xdr:nvSpPr>
      <xdr:spPr>
        <a:xfrm>
          <a:off x="12954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65405</xdr:rowOff>
    </xdr:from>
    <xdr:ext cx="762000" cy="252095"/>
    <xdr:sp macro="" textlink="">
      <xdr:nvSpPr>
        <xdr:cNvPr id="157" name="テキスト ボックス 156"/>
        <xdr:cNvSpPr txBox="1"/>
      </xdr:nvSpPr>
      <xdr:spPr>
        <a:xfrm>
          <a:off x="12623800" y="26371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類似団体平均と比較して3.6ポイント下回っており、令和３年度と比較して0.1ポイント増加している。扶助費は</a:t>
          </a:r>
          <a:r>
            <a:rPr kumimoji="1" lang="ja-JP" altLang="en-US" sz="1200">
              <a:solidFill>
                <a:schemeClr val="tx1"/>
              </a:solidFill>
              <a:latin typeface="ＭＳ Ｐゴシック"/>
              <a:ea typeface="ＭＳ Ｐゴシック"/>
            </a:rPr>
            <a:t>令和３年度と比較して同水準であったが</a:t>
          </a:r>
          <a:r>
            <a:rPr kumimoji="1" lang="ja-JP" altLang="en-US" sz="1300">
              <a:solidFill>
                <a:schemeClr val="tx1"/>
              </a:solidFill>
              <a:latin typeface="ＭＳ Ｐゴシック"/>
              <a:ea typeface="ＭＳ Ｐゴシック"/>
            </a:rPr>
            <a:t>、令和３年度に臨時算定された普通交付税が減少となった</a:t>
          </a:r>
          <a:r>
            <a:rPr kumimoji="1" lang="ja-JP" altLang="en-US" sz="1200">
              <a:solidFill>
                <a:schemeClr val="tx1"/>
              </a:solidFill>
              <a:latin typeface="ＭＳ Ｐゴシック"/>
              <a:ea typeface="ＭＳ Ｐゴシック"/>
            </a:rPr>
            <a:t>ことにより分母となる経常一般財源が減少した</a:t>
          </a:r>
          <a:r>
            <a:rPr kumimoji="1" lang="ja-JP" altLang="en-US" sz="1300">
              <a:solidFill>
                <a:schemeClr val="tx1"/>
              </a:solidFill>
              <a:latin typeface="ＭＳ Ｐゴシック"/>
              <a:ea typeface="ＭＳ Ｐゴシック"/>
            </a:rPr>
            <a:t>ことによるものである。</a:t>
          </a:r>
        </a:p>
      </xdr:txBody>
    </xdr:sp>
    <xdr:clientData/>
  </xdr:twoCellAnchor>
  <xdr:oneCellAnchor>
    <xdr:from>
      <xdr:col>3</xdr:col>
      <xdr:colOff>123825</xdr:colOff>
      <xdr:row>49</xdr:row>
      <xdr:rowOff>107950</xdr:rowOff>
    </xdr:from>
    <xdr:ext cx="291465" cy="225425"/>
    <xdr:sp macro="" textlink="">
      <xdr:nvSpPr>
        <xdr:cNvPr id="169" name="テキスト ボックス 168"/>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71" name="テキスト ボックス 170"/>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015" cy="259080"/>
    <xdr:sp macro="" textlink="">
      <xdr:nvSpPr>
        <xdr:cNvPr id="173" name="テキスト ボックス 172"/>
        <xdr:cNvSpPr txBox="1"/>
      </xdr:nvSpPr>
      <xdr:spPr>
        <a:xfrm>
          <a:off x="254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015" cy="259080"/>
    <xdr:sp macro="" textlink="">
      <xdr:nvSpPr>
        <xdr:cNvPr id="175" name="テキスト ボックス 174"/>
        <xdr:cNvSpPr txBox="1"/>
      </xdr:nvSpPr>
      <xdr:spPr>
        <a:xfrm>
          <a:off x="254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015" cy="252095"/>
    <xdr:sp macro="" textlink="">
      <xdr:nvSpPr>
        <xdr:cNvPr id="177" name="テキスト ボックス 176"/>
        <xdr:cNvSpPr txBox="1"/>
      </xdr:nvSpPr>
      <xdr:spPr>
        <a:xfrm>
          <a:off x="254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015" cy="259080"/>
    <xdr:sp macro="" textlink="">
      <xdr:nvSpPr>
        <xdr:cNvPr id="179" name="テキスト ボックス 178"/>
        <xdr:cNvSpPr txBox="1"/>
      </xdr:nvSpPr>
      <xdr:spPr>
        <a:xfrm>
          <a:off x="254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015" cy="259080"/>
    <xdr:sp macro="" textlink="">
      <xdr:nvSpPr>
        <xdr:cNvPr id="181" name="テキスト ボックス 180"/>
        <xdr:cNvSpPr txBox="1"/>
      </xdr:nvSpPr>
      <xdr:spPr>
        <a:xfrm>
          <a:off x="254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3" name="テキスト ボックス 182"/>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130810</xdr:rowOff>
    </xdr:from>
    <xdr:ext cx="762000" cy="259080"/>
    <xdr:sp macro="" textlink="">
      <xdr:nvSpPr>
        <xdr:cNvPr id="186" name="扶助費最小値テキスト"/>
        <xdr:cNvSpPr txBox="1"/>
      </xdr:nvSpPr>
      <xdr:spPr>
        <a:xfrm>
          <a:off x="49149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130810</xdr:rowOff>
    </xdr:from>
    <xdr:ext cx="762000" cy="259080"/>
    <xdr:sp macro="" textlink="">
      <xdr:nvSpPr>
        <xdr:cNvPr id="188" name="扶助費最大値テキスト"/>
        <xdr:cNvSpPr txBox="1"/>
      </xdr:nvSpPr>
      <xdr:spPr>
        <a:xfrm>
          <a:off x="49149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25400</xdr:rowOff>
    </xdr:to>
    <xdr:cxnSp macro="">
      <xdr:nvCxnSpPr>
        <xdr:cNvPr id="190" name="直線コネクタ 189"/>
        <xdr:cNvCxnSpPr/>
      </xdr:nvCxnSpPr>
      <xdr:spPr>
        <a:xfrm>
          <a:off x="3987800" y="92710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60960</xdr:rowOff>
    </xdr:from>
    <xdr:ext cx="762000" cy="259080"/>
    <xdr:sp macro="" textlink="">
      <xdr:nvSpPr>
        <xdr:cNvPr id="191" name="扶助費平均値テキスト"/>
        <xdr:cNvSpPr txBox="1"/>
      </xdr:nvSpPr>
      <xdr:spPr>
        <a:xfrm>
          <a:off x="4914900" y="9662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38100</xdr:rowOff>
    </xdr:to>
    <xdr:cxnSp macro="">
      <xdr:nvCxnSpPr>
        <xdr:cNvPr id="193" name="直線コネクタ 192"/>
        <xdr:cNvCxnSpPr/>
      </xdr:nvCxnSpPr>
      <xdr:spPr>
        <a:xfrm flipV="1">
          <a:off x="3098800" y="9271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137160</xdr:rowOff>
    </xdr:from>
    <xdr:ext cx="729615" cy="259080"/>
    <xdr:sp macro="" textlink="">
      <xdr:nvSpPr>
        <xdr:cNvPr id="195" name="テキスト ボックス 194"/>
        <xdr:cNvSpPr txBox="1"/>
      </xdr:nvSpPr>
      <xdr:spPr>
        <a:xfrm>
          <a:off x="3606800" y="97383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38100</xdr:rowOff>
    </xdr:from>
    <xdr:to>
      <xdr:col>15</xdr:col>
      <xdr:colOff>98425</xdr:colOff>
      <xdr:row>55</xdr:row>
      <xdr:rowOff>19050</xdr:rowOff>
    </xdr:to>
    <xdr:cxnSp macro="">
      <xdr:nvCxnSpPr>
        <xdr:cNvPr id="196" name="直線コネクタ 195"/>
        <xdr:cNvCxnSpPr/>
      </xdr:nvCxnSpPr>
      <xdr:spPr>
        <a:xfrm flipV="1">
          <a:off x="2209800" y="92964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29210</xdr:rowOff>
    </xdr:from>
    <xdr:ext cx="762000" cy="252095"/>
    <xdr:sp macro="" textlink="">
      <xdr:nvSpPr>
        <xdr:cNvPr id="198" name="テキスト ボックス 197"/>
        <xdr:cNvSpPr txBox="1"/>
      </xdr:nvSpPr>
      <xdr:spPr>
        <a:xfrm>
          <a:off x="2717800" y="9801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19050</xdr:rowOff>
    </xdr:from>
    <xdr:to>
      <xdr:col>11</xdr:col>
      <xdr:colOff>9525</xdr:colOff>
      <xdr:row>55</xdr:row>
      <xdr:rowOff>57150</xdr:rowOff>
    </xdr:to>
    <xdr:cxnSp macro="">
      <xdr:nvCxnSpPr>
        <xdr:cNvPr id="199" name="直線コネクタ 198"/>
        <xdr:cNvCxnSpPr/>
      </xdr:nvCxnSpPr>
      <xdr:spPr>
        <a:xfrm flipV="1">
          <a:off x="1320800" y="9448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168910</xdr:rowOff>
    </xdr:from>
    <xdr:ext cx="755015" cy="252095"/>
    <xdr:sp macro="" textlink="">
      <xdr:nvSpPr>
        <xdr:cNvPr id="201" name="テキスト ボックス 200"/>
        <xdr:cNvSpPr txBox="1"/>
      </xdr:nvSpPr>
      <xdr:spPr>
        <a:xfrm>
          <a:off x="1828800" y="99415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118110</xdr:rowOff>
    </xdr:from>
    <xdr:ext cx="755015" cy="259080"/>
    <xdr:sp macro="" textlink="">
      <xdr:nvSpPr>
        <xdr:cNvPr id="203" name="テキスト ボックス 202"/>
        <xdr:cNvSpPr txBox="1"/>
      </xdr:nvSpPr>
      <xdr:spPr>
        <a:xfrm>
          <a:off x="939800" y="9890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6" name="テキスト ボックス 205"/>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9" name="楕円 208"/>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162560</xdr:rowOff>
    </xdr:from>
    <xdr:ext cx="762000" cy="259080"/>
    <xdr:sp macro="" textlink="">
      <xdr:nvSpPr>
        <xdr:cNvPr id="210" name="扶助費該当値テキスト"/>
        <xdr:cNvSpPr txBox="1"/>
      </xdr:nvSpPr>
      <xdr:spPr>
        <a:xfrm>
          <a:off x="4914900" y="907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73660</xdr:rowOff>
    </xdr:from>
    <xdr:ext cx="729615" cy="259080"/>
    <xdr:sp macro="" textlink="">
      <xdr:nvSpPr>
        <xdr:cNvPr id="212" name="テキスト ボックス 211"/>
        <xdr:cNvSpPr txBox="1"/>
      </xdr:nvSpPr>
      <xdr:spPr>
        <a:xfrm>
          <a:off x="3606800" y="89890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13" name="楕円 212"/>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99060</xdr:rowOff>
    </xdr:from>
    <xdr:ext cx="762000" cy="252095"/>
    <xdr:sp macro="" textlink="">
      <xdr:nvSpPr>
        <xdr:cNvPr id="214" name="テキスト ボックス 213"/>
        <xdr:cNvSpPr txBox="1"/>
      </xdr:nvSpPr>
      <xdr:spPr>
        <a:xfrm>
          <a:off x="2717800" y="9014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5" name="楕円 214"/>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80010</xdr:rowOff>
    </xdr:from>
    <xdr:ext cx="755015" cy="259080"/>
    <xdr:sp macro="" textlink="">
      <xdr:nvSpPr>
        <xdr:cNvPr id="216" name="テキスト ボックス 215"/>
        <xdr:cNvSpPr txBox="1"/>
      </xdr:nvSpPr>
      <xdr:spPr>
        <a:xfrm>
          <a:off x="1828800" y="9166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7" name="楕円 216"/>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118110</xdr:rowOff>
    </xdr:from>
    <xdr:ext cx="755015" cy="259080"/>
    <xdr:sp macro="" textlink="">
      <xdr:nvSpPr>
        <xdr:cNvPr id="218" name="テキスト ボックス 217"/>
        <xdr:cNvSpPr txBox="1"/>
      </xdr:nvSpPr>
      <xdr:spPr>
        <a:xfrm>
          <a:off x="939800" y="920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類似団体平均と比較して0.4ポイント下回っているが、今後も引き続き、企業会計に経営改善を求め、収支不足に対する安易な繰出金の抑制に努める。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介護サービス事業繰出金の減少など減要因があったものの、令和３年度に臨時算定された普通交付税が減少となった</a:t>
          </a:r>
          <a:r>
            <a:rPr kumimoji="1" lang="ja-JP" altLang="en-US" sz="1200">
              <a:solidFill>
                <a:schemeClr val="tx1"/>
              </a:solidFill>
              <a:latin typeface="ＭＳ Ｐゴシック"/>
              <a:ea typeface="ＭＳ Ｐゴシック"/>
            </a:rPr>
            <a:t>ことにより分母となる経常一般財源が減少した</a:t>
          </a:r>
          <a:r>
            <a:rPr kumimoji="1" lang="ja-JP" altLang="en-US" sz="1300">
              <a:solidFill>
                <a:schemeClr val="tx1"/>
              </a:solidFill>
              <a:latin typeface="ＭＳ Ｐゴシック"/>
              <a:ea typeface="ＭＳ Ｐゴシック"/>
            </a:rPr>
            <a:t>ことから、令和３年度と比較して0.3ポイント増加している。</a:t>
          </a:r>
        </a:p>
      </xdr:txBody>
    </xdr:sp>
    <xdr:clientData/>
  </xdr:twoCellAnchor>
  <xdr:oneCellAnchor>
    <xdr:from>
      <xdr:col>62</xdr:col>
      <xdr:colOff>6350</xdr:colOff>
      <xdr:row>49</xdr:row>
      <xdr:rowOff>107950</xdr:rowOff>
    </xdr:from>
    <xdr:ext cx="291465" cy="225425"/>
    <xdr:sp macro="" textlink="">
      <xdr:nvSpPr>
        <xdr:cNvPr id="230" name="テキスト ボックス 229"/>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2" name="テキスト ボックス 231"/>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015" cy="259080"/>
    <xdr:sp macro="" textlink="">
      <xdr:nvSpPr>
        <xdr:cNvPr id="234" name="テキスト ボックス 233"/>
        <xdr:cNvSpPr txBox="1"/>
      </xdr:nvSpPr>
      <xdr:spPr>
        <a:xfrm>
          <a:off x="11938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015" cy="259080"/>
    <xdr:sp macro="" textlink="">
      <xdr:nvSpPr>
        <xdr:cNvPr id="236" name="テキスト ボックス 235"/>
        <xdr:cNvSpPr txBox="1"/>
      </xdr:nvSpPr>
      <xdr:spPr>
        <a:xfrm>
          <a:off x="11938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015" cy="252095"/>
    <xdr:sp macro="" textlink="">
      <xdr:nvSpPr>
        <xdr:cNvPr id="238" name="テキスト ボックス 237"/>
        <xdr:cNvSpPr txBox="1"/>
      </xdr:nvSpPr>
      <xdr:spPr>
        <a:xfrm>
          <a:off x="11938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015" cy="259080"/>
    <xdr:sp macro="" textlink="">
      <xdr:nvSpPr>
        <xdr:cNvPr id="240" name="テキスト ボックス 239"/>
        <xdr:cNvSpPr txBox="1"/>
      </xdr:nvSpPr>
      <xdr:spPr>
        <a:xfrm>
          <a:off x="11938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015" cy="259080"/>
    <xdr:sp macro="" textlink="">
      <xdr:nvSpPr>
        <xdr:cNvPr id="242" name="テキスト ボックス 241"/>
        <xdr:cNvSpPr txBox="1"/>
      </xdr:nvSpPr>
      <xdr:spPr>
        <a:xfrm>
          <a:off x="11938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4" name="テキスト ボックス 243"/>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7620</xdr:rowOff>
    </xdr:from>
    <xdr:ext cx="762000" cy="252095"/>
    <xdr:sp macro="" textlink="">
      <xdr:nvSpPr>
        <xdr:cNvPr id="247" name="その他最小値テキスト"/>
        <xdr:cNvSpPr txBox="1"/>
      </xdr:nvSpPr>
      <xdr:spPr>
        <a:xfrm>
          <a:off x="16598900" y="106375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76200</xdr:rowOff>
    </xdr:from>
    <xdr:ext cx="762000" cy="252095"/>
    <xdr:sp macro="" textlink="">
      <xdr:nvSpPr>
        <xdr:cNvPr id="249" name="その他最大値テキスト"/>
        <xdr:cNvSpPr txBox="1"/>
      </xdr:nvSpPr>
      <xdr:spPr>
        <a:xfrm>
          <a:off x="16598900" y="89916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73660</xdr:rowOff>
    </xdr:to>
    <xdr:cxnSp macro="">
      <xdr:nvCxnSpPr>
        <xdr:cNvPr id="251" name="直線コネクタ 250"/>
        <xdr:cNvCxnSpPr/>
      </xdr:nvCxnSpPr>
      <xdr:spPr>
        <a:xfrm>
          <a:off x="15671800" y="96520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25400</xdr:rowOff>
    </xdr:from>
    <xdr:ext cx="762000" cy="259080"/>
    <xdr:sp macro="" textlink="">
      <xdr:nvSpPr>
        <xdr:cNvPr id="252"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81280</xdr:rowOff>
    </xdr:to>
    <xdr:cxnSp macro="">
      <xdr:nvCxnSpPr>
        <xdr:cNvPr id="254" name="直線コネクタ 253"/>
        <xdr:cNvCxnSpPr/>
      </xdr:nvCxnSpPr>
      <xdr:spPr>
        <a:xfrm flipV="1">
          <a:off x="14782800" y="96520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116840</xdr:rowOff>
    </xdr:from>
    <xdr:ext cx="736600" cy="259080"/>
    <xdr:sp macro="" textlink="">
      <xdr:nvSpPr>
        <xdr:cNvPr id="256" name="テキスト ボックス 255"/>
        <xdr:cNvSpPr txBox="1"/>
      </xdr:nvSpPr>
      <xdr:spPr>
        <a:xfrm>
          <a:off x="15290800" y="9718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81280</xdr:rowOff>
    </xdr:from>
    <xdr:to>
      <xdr:col>73</xdr:col>
      <xdr:colOff>180975</xdr:colOff>
      <xdr:row>56</xdr:row>
      <xdr:rowOff>157480</xdr:rowOff>
    </xdr:to>
    <xdr:cxnSp macro="">
      <xdr:nvCxnSpPr>
        <xdr:cNvPr id="257" name="直線コネクタ 256"/>
        <xdr:cNvCxnSpPr/>
      </xdr:nvCxnSpPr>
      <xdr:spPr>
        <a:xfrm flipV="1">
          <a:off x="13893800" y="96824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139700</xdr:rowOff>
    </xdr:from>
    <xdr:ext cx="762000" cy="259080"/>
    <xdr:sp macro="" textlink="">
      <xdr:nvSpPr>
        <xdr:cNvPr id="259" name="テキスト ボックス 258"/>
        <xdr:cNvSpPr txBox="1"/>
      </xdr:nvSpPr>
      <xdr:spPr>
        <a:xfrm>
          <a:off x="14401800" y="974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104140</xdr:rowOff>
    </xdr:from>
    <xdr:to>
      <xdr:col>69</xdr:col>
      <xdr:colOff>92075</xdr:colOff>
      <xdr:row>56</xdr:row>
      <xdr:rowOff>157480</xdr:rowOff>
    </xdr:to>
    <xdr:cxnSp macro="">
      <xdr:nvCxnSpPr>
        <xdr:cNvPr id="260" name="直線コネクタ 259"/>
        <xdr:cNvCxnSpPr/>
      </xdr:nvCxnSpPr>
      <xdr:spPr>
        <a:xfrm>
          <a:off x="13004800" y="97053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97790</xdr:rowOff>
    </xdr:from>
    <xdr:ext cx="755015" cy="252095"/>
    <xdr:sp macro="" textlink="">
      <xdr:nvSpPr>
        <xdr:cNvPr id="262" name="テキスト ボックス 261"/>
        <xdr:cNvSpPr txBox="1"/>
      </xdr:nvSpPr>
      <xdr:spPr>
        <a:xfrm>
          <a:off x="13512800" y="987044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64" name="テキスト ボックス 263"/>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6" name="テキスト ボックス 265"/>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67" name="テキスト ボックス 266"/>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69" name="テキスト ボックス 268"/>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39370</xdr:rowOff>
    </xdr:from>
    <xdr:ext cx="762000" cy="259080"/>
    <xdr:sp macro="" textlink="">
      <xdr:nvSpPr>
        <xdr:cNvPr id="271" name="その他該当値テキスト"/>
        <xdr:cNvSpPr txBox="1"/>
      </xdr:nvSpPr>
      <xdr:spPr>
        <a:xfrm>
          <a:off x="165989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111760</xdr:rowOff>
    </xdr:from>
    <xdr:ext cx="736600" cy="252095"/>
    <xdr:sp macro="" textlink="">
      <xdr:nvSpPr>
        <xdr:cNvPr id="273" name="テキスト ボックス 272"/>
        <xdr:cNvSpPr txBox="1"/>
      </xdr:nvSpPr>
      <xdr:spPr>
        <a:xfrm>
          <a:off x="15290800" y="937006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4" name="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142240</xdr:rowOff>
    </xdr:from>
    <xdr:ext cx="762000" cy="259080"/>
    <xdr:sp macro="" textlink="">
      <xdr:nvSpPr>
        <xdr:cNvPr id="275" name="テキスト ボックス 274"/>
        <xdr:cNvSpPr txBox="1"/>
      </xdr:nvSpPr>
      <xdr:spPr>
        <a:xfrm>
          <a:off x="14401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46990</xdr:rowOff>
    </xdr:from>
    <xdr:ext cx="755015" cy="259080"/>
    <xdr:sp macro="" textlink="">
      <xdr:nvSpPr>
        <xdr:cNvPr id="277" name="テキスト ボックス 276"/>
        <xdr:cNvSpPr txBox="1"/>
      </xdr:nvSpPr>
      <xdr:spPr>
        <a:xfrm>
          <a:off x="13512800" y="94767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8" name="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165100</xdr:rowOff>
    </xdr:from>
    <xdr:ext cx="762000" cy="259080"/>
    <xdr:sp macro="" textlink="">
      <xdr:nvSpPr>
        <xdr:cNvPr id="279" name="テキスト ボックス 278"/>
        <xdr:cNvSpPr txBox="1"/>
      </xdr:nvSpPr>
      <xdr:spPr>
        <a:xfrm>
          <a:off x="12623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公営企業に係る繰出基準見直しに伴う基準内繰出額の増加や、道路環境整備などの補助事業の増加により補助費等に充当した一般財源が増加したことにより、令和３年度比で</a:t>
          </a:r>
          <a:r>
            <a:rPr kumimoji="1" lang="en-US" altLang="ja-JP" sz="1300">
              <a:solidFill>
                <a:schemeClr val="tx1"/>
              </a:solidFill>
              <a:latin typeface="ＭＳ Ｐゴシック"/>
              <a:ea typeface="ＭＳ Ｐゴシック"/>
            </a:rPr>
            <a:t>0.5</a:t>
          </a:r>
          <a:r>
            <a:rPr kumimoji="1" lang="ja-JP" altLang="en-US" sz="1300">
              <a:solidFill>
                <a:schemeClr val="tx1"/>
              </a:solidFill>
              <a:latin typeface="ＭＳ Ｐゴシック"/>
              <a:ea typeface="ＭＳ Ｐゴシック"/>
            </a:rPr>
            <a:t>ポイント増加している。</a:t>
          </a:r>
        </a:p>
        <a:p>
          <a:r>
            <a:rPr kumimoji="1" lang="ja-JP" altLang="en-US" sz="1300">
              <a:solidFill>
                <a:schemeClr val="tx1"/>
              </a:solidFill>
              <a:latin typeface="ＭＳ Ｐゴシック"/>
              <a:ea typeface="ＭＳ Ｐゴシック"/>
            </a:rPr>
            <a:t>　類似団体平均を3.1ポイント下回っているが、今後も引き続き、負担金や補助金の本来の目的や効果を検証し、その必要性や妥当性を見極めながら適正な執行に努める。</a:t>
          </a:r>
        </a:p>
      </xdr:txBody>
    </xdr:sp>
    <xdr:clientData/>
  </xdr:twoCellAnchor>
  <xdr:oneCellAnchor>
    <xdr:from>
      <xdr:col>62</xdr:col>
      <xdr:colOff>6350</xdr:colOff>
      <xdr:row>29</xdr:row>
      <xdr:rowOff>107950</xdr:rowOff>
    </xdr:from>
    <xdr:ext cx="291465" cy="225425"/>
    <xdr:sp macro="" textlink="">
      <xdr:nvSpPr>
        <xdr:cNvPr id="291" name="テキスト ボックス 290"/>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3" name="テキスト ボックス 292"/>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015" cy="252095"/>
    <xdr:sp macro="" textlink="">
      <xdr:nvSpPr>
        <xdr:cNvPr id="295" name="テキスト ボックス 294"/>
        <xdr:cNvSpPr txBox="1"/>
      </xdr:nvSpPr>
      <xdr:spPr>
        <a:xfrm>
          <a:off x="1193800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015" cy="252095"/>
    <xdr:sp macro="" textlink="">
      <xdr:nvSpPr>
        <xdr:cNvPr id="297" name="テキスト ボックス 296"/>
        <xdr:cNvSpPr txBox="1"/>
      </xdr:nvSpPr>
      <xdr:spPr>
        <a:xfrm>
          <a:off x="1193800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015" cy="252095"/>
    <xdr:sp macro="" textlink="">
      <xdr:nvSpPr>
        <xdr:cNvPr id="299" name="テキスト ボックス 298"/>
        <xdr:cNvSpPr txBox="1"/>
      </xdr:nvSpPr>
      <xdr:spPr>
        <a:xfrm>
          <a:off x="1193800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015" cy="252095"/>
    <xdr:sp macro="" textlink="">
      <xdr:nvSpPr>
        <xdr:cNvPr id="301" name="テキスト ボックス 300"/>
        <xdr:cNvSpPr txBox="1"/>
      </xdr:nvSpPr>
      <xdr:spPr>
        <a:xfrm>
          <a:off x="1193800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8255</xdr:rowOff>
    </xdr:from>
    <xdr:to>
      <xdr:col>82</xdr:col>
      <xdr:colOff>107950</xdr:colOff>
      <xdr:row>41</xdr:row>
      <xdr:rowOff>38100</xdr:rowOff>
    </xdr:to>
    <xdr:cxnSp macro="">
      <xdr:nvCxnSpPr>
        <xdr:cNvPr id="304" name="直線コネクタ 303"/>
        <xdr:cNvCxnSpPr/>
      </xdr:nvCxnSpPr>
      <xdr:spPr>
        <a:xfrm flipV="1">
          <a:off x="16510000" y="583755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10160</xdr:rowOff>
    </xdr:from>
    <xdr:ext cx="762000" cy="259080"/>
    <xdr:sp macro="" textlink="">
      <xdr:nvSpPr>
        <xdr:cNvPr id="305" name="補助費等最小値テキスト"/>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38100</xdr:rowOff>
    </xdr:from>
    <xdr:to>
      <xdr:col>82</xdr:col>
      <xdr:colOff>196850</xdr:colOff>
      <xdr:row>41</xdr:row>
      <xdr:rowOff>38100</xdr:rowOff>
    </xdr:to>
    <xdr:cxnSp macro="">
      <xdr:nvCxnSpPr>
        <xdr:cNvPr id="306" name="直線コネクタ 305"/>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94615</xdr:rowOff>
    </xdr:from>
    <xdr:ext cx="762000" cy="259080"/>
    <xdr:sp macro="" textlink="">
      <xdr:nvSpPr>
        <xdr:cNvPr id="307" name="補助費等最大値テキスト"/>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8255</xdr:rowOff>
    </xdr:from>
    <xdr:to>
      <xdr:col>82</xdr:col>
      <xdr:colOff>196850</xdr:colOff>
      <xdr:row>34</xdr:row>
      <xdr:rowOff>8255</xdr:rowOff>
    </xdr:to>
    <xdr:cxnSp macro="">
      <xdr:nvCxnSpPr>
        <xdr:cNvPr id="308" name="直線コネクタ 307"/>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156845</xdr:rowOff>
    </xdr:from>
    <xdr:to>
      <xdr:col>82</xdr:col>
      <xdr:colOff>107950</xdr:colOff>
      <xdr:row>36</xdr:row>
      <xdr:rowOff>8255</xdr:rowOff>
    </xdr:to>
    <xdr:cxnSp macro="">
      <xdr:nvCxnSpPr>
        <xdr:cNvPr id="309" name="直線コネクタ 308"/>
        <xdr:cNvCxnSpPr/>
      </xdr:nvCxnSpPr>
      <xdr:spPr>
        <a:xfrm>
          <a:off x="15671800" y="61575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71120</xdr:rowOff>
    </xdr:from>
    <xdr:ext cx="762000" cy="259080"/>
    <xdr:sp macro="" textlink="">
      <xdr:nvSpPr>
        <xdr:cNvPr id="310" name="補助費等平均値テキスト"/>
        <xdr:cNvSpPr txBox="1"/>
      </xdr:nvSpPr>
      <xdr:spPr>
        <a:xfrm>
          <a:off x="16598900" y="6243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156845</xdr:rowOff>
    </xdr:from>
    <xdr:to>
      <xdr:col>78</xdr:col>
      <xdr:colOff>69850</xdr:colOff>
      <xdr:row>35</xdr:row>
      <xdr:rowOff>166370</xdr:rowOff>
    </xdr:to>
    <xdr:cxnSp macro="">
      <xdr:nvCxnSpPr>
        <xdr:cNvPr id="312" name="直線コネクタ 311"/>
        <xdr:cNvCxnSpPr/>
      </xdr:nvCxnSpPr>
      <xdr:spPr>
        <a:xfrm flipV="1">
          <a:off x="14782800" y="6157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80645</xdr:rowOff>
    </xdr:from>
    <xdr:to>
      <xdr:col>78</xdr:col>
      <xdr:colOff>120650</xdr:colOff>
      <xdr:row>37</xdr:row>
      <xdr:rowOff>10795</xdr:rowOff>
    </xdr:to>
    <xdr:sp macro="" textlink="">
      <xdr:nvSpPr>
        <xdr:cNvPr id="313" name="フローチャート: 判断 312"/>
        <xdr:cNvSpPr/>
      </xdr:nvSpPr>
      <xdr:spPr>
        <a:xfrm>
          <a:off x="15621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167005</xdr:rowOff>
    </xdr:from>
    <xdr:ext cx="736600" cy="252095"/>
    <xdr:sp macro="" textlink="">
      <xdr:nvSpPr>
        <xdr:cNvPr id="314" name="テキスト ボックス 313"/>
        <xdr:cNvSpPr txBox="1"/>
      </xdr:nvSpPr>
      <xdr:spPr>
        <a:xfrm>
          <a:off x="15290800" y="63392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166370</xdr:rowOff>
    </xdr:from>
    <xdr:to>
      <xdr:col>73</xdr:col>
      <xdr:colOff>180975</xdr:colOff>
      <xdr:row>35</xdr:row>
      <xdr:rowOff>170180</xdr:rowOff>
    </xdr:to>
    <xdr:cxnSp macro="">
      <xdr:nvCxnSpPr>
        <xdr:cNvPr id="315" name="直線コネクタ 314"/>
        <xdr:cNvCxnSpPr/>
      </xdr:nvCxnSpPr>
      <xdr:spPr>
        <a:xfrm flipV="1">
          <a:off x="13893800" y="6167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113030</xdr:rowOff>
    </xdr:from>
    <xdr:to>
      <xdr:col>74</xdr:col>
      <xdr:colOff>31750</xdr:colOff>
      <xdr:row>37</xdr:row>
      <xdr:rowOff>43180</xdr:rowOff>
    </xdr:to>
    <xdr:sp macro="" textlink="">
      <xdr:nvSpPr>
        <xdr:cNvPr id="316" name="フローチャート: 判断 315"/>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27940</xdr:rowOff>
    </xdr:from>
    <xdr:ext cx="762000" cy="259080"/>
    <xdr:sp macro="" textlink="">
      <xdr:nvSpPr>
        <xdr:cNvPr id="317" name="テキスト ボックス 316"/>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170180</xdr:rowOff>
    </xdr:from>
    <xdr:to>
      <xdr:col>69</xdr:col>
      <xdr:colOff>92075</xdr:colOff>
      <xdr:row>36</xdr:row>
      <xdr:rowOff>17780</xdr:rowOff>
    </xdr:to>
    <xdr:cxnSp macro="">
      <xdr:nvCxnSpPr>
        <xdr:cNvPr id="318" name="直線コネクタ 317"/>
        <xdr:cNvCxnSpPr/>
      </xdr:nvCxnSpPr>
      <xdr:spPr>
        <a:xfrm flipV="1">
          <a:off x="13004800" y="61709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48895</xdr:rowOff>
    </xdr:from>
    <xdr:to>
      <xdr:col>69</xdr:col>
      <xdr:colOff>142875</xdr:colOff>
      <xdr:row>36</xdr:row>
      <xdr:rowOff>150495</xdr:rowOff>
    </xdr:to>
    <xdr:sp macro="" textlink="">
      <xdr:nvSpPr>
        <xdr:cNvPr id="319" name="フローチャート: 判断 318"/>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135255</xdr:rowOff>
    </xdr:from>
    <xdr:ext cx="755015" cy="252095"/>
    <xdr:sp macro="" textlink="">
      <xdr:nvSpPr>
        <xdr:cNvPr id="320" name="テキスト ボックス 319"/>
        <xdr:cNvSpPr txBox="1"/>
      </xdr:nvSpPr>
      <xdr:spPr>
        <a:xfrm>
          <a:off x="13512800" y="630745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21590</xdr:rowOff>
    </xdr:from>
    <xdr:to>
      <xdr:col>65</xdr:col>
      <xdr:colOff>53975</xdr:colOff>
      <xdr:row>36</xdr:row>
      <xdr:rowOff>123190</xdr:rowOff>
    </xdr:to>
    <xdr:sp macro="" textlink="">
      <xdr:nvSpPr>
        <xdr:cNvPr id="321" name="フローチャート: 判断 320"/>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107950</xdr:rowOff>
    </xdr:from>
    <xdr:ext cx="762000" cy="259080"/>
    <xdr:sp macro="" textlink="">
      <xdr:nvSpPr>
        <xdr:cNvPr id="322" name="テキスト ボックス 321"/>
        <xdr:cNvSpPr txBox="1"/>
      </xdr:nvSpPr>
      <xdr:spPr>
        <a:xfrm>
          <a:off x="12623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4" name="テキスト ボックス 323"/>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25" name="テキスト ボックス 324"/>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27" name="テキスト ボックス 326"/>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128905</xdr:rowOff>
    </xdr:from>
    <xdr:to>
      <xdr:col>82</xdr:col>
      <xdr:colOff>158750</xdr:colOff>
      <xdr:row>36</xdr:row>
      <xdr:rowOff>59055</xdr:rowOff>
    </xdr:to>
    <xdr:sp macro="" textlink="">
      <xdr:nvSpPr>
        <xdr:cNvPr id="328" name="楕円 327"/>
        <xdr:cNvSpPr/>
      </xdr:nvSpPr>
      <xdr:spPr>
        <a:xfrm>
          <a:off x="164592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145415</xdr:rowOff>
    </xdr:from>
    <xdr:ext cx="762000" cy="252095"/>
    <xdr:sp macro="" textlink="">
      <xdr:nvSpPr>
        <xdr:cNvPr id="329" name="補助費等該当値テキスト"/>
        <xdr:cNvSpPr txBox="1"/>
      </xdr:nvSpPr>
      <xdr:spPr>
        <a:xfrm>
          <a:off x="16598900" y="597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106045</xdr:rowOff>
    </xdr:from>
    <xdr:to>
      <xdr:col>78</xdr:col>
      <xdr:colOff>120650</xdr:colOff>
      <xdr:row>36</xdr:row>
      <xdr:rowOff>36195</xdr:rowOff>
    </xdr:to>
    <xdr:sp macro="" textlink="">
      <xdr:nvSpPr>
        <xdr:cNvPr id="330" name="楕円 329"/>
        <xdr:cNvSpPr/>
      </xdr:nvSpPr>
      <xdr:spPr>
        <a:xfrm>
          <a:off x="15621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46355</xdr:rowOff>
    </xdr:from>
    <xdr:ext cx="736600" cy="259080"/>
    <xdr:sp macro="" textlink="">
      <xdr:nvSpPr>
        <xdr:cNvPr id="331" name="テキスト ボックス 330"/>
        <xdr:cNvSpPr txBox="1"/>
      </xdr:nvSpPr>
      <xdr:spPr>
        <a:xfrm>
          <a:off x="15290800" y="587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114935</xdr:rowOff>
    </xdr:from>
    <xdr:to>
      <xdr:col>74</xdr:col>
      <xdr:colOff>31750</xdr:colOff>
      <xdr:row>36</xdr:row>
      <xdr:rowOff>45085</xdr:rowOff>
    </xdr:to>
    <xdr:sp macro="" textlink="">
      <xdr:nvSpPr>
        <xdr:cNvPr id="332" name="楕円 331"/>
        <xdr:cNvSpPr/>
      </xdr:nvSpPr>
      <xdr:spPr>
        <a:xfrm>
          <a:off x="14732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55245</xdr:rowOff>
    </xdr:from>
    <xdr:ext cx="762000" cy="252095"/>
    <xdr:sp macro="" textlink="">
      <xdr:nvSpPr>
        <xdr:cNvPr id="333" name="テキスト ボックス 332"/>
        <xdr:cNvSpPr txBox="1"/>
      </xdr:nvSpPr>
      <xdr:spPr>
        <a:xfrm>
          <a:off x="14401800" y="58845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119380</xdr:rowOff>
    </xdr:from>
    <xdr:to>
      <xdr:col>69</xdr:col>
      <xdr:colOff>142875</xdr:colOff>
      <xdr:row>36</xdr:row>
      <xdr:rowOff>49530</xdr:rowOff>
    </xdr:to>
    <xdr:sp macro="" textlink="">
      <xdr:nvSpPr>
        <xdr:cNvPr id="334" name="楕円 333"/>
        <xdr:cNvSpPr/>
      </xdr:nvSpPr>
      <xdr:spPr>
        <a:xfrm>
          <a:off x="13843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59690</xdr:rowOff>
    </xdr:from>
    <xdr:ext cx="755015" cy="259080"/>
    <xdr:sp macro="" textlink="">
      <xdr:nvSpPr>
        <xdr:cNvPr id="335" name="テキスト ボックス 334"/>
        <xdr:cNvSpPr txBox="1"/>
      </xdr:nvSpPr>
      <xdr:spPr>
        <a:xfrm>
          <a:off x="13512800" y="58889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137795</xdr:rowOff>
    </xdr:from>
    <xdr:to>
      <xdr:col>65</xdr:col>
      <xdr:colOff>53975</xdr:colOff>
      <xdr:row>36</xdr:row>
      <xdr:rowOff>67945</xdr:rowOff>
    </xdr:to>
    <xdr:sp macro="" textlink="">
      <xdr:nvSpPr>
        <xdr:cNvPr id="336" name="楕円 335"/>
        <xdr:cNvSpPr/>
      </xdr:nvSpPr>
      <xdr:spPr>
        <a:xfrm>
          <a:off x="12954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78105</xdr:rowOff>
    </xdr:from>
    <xdr:ext cx="762000" cy="252095"/>
    <xdr:sp macro="" textlink="">
      <xdr:nvSpPr>
        <xdr:cNvPr id="337" name="テキスト ボックス 336"/>
        <xdr:cNvSpPr txBox="1"/>
      </xdr:nvSpPr>
      <xdr:spPr>
        <a:xfrm>
          <a:off x="12623800" y="59074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類似団体平均と比較して2</a:t>
          </a:r>
          <a:r>
            <a:rPr kumimoji="1" lang="en-US" altLang="ja-JP" sz="1300">
              <a:solidFill>
                <a:schemeClr val="tx1"/>
              </a:solidFill>
              <a:latin typeface="ＭＳ Ｐゴシック"/>
              <a:ea typeface="ＭＳ Ｐゴシック"/>
            </a:rPr>
            <a:t>.6</a:t>
          </a:r>
          <a:r>
            <a:rPr kumimoji="1" lang="ja-JP" altLang="en-US" sz="1300">
              <a:solidFill>
                <a:schemeClr val="tx1"/>
              </a:solidFill>
              <a:latin typeface="ＭＳ Ｐゴシック"/>
              <a:ea typeface="ＭＳ Ｐゴシック"/>
            </a:rPr>
            <a:t>ポイント上回っており、また、今後数年間は公債費関係数値が上昇見込みであることから、繰上償還等、公債費の平準化・適正化に取り組む必要がある。</a:t>
          </a:r>
        </a:p>
        <a:p>
          <a:r>
            <a:rPr kumimoji="1" lang="ja-JP" altLang="en-US" sz="1300">
              <a:solidFill>
                <a:schemeClr val="tx1"/>
              </a:solidFill>
              <a:latin typeface="ＭＳ Ｐゴシック"/>
              <a:ea typeface="ＭＳ Ｐゴシック"/>
            </a:rPr>
            <a:t>　過去に実施した大型事業の償還開始などの増要因により、令和３年度と比較すると2</a:t>
          </a:r>
          <a:r>
            <a:rPr kumimoji="1" lang="en-US" altLang="ja-JP" sz="1300">
              <a:solidFill>
                <a:schemeClr val="tx1"/>
              </a:solidFill>
              <a:latin typeface="ＭＳ Ｐゴシック"/>
              <a:ea typeface="ＭＳ Ｐゴシック"/>
            </a:rPr>
            <a:t>.1</a:t>
          </a:r>
          <a:r>
            <a:rPr kumimoji="1" lang="ja-JP" altLang="en-US" sz="1300">
              <a:solidFill>
                <a:schemeClr val="tx1"/>
              </a:solidFill>
              <a:latin typeface="ＭＳ Ｐゴシック"/>
              <a:ea typeface="ＭＳ Ｐゴシック"/>
            </a:rPr>
            <a:t>ポイント増加している。</a:t>
          </a:r>
        </a:p>
      </xdr:txBody>
    </xdr:sp>
    <xdr:clientData/>
  </xdr:twoCellAnchor>
  <xdr:oneCellAnchor>
    <xdr:from>
      <xdr:col>3</xdr:col>
      <xdr:colOff>123825</xdr:colOff>
      <xdr:row>69</xdr:row>
      <xdr:rowOff>107950</xdr:rowOff>
    </xdr:from>
    <xdr:ext cx="291465" cy="225425"/>
    <xdr:sp macro="" textlink="">
      <xdr:nvSpPr>
        <xdr:cNvPr id="349" name="テキスト ボックス 348"/>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51" name="テキスト ボックス 350"/>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53" name="テキスト ボックス 352"/>
        <xdr:cNvSpPr txBox="1"/>
      </xdr:nvSpPr>
      <xdr:spPr>
        <a:xfrm>
          <a:off x="254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55" name="テキスト ボックス 354"/>
        <xdr:cNvSpPr txBox="1"/>
      </xdr:nvSpPr>
      <xdr:spPr>
        <a:xfrm>
          <a:off x="254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2095"/>
    <xdr:sp macro="" textlink="">
      <xdr:nvSpPr>
        <xdr:cNvPr id="357" name="テキスト ボックス 356"/>
        <xdr:cNvSpPr txBox="1"/>
      </xdr:nvSpPr>
      <xdr:spPr>
        <a:xfrm>
          <a:off x="254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59" name="テキスト ボックス 358"/>
        <xdr:cNvSpPr txBox="1"/>
      </xdr:nvSpPr>
      <xdr:spPr>
        <a:xfrm>
          <a:off x="254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61" name="テキスト ボックス 360"/>
        <xdr:cNvSpPr txBox="1"/>
      </xdr:nvSpPr>
      <xdr:spPr>
        <a:xfrm>
          <a:off x="254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54610</xdr:rowOff>
    </xdr:to>
    <xdr:cxnSp macro="">
      <xdr:nvCxnSpPr>
        <xdr:cNvPr id="364" name="直線コネクタ 363"/>
        <xdr:cNvCxnSpPr/>
      </xdr:nvCxnSpPr>
      <xdr:spPr>
        <a:xfrm flipV="1">
          <a:off x="4826000" y="12730480"/>
          <a:ext cx="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26670</xdr:rowOff>
    </xdr:from>
    <xdr:ext cx="762000" cy="259080"/>
    <xdr:sp macro="" textlink="">
      <xdr:nvSpPr>
        <xdr:cNvPr id="365" name="公債費最小値テキスト"/>
        <xdr:cNvSpPr txBox="1"/>
      </xdr:nvSpPr>
      <xdr:spPr>
        <a:xfrm>
          <a:off x="4914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54610</xdr:rowOff>
    </xdr:from>
    <xdr:to>
      <xdr:col>24</xdr:col>
      <xdr:colOff>114300</xdr:colOff>
      <xdr:row>80</xdr:row>
      <xdr:rowOff>54610</xdr:rowOff>
    </xdr:to>
    <xdr:cxnSp macro="">
      <xdr:nvCxnSpPr>
        <xdr:cNvPr id="366" name="直線コネクタ 365"/>
        <xdr:cNvCxnSpPr/>
      </xdr:nvCxnSpPr>
      <xdr:spPr>
        <a:xfrm>
          <a:off x="4737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129540</xdr:rowOff>
    </xdr:from>
    <xdr:ext cx="762000" cy="259080"/>
    <xdr:sp macro="" textlink="">
      <xdr:nvSpPr>
        <xdr:cNvPr id="367" name="公債費最大値テキスト"/>
        <xdr:cNvSpPr txBox="1"/>
      </xdr:nvSpPr>
      <xdr:spPr>
        <a:xfrm>
          <a:off x="4914900" y="1247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33655</xdr:rowOff>
    </xdr:from>
    <xdr:to>
      <xdr:col>24</xdr:col>
      <xdr:colOff>25400</xdr:colOff>
      <xdr:row>75</xdr:row>
      <xdr:rowOff>73660</xdr:rowOff>
    </xdr:to>
    <xdr:cxnSp macro="">
      <xdr:nvCxnSpPr>
        <xdr:cNvPr id="369" name="直線コネクタ 368"/>
        <xdr:cNvCxnSpPr/>
      </xdr:nvCxnSpPr>
      <xdr:spPr>
        <a:xfrm>
          <a:off x="3987800" y="1289240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161290</xdr:rowOff>
    </xdr:from>
    <xdr:ext cx="762000" cy="259080"/>
    <xdr:sp macro="" textlink="">
      <xdr:nvSpPr>
        <xdr:cNvPr id="370" name="公債費平均値テキスト"/>
        <xdr:cNvSpPr txBox="1"/>
      </xdr:nvSpPr>
      <xdr:spPr>
        <a:xfrm>
          <a:off x="4914900" y="12677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33655</xdr:rowOff>
    </xdr:from>
    <xdr:to>
      <xdr:col>19</xdr:col>
      <xdr:colOff>187325</xdr:colOff>
      <xdr:row>75</xdr:row>
      <xdr:rowOff>48895</xdr:rowOff>
    </xdr:to>
    <xdr:cxnSp macro="">
      <xdr:nvCxnSpPr>
        <xdr:cNvPr id="372" name="直線コネクタ 371"/>
        <xdr:cNvCxnSpPr/>
      </xdr:nvCxnSpPr>
      <xdr:spPr>
        <a:xfrm flipV="1">
          <a:off x="3098800" y="128924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64135</xdr:rowOff>
    </xdr:from>
    <xdr:ext cx="729615" cy="252095"/>
    <xdr:sp macro="" textlink="">
      <xdr:nvSpPr>
        <xdr:cNvPr id="374" name="テキスト ボックス 373"/>
        <xdr:cNvSpPr txBox="1"/>
      </xdr:nvSpPr>
      <xdr:spPr>
        <a:xfrm>
          <a:off x="3606800" y="1257998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35560</xdr:rowOff>
    </xdr:from>
    <xdr:to>
      <xdr:col>15</xdr:col>
      <xdr:colOff>98425</xdr:colOff>
      <xdr:row>75</xdr:row>
      <xdr:rowOff>48895</xdr:rowOff>
    </xdr:to>
    <xdr:cxnSp macro="">
      <xdr:nvCxnSpPr>
        <xdr:cNvPr id="375" name="直線コネクタ 374"/>
        <xdr:cNvCxnSpPr/>
      </xdr:nvCxnSpPr>
      <xdr:spPr>
        <a:xfrm>
          <a:off x="2209800" y="128943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75565</xdr:rowOff>
    </xdr:from>
    <xdr:ext cx="762000" cy="252095"/>
    <xdr:sp macro="" textlink="">
      <xdr:nvSpPr>
        <xdr:cNvPr id="377" name="テキスト ボックス 376"/>
        <xdr:cNvSpPr txBox="1"/>
      </xdr:nvSpPr>
      <xdr:spPr>
        <a:xfrm>
          <a:off x="2717800" y="125914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35560</xdr:rowOff>
    </xdr:from>
    <xdr:to>
      <xdr:col>11</xdr:col>
      <xdr:colOff>9525</xdr:colOff>
      <xdr:row>75</xdr:row>
      <xdr:rowOff>39370</xdr:rowOff>
    </xdr:to>
    <xdr:cxnSp macro="">
      <xdr:nvCxnSpPr>
        <xdr:cNvPr id="378" name="直線コネクタ 377"/>
        <xdr:cNvCxnSpPr/>
      </xdr:nvCxnSpPr>
      <xdr:spPr>
        <a:xfrm flipV="1">
          <a:off x="1320800" y="12894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77470</xdr:rowOff>
    </xdr:from>
    <xdr:ext cx="755015" cy="252095"/>
    <xdr:sp macro="" textlink="">
      <xdr:nvSpPr>
        <xdr:cNvPr id="380" name="テキスト ボックス 379"/>
        <xdr:cNvSpPr txBox="1"/>
      </xdr:nvSpPr>
      <xdr:spPr>
        <a:xfrm>
          <a:off x="1828800" y="125933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77470</xdr:rowOff>
    </xdr:from>
    <xdr:ext cx="755015" cy="252095"/>
    <xdr:sp macro="" textlink="">
      <xdr:nvSpPr>
        <xdr:cNvPr id="382" name="テキスト ボックス 381"/>
        <xdr:cNvSpPr txBox="1"/>
      </xdr:nvSpPr>
      <xdr:spPr>
        <a:xfrm>
          <a:off x="939800" y="125933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85" name="テキスト ボックス 384"/>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88" name="楕円 387"/>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166370</xdr:rowOff>
    </xdr:from>
    <xdr:ext cx="762000" cy="252095"/>
    <xdr:sp macro="" textlink="">
      <xdr:nvSpPr>
        <xdr:cNvPr id="389" name="公債費該当値テキスト"/>
        <xdr:cNvSpPr txBox="1"/>
      </xdr:nvSpPr>
      <xdr:spPr>
        <a:xfrm>
          <a:off x="4914900" y="128536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154940</xdr:rowOff>
    </xdr:from>
    <xdr:to>
      <xdr:col>20</xdr:col>
      <xdr:colOff>38100</xdr:colOff>
      <xdr:row>75</xdr:row>
      <xdr:rowOff>84455</xdr:rowOff>
    </xdr:to>
    <xdr:sp macro="" textlink="">
      <xdr:nvSpPr>
        <xdr:cNvPr id="390" name="楕円 389"/>
        <xdr:cNvSpPr/>
      </xdr:nvSpPr>
      <xdr:spPr>
        <a:xfrm>
          <a:off x="3937000" y="12842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69215</xdr:rowOff>
    </xdr:from>
    <xdr:ext cx="729615" cy="259080"/>
    <xdr:sp macro="" textlink="">
      <xdr:nvSpPr>
        <xdr:cNvPr id="391" name="テキスト ボックス 390"/>
        <xdr:cNvSpPr txBox="1"/>
      </xdr:nvSpPr>
      <xdr:spPr>
        <a:xfrm>
          <a:off x="3606800" y="1292796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169545</xdr:rowOff>
    </xdr:from>
    <xdr:to>
      <xdr:col>15</xdr:col>
      <xdr:colOff>149225</xdr:colOff>
      <xdr:row>75</xdr:row>
      <xdr:rowOff>99695</xdr:rowOff>
    </xdr:to>
    <xdr:sp macro="" textlink="">
      <xdr:nvSpPr>
        <xdr:cNvPr id="392" name="楕円 391"/>
        <xdr:cNvSpPr/>
      </xdr:nvSpPr>
      <xdr:spPr>
        <a:xfrm>
          <a:off x="3048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84455</xdr:rowOff>
    </xdr:from>
    <xdr:ext cx="762000" cy="259080"/>
    <xdr:sp macro="" textlink="">
      <xdr:nvSpPr>
        <xdr:cNvPr id="393" name="テキスト ボックス 392"/>
        <xdr:cNvSpPr txBox="1"/>
      </xdr:nvSpPr>
      <xdr:spPr>
        <a:xfrm>
          <a:off x="2717800" y="1294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156210</xdr:rowOff>
    </xdr:from>
    <xdr:to>
      <xdr:col>11</xdr:col>
      <xdr:colOff>60325</xdr:colOff>
      <xdr:row>75</xdr:row>
      <xdr:rowOff>86360</xdr:rowOff>
    </xdr:to>
    <xdr:sp macro="" textlink="">
      <xdr:nvSpPr>
        <xdr:cNvPr id="394" name="楕円 393"/>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71120</xdr:rowOff>
    </xdr:from>
    <xdr:ext cx="755015" cy="259080"/>
    <xdr:sp macro="" textlink="">
      <xdr:nvSpPr>
        <xdr:cNvPr id="395" name="テキスト ボックス 394"/>
        <xdr:cNvSpPr txBox="1"/>
      </xdr:nvSpPr>
      <xdr:spPr>
        <a:xfrm>
          <a:off x="1828800" y="12929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96" name="楕円 395"/>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74930</xdr:rowOff>
    </xdr:from>
    <xdr:ext cx="755015" cy="252095"/>
    <xdr:sp macro="" textlink="">
      <xdr:nvSpPr>
        <xdr:cNvPr id="397" name="テキスト ボックス 396"/>
        <xdr:cNvSpPr txBox="1"/>
      </xdr:nvSpPr>
      <xdr:spPr>
        <a:xfrm>
          <a:off x="939800" y="1293368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類似団体平均と比較して3</a:t>
          </a:r>
          <a:r>
            <a:rPr kumimoji="1" lang="en-US" altLang="ja-JP" sz="1300">
              <a:solidFill>
                <a:schemeClr val="tx1"/>
              </a:solidFill>
              <a:latin typeface="ＭＳ Ｐゴシック"/>
              <a:ea typeface="ＭＳ Ｐゴシック"/>
            </a:rPr>
            <a:t>.2</a:t>
          </a:r>
          <a:r>
            <a:rPr kumimoji="1" lang="ja-JP" altLang="en-US" sz="1300">
              <a:solidFill>
                <a:schemeClr val="tx1"/>
              </a:solidFill>
              <a:latin typeface="ＭＳ Ｐゴシック"/>
              <a:ea typeface="ＭＳ Ｐゴシック"/>
            </a:rPr>
            <a:t>ポイント下回っているが、令和３年度比では3.2ポイント増加している。主な要因は、令和３年度に臨時算定された普通交付税が減少となった</a:t>
          </a:r>
          <a:r>
            <a:rPr kumimoji="1" lang="ja-JP" altLang="en-US" sz="1200">
              <a:solidFill>
                <a:schemeClr val="tx1"/>
              </a:solidFill>
              <a:latin typeface="ＭＳ Ｐゴシック"/>
              <a:ea typeface="ＭＳ Ｐゴシック"/>
            </a:rPr>
            <a:t>ことにより分母となる経常一般財源が減少した</a:t>
          </a:r>
          <a:r>
            <a:rPr kumimoji="1" lang="ja-JP" altLang="en-US" sz="1300">
              <a:solidFill>
                <a:schemeClr val="tx1"/>
              </a:solidFill>
              <a:latin typeface="ＭＳ Ｐゴシック"/>
              <a:ea typeface="ＭＳ Ｐゴシック"/>
            </a:rPr>
            <a:t>ことによるものである。</a:t>
          </a:r>
        </a:p>
        <a:p>
          <a:r>
            <a:rPr kumimoji="1" lang="ja-JP" altLang="en-US" sz="1300">
              <a:solidFill>
                <a:schemeClr val="tx1"/>
              </a:solidFill>
              <a:latin typeface="ＭＳ Ｐゴシック"/>
              <a:ea typeface="ＭＳ Ｐゴシック"/>
            </a:rPr>
            <a:t>　今後も、事務事業の見直しや受益者負担の適正化、施設の統廃合や利用管理体制の見直しなど、行財政改革への取り組みを通じて経費削減に努める。</a:t>
          </a:r>
        </a:p>
      </xdr:txBody>
    </xdr:sp>
    <xdr:clientData/>
  </xdr:twoCellAnchor>
  <xdr:oneCellAnchor>
    <xdr:from>
      <xdr:col>62</xdr:col>
      <xdr:colOff>6350</xdr:colOff>
      <xdr:row>69</xdr:row>
      <xdr:rowOff>107950</xdr:rowOff>
    </xdr:from>
    <xdr:ext cx="291465" cy="225425"/>
    <xdr:sp macro="" textlink="">
      <xdr:nvSpPr>
        <xdr:cNvPr id="409" name="テキスト ボックス 408"/>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11" name="テキスト ボックス 410"/>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13" name="テキスト ボックス 412"/>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15" name="テキスト ボックス 414"/>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17" name="テキスト ボックス 416"/>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19" name="テキスト ボックス 418"/>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21" name="テキスト ボックス 420"/>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118110</xdr:rowOff>
    </xdr:from>
    <xdr:to>
      <xdr:col>82</xdr:col>
      <xdr:colOff>107950</xdr:colOff>
      <xdr:row>79</xdr:row>
      <xdr:rowOff>97790</xdr:rowOff>
    </xdr:to>
    <xdr:cxnSp macro="">
      <xdr:nvCxnSpPr>
        <xdr:cNvPr id="423" name="直線コネクタ 422"/>
        <xdr:cNvCxnSpPr/>
      </xdr:nvCxnSpPr>
      <xdr:spPr>
        <a:xfrm flipV="1">
          <a:off x="16510000" y="1246251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69215</xdr:rowOff>
    </xdr:from>
    <xdr:ext cx="762000" cy="259080"/>
    <xdr:sp macro="" textlink="">
      <xdr:nvSpPr>
        <xdr:cNvPr id="424" name="公債費以外最小値テキスト"/>
        <xdr:cNvSpPr txBox="1"/>
      </xdr:nvSpPr>
      <xdr:spPr>
        <a:xfrm>
          <a:off x="16598900" y="1361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97790</xdr:rowOff>
    </xdr:from>
    <xdr:to>
      <xdr:col>82</xdr:col>
      <xdr:colOff>196850</xdr:colOff>
      <xdr:row>79</xdr:row>
      <xdr:rowOff>97790</xdr:rowOff>
    </xdr:to>
    <xdr:cxnSp macro="">
      <xdr:nvCxnSpPr>
        <xdr:cNvPr id="425" name="直線コネクタ 424"/>
        <xdr:cNvCxnSpPr/>
      </xdr:nvCxnSpPr>
      <xdr:spPr>
        <a:xfrm>
          <a:off x="164211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33020</xdr:rowOff>
    </xdr:from>
    <xdr:ext cx="762000" cy="259080"/>
    <xdr:sp macro="" textlink="">
      <xdr:nvSpPr>
        <xdr:cNvPr id="426" name="公債費以外最大値テキスト"/>
        <xdr:cNvSpPr txBox="1"/>
      </xdr:nvSpPr>
      <xdr:spPr>
        <a:xfrm>
          <a:off x="16598900" y="1220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118110</xdr:rowOff>
    </xdr:from>
    <xdr:to>
      <xdr:col>82</xdr:col>
      <xdr:colOff>196850</xdr:colOff>
      <xdr:row>72</xdr:row>
      <xdr:rowOff>118110</xdr:rowOff>
    </xdr:to>
    <xdr:cxnSp macro="">
      <xdr:nvCxnSpPr>
        <xdr:cNvPr id="427" name="直線コネクタ 426"/>
        <xdr:cNvCxnSpPr/>
      </xdr:nvCxnSpPr>
      <xdr:spPr>
        <a:xfrm>
          <a:off x="16421100" y="1246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15240</xdr:rowOff>
    </xdr:from>
    <xdr:to>
      <xdr:col>82</xdr:col>
      <xdr:colOff>107950</xdr:colOff>
      <xdr:row>75</xdr:row>
      <xdr:rowOff>161290</xdr:rowOff>
    </xdr:to>
    <xdr:cxnSp macro="">
      <xdr:nvCxnSpPr>
        <xdr:cNvPr id="428" name="直線コネクタ 427"/>
        <xdr:cNvCxnSpPr/>
      </xdr:nvCxnSpPr>
      <xdr:spPr>
        <a:xfrm>
          <a:off x="15671800" y="12873990"/>
          <a:ext cx="8382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57150</xdr:rowOff>
    </xdr:from>
    <xdr:ext cx="762000" cy="259080"/>
    <xdr:sp macro="" textlink="">
      <xdr:nvSpPr>
        <xdr:cNvPr id="429" name="公債費以外平均値テキスト"/>
        <xdr:cNvSpPr txBox="1"/>
      </xdr:nvSpPr>
      <xdr:spPr>
        <a:xfrm>
          <a:off x="16598900" y="13087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85090</xdr:rowOff>
    </xdr:from>
    <xdr:to>
      <xdr:col>82</xdr:col>
      <xdr:colOff>158750</xdr:colOff>
      <xdr:row>77</xdr:row>
      <xdr:rowOff>15240</xdr:rowOff>
    </xdr:to>
    <xdr:sp macro="" textlink="">
      <xdr:nvSpPr>
        <xdr:cNvPr id="430" name="フローチャート: 判断 429"/>
        <xdr:cNvSpPr/>
      </xdr:nvSpPr>
      <xdr:spPr>
        <a:xfrm>
          <a:off x="164592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15240</xdr:rowOff>
    </xdr:from>
    <xdr:to>
      <xdr:col>78</xdr:col>
      <xdr:colOff>69850</xdr:colOff>
      <xdr:row>75</xdr:row>
      <xdr:rowOff>138430</xdr:rowOff>
    </xdr:to>
    <xdr:cxnSp macro="">
      <xdr:nvCxnSpPr>
        <xdr:cNvPr id="431" name="直線コネクタ 430"/>
        <xdr:cNvCxnSpPr/>
      </xdr:nvCxnSpPr>
      <xdr:spPr>
        <a:xfrm flipV="1">
          <a:off x="14782800" y="1287399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48260</xdr:rowOff>
    </xdr:from>
    <xdr:ext cx="736600" cy="259080"/>
    <xdr:sp macro="" textlink="">
      <xdr:nvSpPr>
        <xdr:cNvPr id="433" name="テキスト ボックス 432"/>
        <xdr:cNvSpPr txBox="1"/>
      </xdr:nvSpPr>
      <xdr:spPr>
        <a:xfrm>
          <a:off x="15290800" y="1307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138430</xdr:rowOff>
    </xdr:from>
    <xdr:to>
      <xdr:col>73</xdr:col>
      <xdr:colOff>180975</xdr:colOff>
      <xdr:row>76</xdr:row>
      <xdr:rowOff>21590</xdr:rowOff>
    </xdr:to>
    <xdr:cxnSp macro="">
      <xdr:nvCxnSpPr>
        <xdr:cNvPr id="434" name="直線コネクタ 433"/>
        <xdr:cNvCxnSpPr/>
      </xdr:nvCxnSpPr>
      <xdr:spPr>
        <a:xfrm flipV="1">
          <a:off x="13893800" y="129971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117475</xdr:rowOff>
    </xdr:from>
    <xdr:to>
      <xdr:col>74</xdr:col>
      <xdr:colOff>31750</xdr:colOff>
      <xdr:row>77</xdr:row>
      <xdr:rowOff>47625</xdr:rowOff>
    </xdr:to>
    <xdr:sp macro="" textlink="">
      <xdr:nvSpPr>
        <xdr:cNvPr id="435" name="フローチャート: 判断 434"/>
        <xdr:cNvSpPr/>
      </xdr:nvSpPr>
      <xdr:spPr>
        <a:xfrm>
          <a:off x="14732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32385</xdr:rowOff>
    </xdr:from>
    <xdr:ext cx="762000" cy="252095"/>
    <xdr:sp macro="" textlink="">
      <xdr:nvSpPr>
        <xdr:cNvPr id="436" name="テキスト ボックス 435"/>
        <xdr:cNvSpPr txBox="1"/>
      </xdr:nvSpPr>
      <xdr:spPr>
        <a:xfrm>
          <a:off x="14401800" y="132340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156845</xdr:rowOff>
    </xdr:from>
    <xdr:to>
      <xdr:col>69</xdr:col>
      <xdr:colOff>92075</xdr:colOff>
      <xdr:row>76</xdr:row>
      <xdr:rowOff>21590</xdr:rowOff>
    </xdr:to>
    <xdr:cxnSp macro="">
      <xdr:nvCxnSpPr>
        <xdr:cNvPr id="437" name="直線コネクタ 436"/>
        <xdr:cNvCxnSpPr/>
      </xdr:nvCxnSpPr>
      <xdr:spPr>
        <a:xfrm>
          <a:off x="13004800" y="130155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38" name="フローチャート: 判断 437"/>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82550</xdr:rowOff>
    </xdr:from>
    <xdr:ext cx="755015" cy="259080"/>
    <xdr:sp macro="" textlink="">
      <xdr:nvSpPr>
        <xdr:cNvPr id="439" name="テキスト ボックス 438"/>
        <xdr:cNvSpPr txBox="1"/>
      </xdr:nvSpPr>
      <xdr:spPr>
        <a:xfrm>
          <a:off x="13512800" y="132842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135890</xdr:rowOff>
    </xdr:from>
    <xdr:to>
      <xdr:col>65</xdr:col>
      <xdr:colOff>53975</xdr:colOff>
      <xdr:row>77</xdr:row>
      <xdr:rowOff>66040</xdr:rowOff>
    </xdr:to>
    <xdr:sp macro="" textlink="">
      <xdr:nvSpPr>
        <xdr:cNvPr id="440" name="フローチャート: 判断 439"/>
        <xdr:cNvSpPr/>
      </xdr:nvSpPr>
      <xdr:spPr>
        <a:xfrm>
          <a:off x="12954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50800</xdr:rowOff>
    </xdr:from>
    <xdr:ext cx="762000" cy="259080"/>
    <xdr:sp macro="" textlink="">
      <xdr:nvSpPr>
        <xdr:cNvPr id="441" name="テキスト ボックス 440"/>
        <xdr:cNvSpPr txBox="1"/>
      </xdr:nvSpPr>
      <xdr:spPr>
        <a:xfrm>
          <a:off x="12623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43" name="テキスト ボックス 442"/>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44" name="テキスト ボックス 443"/>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46" name="テキスト ボックス 445"/>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110490</xdr:rowOff>
    </xdr:from>
    <xdr:to>
      <xdr:col>82</xdr:col>
      <xdr:colOff>158750</xdr:colOff>
      <xdr:row>76</xdr:row>
      <xdr:rowOff>40640</xdr:rowOff>
    </xdr:to>
    <xdr:sp macro="" textlink="">
      <xdr:nvSpPr>
        <xdr:cNvPr id="447" name="楕円 446"/>
        <xdr:cNvSpPr/>
      </xdr:nvSpPr>
      <xdr:spPr>
        <a:xfrm>
          <a:off x="164592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127000</xdr:rowOff>
    </xdr:from>
    <xdr:ext cx="762000" cy="259080"/>
    <xdr:sp macro="" textlink="">
      <xdr:nvSpPr>
        <xdr:cNvPr id="448" name="公債費以外該当値テキスト"/>
        <xdr:cNvSpPr txBox="1"/>
      </xdr:nvSpPr>
      <xdr:spPr>
        <a:xfrm>
          <a:off x="16598900" y="1281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135890</xdr:rowOff>
    </xdr:from>
    <xdr:to>
      <xdr:col>78</xdr:col>
      <xdr:colOff>120650</xdr:colOff>
      <xdr:row>75</xdr:row>
      <xdr:rowOff>66040</xdr:rowOff>
    </xdr:to>
    <xdr:sp macro="" textlink="">
      <xdr:nvSpPr>
        <xdr:cNvPr id="449" name="楕円 448"/>
        <xdr:cNvSpPr/>
      </xdr:nvSpPr>
      <xdr:spPr>
        <a:xfrm>
          <a:off x="156210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76200</xdr:rowOff>
    </xdr:from>
    <xdr:ext cx="736600" cy="252095"/>
    <xdr:sp macro="" textlink="">
      <xdr:nvSpPr>
        <xdr:cNvPr id="450" name="テキスト ボックス 449"/>
        <xdr:cNvSpPr txBox="1"/>
      </xdr:nvSpPr>
      <xdr:spPr>
        <a:xfrm>
          <a:off x="15290800" y="125920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1" name="楕円 450"/>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27940</xdr:rowOff>
    </xdr:from>
    <xdr:ext cx="762000" cy="259080"/>
    <xdr:sp macro="" textlink="">
      <xdr:nvSpPr>
        <xdr:cNvPr id="452" name="テキスト ボックス 451"/>
        <xdr:cNvSpPr txBox="1"/>
      </xdr:nvSpPr>
      <xdr:spPr>
        <a:xfrm>
          <a:off x="14401800" y="1271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142240</xdr:rowOff>
    </xdr:from>
    <xdr:to>
      <xdr:col>69</xdr:col>
      <xdr:colOff>142875</xdr:colOff>
      <xdr:row>76</xdr:row>
      <xdr:rowOff>72390</xdr:rowOff>
    </xdr:to>
    <xdr:sp macro="" textlink="">
      <xdr:nvSpPr>
        <xdr:cNvPr id="453" name="楕円 452"/>
        <xdr:cNvSpPr/>
      </xdr:nvSpPr>
      <xdr:spPr>
        <a:xfrm>
          <a:off x="138430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82550</xdr:rowOff>
    </xdr:from>
    <xdr:ext cx="755015" cy="259080"/>
    <xdr:sp macro="" textlink="">
      <xdr:nvSpPr>
        <xdr:cNvPr id="454" name="テキスト ボックス 453"/>
        <xdr:cNvSpPr txBox="1"/>
      </xdr:nvSpPr>
      <xdr:spPr>
        <a:xfrm>
          <a:off x="13512800" y="127698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106045</xdr:rowOff>
    </xdr:from>
    <xdr:to>
      <xdr:col>65</xdr:col>
      <xdr:colOff>53975</xdr:colOff>
      <xdr:row>76</xdr:row>
      <xdr:rowOff>36195</xdr:rowOff>
    </xdr:to>
    <xdr:sp macro="" textlink="">
      <xdr:nvSpPr>
        <xdr:cNvPr id="455" name="楕円 454"/>
        <xdr:cNvSpPr/>
      </xdr:nvSpPr>
      <xdr:spPr>
        <a:xfrm>
          <a:off x="129540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46355</xdr:rowOff>
    </xdr:from>
    <xdr:ext cx="762000" cy="259080"/>
    <xdr:sp macro="" textlink="">
      <xdr:nvSpPr>
        <xdr:cNvPr id="456" name="テキスト ボックス 455"/>
        <xdr:cNvSpPr txBox="1"/>
      </xdr:nvSpPr>
      <xdr:spPr>
        <a:xfrm>
          <a:off x="12623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岡山県真庭市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2095"/>
    <xdr:sp macro="" textlink="">
      <xdr:nvSpPr>
        <xdr:cNvPr id="35" name="テキスト ボックス 34"/>
        <xdr:cNvSpPr txBox="1"/>
      </xdr:nvSpPr>
      <xdr:spPr>
        <a:xfrm>
          <a:off x="1384300" y="31413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2095"/>
    <xdr:sp macro="" textlink="">
      <xdr:nvSpPr>
        <xdr:cNvPr id="39" name="テキスト ボックス 38"/>
        <xdr:cNvSpPr txBox="1"/>
      </xdr:nvSpPr>
      <xdr:spPr>
        <a:xfrm>
          <a:off x="1384300" y="24885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5" name="テキスト ボックス 44"/>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80645</xdr:rowOff>
    </xdr:from>
    <xdr:to>
      <xdr:col>29</xdr:col>
      <xdr:colOff>127000</xdr:colOff>
      <xdr:row>20</xdr:row>
      <xdr:rowOff>49530</xdr:rowOff>
    </xdr:to>
    <xdr:cxnSp macro="">
      <xdr:nvCxnSpPr>
        <xdr:cNvPr id="47" name="直線コネクタ 46"/>
        <xdr:cNvCxnSpPr/>
      </xdr:nvCxnSpPr>
      <xdr:spPr>
        <a:xfrm flipV="1">
          <a:off x="5651500" y="2185670"/>
          <a:ext cx="0" cy="1340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21590</xdr:rowOff>
    </xdr:from>
    <xdr:ext cx="755015" cy="259080"/>
    <xdr:sp macro="" textlink="">
      <xdr:nvSpPr>
        <xdr:cNvPr id="48" name="人口1人当たり決算額の推移最小値テキスト130"/>
        <xdr:cNvSpPr txBox="1"/>
      </xdr:nvSpPr>
      <xdr:spPr>
        <a:xfrm>
          <a:off x="5740400" y="34982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49530</xdr:rowOff>
    </xdr:from>
    <xdr:to>
      <xdr:col>30</xdr:col>
      <xdr:colOff>25400</xdr:colOff>
      <xdr:row>20</xdr:row>
      <xdr:rowOff>49530</xdr:rowOff>
    </xdr:to>
    <xdr:cxnSp macro="">
      <xdr:nvCxnSpPr>
        <xdr:cNvPr id="49" name="直線コネクタ 48"/>
        <xdr:cNvCxnSpPr/>
      </xdr:nvCxnSpPr>
      <xdr:spPr>
        <a:xfrm>
          <a:off x="5562600" y="35261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167005</xdr:rowOff>
    </xdr:from>
    <xdr:ext cx="755015" cy="252095"/>
    <xdr:sp macro="" textlink="">
      <xdr:nvSpPr>
        <xdr:cNvPr id="50" name="人口1人当たり決算額の推移最大値テキスト130"/>
        <xdr:cNvSpPr txBox="1"/>
      </xdr:nvSpPr>
      <xdr:spPr>
        <a:xfrm>
          <a:off x="5740400" y="192913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80645</xdr:rowOff>
    </xdr:from>
    <xdr:to>
      <xdr:col>30</xdr:col>
      <xdr:colOff>25400</xdr:colOff>
      <xdr:row>12</xdr:row>
      <xdr:rowOff>80645</xdr:rowOff>
    </xdr:to>
    <xdr:cxnSp macro="">
      <xdr:nvCxnSpPr>
        <xdr:cNvPr id="51" name="直線コネクタ 50"/>
        <xdr:cNvCxnSpPr/>
      </xdr:nvCxnSpPr>
      <xdr:spPr>
        <a:xfrm>
          <a:off x="5562600" y="2185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9525</xdr:rowOff>
    </xdr:from>
    <xdr:to>
      <xdr:col>29</xdr:col>
      <xdr:colOff>127000</xdr:colOff>
      <xdr:row>15</xdr:row>
      <xdr:rowOff>37465</xdr:rowOff>
    </xdr:to>
    <xdr:cxnSp macro="">
      <xdr:nvCxnSpPr>
        <xdr:cNvPr id="52" name="直線コネクタ 51"/>
        <xdr:cNvCxnSpPr/>
      </xdr:nvCxnSpPr>
      <xdr:spPr>
        <a:xfrm flipV="1">
          <a:off x="5003800" y="2628900"/>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136525</xdr:rowOff>
    </xdr:from>
    <xdr:ext cx="755015" cy="258445"/>
    <xdr:sp macro="" textlink="">
      <xdr:nvSpPr>
        <xdr:cNvPr id="53" name="人口1人当たり決算額の推移平均値テキスト130"/>
        <xdr:cNvSpPr txBox="1"/>
      </xdr:nvSpPr>
      <xdr:spPr>
        <a:xfrm>
          <a:off x="5740400" y="2927350"/>
          <a:ext cx="75501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164465</xdr:rowOff>
    </xdr:from>
    <xdr:to>
      <xdr:col>29</xdr:col>
      <xdr:colOff>177800</xdr:colOff>
      <xdr:row>17</xdr:row>
      <xdr:rowOff>94615</xdr:rowOff>
    </xdr:to>
    <xdr:sp macro="" textlink="">
      <xdr:nvSpPr>
        <xdr:cNvPr id="54" name="フローチャート: 判断 53"/>
        <xdr:cNvSpPr/>
      </xdr:nvSpPr>
      <xdr:spPr>
        <a:xfrm>
          <a:off x="5600700" y="295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37465</xdr:rowOff>
    </xdr:from>
    <xdr:to>
      <xdr:col>26</xdr:col>
      <xdr:colOff>50800</xdr:colOff>
      <xdr:row>15</xdr:row>
      <xdr:rowOff>81280</xdr:rowOff>
    </xdr:to>
    <xdr:cxnSp macro="">
      <xdr:nvCxnSpPr>
        <xdr:cNvPr id="55" name="直線コネクタ 54"/>
        <xdr:cNvCxnSpPr/>
      </xdr:nvCxnSpPr>
      <xdr:spPr>
        <a:xfrm flipV="1">
          <a:off x="4305300" y="2656840"/>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4445</xdr:rowOff>
    </xdr:from>
    <xdr:to>
      <xdr:col>26</xdr:col>
      <xdr:colOff>101600</xdr:colOff>
      <xdr:row>17</xdr:row>
      <xdr:rowOff>106045</xdr:rowOff>
    </xdr:to>
    <xdr:sp macro="" textlink="">
      <xdr:nvSpPr>
        <xdr:cNvPr id="56" name="フローチャート: 判断 55"/>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90805</xdr:rowOff>
    </xdr:from>
    <xdr:ext cx="736600" cy="258445"/>
    <xdr:sp macro="" textlink="">
      <xdr:nvSpPr>
        <xdr:cNvPr id="57" name="テキスト ボックス 56"/>
        <xdr:cNvSpPr txBox="1"/>
      </xdr:nvSpPr>
      <xdr:spPr>
        <a:xfrm>
          <a:off x="4622800" y="3053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81280</xdr:rowOff>
    </xdr:from>
    <xdr:to>
      <xdr:col>22</xdr:col>
      <xdr:colOff>114300</xdr:colOff>
      <xdr:row>16</xdr:row>
      <xdr:rowOff>41910</xdr:rowOff>
    </xdr:to>
    <xdr:cxnSp macro="">
      <xdr:nvCxnSpPr>
        <xdr:cNvPr id="58" name="直線コネクタ 57"/>
        <xdr:cNvCxnSpPr/>
      </xdr:nvCxnSpPr>
      <xdr:spPr>
        <a:xfrm flipV="1">
          <a:off x="3606800" y="2700655"/>
          <a:ext cx="698500" cy="132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50165</xdr:rowOff>
    </xdr:from>
    <xdr:to>
      <xdr:col>22</xdr:col>
      <xdr:colOff>165100</xdr:colOff>
      <xdr:row>17</xdr:row>
      <xdr:rowOff>151765</xdr:rowOff>
    </xdr:to>
    <xdr:sp macro="" textlink="">
      <xdr:nvSpPr>
        <xdr:cNvPr id="59" name="フローチャート: 判断 58"/>
        <xdr:cNvSpPr/>
      </xdr:nvSpPr>
      <xdr:spPr>
        <a:xfrm>
          <a:off x="42545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136525</xdr:rowOff>
    </xdr:from>
    <xdr:ext cx="762000" cy="258445"/>
    <xdr:sp macro="" textlink="">
      <xdr:nvSpPr>
        <xdr:cNvPr id="60" name="テキスト ボックス 59"/>
        <xdr:cNvSpPr txBox="1"/>
      </xdr:nvSpPr>
      <xdr:spPr>
        <a:xfrm>
          <a:off x="3924300" y="3098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41910</xdr:rowOff>
    </xdr:from>
    <xdr:to>
      <xdr:col>18</xdr:col>
      <xdr:colOff>177800</xdr:colOff>
      <xdr:row>16</xdr:row>
      <xdr:rowOff>77470</xdr:rowOff>
    </xdr:to>
    <xdr:cxnSp macro="">
      <xdr:nvCxnSpPr>
        <xdr:cNvPr id="61" name="直線コネクタ 60"/>
        <xdr:cNvCxnSpPr/>
      </xdr:nvCxnSpPr>
      <xdr:spPr>
        <a:xfrm flipV="1">
          <a:off x="2908300" y="2832735"/>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81915</xdr:rowOff>
    </xdr:from>
    <xdr:to>
      <xdr:col>19</xdr:col>
      <xdr:colOff>38100</xdr:colOff>
      <xdr:row>18</xdr:row>
      <xdr:rowOff>12065</xdr:rowOff>
    </xdr:to>
    <xdr:sp macro="" textlink="">
      <xdr:nvSpPr>
        <xdr:cNvPr id="62" name="フローチャート: 判断 61"/>
        <xdr:cNvSpPr/>
      </xdr:nvSpPr>
      <xdr:spPr>
        <a:xfrm>
          <a:off x="3556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168910</xdr:rowOff>
    </xdr:from>
    <xdr:ext cx="762000" cy="252095"/>
    <xdr:sp macro="" textlink="">
      <xdr:nvSpPr>
        <xdr:cNvPr id="63" name="テキスト ボックス 62"/>
        <xdr:cNvSpPr txBox="1"/>
      </xdr:nvSpPr>
      <xdr:spPr>
        <a:xfrm>
          <a:off x="3225800" y="3131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99695</xdr:rowOff>
    </xdr:from>
    <xdr:to>
      <xdr:col>15</xdr:col>
      <xdr:colOff>101600</xdr:colOff>
      <xdr:row>18</xdr:row>
      <xdr:rowOff>29845</xdr:rowOff>
    </xdr:to>
    <xdr:sp macro="" textlink="">
      <xdr:nvSpPr>
        <xdr:cNvPr id="64" name="フローチャート: 判断 63"/>
        <xdr:cNvSpPr/>
      </xdr:nvSpPr>
      <xdr:spPr>
        <a:xfrm>
          <a:off x="2857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14605</xdr:rowOff>
    </xdr:from>
    <xdr:ext cx="762000" cy="259080"/>
    <xdr:sp macro="" textlink="">
      <xdr:nvSpPr>
        <xdr:cNvPr id="65" name="テキスト ボックス 64"/>
        <xdr:cNvSpPr txBox="1"/>
      </xdr:nvSpPr>
      <xdr:spPr>
        <a:xfrm>
          <a:off x="2527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6" name="テキスト ボックス 65"/>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130175</xdr:rowOff>
    </xdr:from>
    <xdr:to>
      <xdr:col>29</xdr:col>
      <xdr:colOff>177800</xdr:colOff>
      <xdr:row>15</xdr:row>
      <xdr:rowOff>60325</xdr:rowOff>
    </xdr:to>
    <xdr:sp macro="" textlink="">
      <xdr:nvSpPr>
        <xdr:cNvPr id="71" name="楕円 70"/>
        <xdr:cNvSpPr/>
      </xdr:nvSpPr>
      <xdr:spPr>
        <a:xfrm>
          <a:off x="5600700" y="257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146685</xdr:rowOff>
    </xdr:from>
    <xdr:ext cx="755015" cy="252095"/>
    <xdr:sp macro="" textlink="">
      <xdr:nvSpPr>
        <xdr:cNvPr id="72" name="人口1人当たり決算額の推移該当値テキスト130"/>
        <xdr:cNvSpPr txBox="1"/>
      </xdr:nvSpPr>
      <xdr:spPr>
        <a:xfrm>
          <a:off x="5740400" y="24231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150,148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158115</xdr:rowOff>
    </xdr:from>
    <xdr:to>
      <xdr:col>26</xdr:col>
      <xdr:colOff>101600</xdr:colOff>
      <xdr:row>15</xdr:row>
      <xdr:rowOff>88265</xdr:rowOff>
    </xdr:to>
    <xdr:sp macro="" textlink="">
      <xdr:nvSpPr>
        <xdr:cNvPr id="73" name="楕円 72"/>
        <xdr:cNvSpPr/>
      </xdr:nvSpPr>
      <xdr:spPr>
        <a:xfrm>
          <a:off x="4953000" y="2606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98425</xdr:rowOff>
    </xdr:from>
    <xdr:ext cx="736600" cy="252095"/>
    <xdr:sp macro="" textlink="">
      <xdr:nvSpPr>
        <xdr:cNvPr id="74" name="テキスト ボックス 73"/>
        <xdr:cNvSpPr txBox="1"/>
      </xdr:nvSpPr>
      <xdr:spPr>
        <a:xfrm>
          <a:off x="4622800" y="237490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147,612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30480</xdr:rowOff>
    </xdr:from>
    <xdr:to>
      <xdr:col>22</xdr:col>
      <xdr:colOff>165100</xdr:colOff>
      <xdr:row>15</xdr:row>
      <xdr:rowOff>132080</xdr:rowOff>
    </xdr:to>
    <xdr:sp macro="" textlink="">
      <xdr:nvSpPr>
        <xdr:cNvPr id="75" name="楕円 74"/>
        <xdr:cNvSpPr/>
      </xdr:nvSpPr>
      <xdr:spPr>
        <a:xfrm>
          <a:off x="4254500" y="264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143510</xdr:rowOff>
    </xdr:from>
    <xdr:ext cx="762000" cy="252095"/>
    <xdr:sp macro="" textlink="">
      <xdr:nvSpPr>
        <xdr:cNvPr id="76" name="テキスト ボックス 75"/>
        <xdr:cNvSpPr txBox="1"/>
      </xdr:nvSpPr>
      <xdr:spPr>
        <a:xfrm>
          <a:off x="3924300" y="24199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143,547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162560</xdr:rowOff>
    </xdr:from>
    <xdr:to>
      <xdr:col>19</xdr:col>
      <xdr:colOff>38100</xdr:colOff>
      <xdr:row>16</xdr:row>
      <xdr:rowOff>92710</xdr:rowOff>
    </xdr:to>
    <xdr:sp macro="" textlink="">
      <xdr:nvSpPr>
        <xdr:cNvPr id="77" name="楕円 76"/>
        <xdr:cNvSpPr/>
      </xdr:nvSpPr>
      <xdr:spPr>
        <a:xfrm>
          <a:off x="3556000" y="278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102870</xdr:rowOff>
    </xdr:from>
    <xdr:ext cx="762000" cy="259080"/>
    <xdr:sp macro="" textlink="">
      <xdr:nvSpPr>
        <xdr:cNvPr id="78" name="テキスト ボックス 77"/>
        <xdr:cNvSpPr txBox="1"/>
      </xdr:nvSpPr>
      <xdr:spPr>
        <a:xfrm>
          <a:off x="3225800" y="255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131,420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26670</xdr:rowOff>
    </xdr:from>
    <xdr:to>
      <xdr:col>15</xdr:col>
      <xdr:colOff>101600</xdr:colOff>
      <xdr:row>16</xdr:row>
      <xdr:rowOff>128270</xdr:rowOff>
    </xdr:to>
    <xdr:sp macro="" textlink="">
      <xdr:nvSpPr>
        <xdr:cNvPr id="79" name="楕円 78"/>
        <xdr:cNvSpPr/>
      </xdr:nvSpPr>
      <xdr:spPr>
        <a:xfrm>
          <a:off x="2857500"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138430</xdr:rowOff>
    </xdr:from>
    <xdr:ext cx="762000" cy="259080"/>
    <xdr:sp macro="" textlink="">
      <xdr:nvSpPr>
        <xdr:cNvPr id="80" name="テキスト ボックス 79"/>
        <xdr:cNvSpPr txBox="1"/>
      </xdr:nvSpPr>
      <xdr:spPr>
        <a:xfrm>
          <a:off x="2527300" y="258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128,185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4" name="テキスト ボックス 93"/>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7" name="テキスト ボックス 106"/>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25400</xdr:rowOff>
    </xdr:from>
    <xdr:to>
      <xdr:col>29</xdr:col>
      <xdr:colOff>127000</xdr:colOff>
      <xdr:row>38</xdr:row>
      <xdr:rowOff>146050</xdr:rowOff>
    </xdr:to>
    <xdr:cxnSp macro="">
      <xdr:nvCxnSpPr>
        <xdr:cNvPr id="109" name="直線コネクタ 108"/>
        <xdr:cNvCxnSpPr/>
      </xdr:nvCxnSpPr>
      <xdr:spPr>
        <a:xfrm flipV="1">
          <a:off x="5651500" y="5949950"/>
          <a:ext cx="0" cy="1663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118110</xdr:rowOff>
    </xdr:from>
    <xdr:ext cx="755015" cy="259080"/>
    <xdr:sp macro="" textlink="">
      <xdr:nvSpPr>
        <xdr:cNvPr id="110" name="人口1人当たり決算額の推移最小値テキスト445"/>
        <xdr:cNvSpPr txBox="1"/>
      </xdr:nvSpPr>
      <xdr:spPr>
        <a:xfrm>
          <a:off x="5740400" y="75857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146050</xdr:rowOff>
    </xdr:from>
    <xdr:to>
      <xdr:col>30</xdr:col>
      <xdr:colOff>25400</xdr:colOff>
      <xdr:row>38</xdr:row>
      <xdr:rowOff>146050</xdr:rowOff>
    </xdr:to>
    <xdr:cxnSp macro="">
      <xdr:nvCxnSpPr>
        <xdr:cNvPr id="111" name="直線コネクタ 110"/>
        <xdr:cNvCxnSpPr/>
      </xdr:nvCxnSpPr>
      <xdr:spPr>
        <a:xfrm>
          <a:off x="5562600" y="76136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283845</xdr:rowOff>
    </xdr:from>
    <xdr:ext cx="755015" cy="253365"/>
    <xdr:sp macro="" textlink="">
      <xdr:nvSpPr>
        <xdr:cNvPr id="112" name="人口1人当たり決算額の推移最大値テキスト445"/>
        <xdr:cNvSpPr txBox="1"/>
      </xdr:nvSpPr>
      <xdr:spPr>
        <a:xfrm>
          <a:off x="5740400" y="569404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25400</xdr:rowOff>
    </xdr:from>
    <xdr:to>
      <xdr:col>30</xdr:col>
      <xdr:colOff>25400</xdr:colOff>
      <xdr:row>33</xdr:row>
      <xdr:rowOff>25400</xdr:rowOff>
    </xdr:to>
    <xdr:cxnSp macro="">
      <xdr:nvCxnSpPr>
        <xdr:cNvPr id="113" name="直線コネクタ 112"/>
        <xdr:cNvCxnSpPr/>
      </xdr:nvCxnSpPr>
      <xdr:spPr>
        <a:xfrm>
          <a:off x="5562600" y="5949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271780</xdr:rowOff>
    </xdr:from>
    <xdr:to>
      <xdr:col>29</xdr:col>
      <xdr:colOff>127000</xdr:colOff>
      <xdr:row>37</xdr:row>
      <xdr:rowOff>283845</xdr:rowOff>
    </xdr:to>
    <xdr:cxnSp macro="">
      <xdr:nvCxnSpPr>
        <xdr:cNvPr id="114" name="直線コネクタ 113"/>
        <xdr:cNvCxnSpPr/>
      </xdr:nvCxnSpPr>
      <xdr:spPr>
        <a:xfrm flipV="1">
          <a:off x="5003800" y="739648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255270</xdr:rowOff>
    </xdr:from>
    <xdr:ext cx="755015" cy="259080"/>
    <xdr:sp macro="" textlink="">
      <xdr:nvSpPr>
        <xdr:cNvPr id="115" name="人口1人当たり決算額の推移平均値テキスト445"/>
        <xdr:cNvSpPr txBox="1"/>
      </xdr:nvSpPr>
      <xdr:spPr>
        <a:xfrm>
          <a:off x="5740400" y="737997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274320</xdr:rowOff>
    </xdr:from>
    <xdr:to>
      <xdr:col>29</xdr:col>
      <xdr:colOff>177800</xdr:colOff>
      <xdr:row>38</xdr:row>
      <xdr:rowOff>33655</xdr:rowOff>
    </xdr:to>
    <xdr:sp macro="" textlink="">
      <xdr:nvSpPr>
        <xdr:cNvPr id="116" name="フローチャート: 判断 115"/>
        <xdr:cNvSpPr/>
      </xdr:nvSpPr>
      <xdr:spPr>
        <a:xfrm>
          <a:off x="5600700" y="73990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283845</xdr:rowOff>
    </xdr:from>
    <xdr:to>
      <xdr:col>26</xdr:col>
      <xdr:colOff>50800</xdr:colOff>
      <xdr:row>37</xdr:row>
      <xdr:rowOff>288925</xdr:rowOff>
    </xdr:to>
    <xdr:cxnSp macro="">
      <xdr:nvCxnSpPr>
        <xdr:cNvPr id="117" name="直線コネクタ 116"/>
        <xdr:cNvCxnSpPr/>
      </xdr:nvCxnSpPr>
      <xdr:spPr>
        <a:xfrm flipV="1">
          <a:off x="4305300" y="740854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278130</xdr:rowOff>
    </xdr:from>
    <xdr:to>
      <xdr:col>26</xdr:col>
      <xdr:colOff>101600</xdr:colOff>
      <xdr:row>38</xdr:row>
      <xdr:rowOff>37465</xdr:rowOff>
    </xdr:to>
    <xdr:sp macro="" textlink="">
      <xdr:nvSpPr>
        <xdr:cNvPr id="118" name="フローチャート: 判断 117"/>
        <xdr:cNvSpPr/>
      </xdr:nvSpPr>
      <xdr:spPr>
        <a:xfrm>
          <a:off x="4953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22225</xdr:rowOff>
    </xdr:from>
    <xdr:ext cx="736600" cy="258445"/>
    <xdr:sp macro="" textlink="">
      <xdr:nvSpPr>
        <xdr:cNvPr id="119" name="テキスト ボックス 118"/>
        <xdr:cNvSpPr txBox="1"/>
      </xdr:nvSpPr>
      <xdr:spPr>
        <a:xfrm>
          <a:off x="4622800" y="7489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288925</xdr:rowOff>
    </xdr:from>
    <xdr:to>
      <xdr:col>22</xdr:col>
      <xdr:colOff>114300</xdr:colOff>
      <xdr:row>37</xdr:row>
      <xdr:rowOff>299720</xdr:rowOff>
    </xdr:to>
    <xdr:cxnSp macro="">
      <xdr:nvCxnSpPr>
        <xdr:cNvPr id="120" name="直線コネクタ 119"/>
        <xdr:cNvCxnSpPr/>
      </xdr:nvCxnSpPr>
      <xdr:spPr>
        <a:xfrm flipV="1">
          <a:off x="3606800" y="741362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286385</xdr:rowOff>
    </xdr:from>
    <xdr:to>
      <xdr:col>22</xdr:col>
      <xdr:colOff>165100</xdr:colOff>
      <xdr:row>38</xdr:row>
      <xdr:rowOff>44450</xdr:rowOff>
    </xdr:to>
    <xdr:sp macro="" textlink="">
      <xdr:nvSpPr>
        <xdr:cNvPr id="121" name="フローチャート: 判断 120"/>
        <xdr:cNvSpPr/>
      </xdr:nvSpPr>
      <xdr:spPr>
        <a:xfrm>
          <a:off x="42545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29210</xdr:rowOff>
    </xdr:from>
    <xdr:ext cx="762000" cy="256540"/>
    <xdr:sp macro="" textlink="">
      <xdr:nvSpPr>
        <xdr:cNvPr id="122" name="テキスト ボックス 121"/>
        <xdr:cNvSpPr txBox="1"/>
      </xdr:nvSpPr>
      <xdr:spPr>
        <a:xfrm>
          <a:off x="3924300" y="7496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297180</xdr:rowOff>
    </xdr:from>
    <xdr:to>
      <xdr:col>18</xdr:col>
      <xdr:colOff>177800</xdr:colOff>
      <xdr:row>37</xdr:row>
      <xdr:rowOff>299720</xdr:rowOff>
    </xdr:to>
    <xdr:cxnSp macro="">
      <xdr:nvCxnSpPr>
        <xdr:cNvPr id="123" name="直線コネクタ 122"/>
        <xdr:cNvCxnSpPr/>
      </xdr:nvCxnSpPr>
      <xdr:spPr>
        <a:xfrm>
          <a:off x="2908300" y="742188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283845</xdr:rowOff>
    </xdr:from>
    <xdr:to>
      <xdr:col>19</xdr:col>
      <xdr:colOff>38100</xdr:colOff>
      <xdr:row>38</xdr:row>
      <xdr:rowOff>41910</xdr:rowOff>
    </xdr:to>
    <xdr:sp macro="" textlink="">
      <xdr:nvSpPr>
        <xdr:cNvPr id="124" name="フローチャート: 判断 123"/>
        <xdr:cNvSpPr/>
      </xdr:nvSpPr>
      <xdr:spPr>
        <a:xfrm>
          <a:off x="3556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26670</xdr:rowOff>
    </xdr:from>
    <xdr:ext cx="762000" cy="259080"/>
    <xdr:sp macro="" textlink="">
      <xdr:nvSpPr>
        <xdr:cNvPr id="125" name="テキスト ボックス 124"/>
        <xdr:cNvSpPr txBox="1"/>
      </xdr:nvSpPr>
      <xdr:spPr>
        <a:xfrm>
          <a:off x="32258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282575</xdr:rowOff>
    </xdr:from>
    <xdr:to>
      <xdr:col>15</xdr:col>
      <xdr:colOff>101600</xdr:colOff>
      <xdr:row>38</xdr:row>
      <xdr:rowOff>41275</xdr:rowOff>
    </xdr:to>
    <xdr:sp macro="" textlink="">
      <xdr:nvSpPr>
        <xdr:cNvPr id="126" name="フローチャート: 判断 125"/>
        <xdr:cNvSpPr/>
      </xdr:nvSpPr>
      <xdr:spPr>
        <a:xfrm>
          <a:off x="2857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26035</xdr:rowOff>
    </xdr:from>
    <xdr:ext cx="762000" cy="259715"/>
    <xdr:sp macro="" textlink="">
      <xdr:nvSpPr>
        <xdr:cNvPr id="127" name="テキスト ボックス 126"/>
        <xdr:cNvSpPr txBox="1"/>
      </xdr:nvSpPr>
      <xdr:spPr>
        <a:xfrm>
          <a:off x="2527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8" name="テキスト ボックス 127"/>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220345</xdr:rowOff>
    </xdr:from>
    <xdr:to>
      <xdr:col>29</xdr:col>
      <xdr:colOff>177800</xdr:colOff>
      <xdr:row>37</xdr:row>
      <xdr:rowOff>321310</xdr:rowOff>
    </xdr:to>
    <xdr:sp macro="" textlink="">
      <xdr:nvSpPr>
        <xdr:cNvPr id="133" name="楕円 132"/>
        <xdr:cNvSpPr/>
      </xdr:nvSpPr>
      <xdr:spPr>
        <a:xfrm>
          <a:off x="5600700" y="73450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66040</xdr:rowOff>
    </xdr:from>
    <xdr:ext cx="755015" cy="254000"/>
    <xdr:sp macro="" textlink="">
      <xdr:nvSpPr>
        <xdr:cNvPr id="134" name="人口1人当たり決算額の推移該当値テキスト445"/>
        <xdr:cNvSpPr txBox="1"/>
      </xdr:nvSpPr>
      <xdr:spPr>
        <a:xfrm>
          <a:off x="5740400" y="7190740"/>
          <a:ext cx="755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42,137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232410</xdr:rowOff>
    </xdr:from>
    <xdr:to>
      <xdr:col>26</xdr:col>
      <xdr:colOff>101600</xdr:colOff>
      <xdr:row>37</xdr:row>
      <xdr:rowOff>334645</xdr:rowOff>
    </xdr:to>
    <xdr:sp macro="" textlink="">
      <xdr:nvSpPr>
        <xdr:cNvPr id="135" name="楕円 134"/>
        <xdr:cNvSpPr/>
      </xdr:nvSpPr>
      <xdr:spPr>
        <a:xfrm>
          <a:off x="4953000" y="73571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1270</xdr:rowOff>
    </xdr:from>
    <xdr:ext cx="736600" cy="259715"/>
    <xdr:sp macro="" textlink="">
      <xdr:nvSpPr>
        <xdr:cNvPr id="136" name="テキスト ボックス 135"/>
        <xdr:cNvSpPr txBox="1"/>
      </xdr:nvSpPr>
      <xdr:spPr>
        <a:xfrm>
          <a:off x="4622800" y="71259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38,862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238125</xdr:rowOff>
    </xdr:from>
    <xdr:to>
      <xdr:col>22</xdr:col>
      <xdr:colOff>165100</xdr:colOff>
      <xdr:row>37</xdr:row>
      <xdr:rowOff>340360</xdr:rowOff>
    </xdr:to>
    <xdr:sp macro="" textlink="">
      <xdr:nvSpPr>
        <xdr:cNvPr id="137" name="楕円 136"/>
        <xdr:cNvSpPr/>
      </xdr:nvSpPr>
      <xdr:spPr>
        <a:xfrm>
          <a:off x="4254500" y="7362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6985</xdr:rowOff>
    </xdr:from>
    <xdr:ext cx="762000" cy="256540"/>
    <xdr:sp macro="" textlink="">
      <xdr:nvSpPr>
        <xdr:cNvPr id="138" name="テキスト ボックス 137"/>
        <xdr:cNvSpPr txBox="1"/>
      </xdr:nvSpPr>
      <xdr:spPr>
        <a:xfrm>
          <a:off x="3924300" y="71316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37,439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248920</xdr:rowOff>
    </xdr:from>
    <xdr:to>
      <xdr:col>19</xdr:col>
      <xdr:colOff>38100</xdr:colOff>
      <xdr:row>38</xdr:row>
      <xdr:rowOff>7620</xdr:rowOff>
    </xdr:to>
    <xdr:sp macro="" textlink="">
      <xdr:nvSpPr>
        <xdr:cNvPr id="139" name="楕円 138"/>
        <xdr:cNvSpPr/>
      </xdr:nvSpPr>
      <xdr:spPr>
        <a:xfrm>
          <a:off x="3556000" y="7373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17780</xdr:rowOff>
    </xdr:from>
    <xdr:ext cx="762000" cy="256540"/>
    <xdr:sp macro="" textlink="">
      <xdr:nvSpPr>
        <xdr:cNvPr id="140" name="テキスト ボックス 139"/>
        <xdr:cNvSpPr txBox="1"/>
      </xdr:nvSpPr>
      <xdr:spPr>
        <a:xfrm>
          <a:off x="32258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246380</xdr:rowOff>
    </xdr:from>
    <xdr:to>
      <xdr:col>15</xdr:col>
      <xdr:colOff>101600</xdr:colOff>
      <xdr:row>38</xdr:row>
      <xdr:rowOff>4445</xdr:rowOff>
    </xdr:to>
    <xdr:sp macro="" textlink="">
      <xdr:nvSpPr>
        <xdr:cNvPr id="141" name="楕円 140"/>
        <xdr:cNvSpPr/>
      </xdr:nvSpPr>
      <xdr:spPr>
        <a:xfrm>
          <a:off x="2857500" y="73710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14605</xdr:rowOff>
    </xdr:from>
    <xdr:ext cx="762000" cy="259715"/>
    <xdr:sp macro="" textlink="">
      <xdr:nvSpPr>
        <xdr:cNvPr id="142" name="テキスト ボックス 141"/>
        <xdr:cNvSpPr txBox="1"/>
      </xdr:nvSpPr>
      <xdr:spPr>
        <a:xfrm>
          <a:off x="2527300" y="71393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42,586
42,245
828.53
35,484,986
33,516,731
1,629,685
19,922,369
34,044,791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095"/>
    <xdr:sp macro="" textlink="">
      <xdr:nvSpPr>
        <xdr:cNvPr id="31" name="テキスト ボックス 30"/>
        <xdr:cNvSpPr txBox="1"/>
      </xdr:nvSpPr>
      <xdr:spPr>
        <a:xfrm>
          <a:off x="698500" y="349250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095"/>
    <xdr:sp macro="" textlink="">
      <xdr:nvSpPr>
        <xdr:cNvPr id="42" name="テキスト ボックス 41"/>
        <xdr:cNvSpPr txBox="1"/>
      </xdr:nvSpPr>
      <xdr:spPr>
        <a:xfrm>
          <a:off x="230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8645" cy="252095"/>
    <xdr:sp macro="" textlink="">
      <xdr:nvSpPr>
        <xdr:cNvPr id="48" name="テキスト ボックス 47"/>
        <xdr:cNvSpPr txBox="1"/>
      </xdr:nvSpPr>
      <xdr:spPr>
        <a:xfrm>
          <a:off x="166370" y="5826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8645" cy="259080"/>
    <xdr:sp macro="" textlink="">
      <xdr:nvSpPr>
        <xdr:cNvPr id="50" name="テキスト ボックス 49"/>
        <xdr:cNvSpPr txBox="1"/>
      </xdr:nvSpPr>
      <xdr:spPr>
        <a:xfrm>
          <a:off x="166370" y="544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8645" cy="259080"/>
    <xdr:sp macro="" textlink="">
      <xdr:nvSpPr>
        <xdr:cNvPr id="52" name="テキスト ボックス 51"/>
        <xdr:cNvSpPr txBox="1"/>
      </xdr:nvSpPr>
      <xdr:spPr>
        <a:xfrm>
          <a:off x="166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4" name="テキスト ボックス 53"/>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49530</xdr:rowOff>
    </xdr:from>
    <xdr:to>
      <xdr:col>24</xdr:col>
      <xdr:colOff>62865</xdr:colOff>
      <xdr:row>39</xdr:row>
      <xdr:rowOff>27305</xdr:rowOff>
    </xdr:to>
    <xdr:cxnSp macro="">
      <xdr:nvCxnSpPr>
        <xdr:cNvPr id="56" name="直線コネクタ 55"/>
        <xdr:cNvCxnSpPr/>
      </xdr:nvCxnSpPr>
      <xdr:spPr>
        <a:xfrm flipV="1">
          <a:off x="4633595" y="536448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31115</xdr:rowOff>
    </xdr:from>
    <xdr:ext cx="534670" cy="252095"/>
    <xdr:sp macro="" textlink="">
      <xdr:nvSpPr>
        <xdr:cNvPr id="57" name="人件費最小値テキスト"/>
        <xdr:cNvSpPr txBox="1"/>
      </xdr:nvSpPr>
      <xdr:spPr>
        <a:xfrm>
          <a:off x="4686300" y="67176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27305</xdr:rowOff>
    </xdr:from>
    <xdr:to>
      <xdr:col>24</xdr:col>
      <xdr:colOff>152400</xdr:colOff>
      <xdr:row>39</xdr:row>
      <xdr:rowOff>27305</xdr:rowOff>
    </xdr:to>
    <xdr:cxnSp macro="">
      <xdr:nvCxnSpPr>
        <xdr:cNvPr id="58" name="直線コネクタ 57"/>
        <xdr:cNvCxnSpPr/>
      </xdr:nvCxnSpPr>
      <xdr:spPr>
        <a:xfrm>
          <a:off x="4546600" y="671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167640</xdr:rowOff>
    </xdr:from>
    <xdr:ext cx="598805" cy="252095"/>
    <xdr:sp macro="" textlink="">
      <xdr:nvSpPr>
        <xdr:cNvPr id="59" name="人件費最大値テキスト"/>
        <xdr:cNvSpPr txBox="1"/>
      </xdr:nvSpPr>
      <xdr:spPr>
        <a:xfrm>
          <a:off x="4686300" y="513969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49530</xdr:rowOff>
    </xdr:from>
    <xdr:to>
      <xdr:col>24</xdr:col>
      <xdr:colOff>152400</xdr:colOff>
      <xdr:row>31</xdr:row>
      <xdr:rowOff>49530</xdr:rowOff>
    </xdr:to>
    <xdr:cxnSp macro="">
      <xdr:nvCxnSpPr>
        <xdr:cNvPr id="60" name="直線コネクタ 59"/>
        <xdr:cNvCxnSpPr/>
      </xdr:nvCxnSpPr>
      <xdr:spPr>
        <a:xfrm>
          <a:off x="4546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105410</xdr:rowOff>
    </xdr:from>
    <xdr:to>
      <xdr:col>24</xdr:col>
      <xdr:colOff>63500</xdr:colOff>
      <xdr:row>32</xdr:row>
      <xdr:rowOff>142240</xdr:rowOff>
    </xdr:to>
    <xdr:cxnSp macro="">
      <xdr:nvCxnSpPr>
        <xdr:cNvPr id="61" name="直線コネクタ 60"/>
        <xdr:cNvCxnSpPr/>
      </xdr:nvCxnSpPr>
      <xdr:spPr>
        <a:xfrm flipV="1">
          <a:off x="3797300" y="55918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82550</xdr:rowOff>
    </xdr:from>
    <xdr:ext cx="598805" cy="259080"/>
    <xdr:sp macro="" textlink="">
      <xdr:nvSpPr>
        <xdr:cNvPr id="62" name="人件費平均値テキスト"/>
        <xdr:cNvSpPr txBox="1"/>
      </xdr:nvSpPr>
      <xdr:spPr>
        <a:xfrm>
          <a:off x="4686300" y="6083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3" name="フローチャート: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142240</xdr:rowOff>
    </xdr:from>
    <xdr:to>
      <xdr:col>19</xdr:col>
      <xdr:colOff>177800</xdr:colOff>
      <xdr:row>33</xdr:row>
      <xdr:rowOff>26035</xdr:rowOff>
    </xdr:to>
    <xdr:cxnSp macro="">
      <xdr:nvCxnSpPr>
        <xdr:cNvPr id="64" name="直線コネクタ 63"/>
        <xdr:cNvCxnSpPr/>
      </xdr:nvCxnSpPr>
      <xdr:spPr>
        <a:xfrm flipV="1">
          <a:off x="2908300" y="562864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5" name="フローチャート: 判断 64"/>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34290</xdr:rowOff>
    </xdr:from>
    <xdr:ext cx="591820" cy="259080"/>
    <xdr:sp macro="" textlink="">
      <xdr:nvSpPr>
        <xdr:cNvPr id="66" name="テキスト ボックス 65"/>
        <xdr:cNvSpPr txBox="1"/>
      </xdr:nvSpPr>
      <xdr:spPr>
        <a:xfrm>
          <a:off x="3497580" y="62064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26035</xdr:rowOff>
    </xdr:from>
    <xdr:to>
      <xdr:col>15</xdr:col>
      <xdr:colOff>50800</xdr:colOff>
      <xdr:row>34</xdr:row>
      <xdr:rowOff>38735</xdr:rowOff>
    </xdr:to>
    <xdr:cxnSp macro="">
      <xdr:nvCxnSpPr>
        <xdr:cNvPr id="67" name="直線コネクタ 66"/>
        <xdr:cNvCxnSpPr/>
      </xdr:nvCxnSpPr>
      <xdr:spPr>
        <a:xfrm flipV="1">
          <a:off x="2019300" y="568388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168910</xdr:rowOff>
    </xdr:from>
    <xdr:to>
      <xdr:col>15</xdr:col>
      <xdr:colOff>101600</xdr:colOff>
      <xdr:row>36</xdr:row>
      <xdr:rowOff>99060</xdr:rowOff>
    </xdr:to>
    <xdr:sp macro="" textlink="">
      <xdr:nvSpPr>
        <xdr:cNvPr id="68" name="フローチャート: 判断 67"/>
        <xdr:cNvSpPr/>
      </xdr:nvSpPr>
      <xdr:spPr>
        <a:xfrm>
          <a:off x="2857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90170</xdr:rowOff>
    </xdr:from>
    <xdr:ext cx="591820" cy="259080"/>
    <xdr:sp macro="" textlink="">
      <xdr:nvSpPr>
        <xdr:cNvPr id="69" name="テキスト ボックス 68"/>
        <xdr:cNvSpPr txBox="1"/>
      </xdr:nvSpPr>
      <xdr:spPr>
        <a:xfrm>
          <a:off x="2608580" y="62623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38735</xdr:rowOff>
    </xdr:from>
    <xdr:to>
      <xdr:col>10</xdr:col>
      <xdr:colOff>114300</xdr:colOff>
      <xdr:row>34</xdr:row>
      <xdr:rowOff>83820</xdr:rowOff>
    </xdr:to>
    <xdr:cxnSp macro="">
      <xdr:nvCxnSpPr>
        <xdr:cNvPr id="70" name="直線コネクタ 69"/>
        <xdr:cNvCxnSpPr/>
      </xdr:nvCxnSpPr>
      <xdr:spPr>
        <a:xfrm flipV="1">
          <a:off x="1130300" y="586803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119380</xdr:rowOff>
    </xdr:from>
    <xdr:to>
      <xdr:col>10</xdr:col>
      <xdr:colOff>165100</xdr:colOff>
      <xdr:row>37</xdr:row>
      <xdr:rowOff>49530</xdr:rowOff>
    </xdr:to>
    <xdr:sp macro="" textlink="">
      <xdr:nvSpPr>
        <xdr:cNvPr id="71" name="フローチャート: 判断 70"/>
        <xdr:cNvSpPr/>
      </xdr:nvSpPr>
      <xdr:spPr>
        <a:xfrm>
          <a:off x="1968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40640</xdr:rowOff>
    </xdr:from>
    <xdr:ext cx="527685" cy="252095"/>
    <xdr:sp macro="" textlink="">
      <xdr:nvSpPr>
        <xdr:cNvPr id="72" name="テキスト ボックス 71"/>
        <xdr:cNvSpPr txBox="1"/>
      </xdr:nvSpPr>
      <xdr:spPr>
        <a:xfrm>
          <a:off x="1751965" y="63842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121920</xdr:rowOff>
    </xdr:from>
    <xdr:to>
      <xdr:col>6</xdr:col>
      <xdr:colOff>38100</xdr:colOff>
      <xdr:row>37</xdr:row>
      <xdr:rowOff>52070</xdr:rowOff>
    </xdr:to>
    <xdr:sp macro="" textlink="">
      <xdr:nvSpPr>
        <xdr:cNvPr id="73" name="フローチャート: 判断 72"/>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43180</xdr:rowOff>
    </xdr:from>
    <xdr:ext cx="527685" cy="252095"/>
    <xdr:sp macro="" textlink="">
      <xdr:nvSpPr>
        <xdr:cNvPr id="74" name="テキスト ボックス 73"/>
        <xdr:cNvSpPr txBox="1"/>
      </xdr:nvSpPr>
      <xdr:spPr>
        <a:xfrm>
          <a:off x="862965" y="63868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32</xdr:row>
      <xdr:rowOff>54610</xdr:rowOff>
    </xdr:from>
    <xdr:to>
      <xdr:col>24</xdr:col>
      <xdr:colOff>114300</xdr:colOff>
      <xdr:row>32</xdr:row>
      <xdr:rowOff>156210</xdr:rowOff>
    </xdr:to>
    <xdr:sp macro="" textlink="">
      <xdr:nvSpPr>
        <xdr:cNvPr id="80" name="楕円 79"/>
        <xdr:cNvSpPr/>
      </xdr:nvSpPr>
      <xdr:spPr>
        <a:xfrm>
          <a:off x="45847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77470</xdr:rowOff>
    </xdr:from>
    <xdr:ext cx="598805" cy="252095"/>
    <xdr:sp macro="" textlink="">
      <xdr:nvSpPr>
        <xdr:cNvPr id="81" name="人件費該当値テキスト"/>
        <xdr:cNvSpPr txBox="1"/>
      </xdr:nvSpPr>
      <xdr:spPr>
        <a:xfrm>
          <a:off x="4686300" y="53924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149,708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91440</xdr:rowOff>
    </xdr:from>
    <xdr:to>
      <xdr:col>20</xdr:col>
      <xdr:colOff>38100</xdr:colOff>
      <xdr:row>33</xdr:row>
      <xdr:rowOff>21590</xdr:rowOff>
    </xdr:to>
    <xdr:sp macro="" textlink="">
      <xdr:nvSpPr>
        <xdr:cNvPr id="82" name="楕円 81"/>
        <xdr:cNvSpPr/>
      </xdr:nvSpPr>
      <xdr:spPr>
        <a:xfrm>
          <a:off x="37465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38100</xdr:rowOff>
    </xdr:from>
    <xdr:ext cx="591820" cy="259080"/>
    <xdr:sp macro="" textlink="">
      <xdr:nvSpPr>
        <xdr:cNvPr id="83" name="テキスト ボックス 82"/>
        <xdr:cNvSpPr txBox="1"/>
      </xdr:nvSpPr>
      <xdr:spPr>
        <a:xfrm>
          <a:off x="3497580" y="53530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146685</xdr:rowOff>
    </xdr:from>
    <xdr:to>
      <xdr:col>15</xdr:col>
      <xdr:colOff>101600</xdr:colOff>
      <xdr:row>33</xdr:row>
      <xdr:rowOff>76835</xdr:rowOff>
    </xdr:to>
    <xdr:sp macro="" textlink="">
      <xdr:nvSpPr>
        <xdr:cNvPr id="84" name="楕円 83"/>
        <xdr:cNvSpPr/>
      </xdr:nvSpPr>
      <xdr:spPr>
        <a:xfrm>
          <a:off x="2857500" y="56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93345</xdr:rowOff>
    </xdr:from>
    <xdr:ext cx="591820" cy="259080"/>
    <xdr:sp macro="" textlink="">
      <xdr:nvSpPr>
        <xdr:cNvPr id="85" name="テキスト ボックス 84"/>
        <xdr:cNvSpPr txBox="1"/>
      </xdr:nvSpPr>
      <xdr:spPr>
        <a:xfrm>
          <a:off x="2608580" y="540829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159385</xdr:rowOff>
    </xdr:from>
    <xdr:to>
      <xdr:col>10</xdr:col>
      <xdr:colOff>165100</xdr:colOff>
      <xdr:row>34</xdr:row>
      <xdr:rowOff>89535</xdr:rowOff>
    </xdr:to>
    <xdr:sp macro="" textlink="">
      <xdr:nvSpPr>
        <xdr:cNvPr id="86" name="楕円 85"/>
        <xdr:cNvSpPr/>
      </xdr:nvSpPr>
      <xdr:spPr>
        <a:xfrm>
          <a:off x="1968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106045</xdr:rowOff>
    </xdr:from>
    <xdr:ext cx="591820" cy="259080"/>
    <xdr:sp macro="" textlink="">
      <xdr:nvSpPr>
        <xdr:cNvPr id="87" name="テキスト ボックス 86"/>
        <xdr:cNvSpPr txBox="1"/>
      </xdr:nvSpPr>
      <xdr:spPr>
        <a:xfrm>
          <a:off x="1719580" y="55924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33020</xdr:rowOff>
    </xdr:from>
    <xdr:to>
      <xdr:col>6</xdr:col>
      <xdr:colOff>38100</xdr:colOff>
      <xdr:row>34</xdr:row>
      <xdr:rowOff>134620</xdr:rowOff>
    </xdr:to>
    <xdr:sp macro="" textlink="">
      <xdr:nvSpPr>
        <xdr:cNvPr id="88" name="楕円 87"/>
        <xdr:cNvSpPr/>
      </xdr:nvSpPr>
      <xdr:spPr>
        <a:xfrm>
          <a:off x="1079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151765</xdr:rowOff>
    </xdr:from>
    <xdr:ext cx="591820" cy="259080"/>
    <xdr:sp macro="" textlink="">
      <xdr:nvSpPr>
        <xdr:cNvPr id="89" name="テキスト ボックス 88"/>
        <xdr:cNvSpPr txBox="1"/>
      </xdr:nvSpPr>
      <xdr:spPr>
        <a:xfrm>
          <a:off x="830580" y="56381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101" name="テキスト ボックス 100"/>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3" name="テキスト ボックス 102"/>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645" cy="252095"/>
    <xdr:sp macro="" textlink="">
      <xdr:nvSpPr>
        <xdr:cNvPr id="105" name="テキスト ボックス 104"/>
        <xdr:cNvSpPr txBox="1"/>
      </xdr:nvSpPr>
      <xdr:spPr>
        <a:xfrm>
          <a:off x="166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07" name="テキスト ボックス 106"/>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9080"/>
    <xdr:sp macro="" textlink="">
      <xdr:nvSpPr>
        <xdr:cNvPr id="109" name="テキスト ボックス 108"/>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815" cy="252095"/>
    <xdr:sp macro="" textlink="">
      <xdr:nvSpPr>
        <xdr:cNvPr id="111" name="テキスト ボックス 110"/>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42545</xdr:rowOff>
    </xdr:from>
    <xdr:to>
      <xdr:col>24</xdr:col>
      <xdr:colOff>62865</xdr:colOff>
      <xdr:row>58</xdr:row>
      <xdr:rowOff>118110</xdr:rowOff>
    </xdr:to>
    <xdr:cxnSp macro="">
      <xdr:nvCxnSpPr>
        <xdr:cNvPr id="113" name="直線コネクタ 112"/>
        <xdr:cNvCxnSpPr/>
      </xdr:nvCxnSpPr>
      <xdr:spPr>
        <a:xfrm flipV="1">
          <a:off x="4633595" y="878649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121920</xdr:rowOff>
    </xdr:from>
    <xdr:ext cx="534670" cy="252095"/>
    <xdr:sp macro="" textlink="">
      <xdr:nvSpPr>
        <xdr:cNvPr id="114" name="物件費最小値テキスト"/>
        <xdr:cNvSpPr txBox="1"/>
      </xdr:nvSpPr>
      <xdr:spPr>
        <a:xfrm>
          <a:off x="4686300" y="100660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118110</xdr:rowOff>
    </xdr:from>
    <xdr:to>
      <xdr:col>24</xdr:col>
      <xdr:colOff>152400</xdr:colOff>
      <xdr:row>58</xdr:row>
      <xdr:rowOff>118110</xdr:rowOff>
    </xdr:to>
    <xdr:cxnSp macro="">
      <xdr:nvCxnSpPr>
        <xdr:cNvPr id="115" name="直線コネクタ 114"/>
        <xdr:cNvCxnSpPr/>
      </xdr:nvCxnSpPr>
      <xdr:spPr>
        <a:xfrm>
          <a:off x="4546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160655</xdr:rowOff>
    </xdr:from>
    <xdr:ext cx="598805" cy="259080"/>
    <xdr:sp macro="" textlink="">
      <xdr:nvSpPr>
        <xdr:cNvPr id="116" name="物件費最大値テキスト"/>
        <xdr:cNvSpPr txBox="1"/>
      </xdr:nvSpPr>
      <xdr:spPr>
        <a:xfrm>
          <a:off x="4686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42545</xdr:rowOff>
    </xdr:from>
    <xdr:to>
      <xdr:col>24</xdr:col>
      <xdr:colOff>152400</xdr:colOff>
      <xdr:row>51</xdr:row>
      <xdr:rowOff>42545</xdr:rowOff>
    </xdr:to>
    <xdr:cxnSp macro="">
      <xdr:nvCxnSpPr>
        <xdr:cNvPr id="117" name="直線コネクタ 116"/>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163830</xdr:rowOff>
    </xdr:from>
    <xdr:to>
      <xdr:col>24</xdr:col>
      <xdr:colOff>63500</xdr:colOff>
      <xdr:row>58</xdr:row>
      <xdr:rowOff>26670</xdr:rowOff>
    </xdr:to>
    <xdr:cxnSp macro="">
      <xdr:nvCxnSpPr>
        <xdr:cNvPr id="118" name="直線コネクタ 117"/>
        <xdr:cNvCxnSpPr/>
      </xdr:nvCxnSpPr>
      <xdr:spPr>
        <a:xfrm flipV="1">
          <a:off x="3797300" y="99364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119380</xdr:rowOff>
    </xdr:from>
    <xdr:ext cx="598805" cy="259080"/>
    <xdr:sp macro="" textlink="">
      <xdr:nvSpPr>
        <xdr:cNvPr id="119" name="物件費平均値テキスト"/>
        <xdr:cNvSpPr txBox="1"/>
      </xdr:nvSpPr>
      <xdr:spPr>
        <a:xfrm>
          <a:off x="4686300" y="98920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140970</xdr:rowOff>
    </xdr:from>
    <xdr:to>
      <xdr:col>24</xdr:col>
      <xdr:colOff>114300</xdr:colOff>
      <xdr:row>58</xdr:row>
      <xdr:rowOff>71120</xdr:rowOff>
    </xdr:to>
    <xdr:sp macro="" textlink="">
      <xdr:nvSpPr>
        <xdr:cNvPr id="120" name="フローチャート: 判断 119"/>
        <xdr:cNvSpPr/>
      </xdr:nvSpPr>
      <xdr:spPr>
        <a:xfrm>
          <a:off x="45847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26670</xdr:rowOff>
    </xdr:from>
    <xdr:to>
      <xdr:col>19</xdr:col>
      <xdr:colOff>177800</xdr:colOff>
      <xdr:row>58</xdr:row>
      <xdr:rowOff>39370</xdr:rowOff>
    </xdr:to>
    <xdr:cxnSp macro="">
      <xdr:nvCxnSpPr>
        <xdr:cNvPr id="121" name="直線コネクタ 120"/>
        <xdr:cNvCxnSpPr/>
      </xdr:nvCxnSpPr>
      <xdr:spPr>
        <a:xfrm flipV="1">
          <a:off x="2908300" y="99707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151765</xdr:rowOff>
    </xdr:from>
    <xdr:to>
      <xdr:col>20</xdr:col>
      <xdr:colOff>38100</xdr:colOff>
      <xdr:row>58</xdr:row>
      <xdr:rowOff>81915</xdr:rowOff>
    </xdr:to>
    <xdr:sp macro="" textlink="">
      <xdr:nvSpPr>
        <xdr:cNvPr id="122" name="フローチャート: 判断 121"/>
        <xdr:cNvSpPr/>
      </xdr:nvSpPr>
      <xdr:spPr>
        <a:xfrm>
          <a:off x="3746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73025</xdr:rowOff>
    </xdr:from>
    <xdr:ext cx="527685" cy="259080"/>
    <xdr:sp macro="" textlink="">
      <xdr:nvSpPr>
        <xdr:cNvPr id="123" name="テキスト ボックス 122"/>
        <xdr:cNvSpPr txBox="1"/>
      </xdr:nvSpPr>
      <xdr:spPr>
        <a:xfrm>
          <a:off x="3529965" y="100171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39370</xdr:rowOff>
    </xdr:from>
    <xdr:to>
      <xdr:col>15</xdr:col>
      <xdr:colOff>50800</xdr:colOff>
      <xdr:row>58</xdr:row>
      <xdr:rowOff>47625</xdr:rowOff>
    </xdr:to>
    <xdr:cxnSp macro="">
      <xdr:nvCxnSpPr>
        <xdr:cNvPr id="124" name="直線コネクタ 123"/>
        <xdr:cNvCxnSpPr/>
      </xdr:nvCxnSpPr>
      <xdr:spPr>
        <a:xfrm flipV="1">
          <a:off x="2019300" y="99834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163830</xdr:rowOff>
    </xdr:from>
    <xdr:to>
      <xdr:col>15</xdr:col>
      <xdr:colOff>101600</xdr:colOff>
      <xdr:row>58</xdr:row>
      <xdr:rowOff>93980</xdr:rowOff>
    </xdr:to>
    <xdr:sp macro="" textlink="">
      <xdr:nvSpPr>
        <xdr:cNvPr id="125" name="フローチャート: 判断 124"/>
        <xdr:cNvSpPr/>
      </xdr:nvSpPr>
      <xdr:spPr>
        <a:xfrm>
          <a:off x="2857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85090</xdr:rowOff>
    </xdr:from>
    <xdr:ext cx="527685" cy="259080"/>
    <xdr:sp macro="" textlink="">
      <xdr:nvSpPr>
        <xdr:cNvPr id="126" name="テキスト ボックス 125"/>
        <xdr:cNvSpPr txBox="1"/>
      </xdr:nvSpPr>
      <xdr:spPr>
        <a:xfrm>
          <a:off x="2640965" y="100291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47625</xdr:rowOff>
    </xdr:from>
    <xdr:to>
      <xdr:col>10</xdr:col>
      <xdr:colOff>114300</xdr:colOff>
      <xdr:row>58</xdr:row>
      <xdr:rowOff>53975</xdr:rowOff>
    </xdr:to>
    <xdr:cxnSp macro="">
      <xdr:nvCxnSpPr>
        <xdr:cNvPr id="127" name="直線コネクタ 126"/>
        <xdr:cNvCxnSpPr/>
      </xdr:nvCxnSpPr>
      <xdr:spPr>
        <a:xfrm flipV="1">
          <a:off x="1130300" y="99917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170180</xdr:rowOff>
    </xdr:from>
    <xdr:to>
      <xdr:col>10</xdr:col>
      <xdr:colOff>165100</xdr:colOff>
      <xdr:row>58</xdr:row>
      <xdr:rowOff>100330</xdr:rowOff>
    </xdr:to>
    <xdr:sp macro="" textlink="">
      <xdr:nvSpPr>
        <xdr:cNvPr id="128" name="フローチャート: 判断 127"/>
        <xdr:cNvSpPr/>
      </xdr:nvSpPr>
      <xdr:spPr>
        <a:xfrm>
          <a:off x="1968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91440</xdr:rowOff>
    </xdr:from>
    <xdr:ext cx="527685" cy="259080"/>
    <xdr:sp macro="" textlink="">
      <xdr:nvSpPr>
        <xdr:cNvPr id="129" name="テキスト ボックス 128"/>
        <xdr:cNvSpPr txBox="1"/>
      </xdr:nvSpPr>
      <xdr:spPr>
        <a:xfrm>
          <a:off x="1751965" y="100355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10795</xdr:rowOff>
    </xdr:from>
    <xdr:to>
      <xdr:col>6</xdr:col>
      <xdr:colOff>38100</xdr:colOff>
      <xdr:row>58</xdr:row>
      <xdr:rowOff>112395</xdr:rowOff>
    </xdr:to>
    <xdr:sp macro="" textlink="">
      <xdr:nvSpPr>
        <xdr:cNvPr id="130" name="フローチャート: 判断 129"/>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103505</xdr:rowOff>
    </xdr:from>
    <xdr:ext cx="527685" cy="259080"/>
    <xdr:sp macro="" textlink="">
      <xdr:nvSpPr>
        <xdr:cNvPr id="131" name="テキスト ボックス 130"/>
        <xdr:cNvSpPr txBox="1"/>
      </xdr:nvSpPr>
      <xdr:spPr>
        <a:xfrm>
          <a:off x="862965" y="100476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137" name="楕円 136"/>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72390</xdr:rowOff>
    </xdr:from>
    <xdr:ext cx="598805" cy="259080"/>
    <xdr:sp macro="" textlink="">
      <xdr:nvSpPr>
        <xdr:cNvPr id="138" name="物件費該当値テキスト"/>
        <xdr:cNvSpPr txBox="1"/>
      </xdr:nvSpPr>
      <xdr:spPr>
        <a:xfrm>
          <a:off x="4686300" y="9673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117,269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139" name="楕円 138"/>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93980</xdr:rowOff>
    </xdr:from>
    <xdr:ext cx="527685" cy="259080"/>
    <xdr:sp macro="" textlink="">
      <xdr:nvSpPr>
        <xdr:cNvPr id="140" name="テキスト ボックス 139"/>
        <xdr:cNvSpPr txBox="1"/>
      </xdr:nvSpPr>
      <xdr:spPr>
        <a:xfrm>
          <a:off x="3529965" y="96951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160020</xdr:rowOff>
    </xdr:from>
    <xdr:to>
      <xdr:col>15</xdr:col>
      <xdr:colOff>101600</xdr:colOff>
      <xdr:row>58</xdr:row>
      <xdr:rowOff>90170</xdr:rowOff>
    </xdr:to>
    <xdr:sp macro="" textlink="">
      <xdr:nvSpPr>
        <xdr:cNvPr id="141" name="楕円 140"/>
        <xdr:cNvSpPr/>
      </xdr:nvSpPr>
      <xdr:spPr>
        <a:xfrm>
          <a:off x="2857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106680</xdr:rowOff>
    </xdr:from>
    <xdr:ext cx="527685" cy="259080"/>
    <xdr:sp macro="" textlink="">
      <xdr:nvSpPr>
        <xdr:cNvPr id="142" name="テキスト ボックス 141"/>
        <xdr:cNvSpPr txBox="1"/>
      </xdr:nvSpPr>
      <xdr:spPr>
        <a:xfrm>
          <a:off x="2640965" y="9707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168275</xdr:rowOff>
    </xdr:from>
    <xdr:to>
      <xdr:col>10</xdr:col>
      <xdr:colOff>165100</xdr:colOff>
      <xdr:row>58</xdr:row>
      <xdr:rowOff>98425</xdr:rowOff>
    </xdr:to>
    <xdr:sp macro="" textlink="">
      <xdr:nvSpPr>
        <xdr:cNvPr id="143" name="楕円 142"/>
        <xdr:cNvSpPr/>
      </xdr:nvSpPr>
      <xdr:spPr>
        <a:xfrm>
          <a:off x="196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114935</xdr:rowOff>
    </xdr:from>
    <xdr:ext cx="527685" cy="259080"/>
    <xdr:sp macro="" textlink="">
      <xdr:nvSpPr>
        <xdr:cNvPr id="144" name="テキスト ボックス 143"/>
        <xdr:cNvSpPr txBox="1"/>
      </xdr:nvSpPr>
      <xdr:spPr>
        <a:xfrm>
          <a:off x="1751965" y="9716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3175</xdr:rowOff>
    </xdr:from>
    <xdr:to>
      <xdr:col>6</xdr:col>
      <xdr:colOff>38100</xdr:colOff>
      <xdr:row>58</xdr:row>
      <xdr:rowOff>104775</xdr:rowOff>
    </xdr:to>
    <xdr:sp macro="" textlink="">
      <xdr:nvSpPr>
        <xdr:cNvPr id="145" name="楕円 144"/>
        <xdr:cNvSpPr/>
      </xdr:nvSpPr>
      <xdr:spPr>
        <a:xfrm>
          <a:off x="1079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121285</xdr:rowOff>
    </xdr:from>
    <xdr:ext cx="527685" cy="252095"/>
    <xdr:sp macro="" textlink="">
      <xdr:nvSpPr>
        <xdr:cNvPr id="146" name="テキスト ボックス 145"/>
        <xdr:cNvSpPr txBox="1"/>
      </xdr:nvSpPr>
      <xdr:spPr>
        <a:xfrm>
          <a:off x="862965" y="97224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5" name="テキスト ボックス 154"/>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1935" cy="259080"/>
    <xdr:sp macro="" textlink="">
      <xdr:nvSpPr>
        <xdr:cNvPr id="158" name="テキスト ボックス 157"/>
        <xdr:cNvSpPr txBox="1"/>
      </xdr:nvSpPr>
      <xdr:spPr>
        <a:xfrm>
          <a:off x="513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2095"/>
    <xdr:sp macro="" textlink="">
      <xdr:nvSpPr>
        <xdr:cNvPr id="160" name="テキスト ボックス 159"/>
        <xdr:cNvSpPr txBox="1"/>
      </xdr:nvSpPr>
      <xdr:spPr>
        <a:xfrm>
          <a:off x="230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2095"/>
    <xdr:sp macro="" textlink="">
      <xdr:nvSpPr>
        <xdr:cNvPr id="164" name="テキスト ボックス 163"/>
        <xdr:cNvSpPr txBox="1"/>
      </xdr:nvSpPr>
      <xdr:spPr>
        <a:xfrm>
          <a:off x="230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8645" cy="259080"/>
    <xdr:sp macro="" textlink="">
      <xdr:nvSpPr>
        <xdr:cNvPr id="168" name="テキスト ボックス 167"/>
        <xdr:cNvSpPr txBox="1"/>
      </xdr:nvSpPr>
      <xdr:spPr>
        <a:xfrm>
          <a:off x="166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70" name="テキスト ボックス 169"/>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40640</xdr:rowOff>
    </xdr:from>
    <xdr:to>
      <xdr:col>24</xdr:col>
      <xdr:colOff>62865</xdr:colOff>
      <xdr:row>79</xdr:row>
      <xdr:rowOff>89535</xdr:rowOff>
    </xdr:to>
    <xdr:cxnSp macro="">
      <xdr:nvCxnSpPr>
        <xdr:cNvPr id="172" name="直線コネクタ 171"/>
        <xdr:cNvCxnSpPr/>
      </xdr:nvCxnSpPr>
      <xdr:spPr>
        <a:xfrm flipV="1">
          <a:off x="4633595" y="1221359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93345</xdr:rowOff>
    </xdr:from>
    <xdr:ext cx="378460" cy="259080"/>
    <xdr:sp macro="" textlink="">
      <xdr:nvSpPr>
        <xdr:cNvPr id="173" name="維持補修費最小値テキスト"/>
        <xdr:cNvSpPr txBox="1"/>
      </xdr:nvSpPr>
      <xdr:spPr>
        <a:xfrm>
          <a:off x="4686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89535</xdr:rowOff>
    </xdr:from>
    <xdr:to>
      <xdr:col>24</xdr:col>
      <xdr:colOff>152400</xdr:colOff>
      <xdr:row>79</xdr:row>
      <xdr:rowOff>89535</xdr:rowOff>
    </xdr:to>
    <xdr:cxnSp macro="">
      <xdr:nvCxnSpPr>
        <xdr:cNvPr id="174" name="直線コネクタ 173"/>
        <xdr:cNvCxnSpPr/>
      </xdr:nvCxnSpPr>
      <xdr:spPr>
        <a:xfrm>
          <a:off x="4546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158750</xdr:rowOff>
    </xdr:from>
    <xdr:ext cx="534670" cy="259080"/>
    <xdr:sp macro="" textlink="">
      <xdr:nvSpPr>
        <xdr:cNvPr id="175" name="維持補修費最大値テキスト"/>
        <xdr:cNvSpPr txBox="1"/>
      </xdr:nvSpPr>
      <xdr:spPr>
        <a:xfrm>
          <a:off x="4686300" y="1198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40640</xdr:rowOff>
    </xdr:from>
    <xdr:to>
      <xdr:col>24</xdr:col>
      <xdr:colOff>152400</xdr:colOff>
      <xdr:row>71</xdr:row>
      <xdr:rowOff>40640</xdr:rowOff>
    </xdr:to>
    <xdr:cxnSp macro="">
      <xdr:nvCxnSpPr>
        <xdr:cNvPr id="176" name="直線コネクタ 175"/>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132080</xdr:rowOff>
    </xdr:from>
    <xdr:to>
      <xdr:col>24</xdr:col>
      <xdr:colOff>63500</xdr:colOff>
      <xdr:row>77</xdr:row>
      <xdr:rowOff>155575</xdr:rowOff>
    </xdr:to>
    <xdr:cxnSp macro="">
      <xdr:nvCxnSpPr>
        <xdr:cNvPr id="177" name="直線コネクタ 176"/>
        <xdr:cNvCxnSpPr/>
      </xdr:nvCxnSpPr>
      <xdr:spPr>
        <a:xfrm flipV="1">
          <a:off x="3797300" y="1333373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22225</xdr:rowOff>
    </xdr:from>
    <xdr:ext cx="534670" cy="258445"/>
    <xdr:sp macro="" textlink="">
      <xdr:nvSpPr>
        <xdr:cNvPr id="178" name="維持補修費平均値テキスト"/>
        <xdr:cNvSpPr txBox="1"/>
      </xdr:nvSpPr>
      <xdr:spPr>
        <a:xfrm>
          <a:off x="4686300" y="13395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43815</xdr:rowOff>
    </xdr:from>
    <xdr:to>
      <xdr:col>24</xdr:col>
      <xdr:colOff>114300</xdr:colOff>
      <xdr:row>78</xdr:row>
      <xdr:rowOff>145415</xdr:rowOff>
    </xdr:to>
    <xdr:sp macro="" textlink="">
      <xdr:nvSpPr>
        <xdr:cNvPr id="179" name="フローチャート: 判断 178"/>
        <xdr:cNvSpPr/>
      </xdr:nvSpPr>
      <xdr:spPr>
        <a:xfrm>
          <a:off x="45847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155575</xdr:rowOff>
    </xdr:from>
    <xdr:to>
      <xdr:col>19</xdr:col>
      <xdr:colOff>177800</xdr:colOff>
      <xdr:row>78</xdr:row>
      <xdr:rowOff>33020</xdr:rowOff>
    </xdr:to>
    <xdr:cxnSp macro="">
      <xdr:nvCxnSpPr>
        <xdr:cNvPr id="180" name="直線コネクタ 179"/>
        <xdr:cNvCxnSpPr/>
      </xdr:nvCxnSpPr>
      <xdr:spPr>
        <a:xfrm flipV="1">
          <a:off x="2908300" y="1335722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41275</xdr:rowOff>
    </xdr:from>
    <xdr:to>
      <xdr:col>20</xdr:col>
      <xdr:colOff>38100</xdr:colOff>
      <xdr:row>78</xdr:row>
      <xdr:rowOff>143510</xdr:rowOff>
    </xdr:to>
    <xdr:sp macro="" textlink="">
      <xdr:nvSpPr>
        <xdr:cNvPr id="181" name="フローチャート: 判断 180"/>
        <xdr:cNvSpPr/>
      </xdr:nvSpPr>
      <xdr:spPr>
        <a:xfrm>
          <a:off x="3746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133985</xdr:rowOff>
    </xdr:from>
    <xdr:ext cx="527685" cy="252095"/>
    <xdr:sp macro="" textlink="">
      <xdr:nvSpPr>
        <xdr:cNvPr id="182" name="テキスト ボックス 181"/>
        <xdr:cNvSpPr txBox="1"/>
      </xdr:nvSpPr>
      <xdr:spPr>
        <a:xfrm>
          <a:off x="3529965" y="135070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33020</xdr:rowOff>
    </xdr:from>
    <xdr:to>
      <xdr:col>15</xdr:col>
      <xdr:colOff>50800</xdr:colOff>
      <xdr:row>78</xdr:row>
      <xdr:rowOff>93980</xdr:rowOff>
    </xdr:to>
    <xdr:cxnSp macro="">
      <xdr:nvCxnSpPr>
        <xdr:cNvPr id="183" name="直線コネクタ 182"/>
        <xdr:cNvCxnSpPr/>
      </xdr:nvCxnSpPr>
      <xdr:spPr>
        <a:xfrm flipV="1">
          <a:off x="2019300" y="134061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64770</xdr:rowOff>
    </xdr:from>
    <xdr:to>
      <xdr:col>15</xdr:col>
      <xdr:colOff>101600</xdr:colOff>
      <xdr:row>78</xdr:row>
      <xdr:rowOff>166370</xdr:rowOff>
    </xdr:to>
    <xdr:sp macro="" textlink="">
      <xdr:nvSpPr>
        <xdr:cNvPr id="184" name="フローチャート: 判断 183"/>
        <xdr:cNvSpPr/>
      </xdr:nvSpPr>
      <xdr:spPr>
        <a:xfrm>
          <a:off x="2857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157480</xdr:rowOff>
    </xdr:from>
    <xdr:ext cx="462915" cy="252095"/>
    <xdr:sp macro="" textlink="">
      <xdr:nvSpPr>
        <xdr:cNvPr id="185" name="テキスト ボックス 184"/>
        <xdr:cNvSpPr txBox="1"/>
      </xdr:nvSpPr>
      <xdr:spPr>
        <a:xfrm>
          <a:off x="2673350" y="135305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86360</xdr:rowOff>
    </xdr:from>
    <xdr:to>
      <xdr:col>10</xdr:col>
      <xdr:colOff>114300</xdr:colOff>
      <xdr:row>78</xdr:row>
      <xdr:rowOff>93980</xdr:rowOff>
    </xdr:to>
    <xdr:cxnSp macro="">
      <xdr:nvCxnSpPr>
        <xdr:cNvPr id="186" name="直線コネクタ 185"/>
        <xdr:cNvCxnSpPr/>
      </xdr:nvCxnSpPr>
      <xdr:spPr>
        <a:xfrm>
          <a:off x="1130300" y="13459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110490</xdr:rowOff>
    </xdr:from>
    <xdr:to>
      <xdr:col>10</xdr:col>
      <xdr:colOff>165100</xdr:colOff>
      <xdr:row>79</xdr:row>
      <xdr:rowOff>40640</xdr:rowOff>
    </xdr:to>
    <xdr:sp macro="" textlink="">
      <xdr:nvSpPr>
        <xdr:cNvPr id="187" name="フローチャート: 判断 186"/>
        <xdr:cNvSpPr/>
      </xdr:nvSpPr>
      <xdr:spPr>
        <a:xfrm>
          <a:off x="1968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31750</xdr:rowOff>
    </xdr:from>
    <xdr:ext cx="462915" cy="252095"/>
    <xdr:sp macro="" textlink="">
      <xdr:nvSpPr>
        <xdr:cNvPr id="188" name="テキスト ボックス 187"/>
        <xdr:cNvSpPr txBox="1"/>
      </xdr:nvSpPr>
      <xdr:spPr>
        <a:xfrm>
          <a:off x="1784350" y="135763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94615</xdr:rowOff>
    </xdr:from>
    <xdr:to>
      <xdr:col>6</xdr:col>
      <xdr:colOff>38100</xdr:colOff>
      <xdr:row>79</xdr:row>
      <xdr:rowOff>24765</xdr:rowOff>
    </xdr:to>
    <xdr:sp macro="" textlink="">
      <xdr:nvSpPr>
        <xdr:cNvPr id="189" name="フローチャート: 判断 188"/>
        <xdr:cNvSpPr/>
      </xdr:nvSpPr>
      <xdr:spPr>
        <a:xfrm>
          <a:off x="1079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15875</xdr:rowOff>
    </xdr:from>
    <xdr:ext cx="462915" cy="259080"/>
    <xdr:sp macro="" textlink="">
      <xdr:nvSpPr>
        <xdr:cNvPr id="190" name="テキスト ボックス 189"/>
        <xdr:cNvSpPr txBox="1"/>
      </xdr:nvSpPr>
      <xdr:spPr>
        <a:xfrm>
          <a:off x="895350" y="135604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81280</xdr:rowOff>
    </xdr:from>
    <xdr:to>
      <xdr:col>24</xdr:col>
      <xdr:colOff>114300</xdr:colOff>
      <xdr:row>78</xdr:row>
      <xdr:rowOff>11430</xdr:rowOff>
    </xdr:to>
    <xdr:sp macro="" textlink="">
      <xdr:nvSpPr>
        <xdr:cNvPr id="196" name="楕円 195"/>
        <xdr:cNvSpPr/>
      </xdr:nvSpPr>
      <xdr:spPr>
        <a:xfrm>
          <a:off x="45847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104140</xdr:rowOff>
    </xdr:from>
    <xdr:ext cx="534670" cy="259080"/>
    <xdr:sp macro="" textlink="">
      <xdr:nvSpPr>
        <xdr:cNvPr id="197" name="維持補修費該当値テキスト"/>
        <xdr:cNvSpPr txBox="1"/>
      </xdr:nvSpPr>
      <xdr:spPr>
        <a:xfrm>
          <a:off x="4686300" y="1313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104775</xdr:rowOff>
    </xdr:from>
    <xdr:to>
      <xdr:col>20</xdr:col>
      <xdr:colOff>38100</xdr:colOff>
      <xdr:row>78</xdr:row>
      <xdr:rowOff>34925</xdr:rowOff>
    </xdr:to>
    <xdr:sp macro="" textlink="">
      <xdr:nvSpPr>
        <xdr:cNvPr id="198" name="楕円 197"/>
        <xdr:cNvSpPr/>
      </xdr:nvSpPr>
      <xdr:spPr>
        <a:xfrm>
          <a:off x="3746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52070</xdr:rowOff>
    </xdr:from>
    <xdr:ext cx="527685" cy="252095"/>
    <xdr:sp macro="" textlink="">
      <xdr:nvSpPr>
        <xdr:cNvPr id="199" name="テキスト ボックス 198"/>
        <xdr:cNvSpPr txBox="1"/>
      </xdr:nvSpPr>
      <xdr:spPr>
        <a:xfrm>
          <a:off x="3529965" y="13082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153670</xdr:rowOff>
    </xdr:from>
    <xdr:to>
      <xdr:col>15</xdr:col>
      <xdr:colOff>101600</xdr:colOff>
      <xdr:row>78</xdr:row>
      <xdr:rowOff>83820</xdr:rowOff>
    </xdr:to>
    <xdr:sp macro="" textlink="">
      <xdr:nvSpPr>
        <xdr:cNvPr id="200" name="楕円 199"/>
        <xdr:cNvSpPr/>
      </xdr:nvSpPr>
      <xdr:spPr>
        <a:xfrm>
          <a:off x="2857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100330</xdr:rowOff>
    </xdr:from>
    <xdr:ext cx="527685" cy="252095"/>
    <xdr:sp macro="" textlink="">
      <xdr:nvSpPr>
        <xdr:cNvPr id="201" name="テキスト ボックス 200"/>
        <xdr:cNvSpPr txBox="1"/>
      </xdr:nvSpPr>
      <xdr:spPr>
        <a:xfrm>
          <a:off x="2640965" y="131305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43180</xdr:rowOff>
    </xdr:from>
    <xdr:to>
      <xdr:col>10</xdr:col>
      <xdr:colOff>165100</xdr:colOff>
      <xdr:row>78</xdr:row>
      <xdr:rowOff>144780</xdr:rowOff>
    </xdr:to>
    <xdr:sp macro="" textlink="">
      <xdr:nvSpPr>
        <xdr:cNvPr id="202" name="楕円 201"/>
        <xdr:cNvSpPr/>
      </xdr:nvSpPr>
      <xdr:spPr>
        <a:xfrm>
          <a:off x="1968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161290</xdr:rowOff>
    </xdr:from>
    <xdr:ext cx="527685" cy="259080"/>
    <xdr:sp macro="" textlink="">
      <xdr:nvSpPr>
        <xdr:cNvPr id="203" name="テキスト ボックス 202"/>
        <xdr:cNvSpPr txBox="1"/>
      </xdr:nvSpPr>
      <xdr:spPr>
        <a:xfrm>
          <a:off x="1751965" y="131914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35560</xdr:rowOff>
    </xdr:from>
    <xdr:to>
      <xdr:col>6</xdr:col>
      <xdr:colOff>38100</xdr:colOff>
      <xdr:row>78</xdr:row>
      <xdr:rowOff>137160</xdr:rowOff>
    </xdr:to>
    <xdr:sp macro="" textlink="">
      <xdr:nvSpPr>
        <xdr:cNvPr id="204" name="楕円 203"/>
        <xdr:cNvSpPr/>
      </xdr:nvSpPr>
      <xdr:spPr>
        <a:xfrm>
          <a:off x="1079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153670</xdr:rowOff>
    </xdr:from>
    <xdr:ext cx="527685" cy="259080"/>
    <xdr:sp macro="" textlink="">
      <xdr:nvSpPr>
        <xdr:cNvPr id="205" name="テキスト ボックス 204"/>
        <xdr:cNvSpPr txBox="1"/>
      </xdr:nvSpPr>
      <xdr:spPr>
        <a:xfrm>
          <a:off x="862965" y="131838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117,728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4" name="テキスト ボックス 213"/>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16" name="テキスト ボックス 215"/>
        <xdr:cNvSpPr txBox="1"/>
      </xdr:nvSpPr>
      <xdr:spPr>
        <a:xfrm>
          <a:off x="230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2095"/>
    <xdr:sp macro="" textlink="">
      <xdr:nvSpPr>
        <xdr:cNvPr id="220" name="テキスト ボックス 219"/>
        <xdr:cNvSpPr txBox="1"/>
      </xdr:nvSpPr>
      <xdr:spPr>
        <a:xfrm>
          <a:off x="230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8645" cy="259080"/>
    <xdr:sp macro="" textlink="">
      <xdr:nvSpPr>
        <xdr:cNvPr id="222" name="テキスト ボックス 221"/>
        <xdr:cNvSpPr txBox="1"/>
      </xdr:nvSpPr>
      <xdr:spPr>
        <a:xfrm>
          <a:off x="166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8645" cy="252095"/>
    <xdr:sp macro="" textlink="">
      <xdr:nvSpPr>
        <xdr:cNvPr id="224" name="テキスト ボックス 223"/>
        <xdr:cNvSpPr txBox="1"/>
      </xdr:nvSpPr>
      <xdr:spPr>
        <a:xfrm>
          <a:off x="166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8645" cy="258445"/>
    <xdr:sp macro="" textlink="">
      <xdr:nvSpPr>
        <xdr:cNvPr id="226" name="テキスト ボックス 225"/>
        <xdr:cNvSpPr txBox="1"/>
      </xdr:nvSpPr>
      <xdr:spPr>
        <a:xfrm>
          <a:off x="166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8645" cy="259080"/>
    <xdr:sp macro="" textlink="">
      <xdr:nvSpPr>
        <xdr:cNvPr id="228" name="テキスト ボックス 227"/>
        <xdr:cNvSpPr txBox="1"/>
      </xdr:nvSpPr>
      <xdr:spPr>
        <a:xfrm>
          <a:off x="166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30" name="テキスト ボックス 229"/>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134620</xdr:rowOff>
    </xdr:from>
    <xdr:to>
      <xdr:col>24</xdr:col>
      <xdr:colOff>62865</xdr:colOff>
      <xdr:row>99</xdr:row>
      <xdr:rowOff>9525</xdr:rowOff>
    </xdr:to>
    <xdr:cxnSp macro="">
      <xdr:nvCxnSpPr>
        <xdr:cNvPr id="232" name="直線コネクタ 231"/>
        <xdr:cNvCxnSpPr/>
      </xdr:nvCxnSpPr>
      <xdr:spPr>
        <a:xfrm flipV="1">
          <a:off x="4633595" y="15393670"/>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13335</xdr:rowOff>
    </xdr:from>
    <xdr:ext cx="534670" cy="259080"/>
    <xdr:sp macro="" textlink="">
      <xdr:nvSpPr>
        <xdr:cNvPr id="233" name="扶助費最小値テキスト"/>
        <xdr:cNvSpPr txBox="1"/>
      </xdr:nvSpPr>
      <xdr:spPr>
        <a:xfrm>
          <a:off x="4686300" y="1698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xdr:rowOff>
    </xdr:from>
    <xdr:to>
      <xdr:col>24</xdr:col>
      <xdr:colOff>152400</xdr:colOff>
      <xdr:row>99</xdr:row>
      <xdr:rowOff>9525</xdr:rowOff>
    </xdr:to>
    <xdr:cxnSp macro="">
      <xdr:nvCxnSpPr>
        <xdr:cNvPr id="234" name="直線コネクタ 233"/>
        <xdr:cNvCxnSpPr/>
      </xdr:nvCxnSpPr>
      <xdr:spPr>
        <a:xfrm>
          <a:off x="4546600" y="1698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81280</xdr:rowOff>
    </xdr:from>
    <xdr:ext cx="598805" cy="259080"/>
    <xdr:sp macro="" textlink="">
      <xdr:nvSpPr>
        <xdr:cNvPr id="235" name="扶助費最大値テキスト"/>
        <xdr:cNvSpPr txBox="1"/>
      </xdr:nvSpPr>
      <xdr:spPr>
        <a:xfrm>
          <a:off x="4686300"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134620</xdr:rowOff>
    </xdr:from>
    <xdr:to>
      <xdr:col>24</xdr:col>
      <xdr:colOff>152400</xdr:colOff>
      <xdr:row>89</xdr:row>
      <xdr:rowOff>134620</xdr:rowOff>
    </xdr:to>
    <xdr:cxnSp macro="">
      <xdr:nvCxnSpPr>
        <xdr:cNvPr id="236" name="直線コネクタ 235"/>
        <xdr:cNvCxnSpPr/>
      </xdr:nvCxnSpPr>
      <xdr:spPr>
        <a:xfrm>
          <a:off x="4546600" y="1539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55245</xdr:rowOff>
    </xdr:from>
    <xdr:to>
      <xdr:col>24</xdr:col>
      <xdr:colOff>63500</xdr:colOff>
      <xdr:row>98</xdr:row>
      <xdr:rowOff>36830</xdr:rowOff>
    </xdr:to>
    <xdr:cxnSp macro="">
      <xdr:nvCxnSpPr>
        <xdr:cNvPr id="237" name="直線コネクタ 236"/>
        <xdr:cNvCxnSpPr/>
      </xdr:nvCxnSpPr>
      <xdr:spPr>
        <a:xfrm>
          <a:off x="3797300" y="16685895"/>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154940</xdr:rowOff>
    </xdr:from>
    <xdr:ext cx="598805" cy="252095"/>
    <xdr:sp macro="" textlink="">
      <xdr:nvSpPr>
        <xdr:cNvPr id="238" name="扶助費平均値テキスト"/>
        <xdr:cNvSpPr txBox="1"/>
      </xdr:nvSpPr>
      <xdr:spPr>
        <a:xfrm>
          <a:off x="4686300" y="1627124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132080</xdr:rowOff>
    </xdr:from>
    <xdr:to>
      <xdr:col>24</xdr:col>
      <xdr:colOff>114300</xdr:colOff>
      <xdr:row>96</xdr:row>
      <xdr:rowOff>62230</xdr:rowOff>
    </xdr:to>
    <xdr:sp macro="" textlink="">
      <xdr:nvSpPr>
        <xdr:cNvPr id="239" name="フローチャート: 判断 238"/>
        <xdr:cNvSpPr/>
      </xdr:nvSpPr>
      <xdr:spPr>
        <a:xfrm>
          <a:off x="45847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55245</xdr:rowOff>
    </xdr:from>
    <xdr:to>
      <xdr:col>19</xdr:col>
      <xdr:colOff>177800</xdr:colOff>
      <xdr:row>98</xdr:row>
      <xdr:rowOff>123825</xdr:rowOff>
    </xdr:to>
    <xdr:cxnSp macro="">
      <xdr:nvCxnSpPr>
        <xdr:cNvPr id="240" name="直線コネクタ 239"/>
        <xdr:cNvCxnSpPr/>
      </xdr:nvCxnSpPr>
      <xdr:spPr>
        <a:xfrm flipV="1">
          <a:off x="2908300" y="1668589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17780</xdr:rowOff>
    </xdr:from>
    <xdr:to>
      <xdr:col>20</xdr:col>
      <xdr:colOff>38100</xdr:colOff>
      <xdr:row>95</xdr:row>
      <xdr:rowOff>119380</xdr:rowOff>
    </xdr:to>
    <xdr:sp macro="" textlink="">
      <xdr:nvSpPr>
        <xdr:cNvPr id="241" name="フローチャート: 判断 240"/>
        <xdr:cNvSpPr/>
      </xdr:nvSpPr>
      <xdr:spPr>
        <a:xfrm>
          <a:off x="3746500" y="163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135890</xdr:rowOff>
    </xdr:from>
    <xdr:ext cx="591820" cy="259080"/>
    <xdr:sp macro="" textlink="">
      <xdr:nvSpPr>
        <xdr:cNvPr id="242" name="テキスト ボックス 241"/>
        <xdr:cNvSpPr txBox="1"/>
      </xdr:nvSpPr>
      <xdr:spPr>
        <a:xfrm>
          <a:off x="3497580" y="160807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116205</xdr:rowOff>
    </xdr:from>
    <xdr:to>
      <xdr:col>15</xdr:col>
      <xdr:colOff>50800</xdr:colOff>
      <xdr:row>98</xdr:row>
      <xdr:rowOff>123825</xdr:rowOff>
    </xdr:to>
    <xdr:cxnSp macro="">
      <xdr:nvCxnSpPr>
        <xdr:cNvPr id="243" name="直線コネクタ 242"/>
        <xdr:cNvCxnSpPr/>
      </xdr:nvCxnSpPr>
      <xdr:spPr>
        <a:xfrm>
          <a:off x="2019300" y="169183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100330</xdr:rowOff>
    </xdr:from>
    <xdr:to>
      <xdr:col>15</xdr:col>
      <xdr:colOff>101600</xdr:colOff>
      <xdr:row>97</xdr:row>
      <xdr:rowOff>30480</xdr:rowOff>
    </xdr:to>
    <xdr:sp macro="" textlink="">
      <xdr:nvSpPr>
        <xdr:cNvPr id="244" name="フローチャート: 判断 243"/>
        <xdr:cNvSpPr/>
      </xdr:nvSpPr>
      <xdr:spPr>
        <a:xfrm>
          <a:off x="2857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46990</xdr:rowOff>
    </xdr:from>
    <xdr:ext cx="591820" cy="259080"/>
    <xdr:sp macro="" textlink="">
      <xdr:nvSpPr>
        <xdr:cNvPr id="245" name="テキスト ボックス 244"/>
        <xdr:cNvSpPr txBox="1"/>
      </xdr:nvSpPr>
      <xdr:spPr>
        <a:xfrm>
          <a:off x="2608580" y="163347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116205</xdr:rowOff>
    </xdr:from>
    <xdr:to>
      <xdr:col>10</xdr:col>
      <xdr:colOff>114300</xdr:colOff>
      <xdr:row>98</xdr:row>
      <xdr:rowOff>153670</xdr:rowOff>
    </xdr:to>
    <xdr:cxnSp macro="">
      <xdr:nvCxnSpPr>
        <xdr:cNvPr id="246" name="直線コネクタ 245"/>
        <xdr:cNvCxnSpPr/>
      </xdr:nvCxnSpPr>
      <xdr:spPr>
        <a:xfrm flipV="1">
          <a:off x="1130300" y="169183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99695</xdr:rowOff>
    </xdr:from>
    <xdr:to>
      <xdr:col>10</xdr:col>
      <xdr:colOff>165100</xdr:colOff>
      <xdr:row>97</xdr:row>
      <xdr:rowOff>29845</xdr:rowOff>
    </xdr:to>
    <xdr:sp macro="" textlink="">
      <xdr:nvSpPr>
        <xdr:cNvPr id="247" name="フローチャート: 判断 246"/>
        <xdr:cNvSpPr/>
      </xdr:nvSpPr>
      <xdr:spPr>
        <a:xfrm>
          <a:off x="196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46355</xdr:rowOff>
    </xdr:from>
    <xdr:ext cx="591820" cy="259080"/>
    <xdr:sp macro="" textlink="">
      <xdr:nvSpPr>
        <xdr:cNvPr id="248" name="テキスト ボックス 247"/>
        <xdr:cNvSpPr txBox="1"/>
      </xdr:nvSpPr>
      <xdr:spPr>
        <a:xfrm>
          <a:off x="1719580" y="163341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144780</xdr:rowOff>
    </xdr:from>
    <xdr:to>
      <xdr:col>6</xdr:col>
      <xdr:colOff>38100</xdr:colOff>
      <xdr:row>97</xdr:row>
      <xdr:rowOff>74930</xdr:rowOff>
    </xdr:to>
    <xdr:sp macro="" textlink="">
      <xdr:nvSpPr>
        <xdr:cNvPr id="249" name="フローチャート: 判断 248"/>
        <xdr:cNvSpPr/>
      </xdr:nvSpPr>
      <xdr:spPr>
        <a:xfrm>
          <a:off x="1079500" y="166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91440</xdr:rowOff>
    </xdr:from>
    <xdr:ext cx="527685" cy="259080"/>
    <xdr:sp macro="" textlink="">
      <xdr:nvSpPr>
        <xdr:cNvPr id="250" name="テキスト ボックス 249"/>
        <xdr:cNvSpPr txBox="1"/>
      </xdr:nvSpPr>
      <xdr:spPr>
        <a:xfrm>
          <a:off x="862965" y="163791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157480</xdr:rowOff>
    </xdr:from>
    <xdr:to>
      <xdr:col>24</xdr:col>
      <xdr:colOff>114300</xdr:colOff>
      <xdr:row>98</xdr:row>
      <xdr:rowOff>87630</xdr:rowOff>
    </xdr:to>
    <xdr:sp macro="" textlink="">
      <xdr:nvSpPr>
        <xdr:cNvPr id="256" name="楕円 255"/>
        <xdr:cNvSpPr/>
      </xdr:nvSpPr>
      <xdr:spPr>
        <a:xfrm>
          <a:off x="45847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135890</xdr:rowOff>
    </xdr:from>
    <xdr:ext cx="534670" cy="259080"/>
    <xdr:sp macro="" textlink="">
      <xdr:nvSpPr>
        <xdr:cNvPr id="257" name="扶助費該当値テキスト"/>
        <xdr:cNvSpPr txBox="1"/>
      </xdr:nvSpPr>
      <xdr:spPr>
        <a:xfrm>
          <a:off x="4686300" y="16766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4445</xdr:rowOff>
    </xdr:from>
    <xdr:to>
      <xdr:col>20</xdr:col>
      <xdr:colOff>38100</xdr:colOff>
      <xdr:row>97</xdr:row>
      <xdr:rowOff>106045</xdr:rowOff>
    </xdr:to>
    <xdr:sp macro="" textlink="">
      <xdr:nvSpPr>
        <xdr:cNvPr id="258" name="楕円 257"/>
        <xdr:cNvSpPr/>
      </xdr:nvSpPr>
      <xdr:spPr>
        <a:xfrm>
          <a:off x="3746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97790</xdr:rowOff>
    </xdr:from>
    <xdr:ext cx="527685" cy="252095"/>
    <xdr:sp macro="" textlink="">
      <xdr:nvSpPr>
        <xdr:cNvPr id="259" name="テキスト ボックス 258"/>
        <xdr:cNvSpPr txBox="1"/>
      </xdr:nvSpPr>
      <xdr:spPr>
        <a:xfrm>
          <a:off x="3529965" y="167284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73025</xdr:rowOff>
    </xdr:from>
    <xdr:to>
      <xdr:col>15</xdr:col>
      <xdr:colOff>101600</xdr:colOff>
      <xdr:row>99</xdr:row>
      <xdr:rowOff>3175</xdr:rowOff>
    </xdr:to>
    <xdr:sp macro="" textlink="">
      <xdr:nvSpPr>
        <xdr:cNvPr id="260" name="楕円 259"/>
        <xdr:cNvSpPr/>
      </xdr:nvSpPr>
      <xdr:spPr>
        <a:xfrm>
          <a:off x="2857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166370</xdr:rowOff>
    </xdr:from>
    <xdr:ext cx="527685" cy="252095"/>
    <xdr:sp macro="" textlink="">
      <xdr:nvSpPr>
        <xdr:cNvPr id="261" name="テキスト ボックス 260"/>
        <xdr:cNvSpPr txBox="1"/>
      </xdr:nvSpPr>
      <xdr:spPr>
        <a:xfrm>
          <a:off x="2640965" y="169684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65405</xdr:rowOff>
    </xdr:from>
    <xdr:to>
      <xdr:col>10</xdr:col>
      <xdr:colOff>165100</xdr:colOff>
      <xdr:row>98</xdr:row>
      <xdr:rowOff>167005</xdr:rowOff>
    </xdr:to>
    <xdr:sp macro="" textlink="">
      <xdr:nvSpPr>
        <xdr:cNvPr id="262" name="楕円 261"/>
        <xdr:cNvSpPr/>
      </xdr:nvSpPr>
      <xdr:spPr>
        <a:xfrm>
          <a:off x="19685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158115</xdr:rowOff>
    </xdr:from>
    <xdr:ext cx="527685" cy="252095"/>
    <xdr:sp macro="" textlink="">
      <xdr:nvSpPr>
        <xdr:cNvPr id="263" name="テキスト ボックス 262"/>
        <xdr:cNvSpPr txBox="1"/>
      </xdr:nvSpPr>
      <xdr:spPr>
        <a:xfrm>
          <a:off x="1751965" y="169602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102870</xdr:rowOff>
    </xdr:from>
    <xdr:to>
      <xdr:col>6</xdr:col>
      <xdr:colOff>38100</xdr:colOff>
      <xdr:row>99</xdr:row>
      <xdr:rowOff>33020</xdr:rowOff>
    </xdr:to>
    <xdr:sp macro="" textlink="">
      <xdr:nvSpPr>
        <xdr:cNvPr id="264" name="楕円 263"/>
        <xdr:cNvSpPr/>
      </xdr:nvSpPr>
      <xdr:spPr>
        <a:xfrm>
          <a:off x="1079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24130</xdr:rowOff>
    </xdr:from>
    <xdr:ext cx="527685" cy="259080"/>
    <xdr:sp macro="" textlink="">
      <xdr:nvSpPr>
        <xdr:cNvPr id="265" name="テキスト ボックス 264"/>
        <xdr:cNvSpPr txBox="1"/>
      </xdr:nvSpPr>
      <xdr:spPr>
        <a:xfrm>
          <a:off x="862965" y="169976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4" name="テキスト ボックス 273"/>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1935" cy="259080"/>
    <xdr:sp macro="" textlink="">
      <xdr:nvSpPr>
        <xdr:cNvPr id="277" name="テキスト ボックス 276"/>
        <xdr:cNvSpPr txBox="1"/>
      </xdr:nvSpPr>
      <xdr:spPr>
        <a:xfrm>
          <a:off x="6355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88645" cy="252095"/>
    <xdr:sp macro="" textlink="">
      <xdr:nvSpPr>
        <xdr:cNvPr id="279" name="テキスト ボックス 278"/>
        <xdr:cNvSpPr txBox="1"/>
      </xdr:nvSpPr>
      <xdr:spPr>
        <a:xfrm>
          <a:off x="6008370" y="6316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88645" cy="259080"/>
    <xdr:sp macro="" textlink="">
      <xdr:nvSpPr>
        <xdr:cNvPr id="281" name="テキスト ボックス 280"/>
        <xdr:cNvSpPr txBox="1"/>
      </xdr:nvSpPr>
      <xdr:spPr>
        <a:xfrm>
          <a:off x="6008370" y="5989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88645" cy="252095"/>
    <xdr:sp macro="" textlink="">
      <xdr:nvSpPr>
        <xdr:cNvPr id="283" name="テキスト ボックス 282"/>
        <xdr:cNvSpPr txBox="1"/>
      </xdr:nvSpPr>
      <xdr:spPr>
        <a:xfrm>
          <a:off x="6008370" y="5664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8645" cy="258445"/>
    <xdr:sp macro="" textlink="">
      <xdr:nvSpPr>
        <xdr:cNvPr id="285" name="テキスト ボックス 284"/>
        <xdr:cNvSpPr txBox="1"/>
      </xdr:nvSpPr>
      <xdr:spPr>
        <a:xfrm>
          <a:off x="6008370" y="5337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8645" cy="259080"/>
    <xdr:sp macro="" textlink="">
      <xdr:nvSpPr>
        <xdr:cNvPr id="287" name="テキスト ボックス 286"/>
        <xdr:cNvSpPr txBox="1"/>
      </xdr:nvSpPr>
      <xdr:spPr>
        <a:xfrm>
          <a:off x="6008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89" name="テキスト ボックス 288"/>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143510</xdr:rowOff>
    </xdr:from>
    <xdr:to>
      <xdr:col>54</xdr:col>
      <xdr:colOff>189865</xdr:colOff>
      <xdr:row>38</xdr:row>
      <xdr:rowOff>168910</xdr:rowOff>
    </xdr:to>
    <xdr:cxnSp macro="">
      <xdr:nvCxnSpPr>
        <xdr:cNvPr id="291" name="直線コネクタ 290"/>
        <xdr:cNvCxnSpPr/>
      </xdr:nvCxnSpPr>
      <xdr:spPr>
        <a:xfrm flipV="1">
          <a:off x="10475595" y="528701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1270</xdr:rowOff>
    </xdr:from>
    <xdr:ext cx="534670" cy="259080"/>
    <xdr:sp macro="" textlink="">
      <xdr:nvSpPr>
        <xdr:cNvPr id="292" name="補助費等最小値テキスト"/>
        <xdr:cNvSpPr txBox="1"/>
      </xdr:nvSpPr>
      <xdr:spPr>
        <a:xfrm>
          <a:off x="10528300" y="6687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168910</xdr:rowOff>
    </xdr:from>
    <xdr:to>
      <xdr:col>55</xdr:col>
      <xdr:colOff>88900</xdr:colOff>
      <xdr:row>38</xdr:row>
      <xdr:rowOff>168910</xdr:rowOff>
    </xdr:to>
    <xdr:cxnSp macro="">
      <xdr:nvCxnSpPr>
        <xdr:cNvPr id="293" name="直線コネクタ 292"/>
        <xdr:cNvCxnSpPr/>
      </xdr:nvCxnSpPr>
      <xdr:spPr>
        <a:xfrm>
          <a:off x="10388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89535</xdr:rowOff>
    </xdr:from>
    <xdr:ext cx="598805" cy="252095"/>
    <xdr:sp macro="" textlink="">
      <xdr:nvSpPr>
        <xdr:cNvPr id="294" name="補助費等最大値テキスト"/>
        <xdr:cNvSpPr txBox="1"/>
      </xdr:nvSpPr>
      <xdr:spPr>
        <a:xfrm>
          <a:off x="10528300" y="50615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143510</xdr:rowOff>
    </xdr:from>
    <xdr:to>
      <xdr:col>55</xdr:col>
      <xdr:colOff>88900</xdr:colOff>
      <xdr:row>30</xdr:row>
      <xdr:rowOff>143510</xdr:rowOff>
    </xdr:to>
    <xdr:cxnSp macro="">
      <xdr:nvCxnSpPr>
        <xdr:cNvPr id="295" name="直線コネクタ 294"/>
        <xdr:cNvCxnSpPr/>
      </xdr:nvCxnSpPr>
      <xdr:spPr>
        <a:xfrm>
          <a:off x="10388600" y="528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158115</xdr:rowOff>
    </xdr:from>
    <xdr:to>
      <xdr:col>55</xdr:col>
      <xdr:colOff>0</xdr:colOff>
      <xdr:row>38</xdr:row>
      <xdr:rowOff>27940</xdr:rowOff>
    </xdr:to>
    <xdr:cxnSp macro="">
      <xdr:nvCxnSpPr>
        <xdr:cNvPr id="296" name="直線コネクタ 295"/>
        <xdr:cNvCxnSpPr/>
      </xdr:nvCxnSpPr>
      <xdr:spPr>
        <a:xfrm flipV="1">
          <a:off x="9639300" y="650176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73660</xdr:rowOff>
    </xdr:from>
    <xdr:ext cx="598805" cy="259080"/>
    <xdr:sp macro="" textlink="">
      <xdr:nvSpPr>
        <xdr:cNvPr id="297" name="補助費等平均値テキスト"/>
        <xdr:cNvSpPr txBox="1"/>
      </xdr:nvSpPr>
      <xdr:spPr>
        <a:xfrm>
          <a:off x="10528300" y="6245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50800</xdr:rowOff>
    </xdr:from>
    <xdr:to>
      <xdr:col>55</xdr:col>
      <xdr:colOff>50800</xdr:colOff>
      <xdr:row>37</xdr:row>
      <xdr:rowOff>152400</xdr:rowOff>
    </xdr:to>
    <xdr:sp macro="" textlink="">
      <xdr:nvSpPr>
        <xdr:cNvPr id="298" name="フローチャート: 判断 297"/>
        <xdr:cNvSpPr/>
      </xdr:nvSpPr>
      <xdr:spPr>
        <a:xfrm>
          <a:off x="104267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38735</xdr:rowOff>
    </xdr:from>
    <xdr:to>
      <xdr:col>50</xdr:col>
      <xdr:colOff>114300</xdr:colOff>
      <xdr:row>38</xdr:row>
      <xdr:rowOff>27940</xdr:rowOff>
    </xdr:to>
    <xdr:cxnSp macro="">
      <xdr:nvCxnSpPr>
        <xdr:cNvPr id="299" name="直線コネクタ 298"/>
        <xdr:cNvCxnSpPr/>
      </xdr:nvCxnSpPr>
      <xdr:spPr>
        <a:xfrm>
          <a:off x="8750300" y="6210935"/>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0" name="フローチャート: 判断 299"/>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6985</xdr:rowOff>
    </xdr:from>
    <xdr:ext cx="591820" cy="252095"/>
    <xdr:sp macro="" textlink="">
      <xdr:nvSpPr>
        <xdr:cNvPr id="301" name="テキスト ボックス 300"/>
        <xdr:cNvSpPr txBox="1"/>
      </xdr:nvSpPr>
      <xdr:spPr>
        <a:xfrm>
          <a:off x="9339580" y="61791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38735</xdr:rowOff>
    </xdr:from>
    <xdr:to>
      <xdr:col>45</xdr:col>
      <xdr:colOff>177800</xdr:colOff>
      <xdr:row>38</xdr:row>
      <xdr:rowOff>67310</xdr:rowOff>
    </xdr:to>
    <xdr:cxnSp macro="">
      <xdr:nvCxnSpPr>
        <xdr:cNvPr id="302" name="直線コネクタ 301"/>
        <xdr:cNvCxnSpPr/>
      </xdr:nvCxnSpPr>
      <xdr:spPr>
        <a:xfrm flipV="1">
          <a:off x="7861300" y="6210935"/>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80645</xdr:rowOff>
    </xdr:from>
    <xdr:to>
      <xdr:col>46</xdr:col>
      <xdr:colOff>38100</xdr:colOff>
      <xdr:row>36</xdr:row>
      <xdr:rowOff>10795</xdr:rowOff>
    </xdr:to>
    <xdr:sp macro="" textlink="">
      <xdr:nvSpPr>
        <xdr:cNvPr id="303" name="フローチャート: 判断 302"/>
        <xdr:cNvSpPr/>
      </xdr:nvSpPr>
      <xdr:spPr>
        <a:xfrm>
          <a:off x="869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27305</xdr:rowOff>
    </xdr:from>
    <xdr:ext cx="591820" cy="259080"/>
    <xdr:sp macro="" textlink="">
      <xdr:nvSpPr>
        <xdr:cNvPr id="304" name="テキスト ボックス 303"/>
        <xdr:cNvSpPr txBox="1"/>
      </xdr:nvSpPr>
      <xdr:spPr>
        <a:xfrm>
          <a:off x="8450580" y="58566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67310</xdr:rowOff>
    </xdr:from>
    <xdr:to>
      <xdr:col>41</xdr:col>
      <xdr:colOff>50800</xdr:colOff>
      <xdr:row>38</xdr:row>
      <xdr:rowOff>69850</xdr:rowOff>
    </xdr:to>
    <xdr:cxnSp macro="">
      <xdr:nvCxnSpPr>
        <xdr:cNvPr id="305" name="直線コネクタ 304"/>
        <xdr:cNvCxnSpPr/>
      </xdr:nvCxnSpPr>
      <xdr:spPr>
        <a:xfrm flipV="1">
          <a:off x="6972300" y="65824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143510</xdr:rowOff>
    </xdr:from>
    <xdr:to>
      <xdr:col>41</xdr:col>
      <xdr:colOff>101600</xdr:colOff>
      <xdr:row>38</xdr:row>
      <xdr:rowOff>73025</xdr:rowOff>
    </xdr:to>
    <xdr:sp macro="" textlink="">
      <xdr:nvSpPr>
        <xdr:cNvPr id="306" name="フローチャート: 判断 305"/>
        <xdr:cNvSpPr/>
      </xdr:nvSpPr>
      <xdr:spPr>
        <a:xfrm>
          <a:off x="7810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89535</xdr:rowOff>
    </xdr:from>
    <xdr:ext cx="527685" cy="252095"/>
    <xdr:sp macro="" textlink="">
      <xdr:nvSpPr>
        <xdr:cNvPr id="307" name="テキスト ボックス 306"/>
        <xdr:cNvSpPr txBox="1"/>
      </xdr:nvSpPr>
      <xdr:spPr>
        <a:xfrm>
          <a:off x="7593965" y="62617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162560</xdr:rowOff>
    </xdr:from>
    <xdr:to>
      <xdr:col>36</xdr:col>
      <xdr:colOff>165100</xdr:colOff>
      <xdr:row>38</xdr:row>
      <xdr:rowOff>92710</xdr:rowOff>
    </xdr:to>
    <xdr:sp macro="" textlink="">
      <xdr:nvSpPr>
        <xdr:cNvPr id="308" name="フローチャート: 判断 307"/>
        <xdr:cNvSpPr/>
      </xdr:nvSpPr>
      <xdr:spPr>
        <a:xfrm>
          <a:off x="692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109220</xdr:rowOff>
    </xdr:from>
    <xdr:ext cx="527685" cy="252095"/>
    <xdr:sp macro="" textlink="">
      <xdr:nvSpPr>
        <xdr:cNvPr id="309" name="テキスト ボックス 308"/>
        <xdr:cNvSpPr txBox="1"/>
      </xdr:nvSpPr>
      <xdr:spPr>
        <a:xfrm>
          <a:off x="6704965" y="62814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107315</xdr:rowOff>
    </xdr:from>
    <xdr:to>
      <xdr:col>55</xdr:col>
      <xdr:colOff>50800</xdr:colOff>
      <xdr:row>38</xdr:row>
      <xdr:rowOff>37465</xdr:rowOff>
    </xdr:to>
    <xdr:sp macro="" textlink="">
      <xdr:nvSpPr>
        <xdr:cNvPr id="315" name="楕円 314"/>
        <xdr:cNvSpPr/>
      </xdr:nvSpPr>
      <xdr:spPr>
        <a:xfrm>
          <a:off x="10426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86360</xdr:rowOff>
    </xdr:from>
    <xdr:ext cx="534670" cy="252095"/>
    <xdr:sp macro="" textlink="">
      <xdr:nvSpPr>
        <xdr:cNvPr id="316" name="補助費等該当値テキスト"/>
        <xdr:cNvSpPr txBox="1"/>
      </xdr:nvSpPr>
      <xdr:spPr>
        <a:xfrm>
          <a:off x="10528300" y="64300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148590</xdr:rowOff>
    </xdr:from>
    <xdr:to>
      <xdr:col>50</xdr:col>
      <xdr:colOff>165100</xdr:colOff>
      <xdr:row>38</xdr:row>
      <xdr:rowOff>78740</xdr:rowOff>
    </xdr:to>
    <xdr:sp macro="" textlink="">
      <xdr:nvSpPr>
        <xdr:cNvPr id="317" name="楕円 316"/>
        <xdr:cNvSpPr/>
      </xdr:nvSpPr>
      <xdr:spPr>
        <a:xfrm>
          <a:off x="9588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69850</xdr:rowOff>
    </xdr:from>
    <xdr:ext cx="527685" cy="259080"/>
    <xdr:sp macro="" textlink="">
      <xdr:nvSpPr>
        <xdr:cNvPr id="318" name="テキスト ボックス 317"/>
        <xdr:cNvSpPr txBox="1"/>
      </xdr:nvSpPr>
      <xdr:spPr>
        <a:xfrm>
          <a:off x="9371965" y="65849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159385</xdr:rowOff>
    </xdr:from>
    <xdr:to>
      <xdr:col>46</xdr:col>
      <xdr:colOff>38100</xdr:colOff>
      <xdr:row>36</xdr:row>
      <xdr:rowOff>89535</xdr:rowOff>
    </xdr:to>
    <xdr:sp macro="" textlink="">
      <xdr:nvSpPr>
        <xdr:cNvPr id="319" name="楕円 318"/>
        <xdr:cNvSpPr/>
      </xdr:nvSpPr>
      <xdr:spPr>
        <a:xfrm>
          <a:off x="8699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80645</xdr:rowOff>
    </xdr:from>
    <xdr:ext cx="591820" cy="259080"/>
    <xdr:sp macro="" textlink="">
      <xdr:nvSpPr>
        <xdr:cNvPr id="320" name="テキスト ボックス 319"/>
        <xdr:cNvSpPr txBox="1"/>
      </xdr:nvSpPr>
      <xdr:spPr>
        <a:xfrm>
          <a:off x="8450580" y="62528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xdr:rowOff>
    </xdr:from>
    <xdr:to>
      <xdr:col>41</xdr:col>
      <xdr:colOff>101600</xdr:colOff>
      <xdr:row>38</xdr:row>
      <xdr:rowOff>118110</xdr:rowOff>
    </xdr:to>
    <xdr:sp macro="" textlink="">
      <xdr:nvSpPr>
        <xdr:cNvPr id="321" name="楕円 320"/>
        <xdr:cNvSpPr/>
      </xdr:nvSpPr>
      <xdr:spPr>
        <a:xfrm>
          <a:off x="7810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109220</xdr:rowOff>
    </xdr:from>
    <xdr:ext cx="527685" cy="252095"/>
    <xdr:sp macro="" textlink="">
      <xdr:nvSpPr>
        <xdr:cNvPr id="322" name="テキスト ボックス 321"/>
        <xdr:cNvSpPr txBox="1"/>
      </xdr:nvSpPr>
      <xdr:spPr>
        <a:xfrm>
          <a:off x="7593965" y="66243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19050</xdr:rowOff>
    </xdr:from>
    <xdr:to>
      <xdr:col>36</xdr:col>
      <xdr:colOff>165100</xdr:colOff>
      <xdr:row>38</xdr:row>
      <xdr:rowOff>120650</xdr:rowOff>
    </xdr:to>
    <xdr:sp macro="" textlink="">
      <xdr:nvSpPr>
        <xdr:cNvPr id="323" name="楕円 322"/>
        <xdr:cNvSpPr/>
      </xdr:nvSpPr>
      <xdr:spPr>
        <a:xfrm>
          <a:off x="6921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111760</xdr:rowOff>
    </xdr:from>
    <xdr:ext cx="527685" cy="252095"/>
    <xdr:sp macro="" textlink="">
      <xdr:nvSpPr>
        <xdr:cNvPr id="324" name="テキスト ボックス 323"/>
        <xdr:cNvSpPr txBox="1"/>
      </xdr:nvSpPr>
      <xdr:spPr>
        <a:xfrm>
          <a:off x="6704965" y="66268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33" name="テキスト ボックス 332"/>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935" cy="259080"/>
    <xdr:sp macro="" textlink="">
      <xdr:nvSpPr>
        <xdr:cNvPr id="336" name="テキスト ボックス 335"/>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88645" cy="252095"/>
    <xdr:sp macro="" textlink="">
      <xdr:nvSpPr>
        <xdr:cNvPr id="338" name="テキスト ボックス 337"/>
        <xdr:cNvSpPr txBox="1"/>
      </xdr:nvSpPr>
      <xdr:spPr>
        <a:xfrm>
          <a:off x="6008370" y="9745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88645" cy="259080"/>
    <xdr:sp macro="" textlink="">
      <xdr:nvSpPr>
        <xdr:cNvPr id="340" name="テキスト ボックス 339"/>
        <xdr:cNvSpPr txBox="1"/>
      </xdr:nvSpPr>
      <xdr:spPr>
        <a:xfrm>
          <a:off x="6008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88645" cy="252095"/>
    <xdr:sp macro="" textlink="">
      <xdr:nvSpPr>
        <xdr:cNvPr id="342" name="テキスト ボックス 341"/>
        <xdr:cNvSpPr txBox="1"/>
      </xdr:nvSpPr>
      <xdr:spPr>
        <a:xfrm>
          <a:off x="6008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8645" cy="258445"/>
    <xdr:sp macro="" textlink="">
      <xdr:nvSpPr>
        <xdr:cNvPr id="344" name="テキスト ボックス 343"/>
        <xdr:cNvSpPr txBox="1"/>
      </xdr:nvSpPr>
      <xdr:spPr>
        <a:xfrm>
          <a:off x="6008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645" cy="259080"/>
    <xdr:sp macro="" textlink="">
      <xdr:nvSpPr>
        <xdr:cNvPr id="346" name="テキスト ボックス 345"/>
        <xdr:cNvSpPr txBox="1"/>
      </xdr:nvSpPr>
      <xdr:spPr>
        <a:xfrm>
          <a:off x="6008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48" name="テキスト ボックス 347"/>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149860</xdr:rowOff>
    </xdr:from>
    <xdr:to>
      <xdr:col>54</xdr:col>
      <xdr:colOff>189865</xdr:colOff>
      <xdr:row>59</xdr:row>
      <xdr:rowOff>36830</xdr:rowOff>
    </xdr:to>
    <xdr:cxnSp macro="">
      <xdr:nvCxnSpPr>
        <xdr:cNvPr id="350" name="直線コネクタ 349"/>
        <xdr:cNvCxnSpPr/>
      </xdr:nvCxnSpPr>
      <xdr:spPr>
        <a:xfrm flipV="1">
          <a:off x="10475595" y="872236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40640</xdr:rowOff>
    </xdr:from>
    <xdr:ext cx="534670" cy="252095"/>
    <xdr:sp macro="" textlink="">
      <xdr:nvSpPr>
        <xdr:cNvPr id="351" name="普通建設事業費最小値テキスト"/>
        <xdr:cNvSpPr txBox="1"/>
      </xdr:nvSpPr>
      <xdr:spPr>
        <a:xfrm>
          <a:off x="10528300" y="101561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36830</xdr:rowOff>
    </xdr:from>
    <xdr:to>
      <xdr:col>55</xdr:col>
      <xdr:colOff>88900</xdr:colOff>
      <xdr:row>59</xdr:row>
      <xdr:rowOff>36830</xdr:rowOff>
    </xdr:to>
    <xdr:cxnSp macro="">
      <xdr:nvCxnSpPr>
        <xdr:cNvPr id="352" name="直線コネクタ 351"/>
        <xdr:cNvCxnSpPr/>
      </xdr:nvCxnSpPr>
      <xdr:spPr>
        <a:xfrm>
          <a:off x="103886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96520</xdr:rowOff>
    </xdr:from>
    <xdr:ext cx="598805" cy="259080"/>
    <xdr:sp macro="" textlink="">
      <xdr:nvSpPr>
        <xdr:cNvPr id="353" name="普通建設事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149860</xdr:rowOff>
    </xdr:from>
    <xdr:to>
      <xdr:col>55</xdr:col>
      <xdr:colOff>88900</xdr:colOff>
      <xdr:row>50</xdr:row>
      <xdr:rowOff>149860</xdr:rowOff>
    </xdr:to>
    <xdr:cxnSp macro="">
      <xdr:nvCxnSpPr>
        <xdr:cNvPr id="354" name="直線コネクタ 353"/>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30480</xdr:rowOff>
    </xdr:from>
    <xdr:to>
      <xdr:col>55</xdr:col>
      <xdr:colOff>0</xdr:colOff>
      <xdr:row>57</xdr:row>
      <xdr:rowOff>63500</xdr:rowOff>
    </xdr:to>
    <xdr:cxnSp macro="">
      <xdr:nvCxnSpPr>
        <xdr:cNvPr id="355" name="直線コネクタ 354"/>
        <xdr:cNvCxnSpPr/>
      </xdr:nvCxnSpPr>
      <xdr:spPr>
        <a:xfrm>
          <a:off x="9639300" y="98031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89535</xdr:rowOff>
    </xdr:from>
    <xdr:ext cx="534670" cy="252095"/>
    <xdr:sp macro="" textlink="">
      <xdr:nvSpPr>
        <xdr:cNvPr id="356" name="普通建設事業費平均値テキスト"/>
        <xdr:cNvSpPr txBox="1"/>
      </xdr:nvSpPr>
      <xdr:spPr>
        <a:xfrm>
          <a:off x="10528300" y="986218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111125</xdr:rowOff>
    </xdr:from>
    <xdr:to>
      <xdr:col>55</xdr:col>
      <xdr:colOff>50800</xdr:colOff>
      <xdr:row>58</xdr:row>
      <xdr:rowOff>41275</xdr:rowOff>
    </xdr:to>
    <xdr:sp macro="" textlink="">
      <xdr:nvSpPr>
        <xdr:cNvPr id="357" name="フローチャート: 判断 356"/>
        <xdr:cNvSpPr/>
      </xdr:nvSpPr>
      <xdr:spPr>
        <a:xfrm>
          <a:off x="104267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22860</xdr:rowOff>
    </xdr:from>
    <xdr:to>
      <xdr:col>50</xdr:col>
      <xdr:colOff>114300</xdr:colOff>
      <xdr:row>57</xdr:row>
      <xdr:rowOff>30480</xdr:rowOff>
    </xdr:to>
    <xdr:cxnSp macro="">
      <xdr:nvCxnSpPr>
        <xdr:cNvPr id="358" name="直線コネクタ 357"/>
        <xdr:cNvCxnSpPr/>
      </xdr:nvCxnSpPr>
      <xdr:spPr>
        <a:xfrm>
          <a:off x="8750300" y="97955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76200</xdr:rowOff>
    </xdr:from>
    <xdr:to>
      <xdr:col>50</xdr:col>
      <xdr:colOff>165100</xdr:colOff>
      <xdr:row>58</xdr:row>
      <xdr:rowOff>6350</xdr:rowOff>
    </xdr:to>
    <xdr:sp macro="" textlink="">
      <xdr:nvSpPr>
        <xdr:cNvPr id="359" name="フローチャート: 判断 358"/>
        <xdr:cNvSpPr/>
      </xdr:nvSpPr>
      <xdr:spPr>
        <a:xfrm>
          <a:off x="9588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168910</xdr:rowOff>
    </xdr:from>
    <xdr:ext cx="527685" cy="252095"/>
    <xdr:sp macro="" textlink="">
      <xdr:nvSpPr>
        <xdr:cNvPr id="360" name="テキスト ボックス 359"/>
        <xdr:cNvSpPr txBox="1"/>
      </xdr:nvSpPr>
      <xdr:spPr>
        <a:xfrm>
          <a:off x="9371965" y="9941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22860</xdr:rowOff>
    </xdr:from>
    <xdr:to>
      <xdr:col>45</xdr:col>
      <xdr:colOff>177800</xdr:colOff>
      <xdr:row>58</xdr:row>
      <xdr:rowOff>11430</xdr:rowOff>
    </xdr:to>
    <xdr:cxnSp macro="">
      <xdr:nvCxnSpPr>
        <xdr:cNvPr id="361" name="直線コネクタ 360"/>
        <xdr:cNvCxnSpPr/>
      </xdr:nvCxnSpPr>
      <xdr:spPr>
        <a:xfrm flipV="1">
          <a:off x="7861300" y="979551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88265</xdr:rowOff>
    </xdr:from>
    <xdr:to>
      <xdr:col>46</xdr:col>
      <xdr:colOff>38100</xdr:colOff>
      <xdr:row>58</xdr:row>
      <xdr:rowOff>18415</xdr:rowOff>
    </xdr:to>
    <xdr:sp macro="" textlink="">
      <xdr:nvSpPr>
        <xdr:cNvPr id="362" name="フローチャート: 判断 361"/>
        <xdr:cNvSpPr/>
      </xdr:nvSpPr>
      <xdr:spPr>
        <a:xfrm>
          <a:off x="869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9525</xdr:rowOff>
    </xdr:from>
    <xdr:ext cx="527685" cy="252095"/>
    <xdr:sp macro="" textlink="">
      <xdr:nvSpPr>
        <xdr:cNvPr id="363" name="テキスト ボックス 362"/>
        <xdr:cNvSpPr txBox="1"/>
      </xdr:nvSpPr>
      <xdr:spPr>
        <a:xfrm>
          <a:off x="8482965" y="99536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11430</xdr:rowOff>
    </xdr:from>
    <xdr:to>
      <xdr:col>41</xdr:col>
      <xdr:colOff>50800</xdr:colOff>
      <xdr:row>58</xdr:row>
      <xdr:rowOff>26670</xdr:rowOff>
    </xdr:to>
    <xdr:cxnSp macro="">
      <xdr:nvCxnSpPr>
        <xdr:cNvPr id="364" name="直線コネクタ 363"/>
        <xdr:cNvCxnSpPr/>
      </xdr:nvCxnSpPr>
      <xdr:spPr>
        <a:xfrm flipV="1">
          <a:off x="6972300" y="99555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83820</xdr:rowOff>
    </xdr:from>
    <xdr:to>
      <xdr:col>41</xdr:col>
      <xdr:colOff>101600</xdr:colOff>
      <xdr:row>58</xdr:row>
      <xdr:rowOff>13970</xdr:rowOff>
    </xdr:to>
    <xdr:sp macro="" textlink="">
      <xdr:nvSpPr>
        <xdr:cNvPr id="365" name="フローチャート: 判断 364"/>
        <xdr:cNvSpPr/>
      </xdr:nvSpPr>
      <xdr:spPr>
        <a:xfrm>
          <a:off x="7810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30480</xdr:rowOff>
    </xdr:from>
    <xdr:ext cx="527685" cy="252095"/>
    <xdr:sp macro="" textlink="">
      <xdr:nvSpPr>
        <xdr:cNvPr id="366" name="テキスト ボックス 365"/>
        <xdr:cNvSpPr txBox="1"/>
      </xdr:nvSpPr>
      <xdr:spPr>
        <a:xfrm>
          <a:off x="7593965" y="9631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113030</xdr:rowOff>
    </xdr:from>
    <xdr:to>
      <xdr:col>36</xdr:col>
      <xdr:colOff>165100</xdr:colOff>
      <xdr:row>58</xdr:row>
      <xdr:rowOff>43180</xdr:rowOff>
    </xdr:to>
    <xdr:sp macro="" textlink="">
      <xdr:nvSpPr>
        <xdr:cNvPr id="367" name="フローチャート: 判断 366"/>
        <xdr:cNvSpPr/>
      </xdr:nvSpPr>
      <xdr:spPr>
        <a:xfrm>
          <a:off x="6921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59690</xdr:rowOff>
    </xdr:from>
    <xdr:ext cx="527685" cy="259080"/>
    <xdr:sp macro="" textlink="">
      <xdr:nvSpPr>
        <xdr:cNvPr id="368" name="テキスト ボックス 367"/>
        <xdr:cNvSpPr txBox="1"/>
      </xdr:nvSpPr>
      <xdr:spPr>
        <a:xfrm>
          <a:off x="6704965" y="96608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12065</xdr:rowOff>
    </xdr:from>
    <xdr:to>
      <xdr:col>55</xdr:col>
      <xdr:colOff>50800</xdr:colOff>
      <xdr:row>57</xdr:row>
      <xdr:rowOff>113665</xdr:rowOff>
    </xdr:to>
    <xdr:sp macro="" textlink="">
      <xdr:nvSpPr>
        <xdr:cNvPr id="374" name="楕円 373"/>
        <xdr:cNvSpPr/>
      </xdr:nvSpPr>
      <xdr:spPr>
        <a:xfrm>
          <a:off x="10426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34925</xdr:rowOff>
    </xdr:from>
    <xdr:ext cx="598805" cy="259080"/>
    <xdr:sp macro="" textlink="">
      <xdr:nvSpPr>
        <xdr:cNvPr id="375" name="普通建設事業費該当値テキスト"/>
        <xdr:cNvSpPr txBox="1"/>
      </xdr:nvSpPr>
      <xdr:spPr>
        <a:xfrm>
          <a:off x="10528300" y="9636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116,103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151130</xdr:rowOff>
    </xdr:from>
    <xdr:to>
      <xdr:col>50</xdr:col>
      <xdr:colOff>165100</xdr:colOff>
      <xdr:row>57</xdr:row>
      <xdr:rowOff>81280</xdr:rowOff>
    </xdr:to>
    <xdr:sp macro="" textlink="">
      <xdr:nvSpPr>
        <xdr:cNvPr id="376" name="楕円 375"/>
        <xdr:cNvSpPr/>
      </xdr:nvSpPr>
      <xdr:spPr>
        <a:xfrm>
          <a:off x="9588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97790</xdr:rowOff>
    </xdr:from>
    <xdr:ext cx="591820" cy="252095"/>
    <xdr:sp macro="" textlink="">
      <xdr:nvSpPr>
        <xdr:cNvPr id="377" name="テキスト ボックス 376"/>
        <xdr:cNvSpPr txBox="1"/>
      </xdr:nvSpPr>
      <xdr:spPr>
        <a:xfrm>
          <a:off x="9339580" y="952754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143510</xdr:rowOff>
    </xdr:from>
    <xdr:to>
      <xdr:col>46</xdr:col>
      <xdr:colOff>38100</xdr:colOff>
      <xdr:row>57</xdr:row>
      <xdr:rowOff>73660</xdr:rowOff>
    </xdr:to>
    <xdr:sp macro="" textlink="">
      <xdr:nvSpPr>
        <xdr:cNvPr id="378" name="楕円 377"/>
        <xdr:cNvSpPr/>
      </xdr:nvSpPr>
      <xdr:spPr>
        <a:xfrm>
          <a:off x="8699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90170</xdr:rowOff>
    </xdr:from>
    <xdr:ext cx="591820" cy="259080"/>
    <xdr:sp macro="" textlink="">
      <xdr:nvSpPr>
        <xdr:cNvPr id="379" name="テキスト ボックス 378"/>
        <xdr:cNvSpPr txBox="1"/>
      </xdr:nvSpPr>
      <xdr:spPr>
        <a:xfrm>
          <a:off x="8450580" y="95199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132080</xdr:rowOff>
    </xdr:from>
    <xdr:to>
      <xdr:col>41</xdr:col>
      <xdr:colOff>101600</xdr:colOff>
      <xdr:row>58</xdr:row>
      <xdr:rowOff>62230</xdr:rowOff>
    </xdr:to>
    <xdr:sp macro="" textlink="">
      <xdr:nvSpPr>
        <xdr:cNvPr id="380" name="楕円 379"/>
        <xdr:cNvSpPr/>
      </xdr:nvSpPr>
      <xdr:spPr>
        <a:xfrm>
          <a:off x="781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53340</xdr:rowOff>
    </xdr:from>
    <xdr:ext cx="527685" cy="252095"/>
    <xdr:sp macro="" textlink="">
      <xdr:nvSpPr>
        <xdr:cNvPr id="381" name="テキスト ボックス 380"/>
        <xdr:cNvSpPr txBox="1"/>
      </xdr:nvSpPr>
      <xdr:spPr>
        <a:xfrm>
          <a:off x="7593965" y="99974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147320</xdr:rowOff>
    </xdr:from>
    <xdr:to>
      <xdr:col>36</xdr:col>
      <xdr:colOff>165100</xdr:colOff>
      <xdr:row>58</xdr:row>
      <xdr:rowOff>77470</xdr:rowOff>
    </xdr:to>
    <xdr:sp macro="" textlink="">
      <xdr:nvSpPr>
        <xdr:cNvPr id="382" name="楕円 381"/>
        <xdr:cNvSpPr/>
      </xdr:nvSpPr>
      <xdr:spPr>
        <a:xfrm>
          <a:off x="6921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68580</xdr:rowOff>
    </xdr:from>
    <xdr:ext cx="527685" cy="259080"/>
    <xdr:sp macro="" textlink="">
      <xdr:nvSpPr>
        <xdr:cNvPr id="383" name="テキスト ボックス 382"/>
        <xdr:cNvSpPr txBox="1"/>
      </xdr:nvSpPr>
      <xdr:spPr>
        <a:xfrm>
          <a:off x="6704965" y="100126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92" name="テキスト ボックス 391"/>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935" cy="259080"/>
    <xdr:sp macro="" textlink="">
      <xdr:nvSpPr>
        <xdr:cNvPr id="395" name="テキスト ボックス 394"/>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095"/>
    <xdr:sp macro="" textlink="">
      <xdr:nvSpPr>
        <xdr:cNvPr id="399" name="テキスト ボックス 398"/>
        <xdr:cNvSpPr txBox="1"/>
      </xdr:nvSpPr>
      <xdr:spPr>
        <a:xfrm>
          <a:off x="6072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1" name="テキスト ボックス 40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8645" cy="259080"/>
    <xdr:sp macro="" textlink="">
      <xdr:nvSpPr>
        <xdr:cNvPr id="403" name="テキスト ボックス 402"/>
        <xdr:cNvSpPr txBox="1"/>
      </xdr:nvSpPr>
      <xdr:spPr>
        <a:xfrm>
          <a:off x="6008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405" name="テキスト ボックス 404"/>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36195</xdr:rowOff>
    </xdr:from>
    <xdr:ext cx="598805" cy="259080"/>
    <xdr:sp macro="" textlink="">
      <xdr:nvSpPr>
        <xdr:cNvPr id="410" name="普通建設事業費 （ うち新規整備　）最大値テキスト"/>
        <xdr:cNvSpPr txBox="1"/>
      </xdr:nvSpPr>
      <xdr:spPr>
        <a:xfrm>
          <a:off x="10528300" y="11866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120650</xdr:rowOff>
    </xdr:from>
    <xdr:to>
      <xdr:col>55</xdr:col>
      <xdr:colOff>0</xdr:colOff>
      <xdr:row>76</xdr:row>
      <xdr:rowOff>26670</xdr:rowOff>
    </xdr:to>
    <xdr:cxnSp macro="">
      <xdr:nvCxnSpPr>
        <xdr:cNvPr id="412" name="直線コネクタ 411"/>
        <xdr:cNvCxnSpPr/>
      </xdr:nvCxnSpPr>
      <xdr:spPr>
        <a:xfrm flipV="1">
          <a:off x="9639300" y="1297940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80010</xdr:rowOff>
    </xdr:from>
    <xdr:ext cx="534670" cy="259080"/>
    <xdr:sp macro="" textlink="">
      <xdr:nvSpPr>
        <xdr:cNvPr id="413" name="普通建設事業費 （ うち新規整備　）平均値テキスト"/>
        <xdr:cNvSpPr txBox="1"/>
      </xdr:nvSpPr>
      <xdr:spPr>
        <a:xfrm>
          <a:off x="10528300" y="13281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101600</xdr:rowOff>
    </xdr:from>
    <xdr:to>
      <xdr:col>55</xdr:col>
      <xdr:colOff>50800</xdr:colOff>
      <xdr:row>78</xdr:row>
      <xdr:rowOff>31750</xdr:rowOff>
    </xdr:to>
    <xdr:sp macro="" textlink="">
      <xdr:nvSpPr>
        <xdr:cNvPr id="414" name="フローチャート: 判断 41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92710</xdr:rowOff>
    </xdr:from>
    <xdr:to>
      <xdr:col>50</xdr:col>
      <xdr:colOff>114300</xdr:colOff>
      <xdr:row>76</xdr:row>
      <xdr:rowOff>26670</xdr:rowOff>
    </xdr:to>
    <xdr:cxnSp macro="">
      <xdr:nvCxnSpPr>
        <xdr:cNvPr id="415" name="直線コネクタ 414"/>
        <xdr:cNvCxnSpPr/>
      </xdr:nvCxnSpPr>
      <xdr:spPr>
        <a:xfrm>
          <a:off x="8750300" y="1278001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23495</xdr:rowOff>
    </xdr:from>
    <xdr:to>
      <xdr:col>50</xdr:col>
      <xdr:colOff>165100</xdr:colOff>
      <xdr:row>77</xdr:row>
      <xdr:rowOff>125095</xdr:rowOff>
    </xdr:to>
    <xdr:sp macro="" textlink="">
      <xdr:nvSpPr>
        <xdr:cNvPr id="416" name="フローチャート: 判断 415"/>
        <xdr:cNvSpPr/>
      </xdr:nvSpPr>
      <xdr:spPr>
        <a:xfrm>
          <a:off x="9588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116205</xdr:rowOff>
    </xdr:from>
    <xdr:ext cx="527685" cy="259080"/>
    <xdr:sp macro="" textlink="">
      <xdr:nvSpPr>
        <xdr:cNvPr id="417" name="テキスト ボックス 416"/>
        <xdr:cNvSpPr txBox="1"/>
      </xdr:nvSpPr>
      <xdr:spPr>
        <a:xfrm>
          <a:off x="9371965" y="133178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92710</xdr:rowOff>
    </xdr:from>
    <xdr:to>
      <xdr:col>45</xdr:col>
      <xdr:colOff>177800</xdr:colOff>
      <xdr:row>78</xdr:row>
      <xdr:rowOff>121920</xdr:rowOff>
    </xdr:to>
    <xdr:cxnSp macro="">
      <xdr:nvCxnSpPr>
        <xdr:cNvPr id="418" name="直線コネクタ 417"/>
        <xdr:cNvCxnSpPr/>
      </xdr:nvCxnSpPr>
      <xdr:spPr>
        <a:xfrm flipV="1">
          <a:off x="7861300" y="12780010"/>
          <a:ext cx="889000" cy="715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168275</xdr:rowOff>
    </xdr:from>
    <xdr:to>
      <xdr:col>46</xdr:col>
      <xdr:colOff>38100</xdr:colOff>
      <xdr:row>77</xdr:row>
      <xdr:rowOff>98425</xdr:rowOff>
    </xdr:to>
    <xdr:sp macro="" textlink="">
      <xdr:nvSpPr>
        <xdr:cNvPr id="419" name="フローチャート: 判断 418"/>
        <xdr:cNvSpPr/>
      </xdr:nvSpPr>
      <xdr:spPr>
        <a:xfrm>
          <a:off x="8699500" y="1319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89535</xdr:rowOff>
    </xdr:from>
    <xdr:ext cx="527685" cy="252095"/>
    <xdr:sp macro="" textlink="">
      <xdr:nvSpPr>
        <xdr:cNvPr id="420" name="テキスト ボックス 419"/>
        <xdr:cNvSpPr txBox="1"/>
      </xdr:nvSpPr>
      <xdr:spPr>
        <a:xfrm>
          <a:off x="8482965" y="132911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121920</xdr:rowOff>
    </xdr:from>
    <xdr:to>
      <xdr:col>41</xdr:col>
      <xdr:colOff>50800</xdr:colOff>
      <xdr:row>78</xdr:row>
      <xdr:rowOff>139700</xdr:rowOff>
    </xdr:to>
    <xdr:cxnSp macro="">
      <xdr:nvCxnSpPr>
        <xdr:cNvPr id="421" name="直線コネクタ 420"/>
        <xdr:cNvCxnSpPr/>
      </xdr:nvCxnSpPr>
      <xdr:spPr>
        <a:xfrm flipV="1">
          <a:off x="6972300" y="134950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6350</xdr:rowOff>
    </xdr:from>
    <xdr:to>
      <xdr:col>41</xdr:col>
      <xdr:colOff>101600</xdr:colOff>
      <xdr:row>77</xdr:row>
      <xdr:rowOff>107950</xdr:rowOff>
    </xdr:to>
    <xdr:sp macro="" textlink="">
      <xdr:nvSpPr>
        <xdr:cNvPr id="422" name="フローチャート: 判断 421"/>
        <xdr:cNvSpPr/>
      </xdr:nvSpPr>
      <xdr:spPr>
        <a:xfrm>
          <a:off x="7810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124460</xdr:rowOff>
    </xdr:from>
    <xdr:ext cx="527685" cy="259080"/>
    <xdr:sp macro="" textlink="">
      <xdr:nvSpPr>
        <xdr:cNvPr id="423" name="テキスト ボックス 422"/>
        <xdr:cNvSpPr txBox="1"/>
      </xdr:nvSpPr>
      <xdr:spPr>
        <a:xfrm>
          <a:off x="7593965" y="12983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24765</xdr:rowOff>
    </xdr:from>
    <xdr:to>
      <xdr:col>36</xdr:col>
      <xdr:colOff>165100</xdr:colOff>
      <xdr:row>77</xdr:row>
      <xdr:rowOff>126365</xdr:rowOff>
    </xdr:to>
    <xdr:sp macro="" textlink="">
      <xdr:nvSpPr>
        <xdr:cNvPr id="424" name="フローチャート: 判断 423"/>
        <xdr:cNvSpPr/>
      </xdr:nvSpPr>
      <xdr:spPr>
        <a:xfrm>
          <a:off x="6921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143510</xdr:rowOff>
    </xdr:from>
    <xdr:ext cx="527685" cy="252095"/>
    <xdr:sp macro="" textlink="">
      <xdr:nvSpPr>
        <xdr:cNvPr id="425" name="テキスト ボックス 424"/>
        <xdr:cNvSpPr txBox="1"/>
      </xdr:nvSpPr>
      <xdr:spPr>
        <a:xfrm>
          <a:off x="6704965" y="130022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69850</xdr:rowOff>
    </xdr:from>
    <xdr:to>
      <xdr:col>55</xdr:col>
      <xdr:colOff>50800</xdr:colOff>
      <xdr:row>75</xdr:row>
      <xdr:rowOff>171450</xdr:rowOff>
    </xdr:to>
    <xdr:sp macro="" textlink="">
      <xdr:nvSpPr>
        <xdr:cNvPr id="431" name="楕円 430"/>
        <xdr:cNvSpPr/>
      </xdr:nvSpPr>
      <xdr:spPr>
        <a:xfrm>
          <a:off x="104267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92710</xdr:rowOff>
    </xdr:from>
    <xdr:ext cx="534670" cy="259080"/>
    <xdr:sp macro="" textlink="">
      <xdr:nvSpPr>
        <xdr:cNvPr id="432" name="普通建設事業費 （ うち新規整備　）該当値テキスト"/>
        <xdr:cNvSpPr txBox="1"/>
      </xdr:nvSpPr>
      <xdr:spPr>
        <a:xfrm>
          <a:off x="10528300" y="12780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147320</xdr:rowOff>
    </xdr:from>
    <xdr:to>
      <xdr:col>50</xdr:col>
      <xdr:colOff>165100</xdr:colOff>
      <xdr:row>76</xdr:row>
      <xdr:rowOff>77470</xdr:rowOff>
    </xdr:to>
    <xdr:sp macro="" textlink="">
      <xdr:nvSpPr>
        <xdr:cNvPr id="433" name="楕円 432"/>
        <xdr:cNvSpPr/>
      </xdr:nvSpPr>
      <xdr:spPr>
        <a:xfrm>
          <a:off x="9588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93980</xdr:rowOff>
    </xdr:from>
    <xdr:ext cx="527685" cy="259080"/>
    <xdr:sp macro="" textlink="">
      <xdr:nvSpPr>
        <xdr:cNvPr id="434" name="テキスト ボックス 433"/>
        <xdr:cNvSpPr txBox="1"/>
      </xdr:nvSpPr>
      <xdr:spPr>
        <a:xfrm>
          <a:off x="9371965" y="127812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41910</xdr:rowOff>
    </xdr:from>
    <xdr:to>
      <xdr:col>46</xdr:col>
      <xdr:colOff>38100</xdr:colOff>
      <xdr:row>74</xdr:row>
      <xdr:rowOff>143510</xdr:rowOff>
    </xdr:to>
    <xdr:sp macro="" textlink="">
      <xdr:nvSpPr>
        <xdr:cNvPr id="435" name="楕円 434"/>
        <xdr:cNvSpPr/>
      </xdr:nvSpPr>
      <xdr:spPr>
        <a:xfrm>
          <a:off x="86995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160020</xdr:rowOff>
    </xdr:from>
    <xdr:ext cx="527685" cy="259080"/>
    <xdr:sp macro="" textlink="">
      <xdr:nvSpPr>
        <xdr:cNvPr id="436" name="テキスト ボックス 435"/>
        <xdr:cNvSpPr txBox="1"/>
      </xdr:nvSpPr>
      <xdr:spPr>
        <a:xfrm>
          <a:off x="8482965" y="12504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71120</xdr:rowOff>
    </xdr:from>
    <xdr:to>
      <xdr:col>41</xdr:col>
      <xdr:colOff>101600</xdr:colOff>
      <xdr:row>79</xdr:row>
      <xdr:rowOff>1270</xdr:rowOff>
    </xdr:to>
    <xdr:sp macro="" textlink="">
      <xdr:nvSpPr>
        <xdr:cNvPr id="437" name="楕円 436"/>
        <xdr:cNvSpPr/>
      </xdr:nvSpPr>
      <xdr:spPr>
        <a:xfrm>
          <a:off x="7810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163830</xdr:rowOff>
    </xdr:from>
    <xdr:ext cx="462915" cy="259080"/>
    <xdr:sp macro="" textlink="">
      <xdr:nvSpPr>
        <xdr:cNvPr id="438" name="テキスト ボックス 437"/>
        <xdr:cNvSpPr txBox="1"/>
      </xdr:nvSpPr>
      <xdr:spPr>
        <a:xfrm>
          <a:off x="7626350" y="135369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9" name="楕円 438"/>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10160</xdr:rowOff>
    </xdr:from>
    <xdr:ext cx="462915" cy="259080"/>
    <xdr:sp macro="" textlink="">
      <xdr:nvSpPr>
        <xdr:cNvPr id="440" name="テキスト ボックス 439"/>
        <xdr:cNvSpPr txBox="1"/>
      </xdr:nvSpPr>
      <xdr:spPr>
        <a:xfrm>
          <a:off x="6737350" y="13554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9" name="テキスト ボックス 448"/>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52" name="テキスト ボックス 451"/>
        <xdr:cNvSpPr txBox="1"/>
      </xdr:nvSpPr>
      <xdr:spPr>
        <a:xfrm>
          <a:off x="6355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8645" cy="252095"/>
    <xdr:sp macro="" textlink="">
      <xdr:nvSpPr>
        <xdr:cNvPr id="454" name="テキスト ボックス 453"/>
        <xdr:cNvSpPr txBox="1"/>
      </xdr:nvSpPr>
      <xdr:spPr>
        <a:xfrm>
          <a:off x="6008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8645" cy="259080"/>
    <xdr:sp macro="" textlink="">
      <xdr:nvSpPr>
        <xdr:cNvPr id="456" name="テキスト ボックス 455"/>
        <xdr:cNvSpPr txBox="1"/>
      </xdr:nvSpPr>
      <xdr:spPr>
        <a:xfrm>
          <a:off x="6008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8645" cy="252095"/>
    <xdr:sp macro="" textlink="">
      <xdr:nvSpPr>
        <xdr:cNvPr id="458" name="テキスト ボックス 457"/>
        <xdr:cNvSpPr txBox="1"/>
      </xdr:nvSpPr>
      <xdr:spPr>
        <a:xfrm>
          <a:off x="6008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8645" cy="258445"/>
    <xdr:sp macro="" textlink="">
      <xdr:nvSpPr>
        <xdr:cNvPr id="460" name="テキスト ボックス 459"/>
        <xdr:cNvSpPr txBox="1"/>
      </xdr:nvSpPr>
      <xdr:spPr>
        <a:xfrm>
          <a:off x="6008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645" cy="259080"/>
    <xdr:sp macro="" textlink="">
      <xdr:nvSpPr>
        <xdr:cNvPr id="462" name="テキスト ボックス 461"/>
        <xdr:cNvSpPr txBox="1"/>
      </xdr:nvSpPr>
      <xdr:spPr>
        <a:xfrm>
          <a:off x="6008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64" name="テキスト ボックス 463"/>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57785</xdr:rowOff>
    </xdr:from>
    <xdr:to>
      <xdr:col>54</xdr:col>
      <xdr:colOff>189865</xdr:colOff>
      <xdr:row>99</xdr:row>
      <xdr:rowOff>63500</xdr:rowOff>
    </xdr:to>
    <xdr:cxnSp macro="">
      <xdr:nvCxnSpPr>
        <xdr:cNvPr id="466" name="直線コネクタ 465"/>
        <xdr:cNvCxnSpPr/>
      </xdr:nvCxnSpPr>
      <xdr:spPr>
        <a:xfrm flipV="1">
          <a:off x="10475595" y="1565973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67310</xdr:rowOff>
    </xdr:from>
    <xdr:ext cx="534670" cy="259080"/>
    <xdr:sp macro="" textlink="">
      <xdr:nvSpPr>
        <xdr:cNvPr id="467" name="普通建設事業費 （ うち更新整備　）最小値テキスト"/>
        <xdr:cNvSpPr txBox="1"/>
      </xdr:nvSpPr>
      <xdr:spPr>
        <a:xfrm>
          <a:off x="10528300" y="17040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63500</xdr:rowOff>
    </xdr:from>
    <xdr:to>
      <xdr:col>55</xdr:col>
      <xdr:colOff>88900</xdr:colOff>
      <xdr:row>99</xdr:row>
      <xdr:rowOff>63500</xdr:rowOff>
    </xdr:to>
    <xdr:cxnSp macro="">
      <xdr:nvCxnSpPr>
        <xdr:cNvPr id="468" name="直線コネクタ 467"/>
        <xdr:cNvCxnSpPr/>
      </xdr:nvCxnSpPr>
      <xdr:spPr>
        <a:xfrm>
          <a:off x="10388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4445</xdr:rowOff>
    </xdr:from>
    <xdr:ext cx="598805" cy="259080"/>
    <xdr:sp macro="" textlink="">
      <xdr:nvSpPr>
        <xdr:cNvPr id="469" name="普通建設事業費 （ うち更新整備　）最大値テキスト"/>
        <xdr:cNvSpPr txBox="1"/>
      </xdr:nvSpPr>
      <xdr:spPr>
        <a:xfrm>
          <a:off x="10528300" y="15434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57785</xdr:rowOff>
    </xdr:from>
    <xdr:to>
      <xdr:col>55</xdr:col>
      <xdr:colOff>88900</xdr:colOff>
      <xdr:row>91</xdr:row>
      <xdr:rowOff>57785</xdr:rowOff>
    </xdr:to>
    <xdr:cxnSp macro="">
      <xdr:nvCxnSpPr>
        <xdr:cNvPr id="470" name="直線コネクタ 469"/>
        <xdr:cNvCxnSpPr/>
      </xdr:nvCxnSpPr>
      <xdr:spPr>
        <a:xfrm>
          <a:off x="10388600" y="1565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52705</xdr:rowOff>
    </xdr:from>
    <xdr:to>
      <xdr:col>55</xdr:col>
      <xdr:colOff>0</xdr:colOff>
      <xdr:row>98</xdr:row>
      <xdr:rowOff>80645</xdr:rowOff>
    </xdr:to>
    <xdr:cxnSp macro="">
      <xdr:nvCxnSpPr>
        <xdr:cNvPr id="471" name="直線コネクタ 470"/>
        <xdr:cNvCxnSpPr/>
      </xdr:nvCxnSpPr>
      <xdr:spPr>
        <a:xfrm>
          <a:off x="9639300" y="1685480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26670</xdr:rowOff>
    </xdr:from>
    <xdr:ext cx="534670" cy="259080"/>
    <xdr:sp macro="" textlink="">
      <xdr:nvSpPr>
        <xdr:cNvPr id="472" name="普通建設事業費 （ うち更新整備　）平均値テキスト"/>
        <xdr:cNvSpPr txBox="1"/>
      </xdr:nvSpPr>
      <xdr:spPr>
        <a:xfrm>
          <a:off x="10528300" y="16828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48260</xdr:rowOff>
    </xdr:from>
    <xdr:to>
      <xdr:col>55</xdr:col>
      <xdr:colOff>50800</xdr:colOff>
      <xdr:row>98</xdr:row>
      <xdr:rowOff>149860</xdr:rowOff>
    </xdr:to>
    <xdr:sp macro="" textlink="">
      <xdr:nvSpPr>
        <xdr:cNvPr id="473" name="フローチャート: 判断 472"/>
        <xdr:cNvSpPr/>
      </xdr:nvSpPr>
      <xdr:spPr>
        <a:xfrm>
          <a:off x="104267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52705</xdr:rowOff>
    </xdr:from>
    <xdr:to>
      <xdr:col>50</xdr:col>
      <xdr:colOff>114300</xdr:colOff>
      <xdr:row>98</xdr:row>
      <xdr:rowOff>95885</xdr:rowOff>
    </xdr:to>
    <xdr:cxnSp macro="">
      <xdr:nvCxnSpPr>
        <xdr:cNvPr id="474" name="直線コネクタ 473"/>
        <xdr:cNvCxnSpPr/>
      </xdr:nvCxnSpPr>
      <xdr:spPr>
        <a:xfrm flipV="1">
          <a:off x="8750300" y="168548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39370</xdr:rowOff>
    </xdr:from>
    <xdr:to>
      <xdr:col>50</xdr:col>
      <xdr:colOff>165100</xdr:colOff>
      <xdr:row>98</xdr:row>
      <xdr:rowOff>140970</xdr:rowOff>
    </xdr:to>
    <xdr:sp macro="" textlink="">
      <xdr:nvSpPr>
        <xdr:cNvPr id="475" name="フローチャート: 判断 474"/>
        <xdr:cNvSpPr/>
      </xdr:nvSpPr>
      <xdr:spPr>
        <a:xfrm>
          <a:off x="9588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132080</xdr:rowOff>
    </xdr:from>
    <xdr:ext cx="527685" cy="252095"/>
    <xdr:sp macro="" textlink="">
      <xdr:nvSpPr>
        <xdr:cNvPr id="476" name="テキスト ボックス 475"/>
        <xdr:cNvSpPr txBox="1"/>
      </xdr:nvSpPr>
      <xdr:spPr>
        <a:xfrm>
          <a:off x="9371965" y="169341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83185</xdr:rowOff>
    </xdr:from>
    <xdr:to>
      <xdr:col>45</xdr:col>
      <xdr:colOff>177800</xdr:colOff>
      <xdr:row>98</xdr:row>
      <xdr:rowOff>95885</xdr:rowOff>
    </xdr:to>
    <xdr:cxnSp macro="">
      <xdr:nvCxnSpPr>
        <xdr:cNvPr id="477" name="直線コネクタ 476"/>
        <xdr:cNvCxnSpPr/>
      </xdr:nvCxnSpPr>
      <xdr:spPr>
        <a:xfrm>
          <a:off x="7861300" y="168852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53340</xdr:rowOff>
    </xdr:from>
    <xdr:to>
      <xdr:col>46</xdr:col>
      <xdr:colOff>38100</xdr:colOff>
      <xdr:row>98</xdr:row>
      <xdr:rowOff>154940</xdr:rowOff>
    </xdr:to>
    <xdr:sp macro="" textlink="">
      <xdr:nvSpPr>
        <xdr:cNvPr id="478" name="フローチャート: 判断 477"/>
        <xdr:cNvSpPr/>
      </xdr:nvSpPr>
      <xdr:spPr>
        <a:xfrm>
          <a:off x="86995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146050</xdr:rowOff>
    </xdr:from>
    <xdr:ext cx="527685" cy="252095"/>
    <xdr:sp macro="" textlink="">
      <xdr:nvSpPr>
        <xdr:cNvPr id="479" name="テキスト ボックス 478"/>
        <xdr:cNvSpPr txBox="1"/>
      </xdr:nvSpPr>
      <xdr:spPr>
        <a:xfrm>
          <a:off x="8482965" y="169481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83185</xdr:rowOff>
    </xdr:from>
    <xdr:to>
      <xdr:col>41</xdr:col>
      <xdr:colOff>50800</xdr:colOff>
      <xdr:row>98</xdr:row>
      <xdr:rowOff>92710</xdr:rowOff>
    </xdr:to>
    <xdr:cxnSp macro="">
      <xdr:nvCxnSpPr>
        <xdr:cNvPr id="480" name="直線コネクタ 479"/>
        <xdr:cNvCxnSpPr/>
      </xdr:nvCxnSpPr>
      <xdr:spPr>
        <a:xfrm flipV="1">
          <a:off x="6972300" y="168852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48260</xdr:rowOff>
    </xdr:from>
    <xdr:to>
      <xdr:col>41</xdr:col>
      <xdr:colOff>101600</xdr:colOff>
      <xdr:row>98</xdr:row>
      <xdr:rowOff>149860</xdr:rowOff>
    </xdr:to>
    <xdr:sp macro="" textlink="">
      <xdr:nvSpPr>
        <xdr:cNvPr id="481" name="フローチャート: 判断 480"/>
        <xdr:cNvSpPr/>
      </xdr:nvSpPr>
      <xdr:spPr>
        <a:xfrm>
          <a:off x="7810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140970</xdr:rowOff>
    </xdr:from>
    <xdr:ext cx="527685" cy="259080"/>
    <xdr:sp macro="" textlink="">
      <xdr:nvSpPr>
        <xdr:cNvPr id="482" name="テキスト ボックス 481"/>
        <xdr:cNvSpPr txBox="1"/>
      </xdr:nvSpPr>
      <xdr:spPr>
        <a:xfrm>
          <a:off x="7593965" y="169430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74930</xdr:rowOff>
    </xdr:from>
    <xdr:to>
      <xdr:col>36</xdr:col>
      <xdr:colOff>165100</xdr:colOff>
      <xdr:row>99</xdr:row>
      <xdr:rowOff>4445</xdr:rowOff>
    </xdr:to>
    <xdr:sp macro="" textlink="">
      <xdr:nvSpPr>
        <xdr:cNvPr id="483" name="フローチャート: 判断 482"/>
        <xdr:cNvSpPr/>
      </xdr:nvSpPr>
      <xdr:spPr>
        <a:xfrm>
          <a:off x="6921500" y="16877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167005</xdr:rowOff>
    </xdr:from>
    <xdr:ext cx="527685" cy="252095"/>
    <xdr:sp macro="" textlink="">
      <xdr:nvSpPr>
        <xdr:cNvPr id="484" name="テキスト ボックス 483"/>
        <xdr:cNvSpPr txBox="1"/>
      </xdr:nvSpPr>
      <xdr:spPr>
        <a:xfrm>
          <a:off x="6704965" y="169691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29845</xdr:rowOff>
    </xdr:from>
    <xdr:to>
      <xdr:col>55</xdr:col>
      <xdr:colOff>50800</xdr:colOff>
      <xdr:row>98</xdr:row>
      <xdr:rowOff>132080</xdr:rowOff>
    </xdr:to>
    <xdr:sp macro="" textlink="">
      <xdr:nvSpPr>
        <xdr:cNvPr id="490" name="楕円 489"/>
        <xdr:cNvSpPr/>
      </xdr:nvSpPr>
      <xdr:spPr>
        <a:xfrm>
          <a:off x="104267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52705</xdr:rowOff>
    </xdr:from>
    <xdr:ext cx="534670" cy="252095"/>
    <xdr:sp macro="" textlink="">
      <xdr:nvSpPr>
        <xdr:cNvPr id="491" name="普通建設事業費 （ うち更新整備　）該当値テキスト"/>
        <xdr:cNvSpPr txBox="1"/>
      </xdr:nvSpPr>
      <xdr:spPr>
        <a:xfrm>
          <a:off x="10528300" y="166833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1905</xdr:rowOff>
    </xdr:from>
    <xdr:to>
      <xdr:col>50</xdr:col>
      <xdr:colOff>165100</xdr:colOff>
      <xdr:row>98</xdr:row>
      <xdr:rowOff>103505</xdr:rowOff>
    </xdr:to>
    <xdr:sp macro="" textlink="">
      <xdr:nvSpPr>
        <xdr:cNvPr id="492" name="楕円 491"/>
        <xdr:cNvSpPr/>
      </xdr:nvSpPr>
      <xdr:spPr>
        <a:xfrm>
          <a:off x="9588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120650</xdr:rowOff>
    </xdr:from>
    <xdr:ext cx="527685" cy="252095"/>
    <xdr:sp macro="" textlink="">
      <xdr:nvSpPr>
        <xdr:cNvPr id="493" name="テキスト ボックス 492"/>
        <xdr:cNvSpPr txBox="1"/>
      </xdr:nvSpPr>
      <xdr:spPr>
        <a:xfrm>
          <a:off x="9371965" y="165798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45085</xdr:rowOff>
    </xdr:from>
    <xdr:to>
      <xdr:col>46</xdr:col>
      <xdr:colOff>38100</xdr:colOff>
      <xdr:row>98</xdr:row>
      <xdr:rowOff>146685</xdr:rowOff>
    </xdr:to>
    <xdr:sp macro="" textlink="">
      <xdr:nvSpPr>
        <xdr:cNvPr id="494" name="楕円 493"/>
        <xdr:cNvSpPr/>
      </xdr:nvSpPr>
      <xdr:spPr>
        <a:xfrm>
          <a:off x="8699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163195</xdr:rowOff>
    </xdr:from>
    <xdr:ext cx="527685" cy="259080"/>
    <xdr:sp macro="" textlink="">
      <xdr:nvSpPr>
        <xdr:cNvPr id="495" name="テキスト ボックス 494"/>
        <xdr:cNvSpPr txBox="1"/>
      </xdr:nvSpPr>
      <xdr:spPr>
        <a:xfrm>
          <a:off x="8482965" y="166223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32385</xdr:rowOff>
    </xdr:from>
    <xdr:to>
      <xdr:col>41</xdr:col>
      <xdr:colOff>101600</xdr:colOff>
      <xdr:row>98</xdr:row>
      <xdr:rowOff>133985</xdr:rowOff>
    </xdr:to>
    <xdr:sp macro="" textlink="">
      <xdr:nvSpPr>
        <xdr:cNvPr id="496" name="楕円 495"/>
        <xdr:cNvSpPr/>
      </xdr:nvSpPr>
      <xdr:spPr>
        <a:xfrm>
          <a:off x="7810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150495</xdr:rowOff>
    </xdr:from>
    <xdr:ext cx="527685" cy="259080"/>
    <xdr:sp macro="" textlink="">
      <xdr:nvSpPr>
        <xdr:cNvPr id="497" name="テキスト ボックス 496"/>
        <xdr:cNvSpPr txBox="1"/>
      </xdr:nvSpPr>
      <xdr:spPr>
        <a:xfrm>
          <a:off x="7593965" y="166096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41910</xdr:rowOff>
    </xdr:from>
    <xdr:to>
      <xdr:col>36</xdr:col>
      <xdr:colOff>165100</xdr:colOff>
      <xdr:row>98</xdr:row>
      <xdr:rowOff>143510</xdr:rowOff>
    </xdr:to>
    <xdr:sp macro="" textlink="">
      <xdr:nvSpPr>
        <xdr:cNvPr id="498" name="楕円 497"/>
        <xdr:cNvSpPr/>
      </xdr:nvSpPr>
      <xdr:spPr>
        <a:xfrm>
          <a:off x="6921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160020</xdr:rowOff>
    </xdr:from>
    <xdr:ext cx="527685" cy="259080"/>
    <xdr:sp macro="" textlink="">
      <xdr:nvSpPr>
        <xdr:cNvPr id="499" name="テキスト ボックス 498"/>
        <xdr:cNvSpPr txBox="1"/>
      </xdr:nvSpPr>
      <xdr:spPr>
        <a:xfrm>
          <a:off x="6704965" y="16619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508" name="テキスト ボックス 507"/>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10" name="直線コネクタ 50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1935" cy="259080"/>
    <xdr:sp macro="" textlink="">
      <xdr:nvSpPr>
        <xdr:cNvPr id="511" name="テキスト ボックス 510"/>
        <xdr:cNvSpPr txBox="1"/>
      </xdr:nvSpPr>
      <xdr:spPr>
        <a:xfrm>
          <a:off x="12197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2" name="直線コネクタ 51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2095"/>
    <xdr:sp macro="" textlink="">
      <xdr:nvSpPr>
        <xdr:cNvPr id="513" name="テキスト ボックス 512"/>
        <xdr:cNvSpPr txBox="1"/>
      </xdr:nvSpPr>
      <xdr:spPr>
        <a:xfrm>
          <a:off x="11914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4" name="直線コネクタ 51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5" name="テキスト ボックス 51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6" name="直線コネクタ 51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2095"/>
    <xdr:sp macro="" textlink="">
      <xdr:nvSpPr>
        <xdr:cNvPr id="517" name="テキスト ボックス 516"/>
        <xdr:cNvSpPr txBox="1"/>
      </xdr:nvSpPr>
      <xdr:spPr>
        <a:xfrm>
          <a:off x="11914505" y="5664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8" name="直線コネクタ 51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9" name="テキスト ボックス 51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0" name="直線コネクタ 51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8645" cy="259080"/>
    <xdr:sp macro="" textlink="">
      <xdr:nvSpPr>
        <xdr:cNvPr id="521" name="テキスト ボックス 520"/>
        <xdr:cNvSpPr txBox="1"/>
      </xdr:nvSpPr>
      <xdr:spPr>
        <a:xfrm>
          <a:off x="11850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23" name="テキスト ボックス 522"/>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30480</xdr:rowOff>
    </xdr:from>
    <xdr:to>
      <xdr:col>85</xdr:col>
      <xdr:colOff>126365</xdr:colOff>
      <xdr:row>39</xdr:row>
      <xdr:rowOff>99060</xdr:rowOff>
    </xdr:to>
    <xdr:cxnSp macro="">
      <xdr:nvCxnSpPr>
        <xdr:cNvPr id="525" name="直線コネクタ 524"/>
        <xdr:cNvCxnSpPr/>
      </xdr:nvCxnSpPr>
      <xdr:spPr>
        <a:xfrm flipV="1">
          <a:off x="16317595" y="534543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2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7" name="直線コネクタ 52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148590</xdr:rowOff>
    </xdr:from>
    <xdr:ext cx="534670" cy="259080"/>
    <xdr:sp macro="" textlink="">
      <xdr:nvSpPr>
        <xdr:cNvPr id="528" name="災害復旧事業費最大値テキスト"/>
        <xdr:cNvSpPr txBox="1"/>
      </xdr:nvSpPr>
      <xdr:spPr>
        <a:xfrm>
          <a:off x="16370300" y="512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30480</xdr:rowOff>
    </xdr:from>
    <xdr:to>
      <xdr:col>86</xdr:col>
      <xdr:colOff>25400</xdr:colOff>
      <xdr:row>31</xdr:row>
      <xdr:rowOff>30480</xdr:rowOff>
    </xdr:to>
    <xdr:cxnSp macro="">
      <xdr:nvCxnSpPr>
        <xdr:cNvPr id="529" name="直線コネクタ 528"/>
        <xdr:cNvCxnSpPr/>
      </xdr:nvCxnSpPr>
      <xdr:spPr>
        <a:xfrm>
          <a:off x="16230600" y="534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19685</xdr:rowOff>
    </xdr:from>
    <xdr:to>
      <xdr:col>85</xdr:col>
      <xdr:colOff>127000</xdr:colOff>
      <xdr:row>39</xdr:row>
      <xdr:rowOff>45085</xdr:rowOff>
    </xdr:to>
    <xdr:cxnSp macro="">
      <xdr:nvCxnSpPr>
        <xdr:cNvPr id="530" name="直線コネクタ 529"/>
        <xdr:cNvCxnSpPr/>
      </xdr:nvCxnSpPr>
      <xdr:spPr>
        <a:xfrm>
          <a:off x="15481300" y="670623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97790</xdr:rowOff>
    </xdr:from>
    <xdr:ext cx="469900" cy="252095"/>
    <xdr:sp macro="" textlink="">
      <xdr:nvSpPr>
        <xdr:cNvPr id="531" name="災害復旧事業費平均値テキスト"/>
        <xdr:cNvSpPr txBox="1"/>
      </xdr:nvSpPr>
      <xdr:spPr>
        <a:xfrm>
          <a:off x="16370300" y="644144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74930</xdr:rowOff>
    </xdr:from>
    <xdr:to>
      <xdr:col>85</xdr:col>
      <xdr:colOff>177800</xdr:colOff>
      <xdr:row>39</xdr:row>
      <xdr:rowOff>5080</xdr:rowOff>
    </xdr:to>
    <xdr:sp macro="" textlink="">
      <xdr:nvSpPr>
        <xdr:cNvPr id="532" name="フローチャート: 判断 531"/>
        <xdr:cNvSpPr/>
      </xdr:nvSpPr>
      <xdr:spPr>
        <a:xfrm>
          <a:off x="16268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122555</xdr:rowOff>
    </xdr:from>
    <xdr:to>
      <xdr:col>81</xdr:col>
      <xdr:colOff>50800</xdr:colOff>
      <xdr:row>39</xdr:row>
      <xdr:rowOff>19685</xdr:rowOff>
    </xdr:to>
    <xdr:cxnSp macro="">
      <xdr:nvCxnSpPr>
        <xdr:cNvPr id="533" name="直線コネクタ 532"/>
        <xdr:cNvCxnSpPr/>
      </xdr:nvCxnSpPr>
      <xdr:spPr>
        <a:xfrm>
          <a:off x="14592300" y="66376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55245</xdr:rowOff>
    </xdr:from>
    <xdr:to>
      <xdr:col>81</xdr:col>
      <xdr:colOff>101600</xdr:colOff>
      <xdr:row>38</xdr:row>
      <xdr:rowOff>156845</xdr:rowOff>
    </xdr:to>
    <xdr:sp macro="" textlink="">
      <xdr:nvSpPr>
        <xdr:cNvPr id="534" name="フローチャート: 判断 533"/>
        <xdr:cNvSpPr/>
      </xdr:nvSpPr>
      <xdr:spPr>
        <a:xfrm>
          <a:off x="1543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1905</xdr:rowOff>
    </xdr:from>
    <xdr:ext cx="527685" cy="259080"/>
    <xdr:sp macro="" textlink="">
      <xdr:nvSpPr>
        <xdr:cNvPr id="535" name="テキスト ボックス 534"/>
        <xdr:cNvSpPr txBox="1"/>
      </xdr:nvSpPr>
      <xdr:spPr>
        <a:xfrm>
          <a:off x="15213965" y="6345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157480</xdr:rowOff>
    </xdr:from>
    <xdr:to>
      <xdr:col>76</xdr:col>
      <xdr:colOff>114300</xdr:colOff>
      <xdr:row>38</xdr:row>
      <xdr:rowOff>122555</xdr:rowOff>
    </xdr:to>
    <xdr:cxnSp macro="">
      <xdr:nvCxnSpPr>
        <xdr:cNvPr id="536" name="直線コネクタ 535"/>
        <xdr:cNvCxnSpPr/>
      </xdr:nvCxnSpPr>
      <xdr:spPr>
        <a:xfrm>
          <a:off x="13703300" y="6329680"/>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69215</xdr:rowOff>
    </xdr:from>
    <xdr:to>
      <xdr:col>76</xdr:col>
      <xdr:colOff>165100</xdr:colOff>
      <xdr:row>38</xdr:row>
      <xdr:rowOff>170815</xdr:rowOff>
    </xdr:to>
    <xdr:sp macro="" textlink="">
      <xdr:nvSpPr>
        <xdr:cNvPr id="537" name="フローチャート: 判断 536"/>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15875</xdr:rowOff>
    </xdr:from>
    <xdr:ext cx="462915" cy="259080"/>
    <xdr:sp macro="" textlink="">
      <xdr:nvSpPr>
        <xdr:cNvPr id="538" name="テキスト ボックス 537"/>
        <xdr:cNvSpPr txBox="1"/>
      </xdr:nvSpPr>
      <xdr:spPr>
        <a:xfrm>
          <a:off x="14357350" y="63595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157480</xdr:rowOff>
    </xdr:from>
    <xdr:to>
      <xdr:col>71</xdr:col>
      <xdr:colOff>177800</xdr:colOff>
      <xdr:row>37</xdr:row>
      <xdr:rowOff>71120</xdr:rowOff>
    </xdr:to>
    <xdr:cxnSp macro="">
      <xdr:nvCxnSpPr>
        <xdr:cNvPr id="539" name="直線コネクタ 538"/>
        <xdr:cNvCxnSpPr/>
      </xdr:nvCxnSpPr>
      <xdr:spPr>
        <a:xfrm flipV="1">
          <a:off x="12814300" y="632968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54610</xdr:rowOff>
    </xdr:from>
    <xdr:to>
      <xdr:col>72</xdr:col>
      <xdr:colOff>38100</xdr:colOff>
      <xdr:row>38</xdr:row>
      <xdr:rowOff>156210</xdr:rowOff>
    </xdr:to>
    <xdr:sp macro="" textlink="">
      <xdr:nvSpPr>
        <xdr:cNvPr id="540" name="フローチャート: 判断 539"/>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147320</xdr:rowOff>
    </xdr:from>
    <xdr:ext cx="527685" cy="259080"/>
    <xdr:sp macro="" textlink="">
      <xdr:nvSpPr>
        <xdr:cNvPr id="541" name="テキスト ボックス 540"/>
        <xdr:cNvSpPr txBox="1"/>
      </xdr:nvSpPr>
      <xdr:spPr>
        <a:xfrm>
          <a:off x="13435965" y="6662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70485</xdr:rowOff>
    </xdr:from>
    <xdr:to>
      <xdr:col>67</xdr:col>
      <xdr:colOff>101600</xdr:colOff>
      <xdr:row>39</xdr:row>
      <xdr:rowOff>635</xdr:rowOff>
    </xdr:to>
    <xdr:sp macro="" textlink="">
      <xdr:nvSpPr>
        <xdr:cNvPr id="542" name="フローチャート: 判断 541"/>
        <xdr:cNvSpPr/>
      </xdr:nvSpPr>
      <xdr:spPr>
        <a:xfrm>
          <a:off x="1276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163195</xdr:rowOff>
    </xdr:from>
    <xdr:ext cx="462915" cy="259080"/>
    <xdr:sp macro="" textlink="">
      <xdr:nvSpPr>
        <xdr:cNvPr id="543" name="テキスト ボックス 542"/>
        <xdr:cNvSpPr txBox="1"/>
      </xdr:nvSpPr>
      <xdr:spPr>
        <a:xfrm>
          <a:off x="12579350" y="66782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166370</xdr:rowOff>
    </xdr:from>
    <xdr:to>
      <xdr:col>85</xdr:col>
      <xdr:colOff>177800</xdr:colOff>
      <xdr:row>39</xdr:row>
      <xdr:rowOff>95885</xdr:rowOff>
    </xdr:to>
    <xdr:sp macro="" textlink="">
      <xdr:nvSpPr>
        <xdr:cNvPr id="549" name="楕円 548"/>
        <xdr:cNvSpPr/>
      </xdr:nvSpPr>
      <xdr:spPr>
        <a:xfrm>
          <a:off x="16268700" y="668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80645</xdr:rowOff>
    </xdr:from>
    <xdr:ext cx="469900" cy="259080"/>
    <xdr:sp macro="" textlink="">
      <xdr:nvSpPr>
        <xdr:cNvPr id="550" name="災害復旧事業費該当値テキスト"/>
        <xdr:cNvSpPr txBox="1"/>
      </xdr:nvSpPr>
      <xdr:spPr>
        <a:xfrm>
          <a:off x="16370300" y="6595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140335</xdr:rowOff>
    </xdr:from>
    <xdr:to>
      <xdr:col>81</xdr:col>
      <xdr:colOff>101600</xdr:colOff>
      <xdr:row>39</xdr:row>
      <xdr:rowOff>70485</xdr:rowOff>
    </xdr:to>
    <xdr:sp macro="" textlink="">
      <xdr:nvSpPr>
        <xdr:cNvPr id="551" name="楕円 550"/>
        <xdr:cNvSpPr/>
      </xdr:nvSpPr>
      <xdr:spPr>
        <a:xfrm>
          <a:off x="15430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61595</xdr:rowOff>
    </xdr:from>
    <xdr:ext cx="462915" cy="259080"/>
    <xdr:sp macro="" textlink="">
      <xdr:nvSpPr>
        <xdr:cNvPr id="552" name="テキスト ボックス 551"/>
        <xdr:cNvSpPr txBox="1"/>
      </xdr:nvSpPr>
      <xdr:spPr>
        <a:xfrm>
          <a:off x="15246350" y="67481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71755</xdr:rowOff>
    </xdr:from>
    <xdr:to>
      <xdr:col>76</xdr:col>
      <xdr:colOff>165100</xdr:colOff>
      <xdr:row>39</xdr:row>
      <xdr:rowOff>1905</xdr:rowOff>
    </xdr:to>
    <xdr:sp macro="" textlink="">
      <xdr:nvSpPr>
        <xdr:cNvPr id="553" name="楕円 552"/>
        <xdr:cNvSpPr/>
      </xdr:nvSpPr>
      <xdr:spPr>
        <a:xfrm>
          <a:off x="14541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164465</xdr:rowOff>
    </xdr:from>
    <xdr:ext cx="462915" cy="259080"/>
    <xdr:sp macro="" textlink="">
      <xdr:nvSpPr>
        <xdr:cNvPr id="554" name="テキスト ボックス 553"/>
        <xdr:cNvSpPr txBox="1"/>
      </xdr:nvSpPr>
      <xdr:spPr>
        <a:xfrm>
          <a:off x="14357350" y="6679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106680</xdr:rowOff>
    </xdr:from>
    <xdr:to>
      <xdr:col>72</xdr:col>
      <xdr:colOff>38100</xdr:colOff>
      <xdr:row>37</xdr:row>
      <xdr:rowOff>36830</xdr:rowOff>
    </xdr:to>
    <xdr:sp macro="" textlink="">
      <xdr:nvSpPr>
        <xdr:cNvPr id="555" name="楕円 554"/>
        <xdr:cNvSpPr/>
      </xdr:nvSpPr>
      <xdr:spPr>
        <a:xfrm>
          <a:off x="13652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53340</xdr:rowOff>
    </xdr:from>
    <xdr:ext cx="527685" cy="252095"/>
    <xdr:sp macro="" textlink="">
      <xdr:nvSpPr>
        <xdr:cNvPr id="556" name="テキスト ボックス 555"/>
        <xdr:cNvSpPr txBox="1"/>
      </xdr:nvSpPr>
      <xdr:spPr>
        <a:xfrm>
          <a:off x="13435965" y="60540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20320</xdr:rowOff>
    </xdr:from>
    <xdr:to>
      <xdr:col>67</xdr:col>
      <xdr:colOff>101600</xdr:colOff>
      <xdr:row>37</xdr:row>
      <xdr:rowOff>121920</xdr:rowOff>
    </xdr:to>
    <xdr:sp macro="" textlink="">
      <xdr:nvSpPr>
        <xdr:cNvPr id="557" name="楕円 556"/>
        <xdr:cNvSpPr/>
      </xdr:nvSpPr>
      <xdr:spPr>
        <a:xfrm>
          <a:off x="12763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138430</xdr:rowOff>
    </xdr:from>
    <xdr:ext cx="527685" cy="259080"/>
    <xdr:sp macro="" textlink="">
      <xdr:nvSpPr>
        <xdr:cNvPr id="558" name="テキスト ボックス 557"/>
        <xdr:cNvSpPr txBox="1"/>
      </xdr:nvSpPr>
      <xdr:spPr>
        <a:xfrm>
          <a:off x="12546965" y="61391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67" name="テキスト ボックス 566"/>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1935" cy="259080"/>
    <xdr:sp macro="" textlink="">
      <xdr:nvSpPr>
        <xdr:cNvPr id="570" name="テキスト ボックス 569"/>
        <xdr:cNvSpPr txBox="1"/>
      </xdr:nvSpPr>
      <xdr:spPr>
        <a:xfrm>
          <a:off x="12197080" y="963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1935" cy="259080"/>
    <xdr:sp macro="" textlink="">
      <xdr:nvSpPr>
        <xdr:cNvPr id="572" name="テキスト ボックス 571"/>
        <xdr:cNvSpPr txBox="1"/>
      </xdr:nvSpPr>
      <xdr:spPr>
        <a:xfrm>
          <a:off x="12197080" y="8874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74" name="テキスト ボックス 573"/>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76" name="直線コネクタ 575"/>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77"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79"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82"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2570" cy="259080"/>
    <xdr:sp macro="" textlink="">
      <xdr:nvSpPr>
        <xdr:cNvPr id="586" name="テキスト ボックス 585"/>
        <xdr:cNvSpPr txBox="1"/>
      </xdr:nvSpPr>
      <xdr:spPr>
        <a:xfrm>
          <a:off x="15356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2570" cy="259080"/>
    <xdr:sp macro="" textlink="">
      <xdr:nvSpPr>
        <xdr:cNvPr id="589" name="テキスト ボックス 588"/>
        <xdr:cNvSpPr txBox="1"/>
      </xdr:nvSpPr>
      <xdr:spPr>
        <a:xfrm>
          <a:off x="14467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2570" cy="259080"/>
    <xdr:sp macro="" textlink="">
      <xdr:nvSpPr>
        <xdr:cNvPr id="592" name="テキスト ボックス 591"/>
        <xdr:cNvSpPr txBox="1"/>
      </xdr:nvSpPr>
      <xdr:spPr>
        <a:xfrm>
          <a:off x="13578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2570" cy="252095"/>
    <xdr:sp macro="" textlink="">
      <xdr:nvSpPr>
        <xdr:cNvPr id="594" name="テキスト ボックス 593"/>
        <xdr:cNvSpPr txBox="1"/>
      </xdr:nvSpPr>
      <xdr:spPr>
        <a:xfrm>
          <a:off x="12689840" y="8741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601"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2570" cy="259080"/>
    <xdr:sp macro="" textlink="">
      <xdr:nvSpPr>
        <xdr:cNvPr id="603" name="テキスト ボックス 602"/>
        <xdr:cNvSpPr txBox="1"/>
      </xdr:nvSpPr>
      <xdr:spPr>
        <a:xfrm>
          <a:off x="15356840" y="9503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73660</xdr:rowOff>
    </xdr:from>
    <xdr:ext cx="242570" cy="259080"/>
    <xdr:sp macro="" textlink="">
      <xdr:nvSpPr>
        <xdr:cNvPr id="605" name="テキスト ボックス 604"/>
        <xdr:cNvSpPr txBox="1"/>
      </xdr:nvSpPr>
      <xdr:spPr>
        <a:xfrm>
          <a:off x="14467840" y="9503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73660</xdr:rowOff>
    </xdr:from>
    <xdr:ext cx="242570" cy="259080"/>
    <xdr:sp macro="" textlink="">
      <xdr:nvSpPr>
        <xdr:cNvPr id="607" name="テキスト ボックス 606"/>
        <xdr:cNvSpPr txBox="1"/>
      </xdr:nvSpPr>
      <xdr:spPr>
        <a:xfrm>
          <a:off x="13578840" y="9503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2570" cy="259080"/>
    <xdr:sp macro="" textlink="">
      <xdr:nvSpPr>
        <xdr:cNvPr id="609" name="テキスト ボックス 608"/>
        <xdr:cNvSpPr txBox="1"/>
      </xdr:nvSpPr>
      <xdr:spPr>
        <a:xfrm>
          <a:off x="12689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18" name="テキスト ボックス 617"/>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20" name="直線コネクタ 61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935" cy="259080"/>
    <xdr:sp macro="" textlink="">
      <xdr:nvSpPr>
        <xdr:cNvPr id="621" name="テキスト ボックス 620"/>
        <xdr:cNvSpPr txBox="1"/>
      </xdr:nvSpPr>
      <xdr:spPr>
        <a:xfrm>
          <a:off x="12197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2" name="直線コネクタ 62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88645" cy="252095"/>
    <xdr:sp macro="" textlink="">
      <xdr:nvSpPr>
        <xdr:cNvPr id="623" name="テキスト ボックス 622"/>
        <xdr:cNvSpPr txBox="1"/>
      </xdr:nvSpPr>
      <xdr:spPr>
        <a:xfrm>
          <a:off x="11850370" y="13174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4" name="直線コネクタ 62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88645" cy="259080"/>
    <xdr:sp macro="" textlink="">
      <xdr:nvSpPr>
        <xdr:cNvPr id="625" name="テキスト ボックス 624"/>
        <xdr:cNvSpPr txBox="1"/>
      </xdr:nvSpPr>
      <xdr:spPr>
        <a:xfrm>
          <a:off x="11850370" y="12847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6" name="直線コネクタ 62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88645" cy="252095"/>
    <xdr:sp macro="" textlink="">
      <xdr:nvSpPr>
        <xdr:cNvPr id="627" name="テキスト ボックス 626"/>
        <xdr:cNvSpPr txBox="1"/>
      </xdr:nvSpPr>
      <xdr:spPr>
        <a:xfrm>
          <a:off x="11850370" y="12522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8" name="直線コネクタ 62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8645" cy="258445"/>
    <xdr:sp macro="" textlink="">
      <xdr:nvSpPr>
        <xdr:cNvPr id="629" name="テキスト ボックス 628"/>
        <xdr:cNvSpPr txBox="1"/>
      </xdr:nvSpPr>
      <xdr:spPr>
        <a:xfrm>
          <a:off x="11850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30" name="直線コネクタ 62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8645" cy="259080"/>
    <xdr:sp macro="" textlink="">
      <xdr:nvSpPr>
        <xdr:cNvPr id="631" name="テキスト ボックス 630"/>
        <xdr:cNvSpPr txBox="1"/>
      </xdr:nvSpPr>
      <xdr:spPr>
        <a:xfrm>
          <a:off x="11850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33" name="テキスト ボックス 632"/>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109220</xdr:rowOff>
    </xdr:from>
    <xdr:to>
      <xdr:col>85</xdr:col>
      <xdr:colOff>126365</xdr:colOff>
      <xdr:row>78</xdr:row>
      <xdr:rowOff>166370</xdr:rowOff>
    </xdr:to>
    <xdr:cxnSp macro="">
      <xdr:nvCxnSpPr>
        <xdr:cNvPr id="635" name="直線コネクタ 634"/>
        <xdr:cNvCxnSpPr/>
      </xdr:nvCxnSpPr>
      <xdr:spPr>
        <a:xfrm flipV="1">
          <a:off x="16317595" y="11939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170180</xdr:rowOff>
    </xdr:from>
    <xdr:ext cx="534670" cy="259080"/>
    <xdr:sp macro="" textlink="">
      <xdr:nvSpPr>
        <xdr:cNvPr id="636" name="公債費最小値テキスト"/>
        <xdr:cNvSpPr txBox="1"/>
      </xdr:nvSpPr>
      <xdr:spPr>
        <a:xfrm>
          <a:off x="16370300" y="13543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166370</xdr:rowOff>
    </xdr:from>
    <xdr:to>
      <xdr:col>86</xdr:col>
      <xdr:colOff>25400</xdr:colOff>
      <xdr:row>78</xdr:row>
      <xdr:rowOff>166370</xdr:rowOff>
    </xdr:to>
    <xdr:cxnSp macro="">
      <xdr:nvCxnSpPr>
        <xdr:cNvPr id="637" name="直線コネクタ 636"/>
        <xdr:cNvCxnSpPr/>
      </xdr:nvCxnSpPr>
      <xdr:spPr>
        <a:xfrm>
          <a:off x="16230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55880</xdr:rowOff>
    </xdr:from>
    <xdr:ext cx="598805" cy="259080"/>
    <xdr:sp macro="" textlink="">
      <xdr:nvSpPr>
        <xdr:cNvPr id="638" name="公債費最大値テキスト"/>
        <xdr:cNvSpPr txBox="1"/>
      </xdr:nvSpPr>
      <xdr:spPr>
        <a:xfrm>
          <a:off x="16370300" y="1171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109220</xdr:rowOff>
    </xdr:from>
    <xdr:to>
      <xdr:col>86</xdr:col>
      <xdr:colOff>25400</xdr:colOff>
      <xdr:row>69</xdr:row>
      <xdr:rowOff>109220</xdr:rowOff>
    </xdr:to>
    <xdr:cxnSp macro="">
      <xdr:nvCxnSpPr>
        <xdr:cNvPr id="639" name="直線コネクタ 638"/>
        <xdr:cNvCxnSpPr/>
      </xdr:nvCxnSpPr>
      <xdr:spPr>
        <a:xfrm>
          <a:off x="16230600" y="1193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36195</xdr:rowOff>
    </xdr:from>
    <xdr:to>
      <xdr:col>85</xdr:col>
      <xdr:colOff>127000</xdr:colOff>
      <xdr:row>77</xdr:row>
      <xdr:rowOff>63500</xdr:rowOff>
    </xdr:to>
    <xdr:cxnSp macro="">
      <xdr:nvCxnSpPr>
        <xdr:cNvPr id="640" name="直線コネクタ 639"/>
        <xdr:cNvCxnSpPr/>
      </xdr:nvCxnSpPr>
      <xdr:spPr>
        <a:xfrm flipV="1">
          <a:off x="15481300" y="132378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116205</xdr:rowOff>
    </xdr:from>
    <xdr:ext cx="534670" cy="259080"/>
    <xdr:sp macro="" textlink="">
      <xdr:nvSpPr>
        <xdr:cNvPr id="641" name="公債費平均値テキスト"/>
        <xdr:cNvSpPr txBox="1"/>
      </xdr:nvSpPr>
      <xdr:spPr>
        <a:xfrm>
          <a:off x="16370300" y="13317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137795</xdr:rowOff>
    </xdr:from>
    <xdr:to>
      <xdr:col>85</xdr:col>
      <xdr:colOff>177800</xdr:colOff>
      <xdr:row>78</xdr:row>
      <xdr:rowOff>67945</xdr:rowOff>
    </xdr:to>
    <xdr:sp macro="" textlink="">
      <xdr:nvSpPr>
        <xdr:cNvPr id="642" name="フローチャート: 判断 641"/>
        <xdr:cNvSpPr/>
      </xdr:nvSpPr>
      <xdr:spPr>
        <a:xfrm>
          <a:off x="16268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48260</xdr:rowOff>
    </xdr:from>
    <xdr:to>
      <xdr:col>81</xdr:col>
      <xdr:colOff>50800</xdr:colOff>
      <xdr:row>77</xdr:row>
      <xdr:rowOff>63500</xdr:rowOff>
    </xdr:to>
    <xdr:cxnSp macro="">
      <xdr:nvCxnSpPr>
        <xdr:cNvPr id="643" name="直線コネクタ 642"/>
        <xdr:cNvCxnSpPr/>
      </xdr:nvCxnSpPr>
      <xdr:spPr>
        <a:xfrm>
          <a:off x="14592300" y="132499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146050</xdr:rowOff>
    </xdr:from>
    <xdr:to>
      <xdr:col>81</xdr:col>
      <xdr:colOff>101600</xdr:colOff>
      <xdr:row>78</xdr:row>
      <xdr:rowOff>76200</xdr:rowOff>
    </xdr:to>
    <xdr:sp macro="" textlink="">
      <xdr:nvSpPr>
        <xdr:cNvPr id="644" name="フローチャート: 判断 643"/>
        <xdr:cNvSpPr/>
      </xdr:nvSpPr>
      <xdr:spPr>
        <a:xfrm>
          <a:off x="1543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67310</xdr:rowOff>
    </xdr:from>
    <xdr:ext cx="527685" cy="259080"/>
    <xdr:sp macro="" textlink="">
      <xdr:nvSpPr>
        <xdr:cNvPr id="645" name="テキスト ボックス 644"/>
        <xdr:cNvSpPr txBox="1"/>
      </xdr:nvSpPr>
      <xdr:spPr>
        <a:xfrm>
          <a:off x="15213965" y="13440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48260</xdr:rowOff>
    </xdr:from>
    <xdr:to>
      <xdr:col>76</xdr:col>
      <xdr:colOff>114300</xdr:colOff>
      <xdr:row>77</xdr:row>
      <xdr:rowOff>151765</xdr:rowOff>
    </xdr:to>
    <xdr:cxnSp macro="">
      <xdr:nvCxnSpPr>
        <xdr:cNvPr id="646" name="直線コネクタ 645"/>
        <xdr:cNvCxnSpPr/>
      </xdr:nvCxnSpPr>
      <xdr:spPr>
        <a:xfrm flipV="1">
          <a:off x="13703300" y="1324991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160655</xdr:rowOff>
    </xdr:from>
    <xdr:to>
      <xdr:col>76</xdr:col>
      <xdr:colOff>165100</xdr:colOff>
      <xdr:row>78</xdr:row>
      <xdr:rowOff>90805</xdr:rowOff>
    </xdr:to>
    <xdr:sp macro="" textlink="">
      <xdr:nvSpPr>
        <xdr:cNvPr id="647" name="フローチャート: 判断 646"/>
        <xdr:cNvSpPr/>
      </xdr:nvSpPr>
      <xdr:spPr>
        <a:xfrm>
          <a:off x="14541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81915</xdr:rowOff>
    </xdr:from>
    <xdr:ext cx="527685" cy="259080"/>
    <xdr:sp macro="" textlink="">
      <xdr:nvSpPr>
        <xdr:cNvPr id="648" name="テキスト ボックス 647"/>
        <xdr:cNvSpPr txBox="1"/>
      </xdr:nvSpPr>
      <xdr:spPr>
        <a:xfrm>
          <a:off x="14324965" y="134550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151765</xdr:rowOff>
    </xdr:from>
    <xdr:to>
      <xdr:col>71</xdr:col>
      <xdr:colOff>177800</xdr:colOff>
      <xdr:row>77</xdr:row>
      <xdr:rowOff>151765</xdr:rowOff>
    </xdr:to>
    <xdr:cxnSp macro="">
      <xdr:nvCxnSpPr>
        <xdr:cNvPr id="649" name="直線コネクタ 648"/>
        <xdr:cNvCxnSpPr/>
      </xdr:nvCxnSpPr>
      <xdr:spPr>
        <a:xfrm flipV="1">
          <a:off x="12814300" y="13353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165100</xdr:rowOff>
    </xdr:from>
    <xdr:to>
      <xdr:col>72</xdr:col>
      <xdr:colOff>38100</xdr:colOff>
      <xdr:row>78</xdr:row>
      <xdr:rowOff>95250</xdr:rowOff>
    </xdr:to>
    <xdr:sp macro="" textlink="">
      <xdr:nvSpPr>
        <xdr:cNvPr id="650" name="フローチャート: 判断 649"/>
        <xdr:cNvSpPr/>
      </xdr:nvSpPr>
      <xdr:spPr>
        <a:xfrm>
          <a:off x="13652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86360</xdr:rowOff>
    </xdr:from>
    <xdr:ext cx="527685" cy="252095"/>
    <xdr:sp macro="" textlink="">
      <xdr:nvSpPr>
        <xdr:cNvPr id="651" name="テキスト ボックス 650"/>
        <xdr:cNvSpPr txBox="1"/>
      </xdr:nvSpPr>
      <xdr:spPr>
        <a:xfrm>
          <a:off x="13435965" y="134594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163195</xdr:rowOff>
    </xdr:from>
    <xdr:to>
      <xdr:col>67</xdr:col>
      <xdr:colOff>101600</xdr:colOff>
      <xdr:row>78</xdr:row>
      <xdr:rowOff>93345</xdr:rowOff>
    </xdr:to>
    <xdr:sp macro="" textlink="">
      <xdr:nvSpPr>
        <xdr:cNvPr id="652" name="フローチャート: 判断 651"/>
        <xdr:cNvSpPr/>
      </xdr:nvSpPr>
      <xdr:spPr>
        <a:xfrm>
          <a:off x="12763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84455</xdr:rowOff>
    </xdr:from>
    <xdr:ext cx="527685" cy="259080"/>
    <xdr:sp macro="" textlink="">
      <xdr:nvSpPr>
        <xdr:cNvPr id="653" name="テキスト ボックス 652"/>
        <xdr:cNvSpPr txBox="1"/>
      </xdr:nvSpPr>
      <xdr:spPr>
        <a:xfrm>
          <a:off x="12546965" y="13457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156845</xdr:rowOff>
    </xdr:from>
    <xdr:to>
      <xdr:col>85</xdr:col>
      <xdr:colOff>177800</xdr:colOff>
      <xdr:row>77</xdr:row>
      <xdr:rowOff>86995</xdr:rowOff>
    </xdr:to>
    <xdr:sp macro="" textlink="">
      <xdr:nvSpPr>
        <xdr:cNvPr id="659" name="楕円 658"/>
        <xdr:cNvSpPr/>
      </xdr:nvSpPr>
      <xdr:spPr>
        <a:xfrm>
          <a:off x="162687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8255</xdr:rowOff>
    </xdr:from>
    <xdr:ext cx="598805" cy="252095"/>
    <xdr:sp macro="" textlink="">
      <xdr:nvSpPr>
        <xdr:cNvPr id="660" name="公債費該当値テキスト"/>
        <xdr:cNvSpPr txBox="1"/>
      </xdr:nvSpPr>
      <xdr:spPr>
        <a:xfrm>
          <a:off x="16370300" y="1303845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124,182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12065</xdr:rowOff>
    </xdr:from>
    <xdr:to>
      <xdr:col>81</xdr:col>
      <xdr:colOff>101600</xdr:colOff>
      <xdr:row>77</xdr:row>
      <xdr:rowOff>113665</xdr:rowOff>
    </xdr:to>
    <xdr:sp macro="" textlink="">
      <xdr:nvSpPr>
        <xdr:cNvPr id="661" name="楕円 660"/>
        <xdr:cNvSpPr/>
      </xdr:nvSpPr>
      <xdr:spPr>
        <a:xfrm>
          <a:off x="15430500" y="132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130175</xdr:rowOff>
    </xdr:from>
    <xdr:ext cx="591820" cy="259080"/>
    <xdr:sp macro="" textlink="">
      <xdr:nvSpPr>
        <xdr:cNvPr id="662" name="テキスト ボックス 661"/>
        <xdr:cNvSpPr txBox="1"/>
      </xdr:nvSpPr>
      <xdr:spPr>
        <a:xfrm>
          <a:off x="15181580" y="129889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168910</xdr:rowOff>
    </xdr:from>
    <xdr:to>
      <xdr:col>76</xdr:col>
      <xdr:colOff>165100</xdr:colOff>
      <xdr:row>77</xdr:row>
      <xdr:rowOff>99060</xdr:rowOff>
    </xdr:to>
    <xdr:sp macro="" textlink="">
      <xdr:nvSpPr>
        <xdr:cNvPr id="663" name="楕円 662"/>
        <xdr:cNvSpPr/>
      </xdr:nvSpPr>
      <xdr:spPr>
        <a:xfrm>
          <a:off x="145415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115570</xdr:rowOff>
    </xdr:from>
    <xdr:ext cx="591820" cy="259080"/>
    <xdr:sp macro="" textlink="">
      <xdr:nvSpPr>
        <xdr:cNvPr id="664" name="テキスト ボックス 663"/>
        <xdr:cNvSpPr txBox="1"/>
      </xdr:nvSpPr>
      <xdr:spPr>
        <a:xfrm>
          <a:off x="14292580" y="129743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100965</xdr:rowOff>
    </xdr:from>
    <xdr:to>
      <xdr:col>72</xdr:col>
      <xdr:colOff>38100</xdr:colOff>
      <xdr:row>78</xdr:row>
      <xdr:rowOff>31115</xdr:rowOff>
    </xdr:to>
    <xdr:sp macro="" textlink="">
      <xdr:nvSpPr>
        <xdr:cNvPr id="665" name="楕円 664"/>
        <xdr:cNvSpPr/>
      </xdr:nvSpPr>
      <xdr:spPr>
        <a:xfrm>
          <a:off x="13652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47625</xdr:rowOff>
    </xdr:from>
    <xdr:ext cx="527685" cy="259080"/>
    <xdr:sp macro="" textlink="">
      <xdr:nvSpPr>
        <xdr:cNvPr id="666" name="テキスト ボックス 665"/>
        <xdr:cNvSpPr txBox="1"/>
      </xdr:nvSpPr>
      <xdr:spPr>
        <a:xfrm>
          <a:off x="13435965" y="13077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100965</xdr:rowOff>
    </xdr:from>
    <xdr:to>
      <xdr:col>67</xdr:col>
      <xdr:colOff>101600</xdr:colOff>
      <xdr:row>78</xdr:row>
      <xdr:rowOff>31115</xdr:rowOff>
    </xdr:to>
    <xdr:sp macro="" textlink="">
      <xdr:nvSpPr>
        <xdr:cNvPr id="667" name="楕円 666"/>
        <xdr:cNvSpPr/>
      </xdr:nvSpPr>
      <xdr:spPr>
        <a:xfrm>
          <a:off x="12763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47625</xdr:rowOff>
    </xdr:from>
    <xdr:ext cx="527685" cy="259080"/>
    <xdr:sp macro="" textlink="">
      <xdr:nvSpPr>
        <xdr:cNvPr id="668" name="テキスト ボックス 667"/>
        <xdr:cNvSpPr txBox="1"/>
      </xdr:nvSpPr>
      <xdr:spPr>
        <a:xfrm>
          <a:off x="12546965" y="13077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77" name="テキスト ボックス 676"/>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935" cy="259080"/>
    <xdr:sp macro="" textlink="">
      <xdr:nvSpPr>
        <xdr:cNvPr id="680" name="テキスト ボックス 679"/>
        <xdr:cNvSpPr txBox="1"/>
      </xdr:nvSpPr>
      <xdr:spPr>
        <a:xfrm>
          <a:off x="12197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88645" cy="259080"/>
    <xdr:sp macro="" textlink="">
      <xdr:nvSpPr>
        <xdr:cNvPr id="682" name="テキスト ボックス 681"/>
        <xdr:cNvSpPr txBox="1"/>
      </xdr:nvSpPr>
      <xdr:spPr>
        <a:xfrm>
          <a:off x="11850370" y="1649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645" cy="252095"/>
    <xdr:sp macro="" textlink="">
      <xdr:nvSpPr>
        <xdr:cNvPr id="684" name="テキスト ボックス 683"/>
        <xdr:cNvSpPr txBox="1"/>
      </xdr:nvSpPr>
      <xdr:spPr>
        <a:xfrm>
          <a:off x="11850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645" cy="259080"/>
    <xdr:sp macro="" textlink="">
      <xdr:nvSpPr>
        <xdr:cNvPr id="686" name="テキスト ボックス 685"/>
        <xdr:cNvSpPr txBox="1"/>
      </xdr:nvSpPr>
      <xdr:spPr>
        <a:xfrm>
          <a:off x="11850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645" cy="259080"/>
    <xdr:sp macro="" textlink="">
      <xdr:nvSpPr>
        <xdr:cNvPr id="688" name="テキスト ボックス 687"/>
        <xdr:cNvSpPr txBox="1"/>
      </xdr:nvSpPr>
      <xdr:spPr>
        <a:xfrm>
          <a:off x="11850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78815" cy="252095"/>
    <xdr:sp macro="" textlink="">
      <xdr:nvSpPr>
        <xdr:cNvPr id="690" name="テキスト ボックス 689"/>
        <xdr:cNvSpPr txBox="1"/>
      </xdr:nvSpPr>
      <xdr:spPr>
        <a:xfrm>
          <a:off x="11760200" y="14970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70485</xdr:rowOff>
    </xdr:from>
    <xdr:to>
      <xdr:col>85</xdr:col>
      <xdr:colOff>126365</xdr:colOff>
      <xdr:row>99</xdr:row>
      <xdr:rowOff>42545</xdr:rowOff>
    </xdr:to>
    <xdr:cxnSp macro="">
      <xdr:nvCxnSpPr>
        <xdr:cNvPr id="692" name="直線コネクタ 691"/>
        <xdr:cNvCxnSpPr/>
      </xdr:nvCxnSpPr>
      <xdr:spPr>
        <a:xfrm flipV="1">
          <a:off x="16317595" y="15500985"/>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46355</xdr:rowOff>
    </xdr:from>
    <xdr:ext cx="469900" cy="259080"/>
    <xdr:sp macro="" textlink="">
      <xdr:nvSpPr>
        <xdr:cNvPr id="693" name="積立金最小値テキスト"/>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42545</xdr:rowOff>
    </xdr:from>
    <xdr:to>
      <xdr:col>86</xdr:col>
      <xdr:colOff>25400</xdr:colOff>
      <xdr:row>99</xdr:row>
      <xdr:rowOff>42545</xdr:rowOff>
    </xdr:to>
    <xdr:cxnSp macro="">
      <xdr:nvCxnSpPr>
        <xdr:cNvPr id="694" name="直線コネクタ 693"/>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17780</xdr:rowOff>
    </xdr:from>
    <xdr:ext cx="598805" cy="252095"/>
    <xdr:sp macro="" textlink="">
      <xdr:nvSpPr>
        <xdr:cNvPr id="695" name="積立金最大値テキスト"/>
        <xdr:cNvSpPr txBox="1"/>
      </xdr:nvSpPr>
      <xdr:spPr>
        <a:xfrm>
          <a:off x="16370300" y="1527683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70485</xdr:rowOff>
    </xdr:from>
    <xdr:to>
      <xdr:col>86</xdr:col>
      <xdr:colOff>25400</xdr:colOff>
      <xdr:row>90</xdr:row>
      <xdr:rowOff>70485</xdr:rowOff>
    </xdr:to>
    <xdr:cxnSp macro="">
      <xdr:nvCxnSpPr>
        <xdr:cNvPr id="696" name="直線コネクタ 695"/>
        <xdr:cNvCxnSpPr/>
      </xdr:nvCxnSpPr>
      <xdr:spPr>
        <a:xfrm>
          <a:off x="16230600" y="1550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129540</xdr:rowOff>
    </xdr:from>
    <xdr:to>
      <xdr:col>85</xdr:col>
      <xdr:colOff>127000</xdr:colOff>
      <xdr:row>98</xdr:row>
      <xdr:rowOff>170180</xdr:rowOff>
    </xdr:to>
    <xdr:cxnSp macro="">
      <xdr:nvCxnSpPr>
        <xdr:cNvPr id="697" name="直線コネクタ 696"/>
        <xdr:cNvCxnSpPr/>
      </xdr:nvCxnSpPr>
      <xdr:spPr>
        <a:xfrm>
          <a:off x="15481300" y="1693164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104140</xdr:rowOff>
    </xdr:from>
    <xdr:ext cx="534670" cy="259080"/>
    <xdr:sp macro="" textlink="">
      <xdr:nvSpPr>
        <xdr:cNvPr id="698" name="積立金平均値テキスト"/>
        <xdr:cNvSpPr txBox="1"/>
      </xdr:nvSpPr>
      <xdr:spPr>
        <a:xfrm>
          <a:off x="16370300" y="16734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81280</xdr:rowOff>
    </xdr:from>
    <xdr:to>
      <xdr:col>85</xdr:col>
      <xdr:colOff>177800</xdr:colOff>
      <xdr:row>99</xdr:row>
      <xdr:rowOff>11430</xdr:rowOff>
    </xdr:to>
    <xdr:sp macro="" textlink="">
      <xdr:nvSpPr>
        <xdr:cNvPr id="699" name="フローチャート: 判断 698"/>
        <xdr:cNvSpPr/>
      </xdr:nvSpPr>
      <xdr:spPr>
        <a:xfrm>
          <a:off x="162687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123825</xdr:rowOff>
    </xdr:from>
    <xdr:to>
      <xdr:col>81</xdr:col>
      <xdr:colOff>50800</xdr:colOff>
      <xdr:row>98</xdr:row>
      <xdr:rowOff>129540</xdr:rowOff>
    </xdr:to>
    <xdr:cxnSp macro="">
      <xdr:nvCxnSpPr>
        <xdr:cNvPr id="700" name="直線コネクタ 699"/>
        <xdr:cNvCxnSpPr/>
      </xdr:nvCxnSpPr>
      <xdr:spPr>
        <a:xfrm>
          <a:off x="14592300" y="169259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72390</xdr:rowOff>
    </xdr:from>
    <xdr:to>
      <xdr:col>81</xdr:col>
      <xdr:colOff>101600</xdr:colOff>
      <xdr:row>99</xdr:row>
      <xdr:rowOff>2540</xdr:rowOff>
    </xdr:to>
    <xdr:sp macro="" textlink="">
      <xdr:nvSpPr>
        <xdr:cNvPr id="701" name="フローチャート: 判断 700"/>
        <xdr:cNvSpPr/>
      </xdr:nvSpPr>
      <xdr:spPr>
        <a:xfrm>
          <a:off x="15430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19050</xdr:rowOff>
    </xdr:from>
    <xdr:ext cx="527685" cy="252095"/>
    <xdr:sp macro="" textlink="">
      <xdr:nvSpPr>
        <xdr:cNvPr id="702" name="テキスト ボックス 701"/>
        <xdr:cNvSpPr txBox="1"/>
      </xdr:nvSpPr>
      <xdr:spPr>
        <a:xfrm>
          <a:off x="15213965" y="166497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111125</xdr:rowOff>
    </xdr:from>
    <xdr:to>
      <xdr:col>76</xdr:col>
      <xdr:colOff>114300</xdr:colOff>
      <xdr:row>98</xdr:row>
      <xdr:rowOff>123825</xdr:rowOff>
    </xdr:to>
    <xdr:cxnSp macro="">
      <xdr:nvCxnSpPr>
        <xdr:cNvPr id="703" name="直線コネクタ 702"/>
        <xdr:cNvCxnSpPr/>
      </xdr:nvCxnSpPr>
      <xdr:spPr>
        <a:xfrm>
          <a:off x="13703300" y="169132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104775</xdr:rowOff>
    </xdr:from>
    <xdr:to>
      <xdr:col>76</xdr:col>
      <xdr:colOff>165100</xdr:colOff>
      <xdr:row>99</xdr:row>
      <xdr:rowOff>34925</xdr:rowOff>
    </xdr:to>
    <xdr:sp macro="" textlink="">
      <xdr:nvSpPr>
        <xdr:cNvPr id="704" name="フローチャート: 判断 703"/>
        <xdr:cNvSpPr/>
      </xdr:nvSpPr>
      <xdr:spPr>
        <a:xfrm>
          <a:off x="14541500" y="1690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26035</xdr:rowOff>
    </xdr:from>
    <xdr:ext cx="527685" cy="259080"/>
    <xdr:sp macro="" textlink="">
      <xdr:nvSpPr>
        <xdr:cNvPr id="705" name="テキスト ボックス 704"/>
        <xdr:cNvSpPr txBox="1"/>
      </xdr:nvSpPr>
      <xdr:spPr>
        <a:xfrm>
          <a:off x="14324965" y="169995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111125</xdr:rowOff>
    </xdr:from>
    <xdr:to>
      <xdr:col>71</xdr:col>
      <xdr:colOff>177800</xdr:colOff>
      <xdr:row>98</xdr:row>
      <xdr:rowOff>146050</xdr:rowOff>
    </xdr:to>
    <xdr:cxnSp macro="">
      <xdr:nvCxnSpPr>
        <xdr:cNvPr id="706" name="直線コネクタ 705"/>
        <xdr:cNvCxnSpPr/>
      </xdr:nvCxnSpPr>
      <xdr:spPr>
        <a:xfrm flipV="1">
          <a:off x="12814300" y="169132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116205</xdr:rowOff>
    </xdr:from>
    <xdr:to>
      <xdr:col>72</xdr:col>
      <xdr:colOff>38100</xdr:colOff>
      <xdr:row>99</xdr:row>
      <xdr:rowOff>46355</xdr:rowOff>
    </xdr:to>
    <xdr:sp macro="" textlink="">
      <xdr:nvSpPr>
        <xdr:cNvPr id="707" name="フローチャート: 判断 706"/>
        <xdr:cNvSpPr/>
      </xdr:nvSpPr>
      <xdr:spPr>
        <a:xfrm>
          <a:off x="13652500" y="169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37465</xdr:rowOff>
    </xdr:from>
    <xdr:ext cx="527685" cy="259080"/>
    <xdr:sp macro="" textlink="">
      <xdr:nvSpPr>
        <xdr:cNvPr id="708" name="テキスト ボックス 707"/>
        <xdr:cNvSpPr txBox="1"/>
      </xdr:nvSpPr>
      <xdr:spPr>
        <a:xfrm>
          <a:off x="13435965" y="170110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123825</xdr:rowOff>
    </xdr:from>
    <xdr:to>
      <xdr:col>67</xdr:col>
      <xdr:colOff>101600</xdr:colOff>
      <xdr:row>99</xdr:row>
      <xdr:rowOff>53975</xdr:rowOff>
    </xdr:to>
    <xdr:sp macro="" textlink="">
      <xdr:nvSpPr>
        <xdr:cNvPr id="709" name="フローチャート: 判断 708"/>
        <xdr:cNvSpPr/>
      </xdr:nvSpPr>
      <xdr:spPr>
        <a:xfrm>
          <a:off x="1276350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45085</xdr:rowOff>
    </xdr:from>
    <xdr:ext cx="527685" cy="258445"/>
    <xdr:sp macro="" textlink="">
      <xdr:nvSpPr>
        <xdr:cNvPr id="710" name="テキスト ボックス 709"/>
        <xdr:cNvSpPr txBox="1"/>
      </xdr:nvSpPr>
      <xdr:spPr>
        <a:xfrm>
          <a:off x="12546965" y="170186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119380</xdr:rowOff>
    </xdr:from>
    <xdr:to>
      <xdr:col>85</xdr:col>
      <xdr:colOff>177800</xdr:colOff>
      <xdr:row>99</xdr:row>
      <xdr:rowOff>49530</xdr:rowOff>
    </xdr:to>
    <xdr:sp macro="" textlink="">
      <xdr:nvSpPr>
        <xdr:cNvPr id="716" name="楕円 715"/>
        <xdr:cNvSpPr/>
      </xdr:nvSpPr>
      <xdr:spPr>
        <a:xfrm>
          <a:off x="162687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59690</xdr:rowOff>
    </xdr:from>
    <xdr:ext cx="534670" cy="259080"/>
    <xdr:sp macro="" textlink="">
      <xdr:nvSpPr>
        <xdr:cNvPr id="717" name="積立金該当値テキスト"/>
        <xdr:cNvSpPr txBox="1"/>
      </xdr:nvSpPr>
      <xdr:spPr>
        <a:xfrm>
          <a:off x="16370300" y="1686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78740</xdr:rowOff>
    </xdr:from>
    <xdr:to>
      <xdr:col>81</xdr:col>
      <xdr:colOff>101600</xdr:colOff>
      <xdr:row>99</xdr:row>
      <xdr:rowOff>8890</xdr:rowOff>
    </xdr:to>
    <xdr:sp macro="" textlink="">
      <xdr:nvSpPr>
        <xdr:cNvPr id="718" name="楕円 717"/>
        <xdr:cNvSpPr/>
      </xdr:nvSpPr>
      <xdr:spPr>
        <a:xfrm>
          <a:off x="15430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0</xdr:rowOff>
    </xdr:from>
    <xdr:ext cx="527685" cy="259080"/>
    <xdr:sp macro="" textlink="">
      <xdr:nvSpPr>
        <xdr:cNvPr id="719" name="テキスト ボックス 718"/>
        <xdr:cNvSpPr txBox="1"/>
      </xdr:nvSpPr>
      <xdr:spPr>
        <a:xfrm>
          <a:off x="15213965" y="169735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73025</xdr:rowOff>
    </xdr:from>
    <xdr:to>
      <xdr:col>76</xdr:col>
      <xdr:colOff>165100</xdr:colOff>
      <xdr:row>99</xdr:row>
      <xdr:rowOff>3175</xdr:rowOff>
    </xdr:to>
    <xdr:sp macro="" textlink="">
      <xdr:nvSpPr>
        <xdr:cNvPr id="720" name="楕円 719"/>
        <xdr:cNvSpPr/>
      </xdr:nvSpPr>
      <xdr:spPr>
        <a:xfrm>
          <a:off x="14541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19685</xdr:rowOff>
    </xdr:from>
    <xdr:ext cx="527685" cy="252095"/>
    <xdr:sp macro="" textlink="">
      <xdr:nvSpPr>
        <xdr:cNvPr id="721" name="テキスト ボックス 720"/>
        <xdr:cNvSpPr txBox="1"/>
      </xdr:nvSpPr>
      <xdr:spPr>
        <a:xfrm>
          <a:off x="14324965" y="166503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60325</xdr:rowOff>
    </xdr:from>
    <xdr:to>
      <xdr:col>72</xdr:col>
      <xdr:colOff>38100</xdr:colOff>
      <xdr:row>98</xdr:row>
      <xdr:rowOff>161925</xdr:rowOff>
    </xdr:to>
    <xdr:sp macro="" textlink="">
      <xdr:nvSpPr>
        <xdr:cNvPr id="722" name="楕円 721"/>
        <xdr:cNvSpPr/>
      </xdr:nvSpPr>
      <xdr:spPr>
        <a:xfrm>
          <a:off x="13652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6985</xdr:rowOff>
    </xdr:from>
    <xdr:ext cx="527685" cy="252095"/>
    <xdr:sp macro="" textlink="">
      <xdr:nvSpPr>
        <xdr:cNvPr id="723" name="テキスト ボックス 722"/>
        <xdr:cNvSpPr txBox="1"/>
      </xdr:nvSpPr>
      <xdr:spPr>
        <a:xfrm>
          <a:off x="13435965" y="166376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95250</xdr:rowOff>
    </xdr:from>
    <xdr:to>
      <xdr:col>67</xdr:col>
      <xdr:colOff>101600</xdr:colOff>
      <xdr:row>99</xdr:row>
      <xdr:rowOff>25400</xdr:rowOff>
    </xdr:to>
    <xdr:sp macro="" textlink="">
      <xdr:nvSpPr>
        <xdr:cNvPr id="724" name="楕円 723"/>
        <xdr:cNvSpPr/>
      </xdr:nvSpPr>
      <xdr:spPr>
        <a:xfrm>
          <a:off x="12763500" y="168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41910</xdr:rowOff>
    </xdr:from>
    <xdr:ext cx="527685" cy="252095"/>
    <xdr:sp macro="" textlink="">
      <xdr:nvSpPr>
        <xdr:cNvPr id="725" name="テキスト ボックス 724"/>
        <xdr:cNvSpPr txBox="1"/>
      </xdr:nvSpPr>
      <xdr:spPr>
        <a:xfrm>
          <a:off x="12546965" y="16672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34" name="テキスト ボックス 733"/>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6" name="直線コネクタ 73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1935" cy="259080"/>
    <xdr:sp macro="" textlink="">
      <xdr:nvSpPr>
        <xdr:cNvPr id="737" name="テキスト ボックス 736"/>
        <xdr:cNvSpPr txBox="1"/>
      </xdr:nvSpPr>
      <xdr:spPr>
        <a:xfrm>
          <a:off x="18039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8" name="直線コネクタ 73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2095"/>
    <xdr:sp macro="" textlink="">
      <xdr:nvSpPr>
        <xdr:cNvPr id="739" name="テキスト ボックス 738"/>
        <xdr:cNvSpPr txBox="1"/>
      </xdr:nvSpPr>
      <xdr:spPr>
        <a:xfrm>
          <a:off x="17756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40" name="直線コネクタ 73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41" name="テキスト ボックス 74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2" name="直線コネクタ 74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2095"/>
    <xdr:sp macro="" textlink="">
      <xdr:nvSpPr>
        <xdr:cNvPr id="743" name="テキスト ボックス 742"/>
        <xdr:cNvSpPr txBox="1"/>
      </xdr:nvSpPr>
      <xdr:spPr>
        <a:xfrm>
          <a:off x="17756505" y="5664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4" name="直線コネクタ 74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45" name="テキスト ボックス 74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6" name="直線コネクタ 74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7" name="テキスト ボックス 74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49" name="テキスト ボックス 748"/>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38735</xdr:rowOff>
    </xdr:from>
    <xdr:to>
      <xdr:col>116</xdr:col>
      <xdr:colOff>62865</xdr:colOff>
      <xdr:row>39</xdr:row>
      <xdr:rowOff>99060</xdr:rowOff>
    </xdr:to>
    <xdr:cxnSp macro="">
      <xdr:nvCxnSpPr>
        <xdr:cNvPr id="751" name="直線コネクタ 750"/>
        <xdr:cNvCxnSpPr/>
      </xdr:nvCxnSpPr>
      <xdr:spPr>
        <a:xfrm flipV="1">
          <a:off x="22159595" y="535368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5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3" name="直線コネクタ 75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156845</xdr:rowOff>
    </xdr:from>
    <xdr:ext cx="534670" cy="252095"/>
    <xdr:sp macro="" textlink="">
      <xdr:nvSpPr>
        <xdr:cNvPr id="754" name="投資及び出資金最大値テキスト"/>
        <xdr:cNvSpPr txBox="1"/>
      </xdr:nvSpPr>
      <xdr:spPr>
        <a:xfrm>
          <a:off x="22212300" y="51288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38735</xdr:rowOff>
    </xdr:from>
    <xdr:to>
      <xdr:col>116</xdr:col>
      <xdr:colOff>152400</xdr:colOff>
      <xdr:row>31</xdr:row>
      <xdr:rowOff>38735</xdr:rowOff>
    </xdr:to>
    <xdr:cxnSp macro="">
      <xdr:nvCxnSpPr>
        <xdr:cNvPr id="755" name="直線コネクタ 754"/>
        <xdr:cNvCxnSpPr/>
      </xdr:nvCxnSpPr>
      <xdr:spPr>
        <a:xfrm>
          <a:off x="22072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41275</xdr:rowOff>
    </xdr:from>
    <xdr:to>
      <xdr:col>116</xdr:col>
      <xdr:colOff>63500</xdr:colOff>
      <xdr:row>38</xdr:row>
      <xdr:rowOff>66675</xdr:rowOff>
    </xdr:to>
    <xdr:cxnSp macro="">
      <xdr:nvCxnSpPr>
        <xdr:cNvPr id="756" name="直線コネクタ 755"/>
        <xdr:cNvCxnSpPr/>
      </xdr:nvCxnSpPr>
      <xdr:spPr>
        <a:xfrm>
          <a:off x="21323300" y="6384925"/>
          <a:ext cx="8382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72390</xdr:rowOff>
    </xdr:from>
    <xdr:ext cx="469900" cy="259080"/>
    <xdr:sp macro="" textlink="">
      <xdr:nvSpPr>
        <xdr:cNvPr id="757" name="投資及び出資金平均値テキスト"/>
        <xdr:cNvSpPr txBox="1"/>
      </xdr:nvSpPr>
      <xdr:spPr>
        <a:xfrm>
          <a:off x="22212300" y="658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758" name="フローチャート: 判断 75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41275</xdr:rowOff>
    </xdr:from>
    <xdr:to>
      <xdr:col>111</xdr:col>
      <xdr:colOff>177800</xdr:colOff>
      <xdr:row>37</xdr:row>
      <xdr:rowOff>78740</xdr:rowOff>
    </xdr:to>
    <xdr:cxnSp macro="">
      <xdr:nvCxnSpPr>
        <xdr:cNvPr id="759" name="直線コネクタ 758"/>
        <xdr:cNvCxnSpPr/>
      </xdr:nvCxnSpPr>
      <xdr:spPr>
        <a:xfrm flipV="1">
          <a:off x="20434300" y="63849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100965</xdr:rowOff>
    </xdr:from>
    <xdr:to>
      <xdr:col>112</xdr:col>
      <xdr:colOff>38100</xdr:colOff>
      <xdr:row>39</xdr:row>
      <xdr:rowOff>31115</xdr:rowOff>
    </xdr:to>
    <xdr:sp macro="" textlink="">
      <xdr:nvSpPr>
        <xdr:cNvPr id="760" name="フローチャート: 判断 759"/>
        <xdr:cNvSpPr/>
      </xdr:nvSpPr>
      <xdr:spPr>
        <a:xfrm>
          <a:off x="21272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22225</xdr:rowOff>
    </xdr:from>
    <xdr:ext cx="462915" cy="258445"/>
    <xdr:sp macro="" textlink="">
      <xdr:nvSpPr>
        <xdr:cNvPr id="761" name="テキスト ボックス 760"/>
        <xdr:cNvSpPr txBox="1"/>
      </xdr:nvSpPr>
      <xdr:spPr>
        <a:xfrm>
          <a:off x="21088350" y="67087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78740</xdr:rowOff>
    </xdr:from>
    <xdr:to>
      <xdr:col>107</xdr:col>
      <xdr:colOff>50800</xdr:colOff>
      <xdr:row>37</xdr:row>
      <xdr:rowOff>133350</xdr:rowOff>
    </xdr:to>
    <xdr:cxnSp macro="">
      <xdr:nvCxnSpPr>
        <xdr:cNvPr id="762" name="直線コネクタ 761"/>
        <xdr:cNvCxnSpPr/>
      </xdr:nvCxnSpPr>
      <xdr:spPr>
        <a:xfrm flipV="1">
          <a:off x="19545300" y="64223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91440</xdr:rowOff>
    </xdr:from>
    <xdr:to>
      <xdr:col>107</xdr:col>
      <xdr:colOff>101600</xdr:colOff>
      <xdr:row>39</xdr:row>
      <xdr:rowOff>21590</xdr:rowOff>
    </xdr:to>
    <xdr:sp macro="" textlink="">
      <xdr:nvSpPr>
        <xdr:cNvPr id="763" name="フローチャート: 判断 762"/>
        <xdr:cNvSpPr/>
      </xdr:nvSpPr>
      <xdr:spPr>
        <a:xfrm>
          <a:off x="20383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12700</xdr:rowOff>
    </xdr:from>
    <xdr:ext cx="462915" cy="259080"/>
    <xdr:sp macro="" textlink="">
      <xdr:nvSpPr>
        <xdr:cNvPr id="764" name="テキスト ボックス 763"/>
        <xdr:cNvSpPr txBox="1"/>
      </xdr:nvSpPr>
      <xdr:spPr>
        <a:xfrm>
          <a:off x="20199350" y="66992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111760</xdr:rowOff>
    </xdr:from>
    <xdr:to>
      <xdr:col>102</xdr:col>
      <xdr:colOff>114300</xdr:colOff>
      <xdr:row>37</xdr:row>
      <xdr:rowOff>133350</xdr:rowOff>
    </xdr:to>
    <xdr:cxnSp macro="">
      <xdr:nvCxnSpPr>
        <xdr:cNvPr id="765" name="直線コネクタ 764"/>
        <xdr:cNvCxnSpPr/>
      </xdr:nvCxnSpPr>
      <xdr:spPr>
        <a:xfrm>
          <a:off x="18656300" y="64554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136525</xdr:rowOff>
    </xdr:from>
    <xdr:to>
      <xdr:col>102</xdr:col>
      <xdr:colOff>165100</xdr:colOff>
      <xdr:row>39</xdr:row>
      <xdr:rowOff>66675</xdr:rowOff>
    </xdr:to>
    <xdr:sp macro="" textlink="">
      <xdr:nvSpPr>
        <xdr:cNvPr id="766" name="フローチャート: 判断 765"/>
        <xdr:cNvSpPr/>
      </xdr:nvSpPr>
      <xdr:spPr>
        <a:xfrm>
          <a:off x="19494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57785</xdr:rowOff>
    </xdr:from>
    <xdr:ext cx="462915" cy="259080"/>
    <xdr:sp macro="" textlink="">
      <xdr:nvSpPr>
        <xdr:cNvPr id="767" name="テキスト ボックス 766"/>
        <xdr:cNvSpPr txBox="1"/>
      </xdr:nvSpPr>
      <xdr:spPr>
        <a:xfrm>
          <a:off x="19310350" y="6744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142240</xdr:rowOff>
    </xdr:from>
    <xdr:to>
      <xdr:col>98</xdr:col>
      <xdr:colOff>38100</xdr:colOff>
      <xdr:row>39</xdr:row>
      <xdr:rowOff>72390</xdr:rowOff>
    </xdr:to>
    <xdr:sp macro="" textlink="">
      <xdr:nvSpPr>
        <xdr:cNvPr id="768" name="フローチャート: 判断 767"/>
        <xdr:cNvSpPr/>
      </xdr:nvSpPr>
      <xdr:spPr>
        <a:xfrm>
          <a:off x="18605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63500</xdr:rowOff>
    </xdr:from>
    <xdr:ext cx="462915" cy="252095"/>
    <xdr:sp macro="" textlink="">
      <xdr:nvSpPr>
        <xdr:cNvPr id="769" name="テキスト ボックス 768"/>
        <xdr:cNvSpPr txBox="1"/>
      </xdr:nvSpPr>
      <xdr:spPr>
        <a:xfrm>
          <a:off x="18421350" y="67500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0" name="テキスト ボックス 76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1" name="テキスト ボックス 77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2" name="テキスト ボックス 77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3" name="テキスト ボックス 77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4" name="テキスト ボックス 77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15875</xdr:rowOff>
    </xdr:from>
    <xdr:to>
      <xdr:col>116</xdr:col>
      <xdr:colOff>114300</xdr:colOff>
      <xdr:row>38</xdr:row>
      <xdr:rowOff>117475</xdr:rowOff>
    </xdr:to>
    <xdr:sp macro="" textlink="">
      <xdr:nvSpPr>
        <xdr:cNvPr id="775" name="楕円 774"/>
        <xdr:cNvSpPr/>
      </xdr:nvSpPr>
      <xdr:spPr>
        <a:xfrm>
          <a:off x="22110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38735</xdr:rowOff>
    </xdr:from>
    <xdr:ext cx="469900" cy="259080"/>
    <xdr:sp macro="" textlink="">
      <xdr:nvSpPr>
        <xdr:cNvPr id="776" name="投資及び出資金該当値テキスト"/>
        <xdr:cNvSpPr txBox="1"/>
      </xdr:nvSpPr>
      <xdr:spPr>
        <a:xfrm>
          <a:off x="22212300" y="6382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161925</xdr:rowOff>
    </xdr:from>
    <xdr:to>
      <xdr:col>112</xdr:col>
      <xdr:colOff>38100</xdr:colOff>
      <xdr:row>37</xdr:row>
      <xdr:rowOff>92075</xdr:rowOff>
    </xdr:to>
    <xdr:sp macro="" textlink="">
      <xdr:nvSpPr>
        <xdr:cNvPr id="777" name="楕円 776"/>
        <xdr:cNvSpPr/>
      </xdr:nvSpPr>
      <xdr:spPr>
        <a:xfrm>
          <a:off x="21272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35</xdr:row>
      <xdr:rowOff>109220</xdr:rowOff>
    </xdr:from>
    <xdr:ext cx="527685" cy="252095"/>
    <xdr:sp macro="" textlink="">
      <xdr:nvSpPr>
        <xdr:cNvPr id="778" name="テキスト ボックス 777"/>
        <xdr:cNvSpPr txBox="1"/>
      </xdr:nvSpPr>
      <xdr:spPr>
        <a:xfrm>
          <a:off x="21055965" y="6109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27940</xdr:rowOff>
    </xdr:from>
    <xdr:to>
      <xdr:col>107</xdr:col>
      <xdr:colOff>101600</xdr:colOff>
      <xdr:row>37</xdr:row>
      <xdr:rowOff>129540</xdr:rowOff>
    </xdr:to>
    <xdr:sp macro="" textlink="">
      <xdr:nvSpPr>
        <xdr:cNvPr id="779" name="楕円 778"/>
        <xdr:cNvSpPr/>
      </xdr:nvSpPr>
      <xdr:spPr>
        <a:xfrm>
          <a:off x="20383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35</xdr:row>
      <xdr:rowOff>146050</xdr:rowOff>
    </xdr:from>
    <xdr:ext cx="527685" cy="252095"/>
    <xdr:sp macro="" textlink="">
      <xdr:nvSpPr>
        <xdr:cNvPr id="780" name="テキスト ボックス 779"/>
        <xdr:cNvSpPr txBox="1"/>
      </xdr:nvSpPr>
      <xdr:spPr>
        <a:xfrm>
          <a:off x="20166965" y="61468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82550</xdr:rowOff>
    </xdr:from>
    <xdr:to>
      <xdr:col>102</xdr:col>
      <xdr:colOff>165100</xdr:colOff>
      <xdr:row>38</xdr:row>
      <xdr:rowOff>12700</xdr:rowOff>
    </xdr:to>
    <xdr:sp macro="" textlink="">
      <xdr:nvSpPr>
        <xdr:cNvPr id="781" name="楕円 780"/>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29210</xdr:rowOff>
    </xdr:from>
    <xdr:ext cx="462915" cy="252095"/>
    <xdr:sp macro="" textlink="">
      <xdr:nvSpPr>
        <xdr:cNvPr id="782" name="テキスト ボックス 781"/>
        <xdr:cNvSpPr txBox="1"/>
      </xdr:nvSpPr>
      <xdr:spPr>
        <a:xfrm>
          <a:off x="19310350" y="62014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60960</xdr:rowOff>
    </xdr:from>
    <xdr:to>
      <xdr:col>98</xdr:col>
      <xdr:colOff>38100</xdr:colOff>
      <xdr:row>37</xdr:row>
      <xdr:rowOff>162560</xdr:rowOff>
    </xdr:to>
    <xdr:sp macro="" textlink="">
      <xdr:nvSpPr>
        <xdr:cNvPr id="783" name="楕円 782"/>
        <xdr:cNvSpPr/>
      </xdr:nvSpPr>
      <xdr:spPr>
        <a:xfrm>
          <a:off x="18605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36</xdr:row>
      <xdr:rowOff>7620</xdr:rowOff>
    </xdr:from>
    <xdr:ext cx="527685" cy="252095"/>
    <xdr:sp macro="" textlink="">
      <xdr:nvSpPr>
        <xdr:cNvPr id="784" name="テキスト ボックス 783"/>
        <xdr:cNvSpPr txBox="1"/>
      </xdr:nvSpPr>
      <xdr:spPr>
        <a:xfrm>
          <a:off x="18388965" y="61798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93" name="テキスト ボックス 792"/>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1935" cy="252095"/>
    <xdr:sp macro="" textlink="">
      <xdr:nvSpPr>
        <xdr:cNvPr id="796" name="テキスト ボックス 795"/>
        <xdr:cNvSpPr txBox="1"/>
      </xdr:nvSpPr>
      <xdr:spPr>
        <a:xfrm>
          <a:off x="18039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2095"/>
    <xdr:sp macro="" textlink="">
      <xdr:nvSpPr>
        <xdr:cNvPr id="798" name="テキスト ボックス 797"/>
        <xdr:cNvSpPr txBox="1"/>
      </xdr:nvSpPr>
      <xdr:spPr>
        <a:xfrm>
          <a:off x="17756505" y="9484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2095"/>
    <xdr:sp macro="" textlink="">
      <xdr:nvSpPr>
        <xdr:cNvPr id="800" name="テキスト ボックス 799"/>
        <xdr:cNvSpPr txBox="1"/>
      </xdr:nvSpPr>
      <xdr:spPr>
        <a:xfrm>
          <a:off x="17756505" y="9027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2095"/>
    <xdr:sp macro="" textlink="">
      <xdr:nvSpPr>
        <xdr:cNvPr id="802" name="テキスト ボックス 801"/>
        <xdr:cNvSpPr txBox="1"/>
      </xdr:nvSpPr>
      <xdr:spPr>
        <a:xfrm>
          <a:off x="17756505" y="8569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804" name="テキスト ボックス 803"/>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95885</xdr:rowOff>
    </xdr:from>
    <xdr:to>
      <xdr:col>116</xdr:col>
      <xdr:colOff>62865</xdr:colOff>
      <xdr:row>58</xdr:row>
      <xdr:rowOff>139700</xdr:rowOff>
    </xdr:to>
    <xdr:cxnSp macro="">
      <xdr:nvCxnSpPr>
        <xdr:cNvPr id="806" name="直線コネクタ 805"/>
        <xdr:cNvCxnSpPr/>
      </xdr:nvCxnSpPr>
      <xdr:spPr>
        <a:xfrm flipV="1">
          <a:off x="22159595" y="866838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2095"/>
    <xdr:sp macro="" textlink="">
      <xdr:nvSpPr>
        <xdr:cNvPr id="807" name="貸付金最小値テキスト"/>
        <xdr:cNvSpPr txBox="1"/>
      </xdr:nvSpPr>
      <xdr:spPr>
        <a:xfrm>
          <a:off x="22212300" y="10087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42545</xdr:rowOff>
    </xdr:from>
    <xdr:ext cx="534670" cy="252095"/>
    <xdr:sp macro="" textlink="">
      <xdr:nvSpPr>
        <xdr:cNvPr id="809" name="貸付金最大値テキスト"/>
        <xdr:cNvSpPr txBox="1"/>
      </xdr:nvSpPr>
      <xdr:spPr>
        <a:xfrm>
          <a:off x="22212300" y="84435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95885</xdr:rowOff>
    </xdr:from>
    <xdr:to>
      <xdr:col>116</xdr:col>
      <xdr:colOff>152400</xdr:colOff>
      <xdr:row>50</xdr:row>
      <xdr:rowOff>95885</xdr:rowOff>
    </xdr:to>
    <xdr:cxnSp macro="">
      <xdr:nvCxnSpPr>
        <xdr:cNvPr id="810" name="直線コネクタ 809"/>
        <xdr:cNvCxnSpPr/>
      </xdr:nvCxnSpPr>
      <xdr:spPr>
        <a:xfrm>
          <a:off x="22072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130175</xdr:rowOff>
    </xdr:from>
    <xdr:to>
      <xdr:col>116</xdr:col>
      <xdr:colOff>63500</xdr:colOff>
      <xdr:row>58</xdr:row>
      <xdr:rowOff>132080</xdr:rowOff>
    </xdr:to>
    <xdr:cxnSp macro="">
      <xdr:nvCxnSpPr>
        <xdr:cNvPr id="811" name="直線コネクタ 810"/>
        <xdr:cNvCxnSpPr/>
      </xdr:nvCxnSpPr>
      <xdr:spPr>
        <a:xfrm>
          <a:off x="21323300" y="100742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147955</xdr:rowOff>
    </xdr:from>
    <xdr:ext cx="469900" cy="258445"/>
    <xdr:sp macro="" textlink="">
      <xdr:nvSpPr>
        <xdr:cNvPr id="812" name="貸付金平均値テキスト"/>
        <xdr:cNvSpPr txBox="1"/>
      </xdr:nvSpPr>
      <xdr:spPr>
        <a:xfrm>
          <a:off x="22212300" y="97491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125095</xdr:rowOff>
    </xdr:from>
    <xdr:to>
      <xdr:col>116</xdr:col>
      <xdr:colOff>114300</xdr:colOff>
      <xdr:row>58</xdr:row>
      <xdr:rowOff>55245</xdr:rowOff>
    </xdr:to>
    <xdr:sp macro="" textlink="">
      <xdr:nvSpPr>
        <xdr:cNvPr id="813" name="フローチャート: 判断 812"/>
        <xdr:cNvSpPr/>
      </xdr:nvSpPr>
      <xdr:spPr>
        <a:xfrm>
          <a:off x="221107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126365</xdr:rowOff>
    </xdr:from>
    <xdr:to>
      <xdr:col>111</xdr:col>
      <xdr:colOff>177800</xdr:colOff>
      <xdr:row>58</xdr:row>
      <xdr:rowOff>130175</xdr:rowOff>
    </xdr:to>
    <xdr:cxnSp macro="">
      <xdr:nvCxnSpPr>
        <xdr:cNvPr id="814" name="直線コネクタ 813"/>
        <xdr:cNvCxnSpPr/>
      </xdr:nvCxnSpPr>
      <xdr:spPr>
        <a:xfrm>
          <a:off x="20434300" y="10070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132080</xdr:rowOff>
    </xdr:from>
    <xdr:to>
      <xdr:col>112</xdr:col>
      <xdr:colOff>38100</xdr:colOff>
      <xdr:row>58</xdr:row>
      <xdr:rowOff>62230</xdr:rowOff>
    </xdr:to>
    <xdr:sp macro="" textlink="">
      <xdr:nvSpPr>
        <xdr:cNvPr id="815" name="フローチャート: 判断 814"/>
        <xdr:cNvSpPr/>
      </xdr:nvSpPr>
      <xdr:spPr>
        <a:xfrm>
          <a:off x="2127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78740</xdr:rowOff>
    </xdr:from>
    <xdr:ext cx="462915" cy="259080"/>
    <xdr:sp macro="" textlink="">
      <xdr:nvSpPr>
        <xdr:cNvPr id="816" name="テキスト ボックス 815"/>
        <xdr:cNvSpPr txBox="1"/>
      </xdr:nvSpPr>
      <xdr:spPr>
        <a:xfrm>
          <a:off x="21088350" y="96799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126365</xdr:rowOff>
    </xdr:from>
    <xdr:to>
      <xdr:col>107</xdr:col>
      <xdr:colOff>50800</xdr:colOff>
      <xdr:row>58</xdr:row>
      <xdr:rowOff>130175</xdr:rowOff>
    </xdr:to>
    <xdr:cxnSp macro="">
      <xdr:nvCxnSpPr>
        <xdr:cNvPr id="817" name="直線コネクタ 816"/>
        <xdr:cNvCxnSpPr/>
      </xdr:nvCxnSpPr>
      <xdr:spPr>
        <a:xfrm flipV="1">
          <a:off x="19545300" y="10070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116840</xdr:rowOff>
    </xdr:from>
    <xdr:to>
      <xdr:col>107</xdr:col>
      <xdr:colOff>101600</xdr:colOff>
      <xdr:row>58</xdr:row>
      <xdr:rowOff>46990</xdr:rowOff>
    </xdr:to>
    <xdr:sp macro="" textlink="">
      <xdr:nvSpPr>
        <xdr:cNvPr id="818" name="フローチャート: 判断 817"/>
        <xdr:cNvSpPr/>
      </xdr:nvSpPr>
      <xdr:spPr>
        <a:xfrm>
          <a:off x="20383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63500</xdr:rowOff>
    </xdr:from>
    <xdr:ext cx="462915" cy="252095"/>
    <xdr:sp macro="" textlink="">
      <xdr:nvSpPr>
        <xdr:cNvPr id="819" name="テキスト ボックス 818"/>
        <xdr:cNvSpPr txBox="1"/>
      </xdr:nvSpPr>
      <xdr:spPr>
        <a:xfrm>
          <a:off x="20199350" y="96647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126365</xdr:rowOff>
    </xdr:from>
    <xdr:to>
      <xdr:col>102</xdr:col>
      <xdr:colOff>114300</xdr:colOff>
      <xdr:row>58</xdr:row>
      <xdr:rowOff>130175</xdr:rowOff>
    </xdr:to>
    <xdr:cxnSp macro="">
      <xdr:nvCxnSpPr>
        <xdr:cNvPr id="820" name="直線コネクタ 819"/>
        <xdr:cNvCxnSpPr/>
      </xdr:nvCxnSpPr>
      <xdr:spPr>
        <a:xfrm>
          <a:off x="18656300" y="10070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135255</xdr:rowOff>
    </xdr:from>
    <xdr:to>
      <xdr:col>102</xdr:col>
      <xdr:colOff>165100</xdr:colOff>
      <xdr:row>58</xdr:row>
      <xdr:rowOff>65405</xdr:rowOff>
    </xdr:to>
    <xdr:sp macro="" textlink="">
      <xdr:nvSpPr>
        <xdr:cNvPr id="821" name="フローチャート: 判断 820"/>
        <xdr:cNvSpPr/>
      </xdr:nvSpPr>
      <xdr:spPr>
        <a:xfrm>
          <a:off x="194945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81915</xdr:rowOff>
    </xdr:from>
    <xdr:ext cx="462915" cy="259080"/>
    <xdr:sp macro="" textlink="">
      <xdr:nvSpPr>
        <xdr:cNvPr id="822" name="テキスト ボックス 821"/>
        <xdr:cNvSpPr txBox="1"/>
      </xdr:nvSpPr>
      <xdr:spPr>
        <a:xfrm>
          <a:off x="19310350" y="96831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132715</xdr:rowOff>
    </xdr:from>
    <xdr:to>
      <xdr:col>98</xdr:col>
      <xdr:colOff>38100</xdr:colOff>
      <xdr:row>58</xdr:row>
      <xdr:rowOff>63500</xdr:rowOff>
    </xdr:to>
    <xdr:sp macro="" textlink="">
      <xdr:nvSpPr>
        <xdr:cNvPr id="823" name="フローチャート: 判断 822"/>
        <xdr:cNvSpPr/>
      </xdr:nvSpPr>
      <xdr:spPr>
        <a:xfrm>
          <a:off x="18605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79375</xdr:rowOff>
    </xdr:from>
    <xdr:ext cx="462915" cy="258445"/>
    <xdr:sp macro="" textlink="">
      <xdr:nvSpPr>
        <xdr:cNvPr id="824" name="テキスト ボックス 823"/>
        <xdr:cNvSpPr txBox="1"/>
      </xdr:nvSpPr>
      <xdr:spPr>
        <a:xfrm>
          <a:off x="18421350" y="96805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5" name="テキスト ボックス 82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6" name="テキスト ボックス 82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7" name="テキスト ボックス 82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8" name="テキスト ボックス 82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9" name="テキスト ボックス 82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80645</xdr:rowOff>
    </xdr:from>
    <xdr:to>
      <xdr:col>116</xdr:col>
      <xdr:colOff>114300</xdr:colOff>
      <xdr:row>59</xdr:row>
      <xdr:rowOff>10795</xdr:rowOff>
    </xdr:to>
    <xdr:sp macro="" textlink="">
      <xdr:nvSpPr>
        <xdr:cNvPr id="830" name="楕円 829"/>
        <xdr:cNvSpPr/>
      </xdr:nvSpPr>
      <xdr:spPr>
        <a:xfrm>
          <a:off x="22110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167005</xdr:rowOff>
    </xdr:from>
    <xdr:ext cx="378460" cy="252095"/>
    <xdr:sp macro="" textlink="">
      <xdr:nvSpPr>
        <xdr:cNvPr id="831" name="貸付金該当値テキスト"/>
        <xdr:cNvSpPr txBox="1"/>
      </xdr:nvSpPr>
      <xdr:spPr>
        <a:xfrm>
          <a:off x="22212300" y="993965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79375</xdr:rowOff>
    </xdr:from>
    <xdr:to>
      <xdr:col>112</xdr:col>
      <xdr:colOff>38100</xdr:colOff>
      <xdr:row>59</xdr:row>
      <xdr:rowOff>9525</xdr:rowOff>
    </xdr:to>
    <xdr:sp macro="" textlink="">
      <xdr:nvSpPr>
        <xdr:cNvPr id="832" name="楕円 831"/>
        <xdr:cNvSpPr/>
      </xdr:nvSpPr>
      <xdr:spPr>
        <a:xfrm>
          <a:off x="21272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635</xdr:rowOff>
    </xdr:from>
    <xdr:ext cx="378460" cy="259080"/>
    <xdr:sp macro="" textlink="">
      <xdr:nvSpPr>
        <xdr:cNvPr id="833" name="テキスト ボックス 832"/>
        <xdr:cNvSpPr txBox="1"/>
      </xdr:nvSpPr>
      <xdr:spPr>
        <a:xfrm>
          <a:off x="21134070" y="10116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75565</xdr:rowOff>
    </xdr:from>
    <xdr:to>
      <xdr:col>107</xdr:col>
      <xdr:colOff>101600</xdr:colOff>
      <xdr:row>59</xdr:row>
      <xdr:rowOff>6350</xdr:rowOff>
    </xdr:to>
    <xdr:sp macro="" textlink="">
      <xdr:nvSpPr>
        <xdr:cNvPr id="834" name="楕円 833"/>
        <xdr:cNvSpPr/>
      </xdr:nvSpPr>
      <xdr:spPr>
        <a:xfrm>
          <a:off x="20383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168275</xdr:rowOff>
    </xdr:from>
    <xdr:ext cx="378460" cy="252095"/>
    <xdr:sp macro="" textlink="">
      <xdr:nvSpPr>
        <xdr:cNvPr id="835" name="テキスト ボックス 834"/>
        <xdr:cNvSpPr txBox="1"/>
      </xdr:nvSpPr>
      <xdr:spPr>
        <a:xfrm>
          <a:off x="20245070" y="1011237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79375</xdr:rowOff>
    </xdr:from>
    <xdr:to>
      <xdr:col>102</xdr:col>
      <xdr:colOff>165100</xdr:colOff>
      <xdr:row>59</xdr:row>
      <xdr:rowOff>9525</xdr:rowOff>
    </xdr:to>
    <xdr:sp macro="" textlink="">
      <xdr:nvSpPr>
        <xdr:cNvPr id="836" name="楕円 835"/>
        <xdr:cNvSpPr/>
      </xdr:nvSpPr>
      <xdr:spPr>
        <a:xfrm>
          <a:off x="19494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635</xdr:rowOff>
    </xdr:from>
    <xdr:ext cx="378460" cy="259080"/>
    <xdr:sp macro="" textlink="">
      <xdr:nvSpPr>
        <xdr:cNvPr id="837" name="テキスト ボックス 836"/>
        <xdr:cNvSpPr txBox="1"/>
      </xdr:nvSpPr>
      <xdr:spPr>
        <a:xfrm>
          <a:off x="19356070" y="10116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75565</xdr:rowOff>
    </xdr:from>
    <xdr:to>
      <xdr:col>98</xdr:col>
      <xdr:colOff>38100</xdr:colOff>
      <xdr:row>59</xdr:row>
      <xdr:rowOff>6350</xdr:rowOff>
    </xdr:to>
    <xdr:sp macro="" textlink="">
      <xdr:nvSpPr>
        <xdr:cNvPr id="838" name="楕円 837"/>
        <xdr:cNvSpPr/>
      </xdr:nvSpPr>
      <xdr:spPr>
        <a:xfrm>
          <a:off x="18605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168275</xdr:rowOff>
    </xdr:from>
    <xdr:ext cx="378460" cy="252095"/>
    <xdr:sp macro="" textlink="">
      <xdr:nvSpPr>
        <xdr:cNvPr id="839" name="テキスト ボックス 838"/>
        <xdr:cNvSpPr txBox="1"/>
      </xdr:nvSpPr>
      <xdr:spPr>
        <a:xfrm>
          <a:off x="18467070" y="1011237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48" name="テキスト ボックス 847"/>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935" cy="252095"/>
    <xdr:sp macro="" textlink="">
      <xdr:nvSpPr>
        <xdr:cNvPr id="850" name="テキスト ボックス 849"/>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51" name="直線コネクタ 85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52" name="テキスト ボックス 85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53" name="直線コネクタ 85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2095"/>
    <xdr:sp macro="" textlink="">
      <xdr:nvSpPr>
        <xdr:cNvPr id="854" name="テキスト ボックス 853"/>
        <xdr:cNvSpPr txBox="1"/>
      </xdr:nvSpPr>
      <xdr:spPr>
        <a:xfrm>
          <a:off x="17756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55" name="直線コネクタ 85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56" name="テキスト ボックス 85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57" name="直線コネクタ 85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2095"/>
    <xdr:sp macro="" textlink="">
      <xdr:nvSpPr>
        <xdr:cNvPr id="858" name="テキスト ボックス 857"/>
        <xdr:cNvSpPr txBox="1"/>
      </xdr:nvSpPr>
      <xdr:spPr>
        <a:xfrm>
          <a:off x="17756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9" name="直線コネクタ 85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8645" cy="258445"/>
    <xdr:sp macro="" textlink="">
      <xdr:nvSpPr>
        <xdr:cNvPr id="860" name="テキスト ボックス 859"/>
        <xdr:cNvSpPr txBox="1"/>
      </xdr:nvSpPr>
      <xdr:spPr>
        <a:xfrm>
          <a:off x="17692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61" name="直線コネクタ 86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8645" cy="259080"/>
    <xdr:sp macro="" textlink="">
      <xdr:nvSpPr>
        <xdr:cNvPr id="862" name="テキスト ボックス 861"/>
        <xdr:cNvSpPr txBox="1"/>
      </xdr:nvSpPr>
      <xdr:spPr>
        <a:xfrm>
          <a:off x="17692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64" name="テキスト ボックス 863"/>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105410</xdr:rowOff>
    </xdr:from>
    <xdr:to>
      <xdr:col>116</xdr:col>
      <xdr:colOff>62865</xdr:colOff>
      <xdr:row>78</xdr:row>
      <xdr:rowOff>121285</xdr:rowOff>
    </xdr:to>
    <xdr:cxnSp macro="">
      <xdr:nvCxnSpPr>
        <xdr:cNvPr id="866" name="直線コネクタ 865"/>
        <xdr:cNvCxnSpPr/>
      </xdr:nvCxnSpPr>
      <xdr:spPr>
        <a:xfrm flipV="1">
          <a:off x="22159595" y="11935460"/>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125095</xdr:rowOff>
    </xdr:from>
    <xdr:ext cx="534670" cy="258445"/>
    <xdr:sp macro="" textlink="">
      <xdr:nvSpPr>
        <xdr:cNvPr id="867" name="繰出金最小値テキスト"/>
        <xdr:cNvSpPr txBox="1"/>
      </xdr:nvSpPr>
      <xdr:spPr>
        <a:xfrm>
          <a:off x="22212300" y="13498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121285</xdr:rowOff>
    </xdr:from>
    <xdr:to>
      <xdr:col>116</xdr:col>
      <xdr:colOff>152400</xdr:colOff>
      <xdr:row>78</xdr:row>
      <xdr:rowOff>121285</xdr:rowOff>
    </xdr:to>
    <xdr:cxnSp macro="">
      <xdr:nvCxnSpPr>
        <xdr:cNvPr id="868" name="直線コネクタ 867"/>
        <xdr:cNvCxnSpPr/>
      </xdr:nvCxnSpPr>
      <xdr:spPr>
        <a:xfrm>
          <a:off x="22072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52070</xdr:rowOff>
    </xdr:from>
    <xdr:ext cx="598805" cy="252095"/>
    <xdr:sp macro="" textlink="">
      <xdr:nvSpPr>
        <xdr:cNvPr id="869" name="繰出金最大値テキスト"/>
        <xdr:cNvSpPr txBox="1"/>
      </xdr:nvSpPr>
      <xdr:spPr>
        <a:xfrm>
          <a:off x="22212300" y="1171067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105410</xdr:rowOff>
    </xdr:from>
    <xdr:to>
      <xdr:col>116</xdr:col>
      <xdr:colOff>152400</xdr:colOff>
      <xdr:row>69</xdr:row>
      <xdr:rowOff>105410</xdr:rowOff>
    </xdr:to>
    <xdr:cxnSp macro="">
      <xdr:nvCxnSpPr>
        <xdr:cNvPr id="870" name="直線コネクタ 869"/>
        <xdr:cNvCxnSpPr/>
      </xdr:nvCxnSpPr>
      <xdr:spPr>
        <a:xfrm>
          <a:off x="22072600" y="1193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157480</xdr:rowOff>
    </xdr:from>
    <xdr:to>
      <xdr:col>116</xdr:col>
      <xdr:colOff>63500</xdr:colOff>
      <xdr:row>75</xdr:row>
      <xdr:rowOff>160655</xdr:rowOff>
    </xdr:to>
    <xdr:cxnSp macro="">
      <xdr:nvCxnSpPr>
        <xdr:cNvPr id="871" name="直線コネクタ 870"/>
        <xdr:cNvCxnSpPr/>
      </xdr:nvCxnSpPr>
      <xdr:spPr>
        <a:xfrm flipV="1">
          <a:off x="21323300" y="130162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128905</xdr:rowOff>
    </xdr:from>
    <xdr:ext cx="534670" cy="259080"/>
    <xdr:sp macro="" textlink="">
      <xdr:nvSpPr>
        <xdr:cNvPr id="872" name="繰出金平均値テキスト"/>
        <xdr:cNvSpPr txBox="1"/>
      </xdr:nvSpPr>
      <xdr:spPr>
        <a:xfrm>
          <a:off x="22212300" y="12987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150495</xdr:rowOff>
    </xdr:from>
    <xdr:to>
      <xdr:col>116</xdr:col>
      <xdr:colOff>114300</xdr:colOff>
      <xdr:row>76</xdr:row>
      <xdr:rowOff>80645</xdr:rowOff>
    </xdr:to>
    <xdr:sp macro="" textlink="">
      <xdr:nvSpPr>
        <xdr:cNvPr id="873" name="フローチャート: 判断 872"/>
        <xdr:cNvSpPr/>
      </xdr:nvSpPr>
      <xdr:spPr>
        <a:xfrm>
          <a:off x="22110700" y="1300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160655</xdr:rowOff>
    </xdr:from>
    <xdr:to>
      <xdr:col>111</xdr:col>
      <xdr:colOff>177800</xdr:colOff>
      <xdr:row>76</xdr:row>
      <xdr:rowOff>20955</xdr:rowOff>
    </xdr:to>
    <xdr:cxnSp macro="">
      <xdr:nvCxnSpPr>
        <xdr:cNvPr id="874" name="直線コネクタ 873"/>
        <xdr:cNvCxnSpPr/>
      </xdr:nvCxnSpPr>
      <xdr:spPr>
        <a:xfrm flipV="1">
          <a:off x="20434300" y="1301940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158750</xdr:rowOff>
    </xdr:from>
    <xdr:to>
      <xdr:col>112</xdr:col>
      <xdr:colOff>38100</xdr:colOff>
      <xdr:row>76</xdr:row>
      <xdr:rowOff>88900</xdr:rowOff>
    </xdr:to>
    <xdr:sp macro="" textlink="">
      <xdr:nvSpPr>
        <xdr:cNvPr id="875" name="フローチャート: 判断 874"/>
        <xdr:cNvSpPr/>
      </xdr:nvSpPr>
      <xdr:spPr>
        <a:xfrm>
          <a:off x="212725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80010</xdr:rowOff>
    </xdr:from>
    <xdr:ext cx="527685" cy="259080"/>
    <xdr:sp macro="" textlink="">
      <xdr:nvSpPr>
        <xdr:cNvPr id="876" name="テキスト ボックス 875"/>
        <xdr:cNvSpPr txBox="1"/>
      </xdr:nvSpPr>
      <xdr:spPr>
        <a:xfrm>
          <a:off x="21055965" y="13110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82550</xdr:rowOff>
    </xdr:from>
    <xdr:to>
      <xdr:col>107</xdr:col>
      <xdr:colOff>50800</xdr:colOff>
      <xdr:row>76</xdr:row>
      <xdr:rowOff>20955</xdr:rowOff>
    </xdr:to>
    <xdr:cxnSp macro="">
      <xdr:nvCxnSpPr>
        <xdr:cNvPr id="877" name="直線コネクタ 876"/>
        <xdr:cNvCxnSpPr/>
      </xdr:nvCxnSpPr>
      <xdr:spPr>
        <a:xfrm>
          <a:off x="19545300" y="1294130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19050</xdr:rowOff>
    </xdr:from>
    <xdr:to>
      <xdr:col>107</xdr:col>
      <xdr:colOff>101600</xdr:colOff>
      <xdr:row>76</xdr:row>
      <xdr:rowOff>120650</xdr:rowOff>
    </xdr:to>
    <xdr:sp macro="" textlink="">
      <xdr:nvSpPr>
        <xdr:cNvPr id="878" name="フローチャート: 判断 877"/>
        <xdr:cNvSpPr/>
      </xdr:nvSpPr>
      <xdr:spPr>
        <a:xfrm>
          <a:off x="20383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111760</xdr:rowOff>
    </xdr:from>
    <xdr:ext cx="527685" cy="252095"/>
    <xdr:sp macro="" textlink="">
      <xdr:nvSpPr>
        <xdr:cNvPr id="879" name="テキスト ボックス 878"/>
        <xdr:cNvSpPr txBox="1"/>
      </xdr:nvSpPr>
      <xdr:spPr>
        <a:xfrm>
          <a:off x="20166965" y="13141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82550</xdr:rowOff>
    </xdr:from>
    <xdr:to>
      <xdr:col>102</xdr:col>
      <xdr:colOff>114300</xdr:colOff>
      <xdr:row>75</xdr:row>
      <xdr:rowOff>103505</xdr:rowOff>
    </xdr:to>
    <xdr:cxnSp macro="">
      <xdr:nvCxnSpPr>
        <xdr:cNvPr id="880" name="直線コネクタ 879"/>
        <xdr:cNvCxnSpPr/>
      </xdr:nvCxnSpPr>
      <xdr:spPr>
        <a:xfrm flipV="1">
          <a:off x="18656300" y="129413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66040</xdr:rowOff>
    </xdr:from>
    <xdr:to>
      <xdr:col>102</xdr:col>
      <xdr:colOff>165100</xdr:colOff>
      <xdr:row>75</xdr:row>
      <xdr:rowOff>167640</xdr:rowOff>
    </xdr:to>
    <xdr:sp macro="" textlink="">
      <xdr:nvSpPr>
        <xdr:cNvPr id="881" name="フローチャート: 判断 880"/>
        <xdr:cNvSpPr/>
      </xdr:nvSpPr>
      <xdr:spPr>
        <a:xfrm>
          <a:off x="19494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158750</xdr:rowOff>
    </xdr:from>
    <xdr:ext cx="527685" cy="259080"/>
    <xdr:sp macro="" textlink="">
      <xdr:nvSpPr>
        <xdr:cNvPr id="882" name="テキスト ボックス 881"/>
        <xdr:cNvSpPr txBox="1"/>
      </xdr:nvSpPr>
      <xdr:spPr>
        <a:xfrm>
          <a:off x="19277965" y="130175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44450</xdr:rowOff>
    </xdr:from>
    <xdr:to>
      <xdr:col>98</xdr:col>
      <xdr:colOff>38100</xdr:colOff>
      <xdr:row>75</xdr:row>
      <xdr:rowOff>146050</xdr:rowOff>
    </xdr:to>
    <xdr:sp macro="" textlink="">
      <xdr:nvSpPr>
        <xdr:cNvPr id="883" name="フローチャート: 判断 882"/>
        <xdr:cNvSpPr/>
      </xdr:nvSpPr>
      <xdr:spPr>
        <a:xfrm>
          <a:off x="18605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162560</xdr:rowOff>
    </xdr:from>
    <xdr:ext cx="527685" cy="259080"/>
    <xdr:sp macro="" textlink="">
      <xdr:nvSpPr>
        <xdr:cNvPr id="884" name="テキスト ボックス 883"/>
        <xdr:cNvSpPr txBox="1"/>
      </xdr:nvSpPr>
      <xdr:spPr>
        <a:xfrm>
          <a:off x="18388965" y="12678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85" name="テキスト ボックス 88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86" name="テキスト ボックス 88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87" name="テキスト ボックス 88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8" name="テキスト ボックス 88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9" name="テキスト ボックス 88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106680</xdr:rowOff>
    </xdr:from>
    <xdr:to>
      <xdr:col>116</xdr:col>
      <xdr:colOff>114300</xdr:colOff>
      <xdr:row>76</xdr:row>
      <xdr:rowOff>36830</xdr:rowOff>
    </xdr:to>
    <xdr:sp macro="" textlink="">
      <xdr:nvSpPr>
        <xdr:cNvPr id="890" name="楕円 889"/>
        <xdr:cNvSpPr/>
      </xdr:nvSpPr>
      <xdr:spPr>
        <a:xfrm>
          <a:off x="221107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129540</xdr:rowOff>
    </xdr:from>
    <xdr:ext cx="534670" cy="259080"/>
    <xdr:sp macro="" textlink="">
      <xdr:nvSpPr>
        <xdr:cNvPr id="891" name="繰出金該当値テキスト"/>
        <xdr:cNvSpPr txBox="1"/>
      </xdr:nvSpPr>
      <xdr:spPr>
        <a:xfrm>
          <a:off x="22212300" y="12816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109855</xdr:rowOff>
    </xdr:from>
    <xdr:to>
      <xdr:col>112</xdr:col>
      <xdr:colOff>38100</xdr:colOff>
      <xdr:row>76</xdr:row>
      <xdr:rowOff>40640</xdr:rowOff>
    </xdr:to>
    <xdr:sp macro="" textlink="">
      <xdr:nvSpPr>
        <xdr:cNvPr id="892" name="楕円 891"/>
        <xdr:cNvSpPr/>
      </xdr:nvSpPr>
      <xdr:spPr>
        <a:xfrm>
          <a:off x="21272500"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57150</xdr:rowOff>
    </xdr:from>
    <xdr:ext cx="527685" cy="259080"/>
    <xdr:sp macro="" textlink="">
      <xdr:nvSpPr>
        <xdr:cNvPr id="893" name="テキスト ボックス 892"/>
        <xdr:cNvSpPr txBox="1"/>
      </xdr:nvSpPr>
      <xdr:spPr>
        <a:xfrm>
          <a:off x="21055965" y="127444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58,198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141605</xdr:rowOff>
    </xdr:from>
    <xdr:to>
      <xdr:col>107</xdr:col>
      <xdr:colOff>101600</xdr:colOff>
      <xdr:row>76</xdr:row>
      <xdr:rowOff>71755</xdr:rowOff>
    </xdr:to>
    <xdr:sp macro="" textlink="">
      <xdr:nvSpPr>
        <xdr:cNvPr id="894" name="楕円 893"/>
        <xdr:cNvSpPr/>
      </xdr:nvSpPr>
      <xdr:spPr>
        <a:xfrm>
          <a:off x="20383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88265</xdr:rowOff>
    </xdr:from>
    <xdr:ext cx="527685" cy="252095"/>
    <xdr:sp macro="" textlink="">
      <xdr:nvSpPr>
        <xdr:cNvPr id="895" name="テキスト ボックス 894"/>
        <xdr:cNvSpPr txBox="1"/>
      </xdr:nvSpPr>
      <xdr:spPr>
        <a:xfrm>
          <a:off x="20166965" y="127755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56,286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31750</xdr:rowOff>
    </xdr:from>
    <xdr:to>
      <xdr:col>102</xdr:col>
      <xdr:colOff>165100</xdr:colOff>
      <xdr:row>75</xdr:row>
      <xdr:rowOff>133350</xdr:rowOff>
    </xdr:to>
    <xdr:sp macro="" textlink="">
      <xdr:nvSpPr>
        <xdr:cNvPr id="896" name="楕円 895"/>
        <xdr:cNvSpPr/>
      </xdr:nvSpPr>
      <xdr:spPr>
        <a:xfrm>
          <a:off x="194945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149860</xdr:rowOff>
    </xdr:from>
    <xdr:ext cx="527685" cy="259080"/>
    <xdr:sp macro="" textlink="">
      <xdr:nvSpPr>
        <xdr:cNvPr id="897" name="テキスト ボックス 896"/>
        <xdr:cNvSpPr txBox="1"/>
      </xdr:nvSpPr>
      <xdr:spPr>
        <a:xfrm>
          <a:off x="19277965" y="126657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63,016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52705</xdr:rowOff>
    </xdr:from>
    <xdr:to>
      <xdr:col>98</xdr:col>
      <xdr:colOff>38100</xdr:colOff>
      <xdr:row>75</xdr:row>
      <xdr:rowOff>154940</xdr:rowOff>
    </xdr:to>
    <xdr:sp macro="" textlink="">
      <xdr:nvSpPr>
        <xdr:cNvPr id="898" name="楕円 897"/>
        <xdr:cNvSpPr/>
      </xdr:nvSpPr>
      <xdr:spPr>
        <a:xfrm>
          <a:off x="18605500" y="12911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145415</xdr:rowOff>
    </xdr:from>
    <xdr:ext cx="527685" cy="252095"/>
    <xdr:sp macro="" textlink="">
      <xdr:nvSpPr>
        <xdr:cNvPr id="899" name="テキスト ボックス 898"/>
        <xdr:cNvSpPr txBox="1"/>
      </xdr:nvSpPr>
      <xdr:spPr>
        <a:xfrm>
          <a:off x="18388965" y="130041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908" name="テキスト ボックス 907"/>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99060</xdr:rowOff>
    </xdr:from>
    <xdr:to>
      <xdr:col>120</xdr:col>
      <xdr:colOff>114300</xdr:colOff>
      <xdr:row>99</xdr:row>
      <xdr:rowOff>99060</xdr:rowOff>
    </xdr:to>
    <xdr:cxnSp macro="">
      <xdr:nvCxnSpPr>
        <xdr:cNvPr id="910" name="直線コネクタ 909"/>
        <xdr:cNvCxnSpPr/>
      </xdr:nvCxnSpPr>
      <xdr:spPr>
        <a:xfrm>
          <a:off x="18288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128270</xdr:rowOff>
    </xdr:from>
    <xdr:ext cx="241935" cy="259080"/>
    <xdr:sp macro="" textlink="">
      <xdr:nvSpPr>
        <xdr:cNvPr id="911" name="テキスト ボックス 910"/>
        <xdr:cNvSpPr txBox="1"/>
      </xdr:nvSpPr>
      <xdr:spPr>
        <a:xfrm>
          <a:off x="18039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114935</xdr:rowOff>
    </xdr:from>
    <xdr:to>
      <xdr:col>120</xdr:col>
      <xdr:colOff>114300</xdr:colOff>
      <xdr:row>97</xdr:row>
      <xdr:rowOff>114935</xdr:rowOff>
    </xdr:to>
    <xdr:cxnSp macro="">
      <xdr:nvCxnSpPr>
        <xdr:cNvPr id="912" name="直線コネクタ 911"/>
        <xdr:cNvCxnSpPr/>
      </xdr:nvCxnSpPr>
      <xdr:spPr>
        <a:xfrm>
          <a:off x="18288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144145</xdr:rowOff>
    </xdr:from>
    <xdr:ext cx="460375" cy="252095"/>
    <xdr:sp macro="" textlink="">
      <xdr:nvSpPr>
        <xdr:cNvPr id="913" name="テキスト ボックス 912"/>
        <xdr:cNvSpPr txBox="1"/>
      </xdr:nvSpPr>
      <xdr:spPr>
        <a:xfrm>
          <a:off x="17820640" y="16603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95</xdr:row>
      <xdr:rowOff>132080</xdr:rowOff>
    </xdr:from>
    <xdr:to>
      <xdr:col>120</xdr:col>
      <xdr:colOff>114300</xdr:colOff>
      <xdr:row>95</xdr:row>
      <xdr:rowOff>132080</xdr:rowOff>
    </xdr:to>
    <xdr:cxnSp macro="">
      <xdr:nvCxnSpPr>
        <xdr:cNvPr id="914" name="直線コネクタ 913"/>
        <xdr:cNvCxnSpPr/>
      </xdr:nvCxnSpPr>
      <xdr:spPr>
        <a:xfrm>
          <a:off x="18288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94</xdr:row>
      <xdr:rowOff>160655</xdr:rowOff>
    </xdr:from>
    <xdr:ext cx="460375" cy="259080"/>
    <xdr:sp macro="" textlink="">
      <xdr:nvSpPr>
        <xdr:cNvPr id="915" name="テキスト ボックス 914"/>
        <xdr:cNvSpPr txBox="1"/>
      </xdr:nvSpPr>
      <xdr:spPr>
        <a:xfrm>
          <a:off x="17820640" y="162769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93</xdr:row>
      <xdr:rowOff>147955</xdr:rowOff>
    </xdr:from>
    <xdr:to>
      <xdr:col>120</xdr:col>
      <xdr:colOff>114300</xdr:colOff>
      <xdr:row>93</xdr:row>
      <xdr:rowOff>147955</xdr:rowOff>
    </xdr:to>
    <xdr:cxnSp macro="">
      <xdr:nvCxnSpPr>
        <xdr:cNvPr id="916" name="直線コネクタ 915"/>
        <xdr:cNvCxnSpPr/>
      </xdr:nvCxnSpPr>
      <xdr:spPr>
        <a:xfrm>
          <a:off x="18288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6350</xdr:rowOff>
    </xdr:from>
    <xdr:ext cx="460375" cy="252095"/>
    <xdr:sp macro="" textlink="">
      <xdr:nvSpPr>
        <xdr:cNvPr id="917" name="テキスト ボックス 916"/>
        <xdr:cNvSpPr txBox="1"/>
      </xdr:nvSpPr>
      <xdr:spPr>
        <a:xfrm>
          <a:off x="17820640" y="159512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91</xdr:row>
      <xdr:rowOff>164465</xdr:rowOff>
    </xdr:from>
    <xdr:to>
      <xdr:col>120</xdr:col>
      <xdr:colOff>114300</xdr:colOff>
      <xdr:row>91</xdr:row>
      <xdr:rowOff>164465</xdr:rowOff>
    </xdr:to>
    <xdr:cxnSp macro="">
      <xdr:nvCxnSpPr>
        <xdr:cNvPr id="918" name="直線コネクタ 917"/>
        <xdr:cNvCxnSpPr/>
      </xdr:nvCxnSpPr>
      <xdr:spPr>
        <a:xfrm>
          <a:off x="18288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22225</xdr:rowOff>
    </xdr:from>
    <xdr:ext cx="460375" cy="258445"/>
    <xdr:sp macro="" textlink="">
      <xdr:nvSpPr>
        <xdr:cNvPr id="919" name="テキスト ボックス 918"/>
        <xdr:cNvSpPr txBox="1"/>
      </xdr:nvSpPr>
      <xdr:spPr>
        <a:xfrm>
          <a:off x="17820640" y="156241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90</xdr:row>
      <xdr:rowOff>8890</xdr:rowOff>
    </xdr:from>
    <xdr:to>
      <xdr:col>120</xdr:col>
      <xdr:colOff>114300</xdr:colOff>
      <xdr:row>90</xdr:row>
      <xdr:rowOff>8890</xdr:rowOff>
    </xdr:to>
    <xdr:cxnSp macro="">
      <xdr:nvCxnSpPr>
        <xdr:cNvPr id="920" name="直線コネクタ 919"/>
        <xdr:cNvCxnSpPr/>
      </xdr:nvCxnSpPr>
      <xdr:spPr>
        <a:xfrm>
          <a:off x="18288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38100</xdr:rowOff>
    </xdr:from>
    <xdr:ext cx="531495" cy="259080"/>
    <xdr:sp macro="" textlink="">
      <xdr:nvSpPr>
        <xdr:cNvPr id="921" name="テキスト ボックス 920"/>
        <xdr:cNvSpPr txBox="1"/>
      </xdr:nvSpPr>
      <xdr:spPr>
        <a:xfrm>
          <a:off x="17756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2095"/>
    <xdr:sp macro="" textlink="">
      <xdr:nvSpPr>
        <xdr:cNvPr id="923" name="テキスト ボックス 922"/>
        <xdr:cNvSpPr txBox="1"/>
      </xdr:nvSpPr>
      <xdr:spPr>
        <a:xfrm>
          <a:off x="17756505" y="14970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88265</xdr:rowOff>
    </xdr:from>
    <xdr:to>
      <xdr:col>116</xdr:col>
      <xdr:colOff>62865</xdr:colOff>
      <xdr:row>99</xdr:row>
      <xdr:rowOff>99060</xdr:rowOff>
    </xdr:to>
    <xdr:cxnSp macro="">
      <xdr:nvCxnSpPr>
        <xdr:cNvPr id="925" name="直線コネクタ 924"/>
        <xdr:cNvCxnSpPr/>
      </xdr:nvCxnSpPr>
      <xdr:spPr>
        <a:xfrm flipV="1">
          <a:off x="22159595" y="15518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146050</xdr:rowOff>
    </xdr:from>
    <xdr:ext cx="249555" cy="252095"/>
    <xdr:sp macro="" textlink="">
      <xdr:nvSpPr>
        <xdr:cNvPr id="926" name="前年度繰上充用金最小値テキスト"/>
        <xdr:cNvSpPr txBox="1"/>
      </xdr:nvSpPr>
      <xdr:spPr>
        <a:xfrm>
          <a:off x="22212300" y="1711960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99060</xdr:rowOff>
    </xdr:from>
    <xdr:to>
      <xdr:col>116</xdr:col>
      <xdr:colOff>152400</xdr:colOff>
      <xdr:row>99</xdr:row>
      <xdr:rowOff>99060</xdr:rowOff>
    </xdr:to>
    <xdr:cxnSp macro="">
      <xdr:nvCxnSpPr>
        <xdr:cNvPr id="927" name="直線コネクタ 926"/>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34925</xdr:rowOff>
    </xdr:from>
    <xdr:ext cx="469900" cy="259080"/>
    <xdr:sp macro="" textlink="">
      <xdr:nvSpPr>
        <xdr:cNvPr id="928" name="前年度繰上充用金最大値テキスト"/>
        <xdr:cNvSpPr txBox="1"/>
      </xdr:nvSpPr>
      <xdr:spPr>
        <a:xfrm>
          <a:off x="22212300" y="15293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88265</xdr:rowOff>
    </xdr:from>
    <xdr:to>
      <xdr:col>116</xdr:col>
      <xdr:colOff>152400</xdr:colOff>
      <xdr:row>90</xdr:row>
      <xdr:rowOff>88265</xdr:rowOff>
    </xdr:to>
    <xdr:cxnSp macro="">
      <xdr:nvCxnSpPr>
        <xdr:cNvPr id="929" name="直線コネクタ 928"/>
        <xdr:cNvCxnSpPr/>
      </xdr:nvCxnSpPr>
      <xdr:spPr>
        <a:xfrm>
          <a:off x="220726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99060</xdr:rowOff>
    </xdr:from>
    <xdr:to>
      <xdr:col>116</xdr:col>
      <xdr:colOff>63500</xdr:colOff>
      <xdr:row>99</xdr:row>
      <xdr:rowOff>99060</xdr:rowOff>
    </xdr:to>
    <xdr:cxnSp macro="">
      <xdr:nvCxnSpPr>
        <xdr:cNvPr id="930" name="直線コネクタ 929"/>
        <xdr:cNvCxnSpPr/>
      </xdr:nvCxnSpPr>
      <xdr:spPr>
        <a:xfrm>
          <a:off x="21323300" y="1707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63500</xdr:rowOff>
    </xdr:from>
    <xdr:ext cx="313690" cy="252095"/>
    <xdr:sp macro="" textlink="">
      <xdr:nvSpPr>
        <xdr:cNvPr id="931" name="前年度繰上充用金平均値テキスト"/>
        <xdr:cNvSpPr txBox="1"/>
      </xdr:nvSpPr>
      <xdr:spPr>
        <a:xfrm>
          <a:off x="22212300" y="16865600"/>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99</xdr:row>
      <xdr:rowOff>40640</xdr:rowOff>
    </xdr:from>
    <xdr:to>
      <xdr:col>116</xdr:col>
      <xdr:colOff>114300</xdr:colOff>
      <xdr:row>99</xdr:row>
      <xdr:rowOff>142240</xdr:rowOff>
    </xdr:to>
    <xdr:sp macro="" textlink="">
      <xdr:nvSpPr>
        <xdr:cNvPr id="932" name="フローチャート: 判断 931"/>
        <xdr:cNvSpPr/>
      </xdr:nvSpPr>
      <xdr:spPr>
        <a:xfrm>
          <a:off x="22110700" y="1701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99060</xdr:rowOff>
    </xdr:from>
    <xdr:to>
      <xdr:col>111</xdr:col>
      <xdr:colOff>177800</xdr:colOff>
      <xdr:row>99</xdr:row>
      <xdr:rowOff>99060</xdr:rowOff>
    </xdr:to>
    <xdr:cxnSp macro="">
      <xdr:nvCxnSpPr>
        <xdr:cNvPr id="933" name="直線コネクタ 932"/>
        <xdr:cNvCxnSpPr/>
      </xdr:nvCxnSpPr>
      <xdr:spPr>
        <a:xfrm>
          <a:off x="20434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40640</xdr:rowOff>
    </xdr:from>
    <xdr:to>
      <xdr:col>112</xdr:col>
      <xdr:colOff>38100</xdr:colOff>
      <xdr:row>99</xdr:row>
      <xdr:rowOff>141605</xdr:rowOff>
    </xdr:to>
    <xdr:sp macro="" textlink="">
      <xdr:nvSpPr>
        <xdr:cNvPr id="934" name="フローチャート: 判断 933"/>
        <xdr:cNvSpPr/>
      </xdr:nvSpPr>
      <xdr:spPr>
        <a:xfrm>
          <a:off x="21272500" y="17014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158115</xdr:rowOff>
    </xdr:from>
    <xdr:ext cx="313690" cy="252095"/>
    <xdr:sp macro="" textlink="">
      <xdr:nvSpPr>
        <xdr:cNvPr id="935" name="テキスト ボックス 934"/>
        <xdr:cNvSpPr txBox="1"/>
      </xdr:nvSpPr>
      <xdr:spPr>
        <a:xfrm>
          <a:off x="21166455" y="1678876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99060</xdr:rowOff>
    </xdr:from>
    <xdr:to>
      <xdr:col>107</xdr:col>
      <xdr:colOff>50800</xdr:colOff>
      <xdr:row>99</xdr:row>
      <xdr:rowOff>99060</xdr:rowOff>
    </xdr:to>
    <xdr:cxnSp macro="">
      <xdr:nvCxnSpPr>
        <xdr:cNvPr id="936" name="直線コネクタ 935"/>
        <xdr:cNvCxnSpPr/>
      </xdr:nvCxnSpPr>
      <xdr:spPr>
        <a:xfrm>
          <a:off x="19545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39370</xdr:rowOff>
    </xdr:from>
    <xdr:to>
      <xdr:col>107</xdr:col>
      <xdr:colOff>101600</xdr:colOff>
      <xdr:row>99</xdr:row>
      <xdr:rowOff>140970</xdr:rowOff>
    </xdr:to>
    <xdr:sp macro="" textlink="">
      <xdr:nvSpPr>
        <xdr:cNvPr id="937" name="フローチャート: 判断 936"/>
        <xdr:cNvSpPr/>
      </xdr:nvSpPr>
      <xdr:spPr>
        <a:xfrm>
          <a:off x="20383500" y="1701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157480</xdr:rowOff>
    </xdr:from>
    <xdr:ext cx="313690" cy="252095"/>
    <xdr:sp macro="" textlink="">
      <xdr:nvSpPr>
        <xdr:cNvPr id="938" name="テキスト ボックス 937"/>
        <xdr:cNvSpPr txBox="1"/>
      </xdr:nvSpPr>
      <xdr:spPr>
        <a:xfrm>
          <a:off x="20277455" y="1678813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99060</xdr:rowOff>
    </xdr:from>
    <xdr:to>
      <xdr:col>102</xdr:col>
      <xdr:colOff>114300</xdr:colOff>
      <xdr:row>99</xdr:row>
      <xdr:rowOff>99060</xdr:rowOff>
    </xdr:to>
    <xdr:cxnSp macro="">
      <xdr:nvCxnSpPr>
        <xdr:cNvPr id="939" name="直線コネクタ 938"/>
        <xdr:cNvCxnSpPr/>
      </xdr:nvCxnSpPr>
      <xdr:spPr>
        <a:xfrm>
          <a:off x="18656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37465</xdr:rowOff>
    </xdr:from>
    <xdr:to>
      <xdr:col>102</xdr:col>
      <xdr:colOff>165100</xdr:colOff>
      <xdr:row>99</xdr:row>
      <xdr:rowOff>139065</xdr:rowOff>
    </xdr:to>
    <xdr:sp macro="" textlink="">
      <xdr:nvSpPr>
        <xdr:cNvPr id="940" name="フローチャート: 判断 939"/>
        <xdr:cNvSpPr/>
      </xdr:nvSpPr>
      <xdr:spPr>
        <a:xfrm>
          <a:off x="19494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155575</xdr:rowOff>
    </xdr:from>
    <xdr:ext cx="313690" cy="252095"/>
    <xdr:sp macro="" textlink="">
      <xdr:nvSpPr>
        <xdr:cNvPr id="941" name="テキスト ボックス 940"/>
        <xdr:cNvSpPr txBox="1"/>
      </xdr:nvSpPr>
      <xdr:spPr>
        <a:xfrm>
          <a:off x="19388455" y="1678622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99</xdr:row>
      <xdr:rowOff>37465</xdr:rowOff>
    </xdr:from>
    <xdr:to>
      <xdr:col>98</xdr:col>
      <xdr:colOff>38100</xdr:colOff>
      <xdr:row>99</xdr:row>
      <xdr:rowOff>139065</xdr:rowOff>
    </xdr:to>
    <xdr:sp macro="" textlink="">
      <xdr:nvSpPr>
        <xdr:cNvPr id="942" name="フローチャート: 判断 941"/>
        <xdr:cNvSpPr/>
      </xdr:nvSpPr>
      <xdr:spPr>
        <a:xfrm>
          <a:off x="18605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155575</xdr:rowOff>
    </xdr:from>
    <xdr:ext cx="313690" cy="252095"/>
    <xdr:sp macro="" textlink="">
      <xdr:nvSpPr>
        <xdr:cNvPr id="943" name="テキスト ボックス 942"/>
        <xdr:cNvSpPr txBox="1"/>
      </xdr:nvSpPr>
      <xdr:spPr>
        <a:xfrm>
          <a:off x="18499455" y="1678622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44" name="テキスト ボックス 94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45" name="テキスト ボックス 94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46" name="テキスト ボックス 94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47" name="テキスト ボックス 94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48" name="テキスト ボックス 94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99</xdr:row>
      <xdr:rowOff>48260</xdr:rowOff>
    </xdr:from>
    <xdr:to>
      <xdr:col>116</xdr:col>
      <xdr:colOff>114300</xdr:colOff>
      <xdr:row>99</xdr:row>
      <xdr:rowOff>149860</xdr:rowOff>
    </xdr:to>
    <xdr:sp macro="" textlink="">
      <xdr:nvSpPr>
        <xdr:cNvPr id="949" name="楕円 948"/>
        <xdr:cNvSpPr/>
      </xdr:nvSpPr>
      <xdr:spPr>
        <a:xfrm>
          <a:off x="221107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19050</xdr:rowOff>
    </xdr:from>
    <xdr:ext cx="249555" cy="252095"/>
    <xdr:sp macro="" textlink="">
      <xdr:nvSpPr>
        <xdr:cNvPr id="950" name="前年度繰上充用金該当値テキスト"/>
        <xdr:cNvSpPr txBox="1"/>
      </xdr:nvSpPr>
      <xdr:spPr>
        <a:xfrm>
          <a:off x="22212300" y="1699260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99</xdr:row>
      <xdr:rowOff>48260</xdr:rowOff>
    </xdr:from>
    <xdr:to>
      <xdr:col>112</xdr:col>
      <xdr:colOff>38100</xdr:colOff>
      <xdr:row>99</xdr:row>
      <xdr:rowOff>149860</xdr:rowOff>
    </xdr:to>
    <xdr:sp macro="" textlink="">
      <xdr:nvSpPr>
        <xdr:cNvPr id="951" name="楕円 950"/>
        <xdr:cNvSpPr/>
      </xdr:nvSpPr>
      <xdr:spPr>
        <a:xfrm>
          <a:off x="21272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140970</xdr:rowOff>
    </xdr:from>
    <xdr:ext cx="242570" cy="259080"/>
    <xdr:sp macro="" textlink="">
      <xdr:nvSpPr>
        <xdr:cNvPr id="952" name="テキスト ボックス 951"/>
        <xdr:cNvSpPr txBox="1"/>
      </xdr:nvSpPr>
      <xdr:spPr>
        <a:xfrm>
          <a:off x="21198840" y="17114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99</xdr:row>
      <xdr:rowOff>48260</xdr:rowOff>
    </xdr:from>
    <xdr:to>
      <xdr:col>107</xdr:col>
      <xdr:colOff>101600</xdr:colOff>
      <xdr:row>99</xdr:row>
      <xdr:rowOff>149860</xdr:rowOff>
    </xdr:to>
    <xdr:sp macro="" textlink="">
      <xdr:nvSpPr>
        <xdr:cNvPr id="953" name="楕円 952"/>
        <xdr:cNvSpPr/>
      </xdr:nvSpPr>
      <xdr:spPr>
        <a:xfrm>
          <a:off x="20383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140970</xdr:rowOff>
    </xdr:from>
    <xdr:ext cx="242570" cy="259080"/>
    <xdr:sp macro="" textlink="">
      <xdr:nvSpPr>
        <xdr:cNvPr id="954" name="テキスト ボックス 953"/>
        <xdr:cNvSpPr txBox="1"/>
      </xdr:nvSpPr>
      <xdr:spPr>
        <a:xfrm>
          <a:off x="20309840" y="17114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99</xdr:row>
      <xdr:rowOff>48260</xdr:rowOff>
    </xdr:from>
    <xdr:to>
      <xdr:col>102</xdr:col>
      <xdr:colOff>165100</xdr:colOff>
      <xdr:row>99</xdr:row>
      <xdr:rowOff>149860</xdr:rowOff>
    </xdr:to>
    <xdr:sp macro="" textlink="">
      <xdr:nvSpPr>
        <xdr:cNvPr id="955" name="楕円 954"/>
        <xdr:cNvSpPr/>
      </xdr:nvSpPr>
      <xdr:spPr>
        <a:xfrm>
          <a:off x="19494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140970</xdr:rowOff>
    </xdr:from>
    <xdr:ext cx="242570" cy="259080"/>
    <xdr:sp macro="" textlink="">
      <xdr:nvSpPr>
        <xdr:cNvPr id="956" name="テキスト ボックス 955"/>
        <xdr:cNvSpPr txBox="1"/>
      </xdr:nvSpPr>
      <xdr:spPr>
        <a:xfrm>
          <a:off x="19420840" y="17114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99</xdr:row>
      <xdr:rowOff>48260</xdr:rowOff>
    </xdr:from>
    <xdr:to>
      <xdr:col>98</xdr:col>
      <xdr:colOff>38100</xdr:colOff>
      <xdr:row>99</xdr:row>
      <xdr:rowOff>149860</xdr:rowOff>
    </xdr:to>
    <xdr:sp macro="" textlink="">
      <xdr:nvSpPr>
        <xdr:cNvPr id="957" name="楕円 956"/>
        <xdr:cNvSpPr/>
      </xdr:nvSpPr>
      <xdr:spPr>
        <a:xfrm>
          <a:off x="18605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140970</xdr:rowOff>
    </xdr:from>
    <xdr:ext cx="242570" cy="259080"/>
    <xdr:sp macro="" textlink="">
      <xdr:nvSpPr>
        <xdr:cNvPr id="958" name="テキスト ボックス 957"/>
        <xdr:cNvSpPr txBox="1"/>
      </xdr:nvSpPr>
      <xdr:spPr>
        <a:xfrm>
          <a:off x="18531840" y="17114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歳出決算総額は、住民一人当たり787千円となっている。</a:t>
          </a:r>
        </a:p>
        <a:p>
          <a:r>
            <a:rPr kumimoji="1" lang="ja-JP" altLang="en-US" sz="1300">
              <a:solidFill>
                <a:schemeClr val="tx1"/>
              </a:solidFill>
              <a:latin typeface="ＭＳ Ｐゴシック"/>
              <a:ea typeface="ＭＳ Ｐゴシック"/>
            </a:rPr>
            <a:t>　主な構成項目である人件費は、住民一人当たり150千円となっており、９町村の合併による広大な面積や点在する集落などの地形的な要因に加え、ごみ処理施設や保育所・こども園などの施設運営を直営で行っているため職員数が多く、類似団体と比較し高くなっている。</a:t>
          </a:r>
        </a:p>
        <a:p>
          <a:r>
            <a:rPr kumimoji="1" lang="ja-JP" altLang="en-US" sz="1300">
              <a:solidFill>
                <a:schemeClr val="tx1"/>
              </a:solidFill>
              <a:latin typeface="ＭＳ Ｐゴシック"/>
              <a:ea typeface="ＭＳ Ｐゴシック"/>
            </a:rPr>
            <a:t>　扶助費</a:t>
          </a:r>
          <a:r>
            <a:rPr lang="ja-JP" altLang="en-US" sz="1300">
              <a:solidFill>
                <a:schemeClr val="tx1"/>
              </a:solidFill>
              <a:latin typeface="ＭＳ Ｐゴシック"/>
              <a:ea typeface="ＭＳ Ｐゴシック"/>
            </a:rPr>
            <a:t>は、子育て世帯等への臨時給付金事業の終了により、住民一人当たり前年度比約14千円の減となった。</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公債費は、住民一人当たり124千円となっており、類似団体と比較して一人当たりコストが高い状況である。財源措置の手厚い起債を有効活用した結果とも言えるが、今後も引き続き、公債費の平準化・適正化に努める。</a:t>
          </a:r>
        </a:p>
        <a:p>
          <a:r>
            <a:rPr kumimoji="1" lang="ja-JP" altLang="en-US" sz="1300">
              <a:solidFill>
                <a:schemeClr val="tx1"/>
              </a:solidFill>
              <a:latin typeface="ＭＳ Ｐゴシック"/>
              <a:ea typeface="ＭＳ Ｐゴシック"/>
            </a:rPr>
            <a:t>　今後も、物価高騰に伴う物件費の増加や、大型建設事業に伴う公債費の増加が見込まれることから、財政計画を毎年度更新し計画的に事業を実施することで持続可能な財政運営に努める。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42,586
42,245
828.53
35,484,986
33,516,731
1,629,685
19,922,369
34,044,791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095"/>
    <xdr:sp macro="" textlink="">
      <xdr:nvSpPr>
        <xdr:cNvPr id="31" name="テキスト ボックス 30"/>
        <xdr:cNvSpPr txBox="1"/>
      </xdr:nvSpPr>
      <xdr:spPr>
        <a:xfrm>
          <a:off x="698500" y="349250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935" cy="252095"/>
    <xdr:sp macro="" textlink="">
      <xdr:nvSpPr>
        <xdr:cNvPr id="42" name="テキスト ボックス 41"/>
        <xdr:cNvSpPr txBox="1"/>
      </xdr:nvSpPr>
      <xdr:spPr>
        <a:xfrm>
          <a:off x="513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0375" cy="252095"/>
    <xdr:sp macro="" textlink="">
      <xdr:nvSpPr>
        <xdr:cNvPr id="48" name="テキスト ボックス 47"/>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0375" cy="259080"/>
    <xdr:sp macro="" textlink="">
      <xdr:nvSpPr>
        <xdr:cNvPr id="50" name="テキスト ボックス 49"/>
        <xdr:cNvSpPr txBox="1"/>
      </xdr:nvSpPr>
      <xdr:spPr>
        <a:xfrm>
          <a:off x="294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095"/>
    <xdr:sp macro="" textlink="">
      <xdr:nvSpPr>
        <xdr:cNvPr id="54" name="テキスト ボックス 53"/>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37465</xdr:rowOff>
    </xdr:from>
    <xdr:to>
      <xdr:col>24</xdr:col>
      <xdr:colOff>62865</xdr:colOff>
      <xdr:row>37</xdr:row>
      <xdr:rowOff>149860</xdr:rowOff>
    </xdr:to>
    <xdr:cxnSp macro="">
      <xdr:nvCxnSpPr>
        <xdr:cNvPr id="56" name="直線コネクタ 55"/>
        <xdr:cNvCxnSpPr/>
      </xdr:nvCxnSpPr>
      <xdr:spPr>
        <a:xfrm flipV="1">
          <a:off x="4633595" y="518096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153670</xdr:rowOff>
    </xdr:from>
    <xdr:ext cx="469900" cy="259080"/>
    <xdr:sp macro="" textlink="">
      <xdr:nvSpPr>
        <xdr:cNvPr id="57" name="議会費最小値テキスト"/>
        <xdr:cNvSpPr txBox="1"/>
      </xdr:nvSpPr>
      <xdr:spPr>
        <a:xfrm>
          <a:off x="4686300" y="6497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149860</xdr:rowOff>
    </xdr:from>
    <xdr:to>
      <xdr:col>24</xdr:col>
      <xdr:colOff>152400</xdr:colOff>
      <xdr:row>37</xdr:row>
      <xdr:rowOff>149860</xdr:rowOff>
    </xdr:to>
    <xdr:cxnSp macro="">
      <xdr:nvCxnSpPr>
        <xdr:cNvPr id="58" name="直線コネクタ 57"/>
        <xdr:cNvCxnSpPr/>
      </xdr:nvCxnSpPr>
      <xdr:spPr>
        <a:xfrm>
          <a:off x="4546600" y="649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155575</xdr:rowOff>
    </xdr:from>
    <xdr:ext cx="534670" cy="252095"/>
    <xdr:sp macro="" textlink="">
      <xdr:nvSpPr>
        <xdr:cNvPr id="59" name="議会費最大値テキスト"/>
        <xdr:cNvSpPr txBox="1"/>
      </xdr:nvSpPr>
      <xdr:spPr>
        <a:xfrm>
          <a:off x="4686300" y="495617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dr:col>23</xdr:col>
      <xdr:colOff>165100</xdr:colOff>
      <xdr:row>30</xdr:row>
      <xdr:rowOff>37465</xdr:rowOff>
    </xdr:from>
    <xdr:to>
      <xdr:col>24</xdr:col>
      <xdr:colOff>152400</xdr:colOff>
      <xdr:row>30</xdr:row>
      <xdr:rowOff>37465</xdr:rowOff>
    </xdr:to>
    <xdr:cxnSp macro="">
      <xdr:nvCxnSpPr>
        <xdr:cNvPr id="60" name="直線コネクタ 59"/>
        <xdr:cNvCxnSpPr/>
      </xdr:nvCxnSpPr>
      <xdr:spPr>
        <a:xfrm>
          <a:off x="4546600" y="518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74930</xdr:rowOff>
    </xdr:from>
    <xdr:to>
      <xdr:col>24</xdr:col>
      <xdr:colOff>63500</xdr:colOff>
      <xdr:row>35</xdr:row>
      <xdr:rowOff>100330</xdr:rowOff>
    </xdr:to>
    <xdr:cxnSp macro="">
      <xdr:nvCxnSpPr>
        <xdr:cNvPr id="61" name="直線コネクタ 60"/>
        <xdr:cNvCxnSpPr/>
      </xdr:nvCxnSpPr>
      <xdr:spPr>
        <a:xfrm flipV="1">
          <a:off x="3797300" y="60756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68580</xdr:rowOff>
    </xdr:from>
    <xdr:ext cx="469900" cy="259080"/>
    <xdr:sp macro="" textlink="">
      <xdr:nvSpPr>
        <xdr:cNvPr id="62" name="議会費平均値テキスト"/>
        <xdr:cNvSpPr txBox="1"/>
      </xdr:nvSpPr>
      <xdr:spPr>
        <a:xfrm>
          <a:off x="4686300" y="6069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90170</xdr:rowOff>
    </xdr:from>
    <xdr:to>
      <xdr:col>24</xdr:col>
      <xdr:colOff>114300</xdr:colOff>
      <xdr:row>36</xdr:row>
      <xdr:rowOff>20320</xdr:rowOff>
    </xdr:to>
    <xdr:sp macro="" textlink="">
      <xdr:nvSpPr>
        <xdr:cNvPr id="63" name="フローチャート: 判断 62"/>
        <xdr:cNvSpPr/>
      </xdr:nvSpPr>
      <xdr:spPr>
        <a:xfrm>
          <a:off x="45847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100330</xdr:rowOff>
    </xdr:from>
    <xdr:to>
      <xdr:col>19</xdr:col>
      <xdr:colOff>177800</xdr:colOff>
      <xdr:row>35</xdr:row>
      <xdr:rowOff>113665</xdr:rowOff>
    </xdr:to>
    <xdr:cxnSp macro="">
      <xdr:nvCxnSpPr>
        <xdr:cNvPr id="64" name="直線コネクタ 63"/>
        <xdr:cNvCxnSpPr/>
      </xdr:nvCxnSpPr>
      <xdr:spPr>
        <a:xfrm flipV="1">
          <a:off x="2908300" y="61010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100330</xdr:rowOff>
    </xdr:from>
    <xdr:to>
      <xdr:col>20</xdr:col>
      <xdr:colOff>38100</xdr:colOff>
      <xdr:row>36</xdr:row>
      <xdr:rowOff>30480</xdr:rowOff>
    </xdr:to>
    <xdr:sp macro="" textlink="">
      <xdr:nvSpPr>
        <xdr:cNvPr id="65" name="フローチャート: 判断 64"/>
        <xdr:cNvSpPr/>
      </xdr:nvSpPr>
      <xdr:spPr>
        <a:xfrm>
          <a:off x="3746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21590</xdr:rowOff>
    </xdr:from>
    <xdr:ext cx="462915" cy="259080"/>
    <xdr:sp macro="" textlink="">
      <xdr:nvSpPr>
        <xdr:cNvPr id="66" name="テキスト ボックス 65"/>
        <xdr:cNvSpPr txBox="1"/>
      </xdr:nvSpPr>
      <xdr:spPr>
        <a:xfrm>
          <a:off x="3562350" y="61937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113665</xdr:rowOff>
    </xdr:from>
    <xdr:to>
      <xdr:col>15</xdr:col>
      <xdr:colOff>50800</xdr:colOff>
      <xdr:row>35</xdr:row>
      <xdr:rowOff>139065</xdr:rowOff>
    </xdr:to>
    <xdr:cxnSp macro="">
      <xdr:nvCxnSpPr>
        <xdr:cNvPr id="67" name="直線コネクタ 66"/>
        <xdr:cNvCxnSpPr/>
      </xdr:nvCxnSpPr>
      <xdr:spPr>
        <a:xfrm flipV="1">
          <a:off x="2019300" y="611441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125730</xdr:rowOff>
    </xdr:from>
    <xdr:to>
      <xdr:col>15</xdr:col>
      <xdr:colOff>101600</xdr:colOff>
      <xdr:row>36</xdr:row>
      <xdr:rowOff>55880</xdr:rowOff>
    </xdr:to>
    <xdr:sp macro="" textlink="">
      <xdr:nvSpPr>
        <xdr:cNvPr id="68" name="フローチャート: 判断 67"/>
        <xdr:cNvSpPr/>
      </xdr:nvSpPr>
      <xdr:spPr>
        <a:xfrm>
          <a:off x="2857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46990</xdr:rowOff>
    </xdr:from>
    <xdr:ext cx="462915" cy="259080"/>
    <xdr:sp macro="" textlink="">
      <xdr:nvSpPr>
        <xdr:cNvPr id="69" name="テキスト ボックス 68"/>
        <xdr:cNvSpPr txBox="1"/>
      </xdr:nvSpPr>
      <xdr:spPr>
        <a:xfrm>
          <a:off x="2673350" y="62191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139065</xdr:rowOff>
    </xdr:from>
    <xdr:to>
      <xdr:col>10</xdr:col>
      <xdr:colOff>114300</xdr:colOff>
      <xdr:row>36</xdr:row>
      <xdr:rowOff>23495</xdr:rowOff>
    </xdr:to>
    <xdr:cxnSp macro="">
      <xdr:nvCxnSpPr>
        <xdr:cNvPr id="70" name="直線コネクタ 69"/>
        <xdr:cNvCxnSpPr/>
      </xdr:nvCxnSpPr>
      <xdr:spPr>
        <a:xfrm flipV="1">
          <a:off x="1130300" y="61398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33020</xdr:rowOff>
    </xdr:from>
    <xdr:ext cx="462915" cy="259080"/>
    <xdr:sp macro="" textlink="">
      <xdr:nvSpPr>
        <xdr:cNvPr id="72" name="テキスト ボックス 71"/>
        <xdr:cNvSpPr txBox="1"/>
      </xdr:nvSpPr>
      <xdr:spPr>
        <a:xfrm>
          <a:off x="1784350" y="58623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27940</xdr:rowOff>
    </xdr:from>
    <xdr:ext cx="462915" cy="259080"/>
    <xdr:sp macro="" textlink="">
      <xdr:nvSpPr>
        <xdr:cNvPr id="74" name="テキスト ボックス 73"/>
        <xdr:cNvSpPr txBox="1"/>
      </xdr:nvSpPr>
      <xdr:spPr>
        <a:xfrm>
          <a:off x="895350" y="58572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24130</xdr:rowOff>
    </xdr:from>
    <xdr:to>
      <xdr:col>24</xdr:col>
      <xdr:colOff>114300</xdr:colOff>
      <xdr:row>35</xdr:row>
      <xdr:rowOff>125730</xdr:rowOff>
    </xdr:to>
    <xdr:sp macro="" textlink="">
      <xdr:nvSpPr>
        <xdr:cNvPr id="80" name="楕円 79"/>
        <xdr:cNvSpPr/>
      </xdr:nvSpPr>
      <xdr:spPr>
        <a:xfrm>
          <a:off x="4584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46990</xdr:rowOff>
    </xdr:from>
    <xdr:ext cx="469900" cy="259080"/>
    <xdr:sp macro="" textlink="">
      <xdr:nvSpPr>
        <xdr:cNvPr id="81" name="議会費該当値テキスト"/>
        <xdr:cNvSpPr txBox="1"/>
      </xdr:nvSpPr>
      <xdr:spPr>
        <a:xfrm>
          <a:off x="4686300" y="587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49530</xdr:rowOff>
    </xdr:from>
    <xdr:to>
      <xdr:col>20</xdr:col>
      <xdr:colOff>38100</xdr:colOff>
      <xdr:row>35</xdr:row>
      <xdr:rowOff>151130</xdr:rowOff>
    </xdr:to>
    <xdr:sp macro="" textlink="">
      <xdr:nvSpPr>
        <xdr:cNvPr id="82" name="楕円 81"/>
        <xdr:cNvSpPr/>
      </xdr:nvSpPr>
      <xdr:spPr>
        <a:xfrm>
          <a:off x="3746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167640</xdr:rowOff>
    </xdr:from>
    <xdr:ext cx="462915" cy="252095"/>
    <xdr:sp macro="" textlink="">
      <xdr:nvSpPr>
        <xdr:cNvPr id="83" name="テキスト ボックス 82"/>
        <xdr:cNvSpPr txBox="1"/>
      </xdr:nvSpPr>
      <xdr:spPr>
        <a:xfrm>
          <a:off x="3562350" y="58254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63500</xdr:rowOff>
    </xdr:from>
    <xdr:to>
      <xdr:col>15</xdr:col>
      <xdr:colOff>101600</xdr:colOff>
      <xdr:row>35</xdr:row>
      <xdr:rowOff>164465</xdr:rowOff>
    </xdr:to>
    <xdr:sp macro="" textlink="">
      <xdr:nvSpPr>
        <xdr:cNvPr id="84" name="楕円 83"/>
        <xdr:cNvSpPr/>
      </xdr:nvSpPr>
      <xdr:spPr>
        <a:xfrm>
          <a:off x="2857500" y="6064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9525</xdr:rowOff>
    </xdr:from>
    <xdr:ext cx="462915" cy="252095"/>
    <xdr:sp macro="" textlink="">
      <xdr:nvSpPr>
        <xdr:cNvPr id="85" name="テキスト ボックス 84"/>
        <xdr:cNvSpPr txBox="1"/>
      </xdr:nvSpPr>
      <xdr:spPr>
        <a:xfrm>
          <a:off x="2673350" y="58388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88265</xdr:rowOff>
    </xdr:from>
    <xdr:to>
      <xdr:col>10</xdr:col>
      <xdr:colOff>165100</xdr:colOff>
      <xdr:row>36</xdr:row>
      <xdr:rowOff>18415</xdr:rowOff>
    </xdr:to>
    <xdr:sp macro="" textlink="">
      <xdr:nvSpPr>
        <xdr:cNvPr id="86" name="楕円 85"/>
        <xdr:cNvSpPr/>
      </xdr:nvSpPr>
      <xdr:spPr>
        <a:xfrm>
          <a:off x="1968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9525</xdr:rowOff>
    </xdr:from>
    <xdr:ext cx="462915" cy="252095"/>
    <xdr:sp macro="" textlink="">
      <xdr:nvSpPr>
        <xdr:cNvPr id="87" name="テキスト ボックス 86"/>
        <xdr:cNvSpPr txBox="1"/>
      </xdr:nvSpPr>
      <xdr:spPr>
        <a:xfrm>
          <a:off x="1784350" y="61817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144145</xdr:rowOff>
    </xdr:from>
    <xdr:to>
      <xdr:col>6</xdr:col>
      <xdr:colOff>38100</xdr:colOff>
      <xdr:row>36</xdr:row>
      <xdr:rowOff>74930</xdr:rowOff>
    </xdr:to>
    <xdr:sp macro="" textlink="">
      <xdr:nvSpPr>
        <xdr:cNvPr id="88" name="楕円 87"/>
        <xdr:cNvSpPr/>
      </xdr:nvSpPr>
      <xdr:spPr>
        <a:xfrm>
          <a:off x="10795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65405</xdr:rowOff>
    </xdr:from>
    <xdr:ext cx="462915" cy="252095"/>
    <xdr:sp macro="" textlink="">
      <xdr:nvSpPr>
        <xdr:cNvPr id="89" name="テキスト ボックス 88"/>
        <xdr:cNvSpPr txBox="1"/>
      </xdr:nvSpPr>
      <xdr:spPr>
        <a:xfrm>
          <a:off x="895350" y="62376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1935" cy="259080"/>
    <xdr:sp macro="" textlink="">
      <xdr:nvSpPr>
        <xdr:cNvPr id="101" name="テキスト ボックス 100"/>
        <xdr:cNvSpPr txBox="1"/>
      </xdr:nvSpPr>
      <xdr:spPr>
        <a:xfrm>
          <a:off x="513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8645" cy="252095"/>
    <xdr:sp macro="" textlink="">
      <xdr:nvSpPr>
        <xdr:cNvPr id="103" name="テキスト ボックス 102"/>
        <xdr:cNvSpPr txBox="1"/>
      </xdr:nvSpPr>
      <xdr:spPr>
        <a:xfrm>
          <a:off x="166370" y="9745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8645" cy="259080"/>
    <xdr:sp macro="" textlink="">
      <xdr:nvSpPr>
        <xdr:cNvPr id="105" name="テキスト ボックス 104"/>
        <xdr:cNvSpPr txBox="1"/>
      </xdr:nvSpPr>
      <xdr:spPr>
        <a:xfrm>
          <a:off x="166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8645" cy="252095"/>
    <xdr:sp macro="" textlink="">
      <xdr:nvSpPr>
        <xdr:cNvPr id="107" name="テキスト ボックス 106"/>
        <xdr:cNvSpPr txBox="1"/>
      </xdr:nvSpPr>
      <xdr:spPr>
        <a:xfrm>
          <a:off x="166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22225</xdr:rowOff>
    </xdr:from>
    <xdr:ext cx="678815" cy="258445"/>
    <xdr:sp macro="" textlink="">
      <xdr:nvSpPr>
        <xdr:cNvPr id="109" name="テキスト ボックス 108"/>
        <xdr:cNvSpPr txBox="1"/>
      </xdr:nvSpPr>
      <xdr:spPr>
        <a:xfrm>
          <a:off x="76200" y="8766175"/>
          <a:ext cx="67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78815" cy="259080"/>
    <xdr:sp macro="" textlink="">
      <xdr:nvSpPr>
        <xdr:cNvPr id="111" name="テキスト ボックス 110"/>
        <xdr:cNvSpPr txBox="1"/>
      </xdr:nvSpPr>
      <xdr:spPr>
        <a:xfrm>
          <a:off x="76200" y="843915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815" cy="252095"/>
    <xdr:sp macro="" textlink="">
      <xdr:nvSpPr>
        <xdr:cNvPr id="113" name="テキスト ボックス 112"/>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40640</xdr:rowOff>
    </xdr:from>
    <xdr:to>
      <xdr:col>24</xdr:col>
      <xdr:colOff>62865</xdr:colOff>
      <xdr:row>59</xdr:row>
      <xdr:rowOff>52070</xdr:rowOff>
    </xdr:to>
    <xdr:cxnSp macro="">
      <xdr:nvCxnSpPr>
        <xdr:cNvPr id="115" name="直線コネクタ 114"/>
        <xdr:cNvCxnSpPr/>
      </xdr:nvCxnSpPr>
      <xdr:spPr>
        <a:xfrm flipV="1">
          <a:off x="4633595" y="878459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55880</xdr:rowOff>
    </xdr:from>
    <xdr:ext cx="534670" cy="259080"/>
    <xdr:sp macro="" textlink="">
      <xdr:nvSpPr>
        <xdr:cNvPr id="116" name="総務費最小値テキスト"/>
        <xdr:cNvSpPr txBox="1"/>
      </xdr:nvSpPr>
      <xdr:spPr>
        <a:xfrm>
          <a:off x="4686300" y="1017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52070</xdr:rowOff>
    </xdr:from>
    <xdr:to>
      <xdr:col>24</xdr:col>
      <xdr:colOff>152400</xdr:colOff>
      <xdr:row>59</xdr:row>
      <xdr:rowOff>52070</xdr:rowOff>
    </xdr:to>
    <xdr:cxnSp macro="">
      <xdr:nvCxnSpPr>
        <xdr:cNvPr id="117" name="直線コネクタ 116"/>
        <xdr:cNvCxnSpPr/>
      </xdr:nvCxnSpPr>
      <xdr:spPr>
        <a:xfrm>
          <a:off x="45466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158115</xdr:rowOff>
    </xdr:from>
    <xdr:ext cx="690245" cy="252095"/>
    <xdr:sp macro="" textlink="">
      <xdr:nvSpPr>
        <xdr:cNvPr id="118" name="総務費最大値テキスト"/>
        <xdr:cNvSpPr txBox="1"/>
      </xdr:nvSpPr>
      <xdr:spPr>
        <a:xfrm>
          <a:off x="4686300" y="8559165"/>
          <a:ext cx="6902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dr:col>23</xdr:col>
      <xdr:colOff>165100</xdr:colOff>
      <xdr:row>51</xdr:row>
      <xdr:rowOff>40640</xdr:rowOff>
    </xdr:from>
    <xdr:to>
      <xdr:col>24</xdr:col>
      <xdr:colOff>152400</xdr:colOff>
      <xdr:row>51</xdr:row>
      <xdr:rowOff>40640</xdr:rowOff>
    </xdr:to>
    <xdr:cxnSp macro="">
      <xdr:nvCxnSpPr>
        <xdr:cNvPr id="119" name="直線コネクタ 118"/>
        <xdr:cNvCxnSpPr/>
      </xdr:nvCxnSpPr>
      <xdr:spPr>
        <a:xfrm>
          <a:off x="4546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140335</xdr:rowOff>
    </xdr:from>
    <xdr:to>
      <xdr:col>24</xdr:col>
      <xdr:colOff>63500</xdr:colOff>
      <xdr:row>58</xdr:row>
      <xdr:rowOff>158750</xdr:rowOff>
    </xdr:to>
    <xdr:cxnSp macro="">
      <xdr:nvCxnSpPr>
        <xdr:cNvPr id="120" name="直線コネクタ 119"/>
        <xdr:cNvCxnSpPr/>
      </xdr:nvCxnSpPr>
      <xdr:spPr>
        <a:xfrm>
          <a:off x="3797300" y="1008443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99060</xdr:rowOff>
    </xdr:from>
    <xdr:ext cx="598805" cy="252095"/>
    <xdr:sp macro="" textlink="">
      <xdr:nvSpPr>
        <xdr:cNvPr id="121" name="総務費平均値テキスト"/>
        <xdr:cNvSpPr txBox="1"/>
      </xdr:nvSpPr>
      <xdr:spPr>
        <a:xfrm>
          <a:off x="4686300" y="987171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76200</xdr:rowOff>
    </xdr:from>
    <xdr:to>
      <xdr:col>24</xdr:col>
      <xdr:colOff>114300</xdr:colOff>
      <xdr:row>59</xdr:row>
      <xdr:rowOff>6350</xdr:rowOff>
    </xdr:to>
    <xdr:sp macro="" textlink="">
      <xdr:nvSpPr>
        <xdr:cNvPr id="122" name="フローチャート: 判断 121"/>
        <xdr:cNvSpPr/>
      </xdr:nvSpPr>
      <xdr:spPr>
        <a:xfrm>
          <a:off x="45847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29845</xdr:rowOff>
    </xdr:from>
    <xdr:to>
      <xdr:col>19</xdr:col>
      <xdr:colOff>177800</xdr:colOff>
      <xdr:row>58</xdr:row>
      <xdr:rowOff>140335</xdr:rowOff>
    </xdr:to>
    <xdr:cxnSp macro="">
      <xdr:nvCxnSpPr>
        <xdr:cNvPr id="123" name="直線コネクタ 122"/>
        <xdr:cNvCxnSpPr/>
      </xdr:nvCxnSpPr>
      <xdr:spPr>
        <a:xfrm>
          <a:off x="2908300" y="997394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73660</xdr:rowOff>
    </xdr:from>
    <xdr:to>
      <xdr:col>20</xdr:col>
      <xdr:colOff>38100</xdr:colOff>
      <xdr:row>59</xdr:row>
      <xdr:rowOff>3810</xdr:rowOff>
    </xdr:to>
    <xdr:sp macro="" textlink="">
      <xdr:nvSpPr>
        <xdr:cNvPr id="124" name="フローチャート: 判断 123"/>
        <xdr:cNvSpPr/>
      </xdr:nvSpPr>
      <xdr:spPr>
        <a:xfrm>
          <a:off x="3746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20320</xdr:rowOff>
    </xdr:from>
    <xdr:ext cx="591820" cy="252095"/>
    <xdr:sp macro="" textlink="">
      <xdr:nvSpPr>
        <xdr:cNvPr id="125" name="テキスト ボックス 124"/>
        <xdr:cNvSpPr txBox="1"/>
      </xdr:nvSpPr>
      <xdr:spPr>
        <a:xfrm>
          <a:off x="3497580" y="97929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29845</xdr:rowOff>
    </xdr:from>
    <xdr:to>
      <xdr:col>15</xdr:col>
      <xdr:colOff>50800</xdr:colOff>
      <xdr:row>58</xdr:row>
      <xdr:rowOff>127635</xdr:rowOff>
    </xdr:to>
    <xdr:cxnSp macro="">
      <xdr:nvCxnSpPr>
        <xdr:cNvPr id="126" name="直線コネクタ 125"/>
        <xdr:cNvCxnSpPr/>
      </xdr:nvCxnSpPr>
      <xdr:spPr>
        <a:xfrm flipV="1">
          <a:off x="2019300" y="997394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161290</xdr:rowOff>
    </xdr:from>
    <xdr:to>
      <xdr:col>15</xdr:col>
      <xdr:colOff>101600</xdr:colOff>
      <xdr:row>58</xdr:row>
      <xdr:rowOff>91440</xdr:rowOff>
    </xdr:to>
    <xdr:sp macro="" textlink="">
      <xdr:nvSpPr>
        <xdr:cNvPr id="127" name="フローチャート: 判断 126"/>
        <xdr:cNvSpPr/>
      </xdr:nvSpPr>
      <xdr:spPr>
        <a:xfrm>
          <a:off x="2857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83185</xdr:rowOff>
    </xdr:from>
    <xdr:ext cx="591820" cy="259080"/>
    <xdr:sp macro="" textlink="">
      <xdr:nvSpPr>
        <xdr:cNvPr id="128" name="テキスト ボックス 127"/>
        <xdr:cNvSpPr txBox="1"/>
      </xdr:nvSpPr>
      <xdr:spPr>
        <a:xfrm>
          <a:off x="2608580" y="100272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127635</xdr:rowOff>
    </xdr:from>
    <xdr:to>
      <xdr:col>10</xdr:col>
      <xdr:colOff>114300</xdr:colOff>
      <xdr:row>58</xdr:row>
      <xdr:rowOff>146050</xdr:rowOff>
    </xdr:to>
    <xdr:cxnSp macro="">
      <xdr:nvCxnSpPr>
        <xdr:cNvPr id="129" name="直線コネクタ 128"/>
        <xdr:cNvCxnSpPr/>
      </xdr:nvCxnSpPr>
      <xdr:spPr>
        <a:xfrm flipV="1">
          <a:off x="1130300" y="100717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30" name="フローチャート: 判断 129"/>
        <xdr:cNvSpPr/>
      </xdr:nvSpPr>
      <xdr:spPr>
        <a:xfrm>
          <a:off x="1968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59</xdr:row>
      <xdr:rowOff>30480</xdr:rowOff>
    </xdr:from>
    <xdr:ext cx="591820" cy="252095"/>
    <xdr:sp macro="" textlink="">
      <xdr:nvSpPr>
        <xdr:cNvPr id="131" name="テキスト ボックス 130"/>
        <xdr:cNvSpPr txBox="1"/>
      </xdr:nvSpPr>
      <xdr:spPr>
        <a:xfrm>
          <a:off x="1719580" y="1014603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122555</xdr:rowOff>
    </xdr:from>
    <xdr:to>
      <xdr:col>6</xdr:col>
      <xdr:colOff>38100</xdr:colOff>
      <xdr:row>59</xdr:row>
      <xdr:rowOff>52705</xdr:rowOff>
    </xdr:to>
    <xdr:sp macro="" textlink="">
      <xdr:nvSpPr>
        <xdr:cNvPr id="132" name="フローチャート: 判断 131"/>
        <xdr:cNvSpPr/>
      </xdr:nvSpPr>
      <xdr:spPr>
        <a:xfrm>
          <a:off x="1079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43815</xdr:rowOff>
    </xdr:from>
    <xdr:ext cx="527685" cy="252095"/>
    <xdr:sp macro="" textlink="">
      <xdr:nvSpPr>
        <xdr:cNvPr id="133" name="テキスト ボックス 132"/>
        <xdr:cNvSpPr txBox="1"/>
      </xdr:nvSpPr>
      <xdr:spPr>
        <a:xfrm>
          <a:off x="862965" y="101593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107950</xdr:rowOff>
    </xdr:from>
    <xdr:to>
      <xdr:col>24</xdr:col>
      <xdr:colOff>114300</xdr:colOff>
      <xdr:row>59</xdr:row>
      <xdr:rowOff>38100</xdr:rowOff>
    </xdr:to>
    <xdr:sp macro="" textlink="">
      <xdr:nvSpPr>
        <xdr:cNvPr id="139" name="楕円 138"/>
        <xdr:cNvSpPr/>
      </xdr:nvSpPr>
      <xdr:spPr>
        <a:xfrm>
          <a:off x="45847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54610</xdr:rowOff>
    </xdr:from>
    <xdr:ext cx="598805" cy="252095"/>
    <xdr:sp macro="" textlink="">
      <xdr:nvSpPr>
        <xdr:cNvPr id="140" name="総務費該当値テキスト"/>
        <xdr:cNvSpPr txBox="1"/>
      </xdr:nvSpPr>
      <xdr:spPr>
        <a:xfrm>
          <a:off x="4686300" y="999871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102,456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89535</xdr:rowOff>
    </xdr:from>
    <xdr:to>
      <xdr:col>20</xdr:col>
      <xdr:colOff>38100</xdr:colOff>
      <xdr:row>59</xdr:row>
      <xdr:rowOff>19685</xdr:rowOff>
    </xdr:to>
    <xdr:sp macro="" textlink="">
      <xdr:nvSpPr>
        <xdr:cNvPr id="141" name="楕円 140"/>
        <xdr:cNvSpPr/>
      </xdr:nvSpPr>
      <xdr:spPr>
        <a:xfrm>
          <a:off x="3746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59</xdr:row>
      <xdr:rowOff>10795</xdr:rowOff>
    </xdr:from>
    <xdr:ext cx="591820" cy="258445"/>
    <xdr:sp macro="" textlink="">
      <xdr:nvSpPr>
        <xdr:cNvPr id="142" name="テキスト ボックス 141"/>
        <xdr:cNvSpPr txBox="1"/>
      </xdr:nvSpPr>
      <xdr:spPr>
        <a:xfrm>
          <a:off x="3497580" y="1012634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150495</xdr:rowOff>
    </xdr:from>
    <xdr:to>
      <xdr:col>15</xdr:col>
      <xdr:colOff>101600</xdr:colOff>
      <xdr:row>58</xdr:row>
      <xdr:rowOff>80645</xdr:rowOff>
    </xdr:to>
    <xdr:sp macro="" textlink="">
      <xdr:nvSpPr>
        <xdr:cNvPr id="143" name="楕円 142"/>
        <xdr:cNvSpPr/>
      </xdr:nvSpPr>
      <xdr:spPr>
        <a:xfrm>
          <a:off x="2857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97790</xdr:rowOff>
    </xdr:from>
    <xdr:ext cx="591820" cy="252095"/>
    <xdr:sp macro="" textlink="">
      <xdr:nvSpPr>
        <xdr:cNvPr id="144" name="テキスト ボックス 143"/>
        <xdr:cNvSpPr txBox="1"/>
      </xdr:nvSpPr>
      <xdr:spPr>
        <a:xfrm>
          <a:off x="2608580" y="969899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76835</xdr:rowOff>
    </xdr:from>
    <xdr:to>
      <xdr:col>10</xdr:col>
      <xdr:colOff>165100</xdr:colOff>
      <xdr:row>59</xdr:row>
      <xdr:rowOff>6985</xdr:rowOff>
    </xdr:to>
    <xdr:sp macro="" textlink="">
      <xdr:nvSpPr>
        <xdr:cNvPr id="145" name="楕円 144"/>
        <xdr:cNvSpPr/>
      </xdr:nvSpPr>
      <xdr:spPr>
        <a:xfrm>
          <a:off x="1968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23495</xdr:rowOff>
    </xdr:from>
    <xdr:ext cx="591820" cy="259080"/>
    <xdr:sp macro="" textlink="">
      <xdr:nvSpPr>
        <xdr:cNvPr id="146" name="テキスト ボックス 145"/>
        <xdr:cNvSpPr txBox="1"/>
      </xdr:nvSpPr>
      <xdr:spPr>
        <a:xfrm>
          <a:off x="1719580" y="97961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95250</xdr:rowOff>
    </xdr:from>
    <xdr:to>
      <xdr:col>6</xdr:col>
      <xdr:colOff>38100</xdr:colOff>
      <xdr:row>59</xdr:row>
      <xdr:rowOff>25400</xdr:rowOff>
    </xdr:to>
    <xdr:sp macro="" textlink="">
      <xdr:nvSpPr>
        <xdr:cNvPr id="147" name="楕円 146"/>
        <xdr:cNvSpPr/>
      </xdr:nvSpPr>
      <xdr:spPr>
        <a:xfrm>
          <a:off x="1079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41910</xdr:rowOff>
    </xdr:from>
    <xdr:ext cx="591820" cy="252095"/>
    <xdr:sp macro="" textlink="">
      <xdr:nvSpPr>
        <xdr:cNvPr id="148" name="テキスト ボックス 147"/>
        <xdr:cNvSpPr txBox="1"/>
      </xdr:nvSpPr>
      <xdr:spPr>
        <a:xfrm>
          <a:off x="830580" y="98145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189,403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7" name="テキスト ボックス 156"/>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1935" cy="252095"/>
    <xdr:sp macro="" textlink="">
      <xdr:nvSpPr>
        <xdr:cNvPr id="159" name="テキスト ボックス 158"/>
        <xdr:cNvSpPr txBox="1"/>
      </xdr:nvSpPr>
      <xdr:spPr>
        <a:xfrm>
          <a:off x="513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8645" cy="252095"/>
    <xdr:sp macro="" textlink="">
      <xdr:nvSpPr>
        <xdr:cNvPr id="161" name="テキスト ボックス 160"/>
        <xdr:cNvSpPr txBox="1"/>
      </xdr:nvSpPr>
      <xdr:spPr>
        <a:xfrm>
          <a:off x="166370" y="133705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8645" cy="252095"/>
    <xdr:sp macro="" textlink="">
      <xdr:nvSpPr>
        <xdr:cNvPr id="163" name="テキスト ボックス 162"/>
        <xdr:cNvSpPr txBox="1"/>
      </xdr:nvSpPr>
      <xdr:spPr>
        <a:xfrm>
          <a:off x="166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8645" cy="252095"/>
    <xdr:sp macro="" textlink="">
      <xdr:nvSpPr>
        <xdr:cNvPr id="165" name="テキスト ボックス 164"/>
        <xdr:cNvSpPr txBox="1"/>
      </xdr:nvSpPr>
      <xdr:spPr>
        <a:xfrm>
          <a:off x="166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8645" cy="252095"/>
    <xdr:sp macro="" textlink="">
      <xdr:nvSpPr>
        <xdr:cNvPr id="167" name="テキスト ボックス 166"/>
        <xdr:cNvSpPr txBox="1"/>
      </xdr:nvSpPr>
      <xdr:spPr>
        <a:xfrm>
          <a:off x="166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69" name="テキスト ボックス 168"/>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9525</xdr:rowOff>
    </xdr:from>
    <xdr:to>
      <xdr:col>24</xdr:col>
      <xdr:colOff>62865</xdr:colOff>
      <xdr:row>77</xdr:row>
      <xdr:rowOff>74930</xdr:rowOff>
    </xdr:to>
    <xdr:cxnSp macro="">
      <xdr:nvCxnSpPr>
        <xdr:cNvPr id="171" name="直線コネクタ 170"/>
        <xdr:cNvCxnSpPr/>
      </xdr:nvCxnSpPr>
      <xdr:spPr>
        <a:xfrm flipV="1">
          <a:off x="4633595" y="12353925"/>
          <a:ext cx="1270" cy="922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78105</xdr:rowOff>
    </xdr:from>
    <xdr:ext cx="598805" cy="252095"/>
    <xdr:sp macro="" textlink="">
      <xdr:nvSpPr>
        <xdr:cNvPr id="172" name="民生費最小値テキスト"/>
        <xdr:cNvSpPr txBox="1"/>
      </xdr:nvSpPr>
      <xdr:spPr>
        <a:xfrm>
          <a:off x="4686300" y="1327975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74930</xdr:rowOff>
    </xdr:from>
    <xdr:to>
      <xdr:col>24</xdr:col>
      <xdr:colOff>152400</xdr:colOff>
      <xdr:row>77</xdr:row>
      <xdr:rowOff>74930</xdr:rowOff>
    </xdr:to>
    <xdr:cxnSp macro="">
      <xdr:nvCxnSpPr>
        <xdr:cNvPr id="173" name="直線コネクタ 172"/>
        <xdr:cNvCxnSpPr/>
      </xdr:nvCxnSpPr>
      <xdr:spPr>
        <a:xfrm>
          <a:off x="4546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127635</xdr:rowOff>
    </xdr:from>
    <xdr:ext cx="598805" cy="259080"/>
    <xdr:sp macro="" textlink="">
      <xdr:nvSpPr>
        <xdr:cNvPr id="174" name="民生費最大値テキスト"/>
        <xdr:cNvSpPr txBox="1"/>
      </xdr:nvSpPr>
      <xdr:spPr>
        <a:xfrm>
          <a:off x="4686300" y="12129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dr:col>23</xdr:col>
      <xdr:colOff>165100</xdr:colOff>
      <xdr:row>72</xdr:row>
      <xdr:rowOff>9525</xdr:rowOff>
    </xdr:from>
    <xdr:to>
      <xdr:col>24</xdr:col>
      <xdr:colOff>152400</xdr:colOff>
      <xdr:row>72</xdr:row>
      <xdr:rowOff>9525</xdr:rowOff>
    </xdr:to>
    <xdr:cxnSp macro="">
      <xdr:nvCxnSpPr>
        <xdr:cNvPr id="175" name="直線コネクタ 174"/>
        <xdr:cNvCxnSpPr/>
      </xdr:nvCxnSpPr>
      <xdr:spPr>
        <a:xfrm>
          <a:off x="4546600" y="1235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65405</xdr:rowOff>
    </xdr:from>
    <xdr:to>
      <xdr:col>24</xdr:col>
      <xdr:colOff>63500</xdr:colOff>
      <xdr:row>76</xdr:row>
      <xdr:rowOff>99695</xdr:rowOff>
    </xdr:to>
    <xdr:cxnSp macro="">
      <xdr:nvCxnSpPr>
        <xdr:cNvPr id="176" name="直線コネクタ 175"/>
        <xdr:cNvCxnSpPr/>
      </xdr:nvCxnSpPr>
      <xdr:spPr>
        <a:xfrm>
          <a:off x="3797300" y="130956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133350</xdr:rowOff>
    </xdr:from>
    <xdr:ext cx="598805" cy="252095"/>
    <xdr:sp macro="" textlink="">
      <xdr:nvSpPr>
        <xdr:cNvPr id="177" name="民生費平均値テキスト"/>
        <xdr:cNvSpPr txBox="1"/>
      </xdr:nvSpPr>
      <xdr:spPr>
        <a:xfrm>
          <a:off x="4686300" y="1282065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110490</xdr:rowOff>
    </xdr:from>
    <xdr:to>
      <xdr:col>24</xdr:col>
      <xdr:colOff>114300</xdr:colOff>
      <xdr:row>76</xdr:row>
      <xdr:rowOff>40640</xdr:rowOff>
    </xdr:to>
    <xdr:sp macro="" textlink="">
      <xdr:nvSpPr>
        <xdr:cNvPr id="178" name="フローチャート: 判断 177"/>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65405</xdr:rowOff>
    </xdr:from>
    <xdr:to>
      <xdr:col>19</xdr:col>
      <xdr:colOff>177800</xdr:colOff>
      <xdr:row>76</xdr:row>
      <xdr:rowOff>167640</xdr:rowOff>
    </xdr:to>
    <xdr:cxnSp macro="">
      <xdr:nvCxnSpPr>
        <xdr:cNvPr id="179" name="直線コネクタ 178"/>
        <xdr:cNvCxnSpPr/>
      </xdr:nvCxnSpPr>
      <xdr:spPr>
        <a:xfrm flipV="1">
          <a:off x="2908300" y="1309560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70485</xdr:rowOff>
    </xdr:from>
    <xdr:to>
      <xdr:col>20</xdr:col>
      <xdr:colOff>38100</xdr:colOff>
      <xdr:row>76</xdr:row>
      <xdr:rowOff>635</xdr:rowOff>
    </xdr:to>
    <xdr:sp macro="" textlink="">
      <xdr:nvSpPr>
        <xdr:cNvPr id="180" name="フローチャート: 判断 179"/>
        <xdr:cNvSpPr/>
      </xdr:nvSpPr>
      <xdr:spPr>
        <a:xfrm>
          <a:off x="37465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17780</xdr:rowOff>
    </xdr:from>
    <xdr:ext cx="591820" cy="252095"/>
    <xdr:sp macro="" textlink="">
      <xdr:nvSpPr>
        <xdr:cNvPr id="181" name="テキスト ボックス 180"/>
        <xdr:cNvSpPr txBox="1"/>
      </xdr:nvSpPr>
      <xdr:spPr>
        <a:xfrm>
          <a:off x="3497580" y="127050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167640</xdr:rowOff>
    </xdr:from>
    <xdr:to>
      <xdr:col>15</xdr:col>
      <xdr:colOff>50800</xdr:colOff>
      <xdr:row>77</xdr:row>
      <xdr:rowOff>30480</xdr:rowOff>
    </xdr:to>
    <xdr:cxnSp macro="">
      <xdr:nvCxnSpPr>
        <xdr:cNvPr id="182" name="直線コネクタ 181"/>
        <xdr:cNvCxnSpPr/>
      </xdr:nvCxnSpPr>
      <xdr:spPr>
        <a:xfrm flipV="1">
          <a:off x="2019300" y="131978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26035</xdr:rowOff>
    </xdr:from>
    <xdr:to>
      <xdr:col>15</xdr:col>
      <xdr:colOff>101600</xdr:colOff>
      <xdr:row>76</xdr:row>
      <xdr:rowOff>127635</xdr:rowOff>
    </xdr:to>
    <xdr:sp macro="" textlink="">
      <xdr:nvSpPr>
        <xdr:cNvPr id="183" name="フローチャート: 判断 182"/>
        <xdr:cNvSpPr/>
      </xdr:nvSpPr>
      <xdr:spPr>
        <a:xfrm>
          <a:off x="2857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144145</xdr:rowOff>
    </xdr:from>
    <xdr:ext cx="591820" cy="252095"/>
    <xdr:sp macro="" textlink="">
      <xdr:nvSpPr>
        <xdr:cNvPr id="184" name="テキスト ボックス 183"/>
        <xdr:cNvSpPr txBox="1"/>
      </xdr:nvSpPr>
      <xdr:spPr>
        <a:xfrm>
          <a:off x="2608580" y="128314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30480</xdr:rowOff>
    </xdr:from>
    <xdr:to>
      <xdr:col>10</xdr:col>
      <xdr:colOff>114300</xdr:colOff>
      <xdr:row>77</xdr:row>
      <xdr:rowOff>55245</xdr:rowOff>
    </xdr:to>
    <xdr:cxnSp macro="">
      <xdr:nvCxnSpPr>
        <xdr:cNvPr id="185" name="直線コネクタ 184"/>
        <xdr:cNvCxnSpPr/>
      </xdr:nvCxnSpPr>
      <xdr:spPr>
        <a:xfrm flipV="1">
          <a:off x="1130300" y="132321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40640</xdr:rowOff>
    </xdr:from>
    <xdr:to>
      <xdr:col>10</xdr:col>
      <xdr:colOff>165100</xdr:colOff>
      <xdr:row>76</xdr:row>
      <xdr:rowOff>142240</xdr:rowOff>
    </xdr:to>
    <xdr:sp macro="" textlink="">
      <xdr:nvSpPr>
        <xdr:cNvPr id="186" name="フローチャート: 判断 185"/>
        <xdr:cNvSpPr/>
      </xdr:nvSpPr>
      <xdr:spPr>
        <a:xfrm>
          <a:off x="1968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158750</xdr:rowOff>
    </xdr:from>
    <xdr:ext cx="591820" cy="259080"/>
    <xdr:sp macro="" textlink="">
      <xdr:nvSpPr>
        <xdr:cNvPr id="187" name="テキスト ボックス 186"/>
        <xdr:cNvSpPr txBox="1"/>
      </xdr:nvSpPr>
      <xdr:spPr>
        <a:xfrm>
          <a:off x="1719580" y="128460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64135</xdr:rowOff>
    </xdr:from>
    <xdr:to>
      <xdr:col>6</xdr:col>
      <xdr:colOff>38100</xdr:colOff>
      <xdr:row>76</xdr:row>
      <xdr:rowOff>166370</xdr:rowOff>
    </xdr:to>
    <xdr:sp macro="" textlink="">
      <xdr:nvSpPr>
        <xdr:cNvPr id="188" name="フローチャート: 判断 187"/>
        <xdr:cNvSpPr/>
      </xdr:nvSpPr>
      <xdr:spPr>
        <a:xfrm>
          <a:off x="1079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10795</xdr:rowOff>
    </xdr:from>
    <xdr:ext cx="591820" cy="258445"/>
    <xdr:sp macro="" textlink="">
      <xdr:nvSpPr>
        <xdr:cNvPr id="189" name="テキスト ボックス 188"/>
        <xdr:cNvSpPr txBox="1"/>
      </xdr:nvSpPr>
      <xdr:spPr>
        <a:xfrm>
          <a:off x="830580" y="1286954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48895</xdr:rowOff>
    </xdr:from>
    <xdr:to>
      <xdr:col>24</xdr:col>
      <xdr:colOff>114300</xdr:colOff>
      <xdr:row>76</xdr:row>
      <xdr:rowOff>150495</xdr:rowOff>
    </xdr:to>
    <xdr:sp macro="" textlink="">
      <xdr:nvSpPr>
        <xdr:cNvPr id="195" name="楕円 194"/>
        <xdr:cNvSpPr/>
      </xdr:nvSpPr>
      <xdr:spPr>
        <a:xfrm>
          <a:off x="45847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27305</xdr:rowOff>
    </xdr:from>
    <xdr:ext cx="598805" cy="259080"/>
    <xdr:sp macro="" textlink="">
      <xdr:nvSpPr>
        <xdr:cNvPr id="196" name="民生費該当値テキスト"/>
        <xdr:cNvSpPr txBox="1"/>
      </xdr:nvSpPr>
      <xdr:spPr>
        <a:xfrm>
          <a:off x="4686300" y="1305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183,758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14605</xdr:rowOff>
    </xdr:from>
    <xdr:to>
      <xdr:col>20</xdr:col>
      <xdr:colOff>38100</xdr:colOff>
      <xdr:row>76</xdr:row>
      <xdr:rowOff>116205</xdr:rowOff>
    </xdr:to>
    <xdr:sp macro="" textlink="">
      <xdr:nvSpPr>
        <xdr:cNvPr id="197" name="楕円 196"/>
        <xdr:cNvSpPr/>
      </xdr:nvSpPr>
      <xdr:spPr>
        <a:xfrm>
          <a:off x="3746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107315</xdr:rowOff>
    </xdr:from>
    <xdr:ext cx="591820" cy="259080"/>
    <xdr:sp macro="" textlink="">
      <xdr:nvSpPr>
        <xdr:cNvPr id="198" name="テキスト ボックス 197"/>
        <xdr:cNvSpPr txBox="1"/>
      </xdr:nvSpPr>
      <xdr:spPr>
        <a:xfrm>
          <a:off x="3497580" y="131375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191,255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116840</xdr:rowOff>
    </xdr:from>
    <xdr:to>
      <xdr:col>15</xdr:col>
      <xdr:colOff>101600</xdr:colOff>
      <xdr:row>77</xdr:row>
      <xdr:rowOff>46990</xdr:rowOff>
    </xdr:to>
    <xdr:sp macro="" textlink="">
      <xdr:nvSpPr>
        <xdr:cNvPr id="199" name="楕円 198"/>
        <xdr:cNvSpPr/>
      </xdr:nvSpPr>
      <xdr:spPr>
        <a:xfrm>
          <a:off x="2857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38100</xdr:rowOff>
    </xdr:from>
    <xdr:ext cx="591820" cy="259080"/>
    <xdr:sp macro="" textlink="">
      <xdr:nvSpPr>
        <xdr:cNvPr id="200" name="テキスト ボックス 199"/>
        <xdr:cNvSpPr txBox="1"/>
      </xdr:nvSpPr>
      <xdr:spPr>
        <a:xfrm>
          <a:off x="2608580" y="132397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151130</xdr:rowOff>
    </xdr:from>
    <xdr:to>
      <xdr:col>10</xdr:col>
      <xdr:colOff>165100</xdr:colOff>
      <xdr:row>77</xdr:row>
      <xdr:rowOff>81280</xdr:rowOff>
    </xdr:to>
    <xdr:sp macro="" textlink="">
      <xdr:nvSpPr>
        <xdr:cNvPr id="201" name="楕円 200"/>
        <xdr:cNvSpPr/>
      </xdr:nvSpPr>
      <xdr:spPr>
        <a:xfrm>
          <a:off x="1968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72390</xdr:rowOff>
    </xdr:from>
    <xdr:ext cx="591820" cy="259080"/>
    <xdr:sp macro="" textlink="">
      <xdr:nvSpPr>
        <xdr:cNvPr id="202" name="テキスト ボックス 201"/>
        <xdr:cNvSpPr txBox="1"/>
      </xdr:nvSpPr>
      <xdr:spPr>
        <a:xfrm>
          <a:off x="1719580" y="132740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4445</xdr:rowOff>
    </xdr:from>
    <xdr:to>
      <xdr:col>6</xdr:col>
      <xdr:colOff>38100</xdr:colOff>
      <xdr:row>77</xdr:row>
      <xdr:rowOff>106045</xdr:rowOff>
    </xdr:to>
    <xdr:sp macro="" textlink="">
      <xdr:nvSpPr>
        <xdr:cNvPr id="203" name="楕円 202"/>
        <xdr:cNvSpPr/>
      </xdr:nvSpPr>
      <xdr:spPr>
        <a:xfrm>
          <a:off x="1079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97790</xdr:rowOff>
    </xdr:from>
    <xdr:ext cx="591820" cy="252095"/>
    <xdr:sp macro="" textlink="">
      <xdr:nvSpPr>
        <xdr:cNvPr id="204" name="テキスト ボックス 203"/>
        <xdr:cNvSpPr txBox="1"/>
      </xdr:nvSpPr>
      <xdr:spPr>
        <a:xfrm>
          <a:off x="830580" y="1329944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3" name="テキスト ボックス 212"/>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1935" cy="259080"/>
    <xdr:sp macro="" textlink="">
      <xdr:nvSpPr>
        <xdr:cNvPr id="216" name="テキスト ボックス 215"/>
        <xdr:cNvSpPr txBox="1"/>
      </xdr:nvSpPr>
      <xdr:spPr>
        <a:xfrm>
          <a:off x="513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88645" cy="252095"/>
    <xdr:sp macro="" textlink="">
      <xdr:nvSpPr>
        <xdr:cNvPr id="218" name="テキスト ボックス 217"/>
        <xdr:cNvSpPr txBox="1"/>
      </xdr:nvSpPr>
      <xdr:spPr>
        <a:xfrm>
          <a:off x="166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8645" cy="259080"/>
    <xdr:sp macro="" textlink="">
      <xdr:nvSpPr>
        <xdr:cNvPr id="220" name="テキスト ボックス 219"/>
        <xdr:cNvSpPr txBox="1"/>
      </xdr:nvSpPr>
      <xdr:spPr>
        <a:xfrm>
          <a:off x="166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8645" cy="252095"/>
    <xdr:sp macro="" textlink="">
      <xdr:nvSpPr>
        <xdr:cNvPr id="222" name="テキスト ボックス 221"/>
        <xdr:cNvSpPr txBox="1"/>
      </xdr:nvSpPr>
      <xdr:spPr>
        <a:xfrm>
          <a:off x="166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8645" cy="258445"/>
    <xdr:sp macro="" textlink="">
      <xdr:nvSpPr>
        <xdr:cNvPr id="224" name="テキスト ボックス 223"/>
        <xdr:cNvSpPr txBox="1"/>
      </xdr:nvSpPr>
      <xdr:spPr>
        <a:xfrm>
          <a:off x="166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8645" cy="259080"/>
    <xdr:sp macro="" textlink="">
      <xdr:nvSpPr>
        <xdr:cNvPr id="226" name="テキスト ボックス 225"/>
        <xdr:cNvSpPr txBox="1"/>
      </xdr:nvSpPr>
      <xdr:spPr>
        <a:xfrm>
          <a:off x="166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8" name="テキスト ボックス 227"/>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124460</xdr:rowOff>
    </xdr:from>
    <xdr:to>
      <xdr:col>24</xdr:col>
      <xdr:colOff>62865</xdr:colOff>
      <xdr:row>98</xdr:row>
      <xdr:rowOff>162560</xdr:rowOff>
    </xdr:to>
    <xdr:cxnSp macro="">
      <xdr:nvCxnSpPr>
        <xdr:cNvPr id="230" name="直線コネクタ 229"/>
        <xdr:cNvCxnSpPr/>
      </xdr:nvCxnSpPr>
      <xdr:spPr>
        <a:xfrm flipV="1">
          <a:off x="4633595" y="1555496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166370</xdr:rowOff>
    </xdr:from>
    <xdr:ext cx="534670" cy="252095"/>
    <xdr:sp macro="" textlink="">
      <xdr:nvSpPr>
        <xdr:cNvPr id="231" name="衛生費最小値テキスト"/>
        <xdr:cNvSpPr txBox="1"/>
      </xdr:nvSpPr>
      <xdr:spPr>
        <a:xfrm>
          <a:off x="4686300" y="169684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162560</xdr:rowOff>
    </xdr:from>
    <xdr:to>
      <xdr:col>24</xdr:col>
      <xdr:colOff>152400</xdr:colOff>
      <xdr:row>98</xdr:row>
      <xdr:rowOff>162560</xdr:rowOff>
    </xdr:to>
    <xdr:cxnSp macro="">
      <xdr:nvCxnSpPr>
        <xdr:cNvPr id="232" name="直線コネクタ 231"/>
        <xdr:cNvCxnSpPr/>
      </xdr:nvCxnSpPr>
      <xdr:spPr>
        <a:xfrm>
          <a:off x="4546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71120</xdr:rowOff>
    </xdr:from>
    <xdr:ext cx="598805" cy="259080"/>
    <xdr:sp macro="" textlink="">
      <xdr:nvSpPr>
        <xdr:cNvPr id="233" name="衛生費最大値テキスト"/>
        <xdr:cNvSpPr txBox="1"/>
      </xdr:nvSpPr>
      <xdr:spPr>
        <a:xfrm>
          <a:off x="4686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dr:col>23</xdr:col>
      <xdr:colOff>165100</xdr:colOff>
      <xdr:row>90</xdr:row>
      <xdr:rowOff>124460</xdr:rowOff>
    </xdr:from>
    <xdr:to>
      <xdr:col>24</xdr:col>
      <xdr:colOff>152400</xdr:colOff>
      <xdr:row>90</xdr:row>
      <xdr:rowOff>124460</xdr:rowOff>
    </xdr:to>
    <xdr:cxnSp macro="">
      <xdr:nvCxnSpPr>
        <xdr:cNvPr id="234" name="直線コネクタ 233"/>
        <xdr:cNvCxnSpPr/>
      </xdr:nvCxnSpPr>
      <xdr:spPr>
        <a:xfrm>
          <a:off x="4546600" y="1555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79375</xdr:rowOff>
    </xdr:from>
    <xdr:to>
      <xdr:col>24</xdr:col>
      <xdr:colOff>63500</xdr:colOff>
      <xdr:row>97</xdr:row>
      <xdr:rowOff>165100</xdr:rowOff>
    </xdr:to>
    <xdr:cxnSp macro="">
      <xdr:nvCxnSpPr>
        <xdr:cNvPr id="235" name="直線コネクタ 234"/>
        <xdr:cNvCxnSpPr/>
      </xdr:nvCxnSpPr>
      <xdr:spPr>
        <a:xfrm flipV="1">
          <a:off x="3797300" y="1671002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154940</xdr:rowOff>
    </xdr:from>
    <xdr:ext cx="534670" cy="252095"/>
    <xdr:sp macro="" textlink="">
      <xdr:nvSpPr>
        <xdr:cNvPr id="236" name="衛生費平均値テキスト"/>
        <xdr:cNvSpPr txBox="1"/>
      </xdr:nvSpPr>
      <xdr:spPr>
        <a:xfrm>
          <a:off x="4686300" y="1678559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4445</xdr:rowOff>
    </xdr:from>
    <xdr:to>
      <xdr:col>24</xdr:col>
      <xdr:colOff>114300</xdr:colOff>
      <xdr:row>98</xdr:row>
      <xdr:rowOff>106045</xdr:rowOff>
    </xdr:to>
    <xdr:sp macro="" textlink="">
      <xdr:nvSpPr>
        <xdr:cNvPr id="237" name="フローチャート: 判断 236"/>
        <xdr:cNvSpPr/>
      </xdr:nvSpPr>
      <xdr:spPr>
        <a:xfrm>
          <a:off x="45847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165100</xdr:rowOff>
    </xdr:from>
    <xdr:to>
      <xdr:col>19</xdr:col>
      <xdr:colOff>177800</xdr:colOff>
      <xdr:row>98</xdr:row>
      <xdr:rowOff>69850</xdr:rowOff>
    </xdr:to>
    <xdr:cxnSp macro="">
      <xdr:nvCxnSpPr>
        <xdr:cNvPr id="238" name="直線コネクタ 237"/>
        <xdr:cNvCxnSpPr/>
      </xdr:nvCxnSpPr>
      <xdr:spPr>
        <a:xfrm flipV="1">
          <a:off x="2908300" y="167957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8890</xdr:rowOff>
    </xdr:from>
    <xdr:to>
      <xdr:col>20</xdr:col>
      <xdr:colOff>38100</xdr:colOff>
      <xdr:row>98</xdr:row>
      <xdr:rowOff>110490</xdr:rowOff>
    </xdr:to>
    <xdr:sp macro="" textlink="">
      <xdr:nvSpPr>
        <xdr:cNvPr id="239" name="フローチャート: 判断 238"/>
        <xdr:cNvSpPr/>
      </xdr:nvSpPr>
      <xdr:spPr>
        <a:xfrm>
          <a:off x="3746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101600</xdr:rowOff>
    </xdr:from>
    <xdr:ext cx="527685" cy="259080"/>
    <xdr:sp macro="" textlink="">
      <xdr:nvSpPr>
        <xdr:cNvPr id="240" name="テキスト ボックス 239"/>
        <xdr:cNvSpPr txBox="1"/>
      </xdr:nvSpPr>
      <xdr:spPr>
        <a:xfrm>
          <a:off x="3529965" y="169037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69850</xdr:rowOff>
    </xdr:from>
    <xdr:to>
      <xdr:col>15</xdr:col>
      <xdr:colOff>50800</xdr:colOff>
      <xdr:row>98</xdr:row>
      <xdr:rowOff>69850</xdr:rowOff>
    </xdr:to>
    <xdr:cxnSp macro="">
      <xdr:nvCxnSpPr>
        <xdr:cNvPr id="241" name="直線コネクタ 240"/>
        <xdr:cNvCxnSpPr/>
      </xdr:nvCxnSpPr>
      <xdr:spPr>
        <a:xfrm flipV="1">
          <a:off x="2019300" y="16871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33655</xdr:rowOff>
    </xdr:from>
    <xdr:to>
      <xdr:col>15</xdr:col>
      <xdr:colOff>101600</xdr:colOff>
      <xdr:row>98</xdr:row>
      <xdr:rowOff>135255</xdr:rowOff>
    </xdr:to>
    <xdr:sp macro="" textlink="">
      <xdr:nvSpPr>
        <xdr:cNvPr id="242" name="フローチャート: 判断 241"/>
        <xdr:cNvSpPr/>
      </xdr:nvSpPr>
      <xdr:spPr>
        <a:xfrm>
          <a:off x="2857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126365</xdr:rowOff>
    </xdr:from>
    <xdr:ext cx="527685" cy="259080"/>
    <xdr:sp macro="" textlink="">
      <xdr:nvSpPr>
        <xdr:cNvPr id="243" name="テキスト ボックス 242"/>
        <xdr:cNvSpPr txBox="1"/>
      </xdr:nvSpPr>
      <xdr:spPr>
        <a:xfrm>
          <a:off x="2640965" y="169284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69850</xdr:rowOff>
    </xdr:from>
    <xdr:to>
      <xdr:col>10</xdr:col>
      <xdr:colOff>114300</xdr:colOff>
      <xdr:row>98</xdr:row>
      <xdr:rowOff>71755</xdr:rowOff>
    </xdr:to>
    <xdr:cxnSp macro="">
      <xdr:nvCxnSpPr>
        <xdr:cNvPr id="244" name="直線コネクタ 243"/>
        <xdr:cNvCxnSpPr/>
      </xdr:nvCxnSpPr>
      <xdr:spPr>
        <a:xfrm flipV="1">
          <a:off x="1130300" y="168719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38100</xdr:rowOff>
    </xdr:from>
    <xdr:to>
      <xdr:col>10</xdr:col>
      <xdr:colOff>165100</xdr:colOff>
      <xdr:row>98</xdr:row>
      <xdr:rowOff>139700</xdr:rowOff>
    </xdr:to>
    <xdr:sp macro="" textlink="">
      <xdr:nvSpPr>
        <xdr:cNvPr id="245" name="フローチャート: 判断 244"/>
        <xdr:cNvSpPr/>
      </xdr:nvSpPr>
      <xdr:spPr>
        <a:xfrm>
          <a:off x="1968500" y="168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130810</xdr:rowOff>
    </xdr:from>
    <xdr:ext cx="527685" cy="259080"/>
    <xdr:sp macro="" textlink="">
      <xdr:nvSpPr>
        <xdr:cNvPr id="246" name="テキスト ボックス 245"/>
        <xdr:cNvSpPr txBox="1"/>
      </xdr:nvSpPr>
      <xdr:spPr>
        <a:xfrm>
          <a:off x="1751965" y="169329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45720</xdr:rowOff>
    </xdr:from>
    <xdr:to>
      <xdr:col>6</xdr:col>
      <xdr:colOff>38100</xdr:colOff>
      <xdr:row>98</xdr:row>
      <xdr:rowOff>147320</xdr:rowOff>
    </xdr:to>
    <xdr:sp macro="" textlink="">
      <xdr:nvSpPr>
        <xdr:cNvPr id="247" name="フローチャート: 判断 246"/>
        <xdr:cNvSpPr/>
      </xdr:nvSpPr>
      <xdr:spPr>
        <a:xfrm>
          <a:off x="1079500" y="1684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138430</xdr:rowOff>
    </xdr:from>
    <xdr:ext cx="527685" cy="259080"/>
    <xdr:sp macro="" textlink="">
      <xdr:nvSpPr>
        <xdr:cNvPr id="248" name="テキスト ボックス 247"/>
        <xdr:cNvSpPr txBox="1"/>
      </xdr:nvSpPr>
      <xdr:spPr>
        <a:xfrm>
          <a:off x="862965" y="16940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29210</xdr:rowOff>
    </xdr:from>
    <xdr:to>
      <xdr:col>24</xdr:col>
      <xdr:colOff>114300</xdr:colOff>
      <xdr:row>97</xdr:row>
      <xdr:rowOff>130175</xdr:rowOff>
    </xdr:to>
    <xdr:sp macro="" textlink="">
      <xdr:nvSpPr>
        <xdr:cNvPr id="254" name="楕円 253"/>
        <xdr:cNvSpPr/>
      </xdr:nvSpPr>
      <xdr:spPr>
        <a:xfrm>
          <a:off x="45847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52070</xdr:rowOff>
    </xdr:from>
    <xdr:ext cx="598805" cy="252095"/>
    <xdr:sp macro="" textlink="">
      <xdr:nvSpPr>
        <xdr:cNvPr id="255" name="衛生費該当値テキスト"/>
        <xdr:cNvSpPr txBox="1"/>
      </xdr:nvSpPr>
      <xdr:spPr>
        <a:xfrm>
          <a:off x="4686300" y="1651127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114300</xdr:rowOff>
    </xdr:from>
    <xdr:to>
      <xdr:col>20</xdr:col>
      <xdr:colOff>38100</xdr:colOff>
      <xdr:row>98</xdr:row>
      <xdr:rowOff>44450</xdr:rowOff>
    </xdr:to>
    <xdr:sp macro="" textlink="">
      <xdr:nvSpPr>
        <xdr:cNvPr id="256" name="楕円 255"/>
        <xdr:cNvSpPr/>
      </xdr:nvSpPr>
      <xdr:spPr>
        <a:xfrm>
          <a:off x="3746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60960</xdr:rowOff>
    </xdr:from>
    <xdr:ext cx="527685" cy="259080"/>
    <xdr:sp macro="" textlink="">
      <xdr:nvSpPr>
        <xdr:cNvPr id="257" name="テキスト ボックス 256"/>
        <xdr:cNvSpPr txBox="1"/>
      </xdr:nvSpPr>
      <xdr:spPr>
        <a:xfrm>
          <a:off x="3529965" y="16520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19050</xdr:rowOff>
    </xdr:from>
    <xdr:to>
      <xdr:col>15</xdr:col>
      <xdr:colOff>101600</xdr:colOff>
      <xdr:row>98</xdr:row>
      <xdr:rowOff>120650</xdr:rowOff>
    </xdr:to>
    <xdr:sp macro="" textlink="">
      <xdr:nvSpPr>
        <xdr:cNvPr id="258" name="楕円 257"/>
        <xdr:cNvSpPr/>
      </xdr:nvSpPr>
      <xdr:spPr>
        <a:xfrm>
          <a:off x="2857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137160</xdr:rowOff>
    </xdr:from>
    <xdr:ext cx="527685" cy="259080"/>
    <xdr:sp macro="" textlink="">
      <xdr:nvSpPr>
        <xdr:cNvPr id="259" name="テキスト ボックス 258"/>
        <xdr:cNvSpPr txBox="1"/>
      </xdr:nvSpPr>
      <xdr:spPr>
        <a:xfrm>
          <a:off x="2640965" y="16596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19050</xdr:rowOff>
    </xdr:from>
    <xdr:to>
      <xdr:col>10</xdr:col>
      <xdr:colOff>165100</xdr:colOff>
      <xdr:row>98</xdr:row>
      <xdr:rowOff>120650</xdr:rowOff>
    </xdr:to>
    <xdr:sp macro="" textlink="">
      <xdr:nvSpPr>
        <xdr:cNvPr id="260" name="楕円 259"/>
        <xdr:cNvSpPr/>
      </xdr:nvSpPr>
      <xdr:spPr>
        <a:xfrm>
          <a:off x="1968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137160</xdr:rowOff>
    </xdr:from>
    <xdr:ext cx="527685" cy="259080"/>
    <xdr:sp macro="" textlink="">
      <xdr:nvSpPr>
        <xdr:cNvPr id="261" name="テキスト ボックス 260"/>
        <xdr:cNvSpPr txBox="1"/>
      </xdr:nvSpPr>
      <xdr:spPr>
        <a:xfrm>
          <a:off x="1751965" y="16596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20955</xdr:rowOff>
    </xdr:from>
    <xdr:to>
      <xdr:col>6</xdr:col>
      <xdr:colOff>38100</xdr:colOff>
      <xdr:row>98</xdr:row>
      <xdr:rowOff>122555</xdr:rowOff>
    </xdr:to>
    <xdr:sp macro="" textlink="">
      <xdr:nvSpPr>
        <xdr:cNvPr id="262" name="楕円 261"/>
        <xdr:cNvSpPr/>
      </xdr:nvSpPr>
      <xdr:spPr>
        <a:xfrm>
          <a:off x="1079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139065</xdr:rowOff>
    </xdr:from>
    <xdr:ext cx="527685" cy="259080"/>
    <xdr:sp macro="" textlink="">
      <xdr:nvSpPr>
        <xdr:cNvPr id="263" name="テキスト ボックス 262"/>
        <xdr:cNvSpPr txBox="1"/>
      </xdr:nvSpPr>
      <xdr:spPr>
        <a:xfrm>
          <a:off x="862965" y="165982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2" name="テキスト ボックス 271"/>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1935" cy="259080"/>
    <xdr:sp macro="" textlink="">
      <xdr:nvSpPr>
        <xdr:cNvPr id="275" name="テキスト ボックス 274"/>
        <xdr:cNvSpPr txBox="1"/>
      </xdr:nvSpPr>
      <xdr:spPr>
        <a:xfrm>
          <a:off x="6355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0375" cy="252095"/>
    <xdr:sp macro="" textlink="">
      <xdr:nvSpPr>
        <xdr:cNvPr id="277" name="テキスト ボックス 276"/>
        <xdr:cNvSpPr txBox="1"/>
      </xdr:nvSpPr>
      <xdr:spPr>
        <a:xfrm>
          <a:off x="6136640" y="6316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0375" cy="259080"/>
    <xdr:sp macro="" textlink="">
      <xdr:nvSpPr>
        <xdr:cNvPr id="279" name="テキスト ボックス 278"/>
        <xdr:cNvSpPr txBox="1"/>
      </xdr:nvSpPr>
      <xdr:spPr>
        <a:xfrm>
          <a:off x="6136640" y="59899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0375" cy="252095"/>
    <xdr:sp macro="" textlink="">
      <xdr:nvSpPr>
        <xdr:cNvPr id="281" name="テキスト ボックス 280"/>
        <xdr:cNvSpPr txBox="1"/>
      </xdr:nvSpPr>
      <xdr:spPr>
        <a:xfrm>
          <a:off x="6136640" y="56642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0375" cy="258445"/>
    <xdr:sp macro="" textlink="">
      <xdr:nvSpPr>
        <xdr:cNvPr id="283" name="テキスト ボックス 282"/>
        <xdr:cNvSpPr txBox="1"/>
      </xdr:nvSpPr>
      <xdr:spPr>
        <a:xfrm>
          <a:off x="6136640" y="53371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0375" cy="259080"/>
    <xdr:sp macro="" textlink="">
      <xdr:nvSpPr>
        <xdr:cNvPr id="285" name="テキスト ボックス 284"/>
        <xdr:cNvSpPr txBox="1"/>
      </xdr:nvSpPr>
      <xdr:spPr>
        <a:xfrm>
          <a:off x="6136640" y="50101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0375" cy="252095"/>
    <xdr:sp macro="" textlink="">
      <xdr:nvSpPr>
        <xdr:cNvPr id="287" name="テキスト ボックス 286"/>
        <xdr:cNvSpPr txBox="1"/>
      </xdr:nvSpPr>
      <xdr:spPr>
        <a:xfrm>
          <a:off x="6136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20955</xdr:rowOff>
    </xdr:from>
    <xdr:to>
      <xdr:col>54</xdr:col>
      <xdr:colOff>189865</xdr:colOff>
      <xdr:row>39</xdr:row>
      <xdr:rowOff>99060</xdr:rowOff>
    </xdr:to>
    <xdr:cxnSp macro="">
      <xdr:nvCxnSpPr>
        <xdr:cNvPr id="289" name="直線コネクタ 288"/>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139065</xdr:rowOff>
    </xdr:from>
    <xdr:ext cx="469900" cy="259080"/>
    <xdr:sp macro="" textlink="">
      <xdr:nvSpPr>
        <xdr:cNvPr id="292"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dr:col>54</xdr:col>
      <xdr:colOff>101600</xdr:colOff>
      <xdr:row>30</xdr:row>
      <xdr:rowOff>20955</xdr:rowOff>
    </xdr:from>
    <xdr:to>
      <xdr:col>55</xdr:col>
      <xdr:colOff>88900</xdr:colOff>
      <xdr:row>30</xdr:row>
      <xdr:rowOff>20955</xdr:rowOff>
    </xdr:to>
    <xdr:cxnSp macro="">
      <xdr:nvCxnSpPr>
        <xdr:cNvPr id="293" name="直線コネクタ 292"/>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142240</xdr:rowOff>
    </xdr:from>
    <xdr:ext cx="378460" cy="259080"/>
    <xdr:sp macro="" textlink="">
      <xdr:nvSpPr>
        <xdr:cNvPr id="295" name="労働費平均値テキスト"/>
        <xdr:cNvSpPr txBox="1"/>
      </xdr:nvSpPr>
      <xdr:spPr>
        <a:xfrm>
          <a:off x="10528300" y="63144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119380</xdr:rowOff>
    </xdr:from>
    <xdr:to>
      <xdr:col>55</xdr:col>
      <xdr:colOff>50800</xdr:colOff>
      <xdr:row>38</xdr:row>
      <xdr:rowOff>49530</xdr:rowOff>
    </xdr:to>
    <xdr:sp macro="" textlink="">
      <xdr:nvSpPr>
        <xdr:cNvPr id="296" name="フローチャート: 判断 295"/>
        <xdr:cNvSpPr/>
      </xdr:nvSpPr>
      <xdr:spPr>
        <a:xfrm>
          <a:off x="10426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7" name="直線コネクタ 296"/>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132715</xdr:rowOff>
    </xdr:from>
    <xdr:to>
      <xdr:col>50</xdr:col>
      <xdr:colOff>165100</xdr:colOff>
      <xdr:row>38</xdr:row>
      <xdr:rowOff>63500</xdr:rowOff>
    </xdr:to>
    <xdr:sp macro="" textlink="">
      <xdr:nvSpPr>
        <xdr:cNvPr id="298" name="フローチャート: 判断 297"/>
        <xdr:cNvSpPr/>
      </xdr:nvSpPr>
      <xdr:spPr>
        <a:xfrm>
          <a:off x="9588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79375</xdr:rowOff>
    </xdr:from>
    <xdr:ext cx="378460" cy="258445"/>
    <xdr:sp macro="" textlink="">
      <xdr:nvSpPr>
        <xdr:cNvPr id="299" name="テキスト ボックス 298"/>
        <xdr:cNvSpPr txBox="1"/>
      </xdr:nvSpPr>
      <xdr:spPr>
        <a:xfrm>
          <a:off x="9450070" y="62515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300" name="直線コネクタ 299"/>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158115</xdr:rowOff>
    </xdr:from>
    <xdr:to>
      <xdr:col>46</xdr:col>
      <xdr:colOff>38100</xdr:colOff>
      <xdr:row>38</xdr:row>
      <xdr:rowOff>88265</xdr:rowOff>
    </xdr:to>
    <xdr:sp macro="" textlink="">
      <xdr:nvSpPr>
        <xdr:cNvPr id="301" name="フローチャート: 判断 300"/>
        <xdr:cNvSpPr/>
      </xdr:nvSpPr>
      <xdr:spPr>
        <a:xfrm>
          <a:off x="8699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104775</xdr:rowOff>
    </xdr:from>
    <xdr:ext cx="378460" cy="259080"/>
    <xdr:sp macro="" textlink="">
      <xdr:nvSpPr>
        <xdr:cNvPr id="302" name="テキスト ボックス 301"/>
        <xdr:cNvSpPr txBox="1"/>
      </xdr:nvSpPr>
      <xdr:spPr>
        <a:xfrm>
          <a:off x="8561070" y="6276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303" name="直線コネクタ 302"/>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154940</xdr:rowOff>
    </xdr:from>
    <xdr:to>
      <xdr:col>41</xdr:col>
      <xdr:colOff>101600</xdr:colOff>
      <xdr:row>38</xdr:row>
      <xdr:rowOff>84455</xdr:rowOff>
    </xdr:to>
    <xdr:sp macro="" textlink="">
      <xdr:nvSpPr>
        <xdr:cNvPr id="304" name="フローチャート: 判断 303"/>
        <xdr:cNvSpPr/>
      </xdr:nvSpPr>
      <xdr:spPr>
        <a:xfrm>
          <a:off x="7810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100965</xdr:rowOff>
    </xdr:from>
    <xdr:ext cx="378460" cy="252095"/>
    <xdr:sp macro="" textlink="">
      <xdr:nvSpPr>
        <xdr:cNvPr id="305" name="テキスト ボックス 304"/>
        <xdr:cNvSpPr txBox="1"/>
      </xdr:nvSpPr>
      <xdr:spPr>
        <a:xfrm>
          <a:off x="7672070" y="627316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156210</xdr:rowOff>
    </xdr:from>
    <xdr:to>
      <xdr:col>36</xdr:col>
      <xdr:colOff>165100</xdr:colOff>
      <xdr:row>38</xdr:row>
      <xdr:rowOff>86360</xdr:rowOff>
    </xdr:to>
    <xdr:sp macro="" textlink="">
      <xdr:nvSpPr>
        <xdr:cNvPr id="306" name="フローチャート: 判断 305"/>
        <xdr:cNvSpPr/>
      </xdr:nvSpPr>
      <xdr:spPr>
        <a:xfrm>
          <a:off x="6921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102870</xdr:rowOff>
    </xdr:from>
    <xdr:ext cx="378460" cy="259080"/>
    <xdr:sp macro="" textlink="">
      <xdr:nvSpPr>
        <xdr:cNvPr id="307" name="テキスト ボックス 306"/>
        <xdr:cNvSpPr txBox="1"/>
      </xdr:nvSpPr>
      <xdr:spPr>
        <a:xfrm>
          <a:off x="6783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3" name="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2095"/>
    <xdr:sp macro="" textlink="">
      <xdr:nvSpPr>
        <xdr:cNvPr id="314" name="労働費該当値テキスト"/>
        <xdr:cNvSpPr txBox="1"/>
      </xdr:nvSpPr>
      <xdr:spPr>
        <a:xfrm>
          <a:off x="10528300" y="664972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5" name="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2570" cy="259080"/>
    <xdr:sp macro="" textlink="">
      <xdr:nvSpPr>
        <xdr:cNvPr id="316" name="テキスト ボックス 315"/>
        <xdr:cNvSpPr txBox="1"/>
      </xdr:nvSpPr>
      <xdr:spPr>
        <a:xfrm>
          <a:off x="9514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7" name="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2570" cy="259080"/>
    <xdr:sp macro="" textlink="">
      <xdr:nvSpPr>
        <xdr:cNvPr id="318" name="テキスト ボックス 317"/>
        <xdr:cNvSpPr txBox="1"/>
      </xdr:nvSpPr>
      <xdr:spPr>
        <a:xfrm>
          <a:off x="8625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9" name="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2570" cy="259080"/>
    <xdr:sp macro="" textlink="">
      <xdr:nvSpPr>
        <xdr:cNvPr id="320" name="テキスト ボックス 319"/>
        <xdr:cNvSpPr txBox="1"/>
      </xdr:nvSpPr>
      <xdr:spPr>
        <a:xfrm>
          <a:off x="7736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21" name="楕円 320"/>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2570" cy="259080"/>
    <xdr:sp macro="" textlink="">
      <xdr:nvSpPr>
        <xdr:cNvPr id="322" name="テキスト ボックス 321"/>
        <xdr:cNvSpPr txBox="1"/>
      </xdr:nvSpPr>
      <xdr:spPr>
        <a:xfrm>
          <a:off x="6847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31" name="テキスト ボックス 330"/>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935" cy="259080"/>
    <xdr:sp macro="" textlink="">
      <xdr:nvSpPr>
        <xdr:cNvPr id="334" name="テキスト ボックス 333"/>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095"/>
    <xdr:sp macro="" textlink="">
      <xdr:nvSpPr>
        <xdr:cNvPr id="336" name="テキスト ボックス 335"/>
        <xdr:cNvSpPr txBox="1"/>
      </xdr:nvSpPr>
      <xdr:spPr>
        <a:xfrm>
          <a:off x="6072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8" name="テキスト ボックス 337"/>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095"/>
    <xdr:sp macro="" textlink="">
      <xdr:nvSpPr>
        <xdr:cNvPr id="340" name="テキスト ボックス 339"/>
        <xdr:cNvSpPr txBox="1"/>
      </xdr:nvSpPr>
      <xdr:spPr>
        <a:xfrm>
          <a:off x="6072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8645" cy="258445"/>
    <xdr:sp macro="" textlink="">
      <xdr:nvSpPr>
        <xdr:cNvPr id="342" name="テキスト ボックス 341"/>
        <xdr:cNvSpPr txBox="1"/>
      </xdr:nvSpPr>
      <xdr:spPr>
        <a:xfrm>
          <a:off x="6008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645" cy="259080"/>
    <xdr:sp macro="" textlink="">
      <xdr:nvSpPr>
        <xdr:cNvPr id="344" name="テキスト ボックス 343"/>
        <xdr:cNvSpPr txBox="1"/>
      </xdr:nvSpPr>
      <xdr:spPr>
        <a:xfrm>
          <a:off x="6008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46" name="テキスト ボックス 345"/>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142240</xdr:rowOff>
    </xdr:from>
    <xdr:to>
      <xdr:col>54</xdr:col>
      <xdr:colOff>189865</xdr:colOff>
      <xdr:row>59</xdr:row>
      <xdr:rowOff>40640</xdr:rowOff>
    </xdr:to>
    <xdr:cxnSp macro="">
      <xdr:nvCxnSpPr>
        <xdr:cNvPr id="348" name="直線コネクタ 347"/>
        <xdr:cNvCxnSpPr/>
      </xdr:nvCxnSpPr>
      <xdr:spPr>
        <a:xfrm flipV="1">
          <a:off x="10475595" y="871474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43815</xdr:rowOff>
    </xdr:from>
    <xdr:ext cx="469900" cy="252095"/>
    <xdr:sp macro="" textlink="">
      <xdr:nvSpPr>
        <xdr:cNvPr id="349" name="農林水産業費最小値テキスト"/>
        <xdr:cNvSpPr txBox="1"/>
      </xdr:nvSpPr>
      <xdr:spPr>
        <a:xfrm>
          <a:off x="10528300" y="101593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40640</xdr:rowOff>
    </xdr:from>
    <xdr:to>
      <xdr:col>55</xdr:col>
      <xdr:colOff>88900</xdr:colOff>
      <xdr:row>59</xdr:row>
      <xdr:rowOff>40640</xdr:rowOff>
    </xdr:to>
    <xdr:cxnSp macro="">
      <xdr:nvCxnSpPr>
        <xdr:cNvPr id="350" name="直線コネクタ 349"/>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88900</xdr:rowOff>
    </xdr:from>
    <xdr:ext cx="598805" cy="252095"/>
    <xdr:sp macro="" textlink="">
      <xdr:nvSpPr>
        <xdr:cNvPr id="351" name="農林水産業費最大値テキスト"/>
        <xdr:cNvSpPr txBox="1"/>
      </xdr:nvSpPr>
      <xdr:spPr>
        <a:xfrm>
          <a:off x="10528300" y="848995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dr:col>54</xdr:col>
      <xdr:colOff>101600</xdr:colOff>
      <xdr:row>50</xdr:row>
      <xdr:rowOff>142240</xdr:rowOff>
    </xdr:from>
    <xdr:to>
      <xdr:col>55</xdr:col>
      <xdr:colOff>88900</xdr:colOff>
      <xdr:row>50</xdr:row>
      <xdr:rowOff>142240</xdr:rowOff>
    </xdr:to>
    <xdr:cxnSp macro="">
      <xdr:nvCxnSpPr>
        <xdr:cNvPr id="352" name="直線コネクタ 351"/>
        <xdr:cNvCxnSpPr/>
      </xdr:nvCxnSpPr>
      <xdr:spPr>
        <a:xfrm>
          <a:off x="10388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110490</xdr:rowOff>
    </xdr:from>
    <xdr:to>
      <xdr:col>55</xdr:col>
      <xdr:colOff>0</xdr:colOff>
      <xdr:row>56</xdr:row>
      <xdr:rowOff>163195</xdr:rowOff>
    </xdr:to>
    <xdr:cxnSp macro="">
      <xdr:nvCxnSpPr>
        <xdr:cNvPr id="353" name="直線コネクタ 352"/>
        <xdr:cNvCxnSpPr/>
      </xdr:nvCxnSpPr>
      <xdr:spPr>
        <a:xfrm flipV="1">
          <a:off x="9639300" y="971169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119380</xdr:rowOff>
    </xdr:from>
    <xdr:ext cx="534670" cy="259080"/>
    <xdr:sp macro="" textlink="">
      <xdr:nvSpPr>
        <xdr:cNvPr id="354" name="農林水産業費平均値テキスト"/>
        <xdr:cNvSpPr txBox="1"/>
      </xdr:nvSpPr>
      <xdr:spPr>
        <a:xfrm>
          <a:off x="10528300" y="9720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140970</xdr:rowOff>
    </xdr:from>
    <xdr:to>
      <xdr:col>55</xdr:col>
      <xdr:colOff>50800</xdr:colOff>
      <xdr:row>57</xdr:row>
      <xdr:rowOff>71120</xdr:rowOff>
    </xdr:to>
    <xdr:sp macro="" textlink="">
      <xdr:nvSpPr>
        <xdr:cNvPr id="355" name="フローチャート: 判断 354"/>
        <xdr:cNvSpPr/>
      </xdr:nvSpPr>
      <xdr:spPr>
        <a:xfrm>
          <a:off x="104267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163195</xdr:rowOff>
    </xdr:from>
    <xdr:to>
      <xdr:col>50</xdr:col>
      <xdr:colOff>114300</xdr:colOff>
      <xdr:row>57</xdr:row>
      <xdr:rowOff>8255</xdr:rowOff>
    </xdr:to>
    <xdr:cxnSp macro="">
      <xdr:nvCxnSpPr>
        <xdr:cNvPr id="356" name="直線コネクタ 355"/>
        <xdr:cNvCxnSpPr/>
      </xdr:nvCxnSpPr>
      <xdr:spPr>
        <a:xfrm flipV="1">
          <a:off x="8750300" y="97643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135890</xdr:rowOff>
    </xdr:from>
    <xdr:to>
      <xdr:col>50</xdr:col>
      <xdr:colOff>165100</xdr:colOff>
      <xdr:row>57</xdr:row>
      <xdr:rowOff>66040</xdr:rowOff>
    </xdr:to>
    <xdr:sp macro="" textlink="">
      <xdr:nvSpPr>
        <xdr:cNvPr id="357" name="フローチャート: 判断 356"/>
        <xdr:cNvSpPr/>
      </xdr:nvSpPr>
      <xdr:spPr>
        <a:xfrm>
          <a:off x="9588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57150</xdr:rowOff>
    </xdr:from>
    <xdr:ext cx="527685" cy="259080"/>
    <xdr:sp macro="" textlink="">
      <xdr:nvSpPr>
        <xdr:cNvPr id="358" name="テキスト ボックス 357"/>
        <xdr:cNvSpPr txBox="1"/>
      </xdr:nvSpPr>
      <xdr:spPr>
        <a:xfrm>
          <a:off x="9371965" y="98298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8255</xdr:rowOff>
    </xdr:from>
    <xdr:to>
      <xdr:col>45</xdr:col>
      <xdr:colOff>177800</xdr:colOff>
      <xdr:row>57</xdr:row>
      <xdr:rowOff>43815</xdr:rowOff>
    </xdr:to>
    <xdr:cxnSp macro="">
      <xdr:nvCxnSpPr>
        <xdr:cNvPr id="359" name="直線コネクタ 358"/>
        <xdr:cNvCxnSpPr/>
      </xdr:nvCxnSpPr>
      <xdr:spPr>
        <a:xfrm flipV="1">
          <a:off x="7861300" y="97809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145415</xdr:rowOff>
    </xdr:from>
    <xdr:to>
      <xdr:col>46</xdr:col>
      <xdr:colOff>38100</xdr:colOff>
      <xdr:row>57</xdr:row>
      <xdr:rowOff>75565</xdr:rowOff>
    </xdr:to>
    <xdr:sp macro="" textlink="">
      <xdr:nvSpPr>
        <xdr:cNvPr id="360" name="フローチャート: 判断 359"/>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66675</xdr:rowOff>
    </xdr:from>
    <xdr:ext cx="527685" cy="252095"/>
    <xdr:sp macro="" textlink="">
      <xdr:nvSpPr>
        <xdr:cNvPr id="361" name="テキスト ボックス 360"/>
        <xdr:cNvSpPr txBox="1"/>
      </xdr:nvSpPr>
      <xdr:spPr>
        <a:xfrm>
          <a:off x="8482965" y="98393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35560</xdr:rowOff>
    </xdr:from>
    <xdr:to>
      <xdr:col>41</xdr:col>
      <xdr:colOff>50800</xdr:colOff>
      <xdr:row>57</xdr:row>
      <xdr:rowOff>43815</xdr:rowOff>
    </xdr:to>
    <xdr:cxnSp macro="">
      <xdr:nvCxnSpPr>
        <xdr:cNvPr id="362" name="直線コネクタ 361"/>
        <xdr:cNvCxnSpPr/>
      </xdr:nvCxnSpPr>
      <xdr:spPr>
        <a:xfrm>
          <a:off x="6972300" y="98082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6350</xdr:rowOff>
    </xdr:from>
    <xdr:to>
      <xdr:col>41</xdr:col>
      <xdr:colOff>101600</xdr:colOff>
      <xdr:row>57</xdr:row>
      <xdr:rowOff>107315</xdr:rowOff>
    </xdr:to>
    <xdr:sp macro="" textlink="">
      <xdr:nvSpPr>
        <xdr:cNvPr id="363" name="フローチャート: 判断 362"/>
        <xdr:cNvSpPr/>
      </xdr:nvSpPr>
      <xdr:spPr>
        <a:xfrm>
          <a:off x="7810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98425</xdr:rowOff>
    </xdr:from>
    <xdr:ext cx="527685" cy="252095"/>
    <xdr:sp macro="" textlink="">
      <xdr:nvSpPr>
        <xdr:cNvPr id="364" name="テキスト ボックス 363"/>
        <xdr:cNvSpPr txBox="1"/>
      </xdr:nvSpPr>
      <xdr:spPr>
        <a:xfrm>
          <a:off x="7593965" y="98710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169545</xdr:rowOff>
    </xdr:from>
    <xdr:to>
      <xdr:col>36</xdr:col>
      <xdr:colOff>165100</xdr:colOff>
      <xdr:row>57</xdr:row>
      <xdr:rowOff>99695</xdr:rowOff>
    </xdr:to>
    <xdr:sp macro="" textlink="">
      <xdr:nvSpPr>
        <xdr:cNvPr id="365" name="フローチャート: 判断 364"/>
        <xdr:cNvSpPr/>
      </xdr:nvSpPr>
      <xdr:spPr>
        <a:xfrm>
          <a:off x="6921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90805</xdr:rowOff>
    </xdr:from>
    <xdr:ext cx="527685" cy="258445"/>
    <xdr:sp macro="" textlink="">
      <xdr:nvSpPr>
        <xdr:cNvPr id="366" name="テキスト ボックス 365"/>
        <xdr:cNvSpPr txBox="1"/>
      </xdr:nvSpPr>
      <xdr:spPr>
        <a:xfrm>
          <a:off x="6704965" y="986345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59690</xdr:rowOff>
    </xdr:from>
    <xdr:to>
      <xdr:col>55</xdr:col>
      <xdr:colOff>50800</xdr:colOff>
      <xdr:row>56</xdr:row>
      <xdr:rowOff>161290</xdr:rowOff>
    </xdr:to>
    <xdr:sp macro="" textlink="">
      <xdr:nvSpPr>
        <xdr:cNvPr id="372" name="楕円 371"/>
        <xdr:cNvSpPr/>
      </xdr:nvSpPr>
      <xdr:spPr>
        <a:xfrm>
          <a:off x="104267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82550</xdr:rowOff>
    </xdr:from>
    <xdr:ext cx="534670" cy="259080"/>
    <xdr:sp macro="" textlink="">
      <xdr:nvSpPr>
        <xdr:cNvPr id="373" name="農林水産業費該当値テキスト"/>
        <xdr:cNvSpPr txBox="1"/>
      </xdr:nvSpPr>
      <xdr:spPr>
        <a:xfrm>
          <a:off x="10528300" y="9512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112395</xdr:rowOff>
    </xdr:from>
    <xdr:to>
      <xdr:col>50</xdr:col>
      <xdr:colOff>165100</xdr:colOff>
      <xdr:row>57</xdr:row>
      <xdr:rowOff>42545</xdr:rowOff>
    </xdr:to>
    <xdr:sp macro="" textlink="">
      <xdr:nvSpPr>
        <xdr:cNvPr id="374" name="楕円 373"/>
        <xdr:cNvSpPr/>
      </xdr:nvSpPr>
      <xdr:spPr>
        <a:xfrm>
          <a:off x="9588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59055</xdr:rowOff>
    </xdr:from>
    <xdr:ext cx="527685" cy="259080"/>
    <xdr:sp macro="" textlink="">
      <xdr:nvSpPr>
        <xdr:cNvPr id="375" name="テキスト ボックス 374"/>
        <xdr:cNvSpPr txBox="1"/>
      </xdr:nvSpPr>
      <xdr:spPr>
        <a:xfrm>
          <a:off x="9371965" y="9488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128905</xdr:rowOff>
    </xdr:from>
    <xdr:to>
      <xdr:col>46</xdr:col>
      <xdr:colOff>38100</xdr:colOff>
      <xdr:row>57</xdr:row>
      <xdr:rowOff>59055</xdr:rowOff>
    </xdr:to>
    <xdr:sp macro="" textlink="">
      <xdr:nvSpPr>
        <xdr:cNvPr id="376" name="楕円 375"/>
        <xdr:cNvSpPr/>
      </xdr:nvSpPr>
      <xdr:spPr>
        <a:xfrm>
          <a:off x="8699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76200</xdr:rowOff>
    </xdr:from>
    <xdr:ext cx="527685" cy="252095"/>
    <xdr:sp macro="" textlink="">
      <xdr:nvSpPr>
        <xdr:cNvPr id="377" name="テキスト ボックス 376"/>
        <xdr:cNvSpPr txBox="1"/>
      </xdr:nvSpPr>
      <xdr:spPr>
        <a:xfrm>
          <a:off x="8482965" y="95059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164465</xdr:rowOff>
    </xdr:from>
    <xdr:to>
      <xdr:col>41</xdr:col>
      <xdr:colOff>101600</xdr:colOff>
      <xdr:row>57</xdr:row>
      <xdr:rowOff>94615</xdr:rowOff>
    </xdr:to>
    <xdr:sp macro="" textlink="">
      <xdr:nvSpPr>
        <xdr:cNvPr id="378" name="楕円 377"/>
        <xdr:cNvSpPr/>
      </xdr:nvSpPr>
      <xdr:spPr>
        <a:xfrm>
          <a:off x="7810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111125</xdr:rowOff>
    </xdr:from>
    <xdr:ext cx="527685" cy="252095"/>
    <xdr:sp macro="" textlink="">
      <xdr:nvSpPr>
        <xdr:cNvPr id="379" name="テキスト ボックス 378"/>
        <xdr:cNvSpPr txBox="1"/>
      </xdr:nvSpPr>
      <xdr:spPr>
        <a:xfrm>
          <a:off x="7593965" y="95408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156210</xdr:rowOff>
    </xdr:from>
    <xdr:to>
      <xdr:col>36</xdr:col>
      <xdr:colOff>165100</xdr:colOff>
      <xdr:row>57</xdr:row>
      <xdr:rowOff>86360</xdr:rowOff>
    </xdr:to>
    <xdr:sp macro="" textlink="">
      <xdr:nvSpPr>
        <xdr:cNvPr id="380" name="楕円 379"/>
        <xdr:cNvSpPr/>
      </xdr:nvSpPr>
      <xdr:spPr>
        <a:xfrm>
          <a:off x="69215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102870</xdr:rowOff>
    </xdr:from>
    <xdr:ext cx="527685" cy="259080"/>
    <xdr:sp macro="" textlink="">
      <xdr:nvSpPr>
        <xdr:cNvPr id="381" name="テキスト ボックス 380"/>
        <xdr:cNvSpPr txBox="1"/>
      </xdr:nvSpPr>
      <xdr:spPr>
        <a:xfrm>
          <a:off x="6704965" y="9532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90" name="テキスト ボックス 389"/>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935" cy="252095"/>
    <xdr:sp macro="" textlink="">
      <xdr:nvSpPr>
        <xdr:cNvPr id="393" name="テキスト ボックス 392"/>
        <xdr:cNvSpPr txBox="1"/>
      </xdr:nvSpPr>
      <xdr:spPr>
        <a:xfrm>
          <a:off x="6355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8645" cy="252095"/>
    <xdr:sp macro="" textlink="">
      <xdr:nvSpPr>
        <xdr:cNvPr id="395" name="テキスト ボックス 394"/>
        <xdr:cNvSpPr txBox="1"/>
      </xdr:nvSpPr>
      <xdr:spPr>
        <a:xfrm>
          <a:off x="6008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8645" cy="252095"/>
    <xdr:sp macro="" textlink="">
      <xdr:nvSpPr>
        <xdr:cNvPr id="397" name="テキスト ボックス 396"/>
        <xdr:cNvSpPr txBox="1"/>
      </xdr:nvSpPr>
      <xdr:spPr>
        <a:xfrm>
          <a:off x="6008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8645" cy="252095"/>
    <xdr:sp macro="" textlink="">
      <xdr:nvSpPr>
        <xdr:cNvPr id="399" name="テキスト ボックス 398"/>
        <xdr:cNvSpPr txBox="1"/>
      </xdr:nvSpPr>
      <xdr:spPr>
        <a:xfrm>
          <a:off x="6008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401" name="テキスト ボックス 400"/>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73025</xdr:rowOff>
    </xdr:from>
    <xdr:to>
      <xdr:col>54</xdr:col>
      <xdr:colOff>189865</xdr:colOff>
      <xdr:row>78</xdr:row>
      <xdr:rowOff>121285</xdr:rowOff>
    </xdr:to>
    <xdr:cxnSp macro="">
      <xdr:nvCxnSpPr>
        <xdr:cNvPr id="403" name="直線コネクタ 402"/>
        <xdr:cNvCxnSpPr/>
      </xdr:nvCxnSpPr>
      <xdr:spPr>
        <a:xfrm flipV="1">
          <a:off x="10475595" y="1241742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125095</xdr:rowOff>
    </xdr:from>
    <xdr:ext cx="469900" cy="258445"/>
    <xdr:sp macro="" textlink="">
      <xdr:nvSpPr>
        <xdr:cNvPr id="404" name="商工費最小値テキスト"/>
        <xdr:cNvSpPr txBox="1"/>
      </xdr:nvSpPr>
      <xdr:spPr>
        <a:xfrm>
          <a:off x="10528300" y="1349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121285</xdr:rowOff>
    </xdr:from>
    <xdr:to>
      <xdr:col>55</xdr:col>
      <xdr:colOff>88900</xdr:colOff>
      <xdr:row>78</xdr:row>
      <xdr:rowOff>121285</xdr:rowOff>
    </xdr:to>
    <xdr:cxnSp macro="">
      <xdr:nvCxnSpPr>
        <xdr:cNvPr id="405" name="直線コネクタ 404"/>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19685</xdr:rowOff>
    </xdr:from>
    <xdr:ext cx="598805" cy="252095"/>
    <xdr:sp macro="" textlink="">
      <xdr:nvSpPr>
        <xdr:cNvPr id="406" name="商工費最大値テキスト"/>
        <xdr:cNvSpPr txBox="1"/>
      </xdr:nvSpPr>
      <xdr:spPr>
        <a:xfrm>
          <a:off x="10528300" y="1219263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dr:col>54</xdr:col>
      <xdr:colOff>101600</xdr:colOff>
      <xdr:row>72</xdr:row>
      <xdr:rowOff>73025</xdr:rowOff>
    </xdr:from>
    <xdr:to>
      <xdr:col>55</xdr:col>
      <xdr:colOff>88900</xdr:colOff>
      <xdr:row>72</xdr:row>
      <xdr:rowOff>73025</xdr:rowOff>
    </xdr:to>
    <xdr:cxnSp macro="">
      <xdr:nvCxnSpPr>
        <xdr:cNvPr id="407" name="直線コネクタ 406"/>
        <xdr:cNvCxnSpPr/>
      </xdr:nvCxnSpPr>
      <xdr:spPr>
        <a:xfrm>
          <a:off x="10388600" y="12417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158115</xdr:rowOff>
    </xdr:from>
    <xdr:to>
      <xdr:col>55</xdr:col>
      <xdr:colOff>0</xdr:colOff>
      <xdr:row>78</xdr:row>
      <xdr:rowOff>19050</xdr:rowOff>
    </xdr:to>
    <xdr:cxnSp macro="">
      <xdr:nvCxnSpPr>
        <xdr:cNvPr id="408" name="直線コネクタ 407"/>
        <xdr:cNvCxnSpPr/>
      </xdr:nvCxnSpPr>
      <xdr:spPr>
        <a:xfrm flipV="1">
          <a:off x="9639300" y="1335976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101600</xdr:rowOff>
    </xdr:from>
    <xdr:ext cx="534670" cy="259080"/>
    <xdr:sp macro="" textlink="">
      <xdr:nvSpPr>
        <xdr:cNvPr id="409" name="商工費平均値テキスト"/>
        <xdr:cNvSpPr txBox="1"/>
      </xdr:nvSpPr>
      <xdr:spPr>
        <a:xfrm>
          <a:off x="10528300" y="133032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123190</xdr:rowOff>
    </xdr:from>
    <xdr:to>
      <xdr:col>55</xdr:col>
      <xdr:colOff>50800</xdr:colOff>
      <xdr:row>78</xdr:row>
      <xdr:rowOff>53340</xdr:rowOff>
    </xdr:to>
    <xdr:sp macro="" textlink="">
      <xdr:nvSpPr>
        <xdr:cNvPr id="410" name="フローチャート: 判断 409"/>
        <xdr:cNvSpPr/>
      </xdr:nvSpPr>
      <xdr:spPr>
        <a:xfrm>
          <a:off x="104267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11430</xdr:rowOff>
    </xdr:from>
    <xdr:to>
      <xdr:col>50</xdr:col>
      <xdr:colOff>114300</xdr:colOff>
      <xdr:row>78</xdr:row>
      <xdr:rowOff>19050</xdr:rowOff>
    </xdr:to>
    <xdr:cxnSp macro="">
      <xdr:nvCxnSpPr>
        <xdr:cNvPr id="411" name="直線コネクタ 410"/>
        <xdr:cNvCxnSpPr/>
      </xdr:nvCxnSpPr>
      <xdr:spPr>
        <a:xfrm>
          <a:off x="8750300" y="1321308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119380</xdr:rowOff>
    </xdr:from>
    <xdr:to>
      <xdr:col>50</xdr:col>
      <xdr:colOff>165100</xdr:colOff>
      <xdr:row>78</xdr:row>
      <xdr:rowOff>49530</xdr:rowOff>
    </xdr:to>
    <xdr:sp macro="" textlink="">
      <xdr:nvSpPr>
        <xdr:cNvPr id="412" name="フローチャート: 判断 411"/>
        <xdr:cNvSpPr/>
      </xdr:nvSpPr>
      <xdr:spPr>
        <a:xfrm>
          <a:off x="9588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66040</xdr:rowOff>
    </xdr:from>
    <xdr:ext cx="527685" cy="252095"/>
    <xdr:sp macro="" textlink="">
      <xdr:nvSpPr>
        <xdr:cNvPr id="413" name="テキスト ボックス 412"/>
        <xdr:cNvSpPr txBox="1"/>
      </xdr:nvSpPr>
      <xdr:spPr>
        <a:xfrm>
          <a:off x="9371965" y="130962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11430</xdr:rowOff>
    </xdr:from>
    <xdr:to>
      <xdr:col>45</xdr:col>
      <xdr:colOff>177800</xdr:colOff>
      <xdr:row>78</xdr:row>
      <xdr:rowOff>77470</xdr:rowOff>
    </xdr:to>
    <xdr:cxnSp macro="">
      <xdr:nvCxnSpPr>
        <xdr:cNvPr id="414" name="直線コネクタ 413"/>
        <xdr:cNvCxnSpPr/>
      </xdr:nvCxnSpPr>
      <xdr:spPr>
        <a:xfrm flipV="1">
          <a:off x="7861300" y="1321308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111760</xdr:rowOff>
    </xdr:from>
    <xdr:to>
      <xdr:col>46</xdr:col>
      <xdr:colOff>38100</xdr:colOff>
      <xdr:row>78</xdr:row>
      <xdr:rowOff>41910</xdr:rowOff>
    </xdr:to>
    <xdr:sp macro="" textlink="">
      <xdr:nvSpPr>
        <xdr:cNvPr id="415" name="フローチャート: 判断 414"/>
        <xdr:cNvSpPr/>
      </xdr:nvSpPr>
      <xdr:spPr>
        <a:xfrm>
          <a:off x="8699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33020</xdr:rowOff>
    </xdr:from>
    <xdr:ext cx="527685" cy="259080"/>
    <xdr:sp macro="" textlink="">
      <xdr:nvSpPr>
        <xdr:cNvPr id="416" name="テキスト ボックス 415"/>
        <xdr:cNvSpPr txBox="1"/>
      </xdr:nvSpPr>
      <xdr:spPr>
        <a:xfrm>
          <a:off x="8482965" y="134061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66675</xdr:rowOff>
    </xdr:from>
    <xdr:to>
      <xdr:col>41</xdr:col>
      <xdr:colOff>50800</xdr:colOff>
      <xdr:row>78</xdr:row>
      <xdr:rowOff>77470</xdr:rowOff>
    </xdr:to>
    <xdr:cxnSp macro="">
      <xdr:nvCxnSpPr>
        <xdr:cNvPr id="417" name="直線コネクタ 416"/>
        <xdr:cNvCxnSpPr/>
      </xdr:nvCxnSpPr>
      <xdr:spPr>
        <a:xfrm>
          <a:off x="6972300" y="134397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161290</xdr:rowOff>
    </xdr:from>
    <xdr:to>
      <xdr:col>41</xdr:col>
      <xdr:colOff>101600</xdr:colOff>
      <xdr:row>78</xdr:row>
      <xdr:rowOff>91440</xdr:rowOff>
    </xdr:to>
    <xdr:sp macro="" textlink="">
      <xdr:nvSpPr>
        <xdr:cNvPr id="418" name="フローチャート: 判断 417"/>
        <xdr:cNvSpPr/>
      </xdr:nvSpPr>
      <xdr:spPr>
        <a:xfrm>
          <a:off x="7810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107950</xdr:rowOff>
    </xdr:from>
    <xdr:ext cx="527685" cy="259080"/>
    <xdr:sp macro="" textlink="">
      <xdr:nvSpPr>
        <xdr:cNvPr id="419" name="テキスト ボックス 418"/>
        <xdr:cNvSpPr txBox="1"/>
      </xdr:nvSpPr>
      <xdr:spPr>
        <a:xfrm>
          <a:off x="7593965" y="13138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1270</xdr:rowOff>
    </xdr:from>
    <xdr:to>
      <xdr:col>36</xdr:col>
      <xdr:colOff>165100</xdr:colOff>
      <xdr:row>78</xdr:row>
      <xdr:rowOff>102870</xdr:rowOff>
    </xdr:to>
    <xdr:sp macro="" textlink="">
      <xdr:nvSpPr>
        <xdr:cNvPr id="420" name="フローチャート: 判断 419"/>
        <xdr:cNvSpPr/>
      </xdr:nvSpPr>
      <xdr:spPr>
        <a:xfrm>
          <a:off x="6921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119380</xdr:rowOff>
    </xdr:from>
    <xdr:ext cx="527685" cy="259080"/>
    <xdr:sp macro="" textlink="">
      <xdr:nvSpPr>
        <xdr:cNvPr id="421" name="テキスト ボックス 420"/>
        <xdr:cNvSpPr txBox="1"/>
      </xdr:nvSpPr>
      <xdr:spPr>
        <a:xfrm>
          <a:off x="6704965" y="13149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107315</xdr:rowOff>
    </xdr:from>
    <xdr:to>
      <xdr:col>55</xdr:col>
      <xdr:colOff>50800</xdr:colOff>
      <xdr:row>78</xdr:row>
      <xdr:rowOff>37465</xdr:rowOff>
    </xdr:to>
    <xdr:sp macro="" textlink="">
      <xdr:nvSpPr>
        <xdr:cNvPr id="427" name="楕円 426"/>
        <xdr:cNvSpPr/>
      </xdr:nvSpPr>
      <xdr:spPr>
        <a:xfrm>
          <a:off x="104267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130175</xdr:rowOff>
    </xdr:from>
    <xdr:ext cx="534670" cy="259080"/>
    <xdr:sp macro="" textlink="">
      <xdr:nvSpPr>
        <xdr:cNvPr id="428" name="商工費該当値テキスト"/>
        <xdr:cNvSpPr txBox="1"/>
      </xdr:nvSpPr>
      <xdr:spPr>
        <a:xfrm>
          <a:off x="10528300" y="13160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139700</xdr:rowOff>
    </xdr:from>
    <xdr:to>
      <xdr:col>50</xdr:col>
      <xdr:colOff>165100</xdr:colOff>
      <xdr:row>78</xdr:row>
      <xdr:rowOff>69850</xdr:rowOff>
    </xdr:to>
    <xdr:sp macro="" textlink="">
      <xdr:nvSpPr>
        <xdr:cNvPr id="429" name="楕円 428"/>
        <xdr:cNvSpPr/>
      </xdr:nvSpPr>
      <xdr:spPr>
        <a:xfrm>
          <a:off x="9588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60960</xdr:rowOff>
    </xdr:from>
    <xdr:ext cx="527685" cy="259080"/>
    <xdr:sp macro="" textlink="">
      <xdr:nvSpPr>
        <xdr:cNvPr id="430" name="テキスト ボックス 429"/>
        <xdr:cNvSpPr txBox="1"/>
      </xdr:nvSpPr>
      <xdr:spPr>
        <a:xfrm>
          <a:off x="9371965" y="134340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132080</xdr:rowOff>
    </xdr:from>
    <xdr:to>
      <xdr:col>46</xdr:col>
      <xdr:colOff>38100</xdr:colOff>
      <xdr:row>77</xdr:row>
      <xdr:rowOff>62230</xdr:rowOff>
    </xdr:to>
    <xdr:sp macro="" textlink="">
      <xdr:nvSpPr>
        <xdr:cNvPr id="431" name="楕円 430"/>
        <xdr:cNvSpPr/>
      </xdr:nvSpPr>
      <xdr:spPr>
        <a:xfrm>
          <a:off x="8699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78740</xdr:rowOff>
    </xdr:from>
    <xdr:ext cx="527685" cy="259080"/>
    <xdr:sp macro="" textlink="">
      <xdr:nvSpPr>
        <xdr:cNvPr id="432" name="テキスト ボックス 431"/>
        <xdr:cNvSpPr txBox="1"/>
      </xdr:nvSpPr>
      <xdr:spPr>
        <a:xfrm>
          <a:off x="8482965" y="129374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26670</xdr:rowOff>
    </xdr:from>
    <xdr:to>
      <xdr:col>41</xdr:col>
      <xdr:colOff>101600</xdr:colOff>
      <xdr:row>78</xdr:row>
      <xdr:rowOff>128270</xdr:rowOff>
    </xdr:to>
    <xdr:sp macro="" textlink="">
      <xdr:nvSpPr>
        <xdr:cNvPr id="433" name="楕円 432"/>
        <xdr:cNvSpPr/>
      </xdr:nvSpPr>
      <xdr:spPr>
        <a:xfrm>
          <a:off x="7810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119380</xdr:rowOff>
    </xdr:from>
    <xdr:ext cx="527685" cy="259080"/>
    <xdr:sp macro="" textlink="">
      <xdr:nvSpPr>
        <xdr:cNvPr id="434" name="テキスト ボックス 433"/>
        <xdr:cNvSpPr txBox="1"/>
      </xdr:nvSpPr>
      <xdr:spPr>
        <a:xfrm>
          <a:off x="7593965" y="134924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15875</xdr:rowOff>
    </xdr:from>
    <xdr:to>
      <xdr:col>36</xdr:col>
      <xdr:colOff>165100</xdr:colOff>
      <xdr:row>78</xdr:row>
      <xdr:rowOff>117475</xdr:rowOff>
    </xdr:to>
    <xdr:sp macro="" textlink="">
      <xdr:nvSpPr>
        <xdr:cNvPr id="435" name="楕円 434"/>
        <xdr:cNvSpPr/>
      </xdr:nvSpPr>
      <xdr:spPr>
        <a:xfrm>
          <a:off x="6921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109220</xdr:rowOff>
    </xdr:from>
    <xdr:ext cx="527685" cy="252095"/>
    <xdr:sp macro="" textlink="">
      <xdr:nvSpPr>
        <xdr:cNvPr id="436" name="テキスト ボックス 435"/>
        <xdr:cNvSpPr txBox="1"/>
      </xdr:nvSpPr>
      <xdr:spPr>
        <a:xfrm>
          <a:off x="6704965" y="134823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5" name="テキスト ボックス 444"/>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1935" cy="252095"/>
    <xdr:sp macro="" textlink="">
      <xdr:nvSpPr>
        <xdr:cNvPr id="448" name="テキスト ボックス 447"/>
        <xdr:cNvSpPr txBox="1"/>
      </xdr:nvSpPr>
      <xdr:spPr>
        <a:xfrm>
          <a:off x="6355080" y="1697101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2095"/>
    <xdr:sp macro="" textlink="">
      <xdr:nvSpPr>
        <xdr:cNvPr id="450" name="テキスト ボックス 449"/>
        <xdr:cNvSpPr txBox="1"/>
      </xdr:nvSpPr>
      <xdr:spPr>
        <a:xfrm>
          <a:off x="6072505" y="16685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2095"/>
    <xdr:sp macro="" textlink="">
      <xdr:nvSpPr>
        <xdr:cNvPr id="452" name="テキスト ボックス 451"/>
        <xdr:cNvSpPr txBox="1"/>
      </xdr:nvSpPr>
      <xdr:spPr>
        <a:xfrm>
          <a:off x="6072505" y="163995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2095"/>
    <xdr:sp macro="" textlink="">
      <xdr:nvSpPr>
        <xdr:cNvPr id="454" name="テキスト ボックス 453"/>
        <xdr:cNvSpPr txBox="1"/>
      </xdr:nvSpPr>
      <xdr:spPr>
        <a:xfrm>
          <a:off x="6072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88645" cy="252095"/>
    <xdr:sp macro="" textlink="">
      <xdr:nvSpPr>
        <xdr:cNvPr id="456" name="テキスト ボックス 455"/>
        <xdr:cNvSpPr txBox="1"/>
      </xdr:nvSpPr>
      <xdr:spPr>
        <a:xfrm>
          <a:off x="6008370" y="15828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8645" cy="252095"/>
    <xdr:sp macro="" textlink="">
      <xdr:nvSpPr>
        <xdr:cNvPr id="458" name="テキスト ボックス 457"/>
        <xdr:cNvSpPr txBox="1"/>
      </xdr:nvSpPr>
      <xdr:spPr>
        <a:xfrm>
          <a:off x="6008370" y="15542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88645" cy="252095"/>
    <xdr:sp macro="" textlink="">
      <xdr:nvSpPr>
        <xdr:cNvPr id="460" name="テキスト ボックス 459"/>
        <xdr:cNvSpPr txBox="1"/>
      </xdr:nvSpPr>
      <xdr:spPr>
        <a:xfrm>
          <a:off x="6008370" y="152565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62" name="テキスト ボックス 461"/>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95885</xdr:rowOff>
    </xdr:from>
    <xdr:to>
      <xdr:col>54</xdr:col>
      <xdr:colOff>189865</xdr:colOff>
      <xdr:row>98</xdr:row>
      <xdr:rowOff>112395</xdr:rowOff>
    </xdr:to>
    <xdr:cxnSp macro="">
      <xdr:nvCxnSpPr>
        <xdr:cNvPr id="464" name="直線コネクタ 463"/>
        <xdr:cNvCxnSpPr/>
      </xdr:nvCxnSpPr>
      <xdr:spPr>
        <a:xfrm flipV="1">
          <a:off x="10475595" y="1552638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116205</xdr:rowOff>
    </xdr:from>
    <xdr:ext cx="534670" cy="259080"/>
    <xdr:sp macro="" textlink="">
      <xdr:nvSpPr>
        <xdr:cNvPr id="465" name="土木費最小値テキスト"/>
        <xdr:cNvSpPr txBox="1"/>
      </xdr:nvSpPr>
      <xdr:spPr>
        <a:xfrm>
          <a:off x="10528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112395</xdr:rowOff>
    </xdr:from>
    <xdr:to>
      <xdr:col>55</xdr:col>
      <xdr:colOff>88900</xdr:colOff>
      <xdr:row>98</xdr:row>
      <xdr:rowOff>112395</xdr:rowOff>
    </xdr:to>
    <xdr:cxnSp macro="">
      <xdr:nvCxnSpPr>
        <xdr:cNvPr id="466" name="直線コネクタ 465"/>
        <xdr:cNvCxnSpPr/>
      </xdr:nvCxnSpPr>
      <xdr:spPr>
        <a:xfrm>
          <a:off x="10388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42545</xdr:rowOff>
    </xdr:from>
    <xdr:ext cx="598805" cy="252095"/>
    <xdr:sp macro="" textlink="">
      <xdr:nvSpPr>
        <xdr:cNvPr id="467" name="土木費最大値テキスト"/>
        <xdr:cNvSpPr txBox="1"/>
      </xdr:nvSpPr>
      <xdr:spPr>
        <a:xfrm>
          <a:off x="10528300" y="1530159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dr:col>54</xdr:col>
      <xdr:colOff>101600</xdr:colOff>
      <xdr:row>90</xdr:row>
      <xdr:rowOff>95885</xdr:rowOff>
    </xdr:from>
    <xdr:to>
      <xdr:col>55</xdr:col>
      <xdr:colOff>88900</xdr:colOff>
      <xdr:row>90</xdr:row>
      <xdr:rowOff>95885</xdr:rowOff>
    </xdr:to>
    <xdr:cxnSp macro="">
      <xdr:nvCxnSpPr>
        <xdr:cNvPr id="468" name="直線コネクタ 467"/>
        <xdr:cNvCxnSpPr/>
      </xdr:nvCxnSpPr>
      <xdr:spPr>
        <a:xfrm>
          <a:off x="10388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6350</xdr:rowOff>
    </xdr:from>
    <xdr:to>
      <xdr:col>55</xdr:col>
      <xdr:colOff>0</xdr:colOff>
      <xdr:row>96</xdr:row>
      <xdr:rowOff>35560</xdr:rowOff>
    </xdr:to>
    <xdr:cxnSp macro="">
      <xdr:nvCxnSpPr>
        <xdr:cNvPr id="469" name="直線コネクタ 468"/>
        <xdr:cNvCxnSpPr/>
      </xdr:nvCxnSpPr>
      <xdr:spPr>
        <a:xfrm>
          <a:off x="9639300" y="1646555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34670" cy="259080"/>
    <xdr:sp macro="" textlink="">
      <xdr:nvSpPr>
        <xdr:cNvPr id="470" name="土木費平均値テキスト"/>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635</xdr:rowOff>
    </xdr:from>
    <xdr:to>
      <xdr:col>55</xdr:col>
      <xdr:colOff>50800</xdr:colOff>
      <xdr:row>96</xdr:row>
      <xdr:rowOff>102235</xdr:rowOff>
    </xdr:to>
    <xdr:sp macro="" textlink="">
      <xdr:nvSpPr>
        <xdr:cNvPr id="471" name="フローチャート: 判断 470"/>
        <xdr:cNvSpPr/>
      </xdr:nvSpPr>
      <xdr:spPr>
        <a:xfrm>
          <a:off x="104267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6350</xdr:rowOff>
    </xdr:from>
    <xdr:to>
      <xdr:col>50</xdr:col>
      <xdr:colOff>114300</xdr:colOff>
      <xdr:row>96</xdr:row>
      <xdr:rowOff>55245</xdr:rowOff>
    </xdr:to>
    <xdr:cxnSp macro="">
      <xdr:nvCxnSpPr>
        <xdr:cNvPr id="472" name="直線コネクタ 471"/>
        <xdr:cNvCxnSpPr/>
      </xdr:nvCxnSpPr>
      <xdr:spPr>
        <a:xfrm flipV="1">
          <a:off x="8750300" y="164655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156210</xdr:rowOff>
    </xdr:from>
    <xdr:to>
      <xdr:col>50</xdr:col>
      <xdr:colOff>165100</xdr:colOff>
      <xdr:row>96</xdr:row>
      <xdr:rowOff>86360</xdr:rowOff>
    </xdr:to>
    <xdr:sp macro="" textlink="">
      <xdr:nvSpPr>
        <xdr:cNvPr id="473" name="フローチャート: 判断 472"/>
        <xdr:cNvSpPr/>
      </xdr:nvSpPr>
      <xdr:spPr>
        <a:xfrm>
          <a:off x="9588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77470</xdr:rowOff>
    </xdr:from>
    <xdr:ext cx="527685" cy="252095"/>
    <xdr:sp macro="" textlink="">
      <xdr:nvSpPr>
        <xdr:cNvPr id="474" name="テキスト ボックス 473"/>
        <xdr:cNvSpPr txBox="1"/>
      </xdr:nvSpPr>
      <xdr:spPr>
        <a:xfrm>
          <a:off x="9371965" y="165366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55245</xdr:rowOff>
    </xdr:from>
    <xdr:to>
      <xdr:col>45</xdr:col>
      <xdr:colOff>177800</xdr:colOff>
      <xdr:row>96</xdr:row>
      <xdr:rowOff>107315</xdr:rowOff>
    </xdr:to>
    <xdr:cxnSp macro="">
      <xdr:nvCxnSpPr>
        <xdr:cNvPr id="475" name="直線コネクタ 474"/>
        <xdr:cNvCxnSpPr/>
      </xdr:nvCxnSpPr>
      <xdr:spPr>
        <a:xfrm flipV="1">
          <a:off x="7861300" y="1651444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34925</xdr:rowOff>
    </xdr:from>
    <xdr:to>
      <xdr:col>46</xdr:col>
      <xdr:colOff>38100</xdr:colOff>
      <xdr:row>96</xdr:row>
      <xdr:rowOff>136525</xdr:rowOff>
    </xdr:to>
    <xdr:sp macro="" textlink="">
      <xdr:nvSpPr>
        <xdr:cNvPr id="476" name="フローチャート: 判断 475"/>
        <xdr:cNvSpPr/>
      </xdr:nvSpPr>
      <xdr:spPr>
        <a:xfrm>
          <a:off x="8699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127635</xdr:rowOff>
    </xdr:from>
    <xdr:ext cx="527685" cy="259080"/>
    <xdr:sp macro="" textlink="">
      <xdr:nvSpPr>
        <xdr:cNvPr id="477" name="テキスト ボックス 476"/>
        <xdr:cNvSpPr txBox="1"/>
      </xdr:nvSpPr>
      <xdr:spPr>
        <a:xfrm>
          <a:off x="8482965" y="165868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107315</xdr:rowOff>
    </xdr:from>
    <xdr:to>
      <xdr:col>41</xdr:col>
      <xdr:colOff>50800</xdr:colOff>
      <xdr:row>96</xdr:row>
      <xdr:rowOff>107315</xdr:rowOff>
    </xdr:to>
    <xdr:cxnSp macro="">
      <xdr:nvCxnSpPr>
        <xdr:cNvPr id="478" name="直線コネクタ 477"/>
        <xdr:cNvCxnSpPr/>
      </xdr:nvCxnSpPr>
      <xdr:spPr>
        <a:xfrm flipV="1">
          <a:off x="6972300" y="16566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85090</xdr:rowOff>
    </xdr:from>
    <xdr:to>
      <xdr:col>41</xdr:col>
      <xdr:colOff>101600</xdr:colOff>
      <xdr:row>97</xdr:row>
      <xdr:rowOff>15240</xdr:rowOff>
    </xdr:to>
    <xdr:sp macro="" textlink="">
      <xdr:nvSpPr>
        <xdr:cNvPr id="479" name="フローチャート: 判断 478"/>
        <xdr:cNvSpPr/>
      </xdr:nvSpPr>
      <xdr:spPr>
        <a:xfrm>
          <a:off x="781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6350</xdr:rowOff>
    </xdr:from>
    <xdr:ext cx="527685" cy="252095"/>
    <xdr:sp macro="" textlink="">
      <xdr:nvSpPr>
        <xdr:cNvPr id="480" name="テキスト ボックス 479"/>
        <xdr:cNvSpPr txBox="1"/>
      </xdr:nvSpPr>
      <xdr:spPr>
        <a:xfrm>
          <a:off x="7593965" y="166370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75565</xdr:rowOff>
    </xdr:from>
    <xdr:to>
      <xdr:col>36</xdr:col>
      <xdr:colOff>165100</xdr:colOff>
      <xdr:row>97</xdr:row>
      <xdr:rowOff>6350</xdr:rowOff>
    </xdr:to>
    <xdr:sp macro="" textlink="">
      <xdr:nvSpPr>
        <xdr:cNvPr id="481" name="フローチャート: 判断 480"/>
        <xdr:cNvSpPr/>
      </xdr:nvSpPr>
      <xdr:spPr>
        <a:xfrm>
          <a:off x="6921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168275</xdr:rowOff>
    </xdr:from>
    <xdr:ext cx="527685" cy="252095"/>
    <xdr:sp macro="" textlink="">
      <xdr:nvSpPr>
        <xdr:cNvPr id="482" name="テキスト ボックス 481"/>
        <xdr:cNvSpPr txBox="1"/>
      </xdr:nvSpPr>
      <xdr:spPr>
        <a:xfrm>
          <a:off x="6704965" y="166274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156210</xdr:rowOff>
    </xdr:from>
    <xdr:to>
      <xdr:col>55</xdr:col>
      <xdr:colOff>50800</xdr:colOff>
      <xdr:row>96</xdr:row>
      <xdr:rowOff>86360</xdr:rowOff>
    </xdr:to>
    <xdr:sp macro="" textlink="">
      <xdr:nvSpPr>
        <xdr:cNvPr id="488" name="楕円 487"/>
        <xdr:cNvSpPr/>
      </xdr:nvSpPr>
      <xdr:spPr>
        <a:xfrm>
          <a:off x="10426700" y="16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7620</xdr:rowOff>
    </xdr:from>
    <xdr:ext cx="534670" cy="252095"/>
    <xdr:sp macro="" textlink="">
      <xdr:nvSpPr>
        <xdr:cNvPr id="489" name="土木費該当値テキスト"/>
        <xdr:cNvSpPr txBox="1"/>
      </xdr:nvSpPr>
      <xdr:spPr>
        <a:xfrm>
          <a:off x="10528300" y="162953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126365</xdr:rowOff>
    </xdr:from>
    <xdr:to>
      <xdr:col>50</xdr:col>
      <xdr:colOff>165100</xdr:colOff>
      <xdr:row>96</xdr:row>
      <xdr:rowOff>56515</xdr:rowOff>
    </xdr:to>
    <xdr:sp macro="" textlink="">
      <xdr:nvSpPr>
        <xdr:cNvPr id="490" name="楕円 489"/>
        <xdr:cNvSpPr/>
      </xdr:nvSpPr>
      <xdr:spPr>
        <a:xfrm>
          <a:off x="95885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73025</xdr:rowOff>
    </xdr:from>
    <xdr:ext cx="527685" cy="259080"/>
    <xdr:sp macro="" textlink="">
      <xdr:nvSpPr>
        <xdr:cNvPr id="491" name="テキスト ボックス 490"/>
        <xdr:cNvSpPr txBox="1"/>
      </xdr:nvSpPr>
      <xdr:spPr>
        <a:xfrm>
          <a:off x="9371965" y="161893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4445</xdr:rowOff>
    </xdr:from>
    <xdr:to>
      <xdr:col>46</xdr:col>
      <xdr:colOff>38100</xdr:colOff>
      <xdr:row>96</xdr:row>
      <xdr:rowOff>106045</xdr:rowOff>
    </xdr:to>
    <xdr:sp macro="" textlink="">
      <xdr:nvSpPr>
        <xdr:cNvPr id="492" name="楕円 491"/>
        <xdr:cNvSpPr/>
      </xdr:nvSpPr>
      <xdr:spPr>
        <a:xfrm>
          <a:off x="8699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122555</xdr:rowOff>
    </xdr:from>
    <xdr:ext cx="527685" cy="252095"/>
    <xdr:sp macro="" textlink="">
      <xdr:nvSpPr>
        <xdr:cNvPr id="493" name="テキスト ボックス 492"/>
        <xdr:cNvSpPr txBox="1"/>
      </xdr:nvSpPr>
      <xdr:spPr>
        <a:xfrm>
          <a:off x="8482965" y="162388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56515</xdr:rowOff>
    </xdr:from>
    <xdr:to>
      <xdr:col>41</xdr:col>
      <xdr:colOff>101600</xdr:colOff>
      <xdr:row>96</xdr:row>
      <xdr:rowOff>158115</xdr:rowOff>
    </xdr:to>
    <xdr:sp macro="" textlink="">
      <xdr:nvSpPr>
        <xdr:cNvPr id="494" name="楕円 493"/>
        <xdr:cNvSpPr/>
      </xdr:nvSpPr>
      <xdr:spPr>
        <a:xfrm>
          <a:off x="7810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3175</xdr:rowOff>
    </xdr:from>
    <xdr:ext cx="527685" cy="259080"/>
    <xdr:sp macro="" textlink="">
      <xdr:nvSpPr>
        <xdr:cNvPr id="495" name="テキスト ボックス 494"/>
        <xdr:cNvSpPr txBox="1"/>
      </xdr:nvSpPr>
      <xdr:spPr>
        <a:xfrm>
          <a:off x="7593965" y="162909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56515</xdr:rowOff>
    </xdr:from>
    <xdr:to>
      <xdr:col>36</xdr:col>
      <xdr:colOff>165100</xdr:colOff>
      <xdr:row>96</xdr:row>
      <xdr:rowOff>158115</xdr:rowOff>
    </xdr:to>
    <xdr:sp macro="" textlink="">
      <xdr:nvSpPr>
        <xdr:cNvPr id="496" name="楕円 495"/>
        <xdr:cNvSpPr/>
      </xdr:nvSpPr>
      <xdr:spPr>
        <a:xfrm>
          <a:off x="6921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3175</xdr:rowOff>
    </xdr:from>
    <xdr:ext cx="527685" cy="259080"/>
    <xdr:sp macro="" textlink="">
      <xdr:nvSpPr>
        <xdr:cNvPr id="497" name="テキスト ボックス 496"/>
        <xdr:cNvSpPr txBox="1"/>
      </xdr:nvSpPr>
      <xdr:spPr>
        <a:xfrm>
          <a:off x="6704965" y="162909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506" name="テキスト ボックス 505"/>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935" cy="259080"/>
    <xdr:sp macro="" textlink="">
      <xdr:nvSpPr>
        <xdr:cNvPr id="509" name="テキスト ボックス 508"/>
        <xdr:cNvSpPr txBox="1"/>
      </xdr:nvSpPr>
      <xdr:spPr>
        <a:xfrm>
          <a:off x="12197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1" name="テキスト ボックス 51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095"/>
    <xdr:sp macro="" textlink="">
      <xdr:nvSpPr>
        <xdr:cNvPr id="513" name="テキスト ボックス 512"/>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5" name="テキスト ボックス 51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7" name="テキスト ボックス 51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19" name="テキスト ボックス 518"/>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33020</xdr:rowOff>
    </xdr:from>
    <xdr:to>
      <xdr:col>85</xdr:col>
      <xdr:colOff>126365</xdr:colOff>
      <xdr:row>38</xdr:row>
      <xdr:rowOff>15875</xdr:rowOff>
    </xdr:to>
    <xdr:cxnSp macro="">
      <xdr:nvCxnSpPr>
        <xdr:cNvPr id="521" name="直線コネクタ 520"/>
        <xdr:cNvCxnSpPr/>
      </xdr:nvCxnSpPr>
      <xdr:spPr>
        <a:xfrm flipV="1">
          <a:off x="16317595" y="534797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19685</xdr:rowOff>
    </xdr:from>
    <xdr:ext cx="534670" cy="252095"/>
    <xdr:sp macro="" textlink="">
      <xdr:nvSpPr>
        <xdr:cNvPr id="522" name="消防費最小値テキスト"/>
        <xdr:cNvSpPr txBox="1"/>
      </xdr:nvSpPr>
      <xdr:spPr>
        <a:xfrm>
          <a:off x="16370300" y="65347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15875</xdr:rowOff>
    </xdr:from>
    <xdr:to>
      <xdr:col>86</xdr:col>
      <xdr:colOff>25400</xdr:colOff>
      <xdr:row>38</xdr:row>
      <xdr:rowOff>15875</xdr:rowOff>
    </xdr:to>
    <xdr:cxnSp macro="">
      <xdr:nvCxnSpPr>
        <xdr:cNvPr id="523" name="直線コネクタ 522"/>
        <xdr:cNvCxnSpPr/>
      </xdr:nvCxnSpPr>
      <xdr:spPr>
        <a:xfrm>
          <a:off x="16230600" y="653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151130</xdr:rowOff>
    </xdr:from>
    <xdr:ext cx="534670" cy="259080"/>
    <xdr:sp macro="" textlink="">
      <xdr:nvSpPr>
        <xdr:cNvPr id="524" name="消防費最大値テキスト"/>
        <xdr:cNvSpPr txBox="1"/>
      </xdr:nvSpPr>
      <xdr:spPr>
        <a:xfrm>
          <a:off x="16370300" y="512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dr:col>85</xdr:col>
      <xdr:colOff>38100</xdr:colOff>
      <xdr:row>31</xdr:row>
      <xdr:rowOff>33020</xdr:rowOff>
    </xdr:from>
    <xdr:to>
      <xdr:col>86</xdr:col>
      <xdr:colOff>25400</xdr:colOff>
      <xdr:row>31</xdr:row>
      <xdr:rowOff>33020</xdr:rowOff>
    </xdr:to>
    <xdr:cxnSp macro="">
      <xdr:nvCxnSpPr>
        <xdr:cNvPr id="525" name="直線コネクタ 524"/>
        <xdr:cNvCxnSpPr/>
      </xdr:nvCxnSpPr>
      <xdr:spPr>
        <a:xfrm>
          <a:off x="16230600" y="534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139700</xdr:rowOff>
    </xdr:from>
    <xdr:to>
      <xdr:col>85</xdr:col>
      <xdr:colOff>127000</xdr:colOff>
      <xdr:row>35</xdr:row>
      <xdr:rowOff>93345</xdr:rowOff>
    </xdr:to>
    <xdr:cxnSp macro="">
      <xdr:nvCxnSpPr>
        <xdr:cNvPr id="526" name="直線コネクタ 525"/>
        <xdr:cNvCxnSpPr/>
      </xdr:nvCxnSpPr>
      <xdr:spPr>
        <a:xfrm>
          <a:off x="15481300" y="5969000"/>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162560</xdr:rowOff>
    </xdr:from>
    <xdr:ext cx="534670" cy="259080"/>
    <xdr:sp macro="" textlink="">
      <xdr:nvSpPr>
        <xdr:cNvPr id="527" name="消防費平均値テキスト"/>
        <xdr:cNvSpPr txBox="1"/>
      </xdr:nvSpPr>
      <xdr:spPr>
        <a:xfrm>
          <a:off x="16370300" y="6163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12700</xdr:rowOff>
    </xdr:from>
    <xdr:to>
      <xdr:col>85</xdr:col>
      <xdr:colOff>177800</xdr:colOff>
      <xdr:row>36</xdr:row>
      <xdr:rowOff>114300</xdr:rowOff>
    </xdr:to>
    <xdr:sp macro="" textlink="">
      <xdr:nvSpPr>
        <xdr:cNvPr id="528" name="フローチャート: 判断 527"/>
        <xdr:cNvSpPr/>
      </xdr:nvSpPr>
      <xdr:spPr>
        <a:xfrm>
          <a:off x="16268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139700</xdr:rowOff>
    </xdr:from>
    <xdr:to>
      <xdr:col>81</xdr:col>
      <xdr:colOff>50800</xdr:colOff>
      <xdr:row>36</xdr:row>
      <xdr:rowOff>70485</xdr:rowOff>
    </xdr:to>
    <xdr:cxnSp macro="">
      <xdr:nvCxnSpPr>
        <xdr:cNvPr id="529" name="直線コネクタ 528"/>
        <xdr:cNvCxnSpPr/>
      </xdr:nvCxnSpPr>
      <xdr:spPr>
        <a:xfrm flipV="1">
          <a:off x="14592300" y="5969000"/>
          <a:ext cx="8890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167005</xdr:rowOff>
    </xdr:from>
    <xdr:to>
      <xdr:col>81</xdr:col>
      <xdr:colOff>101600</xdr:colOff>
      <xdr:row>36</xdr:row>
      <xdr:rowOff>97790</xdr:rowOff>
    </xdr:to>
    <xdr:sp macro="" textlink="">
      <xdr:nvSpPr>
        <xdr:cNvPr id="530" name="フローチャート: 判断 529"/>
        <xdr:cNvSpPr/>
      </xdr:nvSpPr>
      <xdr:spPr>
        <a:xfrm>
          <a:off x="15430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88265</xdr:rowOff>
    </xdr:from>
    <xdr:ext cx="527685" cy="252095"/>
    <xdr:sp macro="" textlink="">
      <xdr:nvSpPr>
        <xdr:cNvPr id="531" name="テキスト ボックス 530"/>
        <xdr:cNvSpPr txBox="1"/>
      </xdr:nvSpPr>
      <xdr:spPr>
        <a:xfrm>
          <a:off x="15213965" y="62604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135255</xdr:rowOff>
    </xdr:from>
    <xdr:to>
      <xdr:col>76</xdr:col>
      <xdr:colOff>114300</xdr:colOff>
      <xdr:row>36</xdr:row>
      <xdr:rowOff>70485</xdr:rowOff>
    </xdr:to>
    <xdr:cxnSp macro="">
      <xdr:nvCxnSpPr>
        <xdr:cNvPr id="532" name="直線コネクタ 531"/>
        <xdr:cNvCxnSpPr/>
      </xdr:nvCxnSpPr>
      <xdr:spPr>
        <a:xfrm>
          <a:off x="13703300" y="613600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156845</xdr:rowOff>
    </xdr:from>
    <xdr:to>
      <xdr:col>76</xdr:col>
      <xdr:colOff>165100</xdr:colOff>
      <xdr:row>36</xdr:row>
      <xdr:rowOff>86995</xdr:rowOff>
    </xdr:to>
    <xdr:sp macro="" textlink="">
      <xdr:nvSpPr>
        <xdr:cNvPr id="533" name="フローチャート: 判断 532"/>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103505</xdr:rowOff>
    </xdr:from>
    <xdr:ext cx="527685" cy="259080"/>
    <xdr:sp macro="" textlink="">
      <xdr:nvSpPr>
        <xdr:cNvPr id="534" name="テキスト ボックス 533"/>
        <xdr:cNvSpPr txBox="1"/>
      </xdr:nvSpPr>
      <xdr:spPr>
        <a:xfrm>
          <a:off x="14324965" y="5932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135255</xdr:rowOff>
    </xdr:from>
    <xdr:to>
      <xdr:col>71</xdr:col>
      <xdr:colOff>177800</xdr:colOff>
      <xdr:row>36</xdr:row>
      <xdr:rowOff>97790</xdr:rowOff>
    </xdr:to>
    <xdr:cxnSp macro="">
      <xdr:nvCxnSpPr>
        <xdr:cNvPr id="535" name="直線コネクタ 534"/>
        <xdr:cNvCxnSpPr/>
      </xdr:nvCxnSpPr>
      <xdr:spPr>
        <a:xfrm flipV="1">
          <a:off x="12814300" y="613600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33655</xdr:rowOff>
    </xdr:from>
    <xdr:to>
      <xdr:col>72</xdr:col>
      <xdr:colOff>38100</xdr:colOff>
      <xdr:row>36</xdr:row>
      <xdr:rowOff>135255</xdr:rowOff>
    </xdr:to>
    <xdr:sp macro="" textlink="">
      <xdr:nvSpPr>
        <xdr:cNvPr id="536" name="フローチャート: 判断 535"/>
        <xdr:cNvSpPr/>
      </xdr:nvSpPr>
      <xdr:spPr>
        <a:xfrm>
          <a:off x="13652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126365</xdr:rowOff>
    </xdr:from>
    <xdr:ext cx="527685" cy="259080"/>
    <xdr:sp macro="" textlink="">
      <xdr:nvSpPr>
        <xdr:cNvPr id="537" name="テキスト ボックス 536"/>
        <xdr:cNvSpPr txBox="1"/>
      </xdr:nvSpPr>
      <xdr:spPr>
        <a:xfrm>
          <a:off x="13435965" y="62985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37465</xdr:rowOff>
    </xdr:from>
    <xdr:to>
      <xdr:col>67</xdr:col>
      <xdr:colOff>101600</xdr:colOff>
      <xdr:row>36</xdr:row>
      <xdr:rowOff>139065</xdr:rowOff>
    </xdr:to>
    <xdr:sp macro="" textlink="">
      <xdr:nvSpPr>
        <xdr:cNvPr id="538" name="フローチャート: 判断 537"/>
        <xdr:cNvSpPr/>
      </xdr:nvSpPr>
      <xdr:spPr>
        <a:xfrm>
          <a:off x="12763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155575</xdr:rowOff>
    </xdr:from>
    <xdr:ext cx="527685" cy="252095"/>
    <xdr:sp macro="" textlink="">
      <xdr:nvSpPr>
        <xdr:cNvPr id="539" name="テキスト ボックス 538"/>
        <xdr:cNvSpPr txBox="1"/>
      </xdr:nvSpPr>
      <xdr:spPr>
        <a:xfrm>
          <a:off x="12546965" y="59848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42545</xdr:rowOff>
    </xdr:from>
    <xdr:to>
      <xdr:col>85</xdr:col>
      <xdr:colOff>177800</xdr:colOff>
      <xdr:row>35</xdr:row>
      <xdr:rowOff>144145</xdr:rowOff>
    </xdr:to>
    <xdr:sp macro="" textlink="">
      <xdr:nvSpPr>
        <xdr:cNvPr id="545" name="楕円 544"/>
        <xdr:cNvSpPr/>
      </xdr:nvSpPr>
      <xdr:spPr>
        <a:xfrm>
          <a:off x="16268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65405</xdr:rowOff>
    </xdr:from>
    <xdr:ext cx="534670" cy="252095"/>
    <xdr:sp macro="" textlink="">
      <xdr:nvSpPr>
        <xdr:cNvPr id="546" name="消防費該当値テキスト"/>
        <xdr:cNvSpPr txBox="1"/>
      </xdr:nvSpPr>
      <xdr:spPr>
        <a:xfrm>
          <a:off x="16370300" y="58947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88900</xdr:rowOff>
    </xdr:from>
    <xdr:to>
      <xdr:col>81</xdr:col>
      <xdr:colOff>101600</xdr:colOff>
      <xdr:row>35</xdr:row>
      <xdr:rowOff>19050</xdr:rowOff>
    </xdr:to>
    <xdr:sp macro="" textlink="">
      <xdr:nvSpPr>
        <xdr:cNvPr id="547" name="楕円 546"/>
        <xdr:cNvSpPr/>
      </xdr:nvSpPr>
      <xdr:spPr>
        <a:xfrm>
          <a:off x="15430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35560</xdr:rowOff>
    </xdr:from>
    <xdr:ext cx="527685" cy="259080"/>
    <xdr:sp macro="" textlink="">
      <xdr:nvSpPr>
        <xdr:cNvPr id="548" name="テキスト ボックス 547"/>
        <xdr:cNvSpPr txBox="1"/>
      </xdr:nvSpPr>
      <xdr:spPr>
        <a:xfrm>
          <a:off x="15213965" y="5693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19685</xdr:rowOff>
    </xdr:from>
    <xdr:to>
      <xdr:col>76</xdr:col>
      <xdr:colOff>165100</xdr:colOff>
      <xdr:row>36</xdr:row>
      <xdr:rowOff>121285</xdr:rowOff>
    </xdr:to>
    <xdr:sp macro="" textlink="">
      <xdr:nvSpPr>
        <xdr:cNvPr id="549" name="楕円 548"/>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112395</xdr:rowOff>
    </xdr:from>
    <xdr:ext cx="527685" cy="252095"/>
    <xdr:sp macro="" textlink="">
      <xdr:nvSpPr>
        <xdr:cNvPr id="550" name="テキスト ボックス 549"/>
        <xdr:cNvSpPr txBox="1"/>
      </xdr:nvSpPr>
      <xdr:spPr>
        <a:xfrm>
          <a:off x="14324965" y="62845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84455</xdr:rowOff>
    </xdr:from>
    <xdr:to>
      <xdr:col>72</xdr:col>
      <xdr:colOff>38100</xdr:colOff>
      <xdr:row>36</xdr:row>
      <xdr:rowOff>14605</xdr:rowOff>
    </xdr:to>
    <xdr:sp macro="" textlink="">
      <xdr:nvSpPr>
        <xdr:cNvPr id="551" name="楕円 550"/>
        <xdr:cNvSpPr/>
      </xdr:nvSpPr>
      <xdr:spPr>
        <a:xfrm>
          <a:off x="13652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31115</xdr:rowOff>
    </xdr:from>
    <xdr:ext cx="527685" cy="252095"/>
    <xdr:sp macro="" textlink="">
      <xdr:nvSpPr>
        <xdr:cNvPr id="552" name="テキスト ボックス 551"/>
        <xdr:cNvSpPr txBox="1"/>
      </xdr:nvSpPr>
      <xdr:spPr>
        <a:xfrm>
          <a:off x="13435965" y="58604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46990</xdr:rowOff>
    </xdr:from>
    <xdr:to>
      <xdr:col>67</xdr:col>
      <xdr:colOff>101600</xdr:colOff>
      <xdr:row>36</xdr:row>
      <xdr:rowOff>148590</xdr:rowOff>
    </xdr:to>
    <xdr:sp macro="" textlink="">
      <xdr:nvSpPr>
        <xdr:cNvPr id="553" name="楕円 552"/>
        <xdr:cNvSpPr/>
      </xdr:nvSpPr>
      <xdr:spPr>
        <a:xfrm>
          <a:off x="12763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139700</xdr:rowOff>
    </xdr:from>
    <xdr:ext cx="527685" cy="259080"/>
    <xdr:sp macro="" textlink="">
      <xdr:nvSpPr>
        <xdr:cNvPr id="554" name="テキスト ボックス 553"/>
        <xdr:cNvSpPr txBox="1"/>
      </xdr:nvSpPr>
      <xdr:spPr>
        <a:xfrm>
          <a:off x="12546965" y="63119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63" name="テキスト ボックス 562"/>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935" cy="252095"/>
    <xdr:sp macro="" textlink="">
      <xdr:nvSpPr>
        <xdr:cNvPr id="565" name="テキスト ボックス 564"/>
        <xdr:cNvSpPr txBox="1"/>
      </xdr:nvSpPr>
      <xdr:spPr>
        <a:xfrm>
          <a:off x="12197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7" name="テキスト ボックス 566"/>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9" name="テキスト ボックス 56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2095"/>
    <xdr:sp macro="" textlink="">
      <xdr:nvSpPr>
        <xdr:cNvPr id="571" name="テキスト ボックス 570"/>
        <xdr:cNvSpPr txBox="1"/>
      </xdr:nvSpPr>
      <xdr:spPr>
        <a:xfrm>
          <a:off x="11914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645" cy="259080"/>
    <xdr:sp macro="" textlink="">
      <xdr:nvSpPr>
        <xdr:cNvPr id="573" name="テキスト ボックス 572"/>
        <xdr:cNvSpPr txBox="1"/>
      </xdr:nvSpPr>
      <xdr:spPr>
        <a:xfrm>
          <a:off x="11850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645" cy="259080"/>
    <xdr:sp macro="" textlink="">
      <xdr:nvSpPr>
        <xdr:cNvPr id="575" name="テキスト ボックス 574"/>
        <xdr:cNvSpPr txBox="1"/>
      </xdr:nvSpPr>
      <xdr:spPr>
        <a:xfrm>
          <a:off x="11850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77" name="テキスト ボックス 576"/>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62230</xdr:rowOff>
    </xdr:from>
    <xdr:to>
      <xdr:col>85</xdr:col>
      <xdr:colOff>126365</xdr:colOff>
      <xdr:row>59</xdr:row>
      <xdr:rowOff>72390</xdr:rowOff>
    </xdr:to>
    <xdr:cxnSp macro="">
      <xdr:nvCxnSpPr>
        <xdr:cNvPr id="579" name="直線コネクタ 578"/>
        <xdr:cNvCxnSpPr/>
      </xdr:nvCxnSpPr>
      <xdr:spPr>
        <a:xfrm flipV="1">
          <a:off x="16317595" y="863473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76200</xdr:rowOff>
    </xdr:from>
    <xdr:ext cx="534670" cy="252095"/>
    <xdr:sp macro="" textlink="">
      <xdr:nvSpPr>
        <xdr:cNvPr id="580" name="教育費最小値テキスト"/>
        <xdr:cNvSpPr txBox="1"/>
      </xdr:nvSpPr>
      <xdr:spPr>
        <a:xfrm>
          <a:off x="16370300" y="101917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72390</xdr:rowOff>
    </xdr:from>
    <xdr:to>
      <xdr:col>86</xdr:col>
      <xdr:colOff>25400</xdr:colOff>
      <xdr:row>59</xdr:row>
      <xdr:rowOff>72390</xdr:rowOff>
    </xdr:to>
    <xdr:cxnSp macro="">
      <xdr:nvCxnSpPr>
        <xdr:cNvPr id="581" name="直線コネクタ 580"/>
        <xdr:cNvCxnSpPr/>
      </xdr:nvCxnSpPr>
      <xdr:spPr>
        <a:xfrm>
          <a:off x="16230600" y="1018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8890</xdr:rowOff>
    </xdr:from>
    <xdr:ext cx="598805" cy="252095"/>
    <xdr:sp macro="" textlink="">
      <xdr:nvSpPr>
        <xdr:cNvPr id="582" name="教育費最大値テキスト"/>
        <xdr:cNvSpPr txBox="1"/>
      </xdr:nvSpPr>
      <xdr:spPr>
        <a:xfrm>
          <a:off x="16370300" y="840994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dr:col>85</xdr:col>
      <xdr:colOff>38100</xdr:colOff>
      <xdr:row>50</xdr:row>
      <xdr:rowOff>62230</xdr:rowOff>
    </xdr:from>
    <xdr:to>
      <xdr:col>86</xdr:col>
      <xdr:colOff>25400</xdr:colOff>
      <xdr:row>50</xdr:row>
      <xdr:rowOff>62230</xdr:rowOff>
    </xdr:to>
    <xdr:cxnSp macro="">
      <xdr:nvCxnSpPr>
        <xdr:cNvPr id="583" name="直線コネクタ 582"/>
        <xdr:cNvCxnSpPr/>
      </xdr:nvCxnSpPr>
      <xdr:spPr>
        <a:xfrm>
          <a:off x="16230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29210</xdr:rowOff>
    </xdr:from>
    <xdr:to>
      <xdr:col>85</xdr:col>
      <xdr:colOff>127000</xdr:colOff>
      <xdr:row>55</xdr:row>
      <xdr:rowOff>109220</xdr:rowOff>
    </xdr:to>
    <xdr:cxnSp macro="">
      <xdr:nvCxnSpPr>
        <xdr:cNvPr id="584" name="直線コネクタ 583"/>
        <xdr:cNvCxnSpPr/>
      </xdr:nvCxnSpPr>
      <xdr:spPr>
        <a:xfrm>
          <a:off x="15481300" y="928751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52070</xdr:rowOff>
    </xdr:from>
    <xdr:ext cx="534670" cy="252095"/>
    <xdr:sp macro="" textlink="">
      <xdr:nvSpPr>
        <xdr:cNvPr id="585" name="教育費平均値テキスト"/>
        <xdr:cNvSpPr txBox="1"/>
      </xdr:nvSpPr>
      <xdr:spPr>
        <a:xfrm>
          <a:off x="16370300" y="965327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73025</xdr:rowOff>
    </xdr:from>
    <xdr:to>
      <xdr:col>85</xdr:col>
      <xdr:colOff>177800</xdr:colOff>
      <xdr:row>57</xdr:row>
      <xdr:rowOff>3175</xdr:rowOff>
    </xdr:to>
    <xdr:sp macro="" textlink="">
      <xdr:nvSpPr>
        <xdr:cNvPr id="586" name="フローチャート: 判断 585"/>
        <xdr:cNvSpPr/>
      </xdr:nvSpPr>
      <xdr:spPr>
        <a:xfrm>
          <a:off x="162687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29210</xdr:rowOff>
    </xdr:from>
    <xdr:to>
      <xdr:col>81</xdr:col>
      <xdr:colOff>50800</xdr:colOff>
      <xdr:row>54</xdr:row>
      <xdr:rowOff>92710</xdr:rowOff>
    </xdr:to>
    <xdr:cxnSp macro="">
      <xdr:nvCxnSpPr>
        <xdr:cNvPr id="587" name="直線コネクタ 586"/>
        <xdr:cNvCxnSpPr/>
      </xdr:nvCxnSpPr>
      <xdr:spPr>
        <a:xfrm flipV="1">
          <a:off x="14592300" y="92875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53975</xdr:rowOff>
    </xdr:from>
    <xdr:to>
      <xdr:col>81</xdr:col>
      <xdr:colOff>101600</xdr:colOff>
      <xdr:row>56</xdr:row>
      <xdr:rowOff>155575</xdr:rowOff>
    </xdr:to>
    <xdr:sp macro="" textlink="">
      <xdr:nvSpPr>
        <xdr:cNvPr id="588" name="フローチャート: 判断 587"/>
        <xdr:cNvSpPr/>
      </xdr:nvSpPr>
      <xdr:spPr>
        <a:xfrm>
          <a:off x="15430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146685</xdr:rowOff>
    </xdr:from>
    <xdr:ext cx="527685" cy="252095"/>
    <xdr:sp macro="" textlink="">
      <xdr:nvSpPr>
        <xdr:cNvPr id="589" name="テキスト ボックス 588"/>
        <xdr:cNvSpPr txBox="1"/>
      </xdr:nvSpPr>
      <xdr:spPr>
        <a:xfrm>
          <a:off x="15213965" y="97478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92710</xdr:rowOff>
    </xdr:from>
    <xdr:to>
      <xdr:col>76</xdr:col>
      <xdr:colOff>114300</xdr:colOff>
      <xdr:row>56</xdr:row>
      <xdr:rowOff>21590</xdr:rowOff>
    </xdr:to>
    <xdr:cxnSp macro="">
      <xdr:nvCxnSpPr>
        <xdr:cNvPr id="590" name="直線コネクタ 589"/>
        <xdr:cNvCxnSpPr/>
      </xdr:nvCxnSpPr>
      <xdr:spPr>
        <a:xfrm flipV="1">
          <a:off x="13703300" y="9351010"/>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161290</xdr:rowOff>
    </xdr:from>
    <xdr:to>
      <xdr:col>76</xdr:col>
      <xdr:colOff>165100</xdr:colOff>
      <xdr:row>56</xdr:row>
      <xdr:rowOff>91440</xdr:rowOff>
    </xdr:to>
    <xdr:sp macro="" textlink="">
      <xdr:nvSpPr>
        <xdr:cNvPr id="591" name="フローチャート: 判断 590"/>
        <xdr:cNvSpPr/>
      </xdr:nvSpPr>
      <xdr:spPr>
        <a:xfrm>
          <a:off x="14541500" y="95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82550</xdr:rowOff>
    </xdr:from>
    <xdr:ext cx="527685" cy="259080"/>
    <xdr:sp macro="" textlink="">
      <xdr:nvSpPr>
        <xdr:cNvPr id="592" name="テキスト ボックス 591"/>
        <xdr:cNvSpPr txBox="1"/>
      </xdr:nvSpPr>
      <xdr:spPr>
        <a:xfrm>
          <a:off x="14324965" y="9683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21590</xdr:rowOff>
    </xdr:from>
    <xdr:to>
      <xdr:col>71</xdr:col>
      <xdr:colOff>177800</xdr:colOff>
      <xdr:row>56</xdr:row>
      <xdr:rowOff>106045</xdr:rowOff>
    </xdr:to>
    <xdr:cxnSp macro="">
      <xdr:nvCxnSpPr>
        <xdr:cNvPr id="593" name="直線コネクタ 592"/>
        <xdr:cNvCxnSpPr/>
      </xdr:nvCxnSpPr>
      <xdr:spPr>
        <a:xfrm flipV="1">
          <a:off x="12814300" y="962279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42545</xdr:rowOff>
    </xdr:from>
    <xdr:to>
      <xdr:col>72</xdr:col>
      <xdr:colOff>38100</xdr:colOff>
      <xdr:row>56</xdr:row>
      <xdr:rowOff>144145</xdr:rowOff>
    </xdr:to>
    <xdr:sp macro="" textlink="">
      <xdr:nvSpPr>
        <xdr:cNvPr id="594" name="フローチャート: 判断 593"/>
        <xdr:cNvSpPr/>
      </xdr:nvSpPr>
      <xdr:spPr>
        <a:xfrm>
          <a:off x="13652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135255</xdr:rowOff>
    </xdr:from>
    <xdr:ext cx="527685" cy="252095"/>
    <xdr:sp macro="" textlink="">
      <xdr:nvSpPr>
        <xdr:cNvPr id="595" name="テキスト ボックス 594"/>
        <xdr:cNvSpPr txBox="1"/>
      </xdr:nvSpPr>
      <xdr:spPr>
        <a:xfrm>
          <a:off x="13435965" y="97364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128905</xdr:rowOff>
    </xdr:from>
    <xdr:to>
      <xdr:col>67</xdr:col>
      <xdr:colOff>101600</xdr:colOff>
      <xdr:row>57</xdr:row>
      <xdr:rowOff>59055</xdr:rowOff>
    </xdr:to>
    <xdr:sp macro="" textlink="">
      <xdr:nvSpPr>
        <xdr:cNvPr id="596" name="フローチャート: 判断 595"/>
        <xdr:cNvSpPr/>
      </xdr:nvSpPr>
      <xdr:spPr>
        <a:xfrm>
          <a:off x="12763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50165</xdr:rowOff>
    </xdr:from>
    <xdr:ext cx="527685" cy="259080"/>
    <xdr:sp macro="" textlink="">
      <xdr:nvSpPr>
        <xdr:cNvPr id="597" name="テキスト ボックス 596"/>
        <xdr:cNvSpPr txBox="1"/>
      </xdr:nvSpPr>
      <xdr:spPr>
        <a:xfrm>
          <a:off x="12546965" y="98228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55</xdr:row>
      <xdr:rowOff>58420</xdr:rowOff>
    </xdr:from>
    <xdr:to>
      <xdr:col>85</xdr:col>
      <xdr:colOff>177800</xdr:colOff>
      <xdr:row>55</xdr:row>
      <xdr:rowOff>160020</xdr:rowOff>
    </xdr:to>
    <xdr:sp macro="" textlink="">
      <xdr:nvSpPr>
        <xdr:cNvPr id="603" name="楕円 602"/>
        <xdr:cNvSpPr/>
      </xdr:nvSpPr>
      <xdr:spPr>
        <a:xfrm>
          <a:off x="16268700" y="9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81280</xdr:rowOff>
    </xdr:from>
    <xdr:ext cx="534670" cy="259080"/>
    <xdr:sp macro="" textlink="">
      <xdr:nvSpPr>
        <xdr:cNvPr id="604" name="教育費該当値テキスト"/>
        <xdr:cNvSpPr txBox="1"/>
      </xdr:nvSpPr>
      <xdr:spPr>
        <a:xfrm>
          <a:off x="16370300" y="9339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149860</xdr:rowOff>
    </xdr:from>
    <xdr:to>
      <xdr:col>81</xdr:col>
      <xdr:colOff>101600</xdr:colOff>
      <xdr:row>54</xdr:row>
      <xdr:rowOff>80010</xdr:rowOff>
    </xdr:to>
    <xdr:sp macro="" textlink="">
      <xdr:nvSpPr>
        <xdr:cNvPr id="605" name="楕円 604"/>
        <xdr:cNvSpPr/>
      </xdr:nvSpPr>
      <xdr:spPr>
        <a:xfrm>
          <a:off x="154305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96520</xdr:rowOff>
    </xdr:from>
    <xdr:ext cx="527685" cy="259080"/>
    <xdr:sp macro="" textlink="">
      <xdr:nvSpPr>
        <xdr:cNvPr id="606" name="テキスト ボックス 605"/>
        <xdr:cNvSpPr txBox="1"/>
      </xdr:nvSpPr>
      <xdr:spPr>
        <a:xfrm>
          <a:off x="15213965" y="90119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41910</xdr:rowOff>
    </xdr:from>
    <xdr:to>
      <xdr:col>76</xdr:col>
      <xdr:colOff>165100</xdr:colOff>
      <xdr:row>54</xdr:row>
      <xdr:rowOff>143510</xdr:rowOff>
    </xdr:to>
    <xdr:sp macro="" textlink="">
      <xdr:nvSpPr>
        <xdr:cNvPr id="607" name="楕円 606"/>
        <xdr:cNvSpPr/>
      </xdr:nvSpPr>
      <xdr:spPr>
        <a:xfrm>
          <a:off x="14541500" y="93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52</xdr:row>
      <xdr:rowOff>160020</xdr:rowOff>
    </xdr:from>
    <xdr:ext cx="527685" cy="259080"/>
    <xdr:sp macro="" textlink="">
      <xdr:nvSpPr>
        <xdr:cNvPr id="608" name="テキスト ボックス 607"/>
        <xdr:cNvSpPr txBox="1"/>
      </xdr:nvSpPr>
      <xdr:spPr>
        <a:xfrm>
          <a:off x="14324965" y="9075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142240</xdr:rowOff>
    </xdr:from>
    <xdr:to>
      <xdr:col>72</xdr:col>
      <xdr:colOff>38100</xdr:colOff>
      <xdr:row>56</xdr:row>
      <xdr:rowOff>72390</xdr:rowOff>
    </xdr:to>
    <xdr:sp macro="" textlink="">
      <xdr:nvSpPr>
        <xdr:cNvPr id="609" name="楕円 608"/>
        <xdr:cNvSpPr/>
      </xdr:nvSpPr>
      <xdr:spPr>
        <a:xfrm>
          <a:off x="136525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88900</xdr:rowOff>
    </xdr:from>
    <xdr:ext cx="527685" cy="252095"/>
    <xdr:sp macro="" textlink="">
      <xdr:nvSpPr>
        <xdr:cNvPr id="610" name="テキスト ボックス 609"/>
        <xdr:cNvSpPr txBox="1"/>
      </xdr:nvSpPr>
      <xdr:spPr>
        <a:xfrm>
          <a:off x="13435965" y="93472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55245</xdr:rowOff>
    </xdr:from>
    <xdr:to>
      <xdr:col>67</xdr:col>
      <xdr:colOff>101600</xdr:colOff>
      <xdr:row>56</xdr:row>
      <xdr:rowOff>156845</xdr:rowOff>
    </xdr:to>
    <xdr:sp macro="" textlink="">
      <xdr:nvSpPr>
        <xdr:cNvPr id="611" name="楕円 610"/>
        <xdr:cNvSpPr/>
      </xdr:nvSpPr>
      <xdr:spPr>
        <a:xfrm>
          <a:off x="12763500" y="96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1905</xdr:rowOff>
    </xdr:from>
    <xdr:ext cx="527685" cy="259080"/>
    <xdr:sp macro="" textlink="">
      <xdr:nvSpPr>
        <xdr:cNvPr id="612" name="テキスト ボックス 611"/>
        <xdr:cNvSpPr txBox="1"/>
      </xdr:nvSpPr>
      <xdr:spPr>
        <a:xfrm>
          <a:off x="12546965" y="94316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21" name="テキスト ボックス 620"/>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23" name="直線コネクタ 62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935" cy="259080"/>
    <xdr:sp macro="" textlink="">
      <xdr:nvSpPr>
        <xdr:cNvPr id="624" name="テキスト ボックス 623"/>
        <xdr:cNvSpPr txBox="1"/>
      </xdr:nvSpPr>
      <xdr:spPr>
        <a:xfrm>
          <a:off x="12197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5" name="直線コネクタ 62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095"/>
    <xdr:sp macro="" textlink="">
      <xdr:nvSpPr>
        <xdr:cNvPr id="626" name="テキスト ボックス 625"/>
        <xdr:cNvSpPr txBox="1"/>
      </xdr:nvSpPr>
      <xdr:spPr>
        <a:xfrm>
          <a:off x="11914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7" name="直線コネクタ 62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8" name="テキスト ボックス 627"/>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9" name="直線コネクタ 62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095"/>
    <xdr:sp macro="" textlink="">
      <xdr:nvSpPr>
        <xdr:cNvPr id="630" name="テキスト ボックス 629"/>
        <xdr:cNvSpPr txBox="1"/>
      </xdr:nvSpPr>
      <xdr:spPr>
        <a:xfrm>
          <a:off x="11914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31" name="直線コネクタ 63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32" name="テキスト ボックス 631"/>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33" name="直線コネクタ 63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8645" cy="259080"/>
    <xdr:sp macro="" textlink="">
      <xdr:nvSpPr>
        <xdr:cNvPr id="634" name="テキスト ボックス 633"/>
        <xdr:cNvSpPr txBox="1"/>
      </xdr:nvSpPr>
      <xdr:spPr>
        <a:xfrm>
          <a:off x="11850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36" name="テキスト ボックス 635"/>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29845</xdr:rowOff>
    </xdr:from>
    <xdr:to>
      <xdr:col>85</xdr:col>
      <xdr:colOff>126365</xdr:colOff>
      <xdr:row>79</xdr:row>
      <xdr:rowOff>99060</xdr:rowOff>
    </xdr:to>
    <xdr:cxnSp macro="">
      <xdr:nvCxnSpPr>
        <xdr:cNvPr id="638" name="直線コネクタ 637"/>
        <xdr:cNvCxnSpPr/>
      </xdr:nvCxnSpPr>
      <xdr:spPr>
        <a:xfrm flipV="1">
          <a:off x="16317595" y="1220279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9"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40" name="直線コネクタ 639"/>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147955</xdr:rowOff>
    </xdr:from>
    <xdr:ext cx="534670" cy="258445"/>
    <xdr:sp macro="" textlink="">
      <xdr:nvSpPr>
        <xdr:cNvPr id="641" name="災害復旧費最大値テキスト"/>
        <xdr:cNvSpPr txBox="1"/>
      </xdr:nvSpPr>
      <xdr:spPr>
        <a:xfrm>
          <a:off x="16370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dr:col>85</xdr:col>
      <xdr:colOff>38100</xdr:colOff>
      <xdr:row>71</xdr:row>
      <xdr:rowOff>29845</xdr:rowOff>
    </xdr:from>
    <xdr:to>
      <xdr:col>86</xdr:col>
      <xdr:colOff>25400</xdr:colOff>
      <xdr:row>71</xdr:row>
      <xdr:rowOff>29845</xdr:rowOff>
    </xdr:to>
    <xdr:cxnSp macro="">
      <xdr:nvCxnSpPr>
        <xdr:cNvPr id="642" name="直線コネクタ 641"/>
        <xdr:cNvCxnSpPr/>
      </xdr:nvCxnSpPr>
      <xdr:spPr>
        <a:xfrm>
          <a:off x="16230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19685</xdr:rowOff>
    </xdr:from>
    <xdr:to>
      <xdr:col>85</xdr:col>
      <xdr:colOff>127000</xdr:colOff>
      <xdr:row>79</xdr:row>
      <xdr:rowOff>45085</xdr:rowOff>
    </xdr:to>
    <xdr:cxnSp macro="">
      <xdr:nvCxnSpPr>
        <xdr:cNvPr id="643" name="直線コネクタ 642"/>
        <xdr:cNvCxnSpPr/>
      </xdr:nvCxnSpPr>
      <xdr:spPr>
        <a:xfrm>
          <a:off x="15481300" y="1356423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97790</xdr:rowOff>
    </xdr:from>
    <xdr:ext cx="469900" cy="252095"/>
    <xdr:sp macro="" textlink="">
      <xdr:nvSpPr>
        <xdr:cNvPr id="644" name="災害復旧費平均値テキスト"/>
        <xdr:cNvSpPr txBox="1"/>
      </xdr:nvSpPr>
      <xdr:spPr>
        <a:xfrm>
          <a:off x="16370300" y="1329944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74930</xdr:rowOff>
    </xdr:from>
    <xdr:to>
      <xdr:col>85</xdr:col>
      <xdr:colOff>177800</xdr:colOff>
      <xdr:row>79</xdr:row>
      <xdr:rowOff>5080</xdr:rowOff>
    </xdr:to>
    <xdr:sp macro="" textlink="">
      <xdr:nvSpPr>
        <xdr:cNvPr id="645" name="フローチャート: 判断 644"/>
        <xdr:cNvSpPr/>
      </xdr:nvSpPr>
      <xdr:spPr>
        <a:xfrm>
          <a:off x="162687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122555</xdr:rowOff>
    </xdr:from>
    <xdr:to>
      <xdr:col>81</xdr:col>
      <xdr:colOff>50800</xdr:colOff>
      <xdr:row>79</xdr:row>
      <xdr:rowOff>19685</xdr:rowOff>
    </xdr:to>
    <xdr:cxnSp macro="">
      <xdr:nvCxnSpPr>
        <xdr:cNvPr id="646" name="直線コネクタ 645"/>
        <xdr:cNvCxnSpPr/>
      </xdr:nvCxnSpPr>
      <xdr:spPr>
        <a:xfrm>
          <a:off x="14592300" y="134956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55245</xdr:rowOff>
    </xdr:from>
    <xdr:to>
      <xdr:col>81</xdr:col>
      <xdr:colOff>101600</xdr:colOff>
      <xdr:row>78</xdr:row>
      <xdr:rowOff>156845</xdr:rowOff>
    </xdr:to>
    <xdr:sp macro="" textlink="">
      <xdr:nvSpPr>
        <xdr:cNvPr id="647" name="フローチャート: 判断 646"/>
        <xdr:cNvSpPr/>
      </xdr:nvSpPr>
      <xdr:spPr>
        <a:xfrm>
          <a:off x="1543050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1905</xdr:rowOff>
    </xdr:from>
    <xdr:ext cx="527685" cy="259080"/>
    <xdr:sp macro="" textlink="">
      <xdr:nvSpPr>
        <xdr:cNvPr id="648" name="テキスト ボックス 647"/>
        <xdr:cNvSpPr txBox="1"/>
      </xdr:nvSpPr>
      <xdr:spPr>
        <a:xfrm>
          <a:off x="15213965" y="13203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157480</xdr:rowOff>
    </xdr:from>
    <xdr:to>
      <xdr:col>76</xdr:col>
      <xdr:colOff>114300</xdr:colOff>
      <xdr:row>78</xdr:row>
      <xdr:rowOff>122555</xdr:rowOff>
    </xdr:to>
    <xdr:cxnSp macro="">
      <xdr:nvCxnSpPr>
        <xdr:cNvPr id="649" name="直線コネクタ 648"/>
        <xdr:cNvCxnSpPr/>
      </xdr:nvCxnSpPr>
      <xdr:spPr>
        <a:xfrm>
          <a:off x="13703300" y="13187680"/>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69215</xdr:rowOff>
    </xdr:from>
    <xdr:to>
      <xdr:col>76</xdr:col>
      <xdr:colOff>165100</xdr:colOff>
      <xdr:row>78</xdr:row>
      <xdr:rowOff>170815</xdr:rowOff>
    </xdr:to>
    <xdr:sp macro="" textlink="">
      <xdr:nvSpPr>
        <xdr:cNvPr id="650" name="フローチャート: 判断 649"/>
        <xdr:cNvSpPr/>
      </xdr:nvSpPr>
      <xdr:spPr>
        <a:xfrm>
          <a:off x="14541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15875</xdr:rowOff>
    </xdr:from>
    <xdr:ext cx="462915" cy="259080"/>
    <xdr:sp macro="" textlink="">
      <xdr:nvSpPr>
        <xdr:cNvPr id="651" name="テキスト ボックス 650"/>
        <xdr:cNvSpPr txBox="1"/>
      </xdr:nvSpPr>
      <xdr:spPr>
        <a:xfrm>
          <a:off x="14357350" y="132175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157480</xdr:rowOff>
    </xdr:from>
    <xdr:to>
      <xdr:col>71</xdr:col>
      <xdr:colOff>177800</xdr:colOff>
      <xdr:row>77</xdr:row>
      <xdr:rowOff>71120</xdr:rowOff>
    </xdr:to>
    <xdr:cxnSp macro="">
      <xdr:nvCxnSpPr>
        <xdr:cNvPr id="652" name="直線コネクタ 651"/>
        <xdr:cNvCxnSpPr/>
      </xdr:nvCxnSpPr>
      <xdr:spPr>
        <a:xfrm flipV="1">
          <a:off x="12814300" y="1318768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54610</xdr:rowOff>
    </xdr:from>
    <xdr:to>
      <xdr:col>72</xdr:col>
      <xdr:colOff>38100</xdr:colOff>
      <xdr:row>78</xdr:row>
      <xdr:rowOff>156210</xdr:rowOff>
    </xdr:to>
    <xdr:sp macro="" textlink="">
      <xdr:nvSpPr>
        <xdr:cNvPr id="653" name="フローチャート: 判断 652"/>
        <xdr:cNvSpPr/>
      </xdr:nvSpPr>
      <xdr:spPr>
        <a:xfrm>
          <a:off x="13652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147320</xdr:rowOff>
    </xdr:from>
    <xdr:ext cx="527685" cy="259080"/>
    <xdr:sp macro="" textlink="">
      <xdr:nvSpPr>
        <xdr:cNvPr id="654" name="テキスト ボックス 653"/>
        <xdr:cNvSpPr txBox="1"/>
      </xdr:nvSpPr>
      <xdr:spPr>
        <a:xfrm>
          <a:off x="13435965" y="13520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70485</xdr:rowOff>
    </xdr:from>
    <xdr:to>
      <xdr:col>67</xdr:col>
      <xdr:colOff>101600</xdr:colOff>
      <xdr:row>79</xdr:row>
      <xdr:rowOff>635</xdr:rowOff>
    </xdr:to>
    <xdr:sp macro="" textlink="">
      <xdr:nvSpPr>
        <xdr:cNvPr id="655" name="フローチャート: 判断 654"/>
        <xdr:cNvSpPr/>
      </xdr:nvSpPr>
      <xdr:spPr>
        <a:xfrm>
          <a:off x="12763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163195</xdr:rowOff>
    </xdr:from>
    <xdr:ext cx="462915" cy="259080"/>
    <xdr:sp macro="" textlink="">
      <xdr:nvSpPr>
        <xdr:cNvPr id="656" name="テキスト ボックス 655"/>
        <xdr:cNvSpPr txBox="1"/>
      </xdr:nvSpPr>
      <xdr:spPr>
        <a:xfrm>
          <a:off x="12579350" y="135362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7" name="テキスト ボックス 65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8" name="テキスト ボックス 65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9" name="テキスト ボックス 65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0" name="テキスト ボックス 65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1" name="テキスト ボックス 66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166370</xdr:rowOff>
    </xdr:from>
    <xdr:to>
      <xdr:col>85</xdr:col>
      <xdr:colOff>177800</xdr:colOff>
      <xdr:row>79</xdr:row>
      <xdr:rowOff>95885</xdr:rowOff>
    </xdr:to>
    <xdr:sp macro="" textlink="">
      <xdr:nvSpPr>
        <xdr:cNvPr id="662" name="楕円 661"/>
        <xdr:cNvSpPr/>
      </xdr:nvSpPr>
      <xdr:spPr>
        <a:xfrm>
          <a:off x="16268700" y="13539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80645</xdr:rowOff>
    </xdr:from>
    <xdr:ext cx="469900" cy="259080"/>
    <xdr:sp macro="" textlink="">
      <xdr:nvSpPr>
        <xdr:cNvPr id="663" name="災害復旧費該当値テキスト"/>
        <xdr:cNvSpPr txBox="1"/>
      </xdr:nvSpPr>
      <xdr:spPr>
        <a:xfrm>
          <a:off x="16370300" y="13453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140335</xdr:rowOff>
    </xdr:from>
    <xdr:to>
      <xdr:col>81</xdr:col>
      <xdr:colOff>101600</xdr:colOff>
      <xdr:row>79</xdr:row>
      <xdr:rowOff>70485</xdr:rowOff>
    </xdr:to>
    <xdr:sp macro="" textlink="">
      <xdr:nvSpPr>
        <xdr:cNvPr id="664" name="楕円 663"/>
        <xdr:cNvSpPr/>
      </xdr:nvSpPr>
      <xdr:spPr>
        <a:xfrm>
          <a:off x="15430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61595</xdr:rowOff>
    </xdr:from>
    <xdr:ext cx="462915" cy="259080"/>
    <xdr:sp macro="" textlink="">
      <xdr:nvSpPr>
        <xdr:cNvPr id="665" name="テキスト ボックス 664"/>
        <xdr:cNvSpPr txBox="1"/>
      </xdr:nvSpPr>
      <xdr:spPr>
        <a:xfrm>
          <a:off x="15246350" y="136061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71755</xdr:rowOff>
    </xdr:from>
    <xdr:to>
      <xdr:col>76</xdr:col>
      <xdr:colOff>165100</xdr:colOff>
      <xdr:row>79</xdr:row>
      <xdr:rowOff>1905</xdr:rowOff>
    </xdr:to>
    <xdr:sp macro="" textlink="">
      <xdr:nvSpPr>
        <xdr:cNvPr id="666" name="楕円 665"/>
        <xdr:cNvSpPr/>
      </xdr:nvSpPr>
      <xdr:spPr>
        <a:xfrm>
          <a:off x="1454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164465</xdr:rowOff>
    </xdr:from>
    <xdr:ext cx="462915" cy="259080"/>
    <xdr:sp macro="" textlink="">
      <xdr:nvSpPr>
        <xdr:cNvPr id="667" name="テキスト ボックス 666"/>
        <xdr:cNvSpPr txBox="1"/>
      </xdr:nvSpPr>
      <xdr:spPr>
        <a:xfrm>
          <a:off x="14357350" y="13537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106680</xdr:rowOff>
    </xdr:from>
    <xdr:to>
      <xdr:col>72</xdr:col>
      <xdr:colOff>38100</xdr:colOff>
      <xdr:row>77</xdr:row>
      <xdr:rowOff>36830</xdr:rowOff>
    </xdr:to>
    <xdr:sp macro="" textlink="">
      <xdr:nvSpPr>
        <xdr:cNvPr id="668" name="楕円 667"/>
        <xdr:cNvSpPr/>
      </xdr:nvSpPr>
      <xdr:spPr>
        <a:xfrm>
          <a:off x="13652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53340</xdr:rowOff>
    </xdr:from>
    <xdr:ext cx="527685" cy="252095"/>
    <xdr:sp macro="" textlink="">
      <xdr:nvSpPr>
        <xdr:cNvPr id="669" name="テキスト ボックス 668"/>
        <xdr:cNvSpPr txBox="1"/>
      </xdr:nvSpPr>
      <xdr:spPr>
        <a:xfrm>
          <a:off x="13435965" y="129120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20320</xdr:rowOff>
    </xdr:from>
    <xdr:to>
      <xdr:col>67</xdr:col>
      <xdr:colOff>101600</xdr:colOff>
      <xdr:row>77</xdr:row>
      <xdr:rowOff>121920</xdr:rowOff>
    </xdr:to>
    <xdr:sp macro="" textlink="">
      <xdr:nvSpPr>
        <xdr:cNvPr id="670" name="楕円 669"/>
        <xdr:cNvSpPr/>
      </xdr:nvSpPr>
      <xdr:spPr>
        <a:xfrm>
          <a:off x="12763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138430</xdr:rowOff>
    </xdr:from>
    <xdr:ext cx="527685" cy="259080"/>
    <xdr:sp macro="" textlink="">
      <xdr:nvSpPr>
        <xdr:cNvPr id="671" name="テキスト ボックス 670"/>
        <xdr:cNvSpPr txBox="1"/>
      </xdr:nvSpPr>
      <xdr:spPr>
        <a:xfrm>
          <a:off x="12546965" y="129971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80" name="テキスト ボックス 679"/>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2" name="直線コネクタ 681"/>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935" cy="259080"/>
    <xdr:sp macro="" textlink="">
      <xdr:nvSpPr>
        <xdr:cNvPr id="683" name="テキスト ボックス 682"/>
        <xdr:cNvSpPr txBox="1"/>
      </xdr:nvSpPr>
      <xdr:spPr>
        <a:xfrm>
          <a:off x="12197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4" name="直線コネクタ 683"/>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88645" cy="252095"/>
    <xdr:sp macro="" textlink="">
      <xdr:nvSpPr>
        <xdr:cNvPr id="685" name="テキスト ボックス 684"/>
        <xdr:cNvSpPr txBox="1"/>
      </xdr:nvSpPr>
      <xdr:spPr>
        <a:xfrm>
          <a:off x="11850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6" name="直線コネクタ 685"/>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88645" cy="259080"/>
    <xdr:sp macro="" textlink="">
      <xdr:nvSpPr>
        <xdr:cNvPr id="687" name="テキスト ボックス 686"/>
        <xdr:cNvSpPr txBox="1"/>
      </xdr:nvSpPr>
      <xdr:spPr>
        <a:xfrm>
          <a:off x="11850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8" name="直線コネクタ 687"/>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88645" cy="252095"/>
    <xdr:sp macro="" textlink="">
      <xdr:nvSpPr>
        <xdr:cNvPr id="689" name="テキスト ボックス 688"/>
        <xdr:cNvSpPr txBox="1"/>
      </xdr:nvSpPr>
      <xdr:spPr>
        <a:xfrm>
          <a:off x="11850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90" name="直線コネクタ 689"/>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8645" cy="258445"/>
    <xdr:sp macro="" textlink="">
      <xdr:nvSpPr>
        <xdr:cNvPr id="691" name="テキスト ボックス 690"/>
        <xdr:cNvSpPr txBox="1"/>
      </xdr:nvSpPr>
      <xdr:spPr>
        <a:xfrm>
          <a:off x="11850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2" name="直線コネクタ 691"/>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8645" cy="259080"/>
    <xdr:sp macro="" textlink="">
      <xdr:nvSpPr>
        <xdr:cNvPr id="693" name="テキスト ボックス 692"/>
        <xdr:cNvSpPr txBox="1"/>
      </xdr:nvSpPr>
      <xdr:spPr>
        <a:xfrm>
          <a:off x="11850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95" name="テキスト ボックス 694"/>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109220</xdr:rowOff>
    </xdr:from>
    <xdr:to>
      <xdr:col>85</xdr:col>
      <xdr:colOff>126365</xdr:colOff>
      <xdr:row>98</xdr:row>
      <xdr:rowOff>166370</xdr:rowOff>
    </xdr:to>
    <xdr:cxnSp macro="">
      <xdr:nvCxnSpPr>
        <xdr:cNvPr id="697" name="直線コネクタ 696"/>
        <xdr:cNvCxnSpPr/>
      </xdr:nvCxnSpPr>
      <xdr:spPr>
        <a:xfrm flipV="1">
          <a:off x="16317595" y="15368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170180</xdr:rowOff>
    </xdr:from>
    <xdr:ext cx="534670" cy="259080"/>
    <xdr:sp macro="" textlink="">
      <xdr:nvSpPr>
        <xdr:cNvPr id="698" name="公債費最小値テキスト"/>
        <xdr:cNvSpPr txBox="1"/>
      </xdr:nvSpPr>
      <xdr:spPr>
        <a:xfrm>
          <a:off x="163703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166370</xdr:rowOff>
    </xdr:from>
    <xdr:to>
      <xdr:col>86</xdr:col>
      <xdr:colOff>25400</xdr:colOff>
      <xdr:row>98</xdr:row>
      <xdr:rowOff>166370</xdr:rowOff>
    </xdr:to>
    <xdr:cxnSp macro="">
      <xdr:nvCxnSpPr>
        <xdr:cNvPr id="699" name="直線コネクタ 698"/>
        <xdr:cNvCxnSpPr/>
      </xdr:nvCxnSpPr>
      <xdr:spPr>
        <a:xfrm>
          <a:off x="16230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55880</xdr:rowOff>
    </xdr:from>
    <xdr:ext cx="598805" cy="259080"/>
    <xdr:sp macro="" textlink="">
      <xdr:nvSpPr>
        <xdr:cNvPr id="700" name="公債費最大値テキスト"/>
        <xdr:cNvSpPr txBox="1"/>
      </xdr:nvSpPr>
      <xdr:spPr>
        <a:xfrm>
          <a:off x="16370300" y="1514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dr:col>85</xdr:col>
      <xdr:colOff>38100</xdr:colOff>
      <xdr:row>89</xdr:row>
      <xdr:rowOff>109220</xdr:rowOff>
    </xdr:from>
    <xdr:to>
      <xdr:col>86</xdr:col>
      <xdr:colOff>25400</xdr:colOff>
      <xdr:row>89</xdr:row>
      <xdr:rowOff>109220</xdr:rowOff>
    </xdr:to>
    <xdr:cxnSp macro="">
      <xdr:nvCxnSpPr>
        <xdr:cNvPr id="701" name="直線コネクタ 700"/>
        <xdr:cNvCxnSpPr/>
      </xdr:nvCxnSpPr>
      <xdr:spPr>
        <a:xfrm>
          <a:off x="16230600" y="1536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36195</xdr:rowOff>
    </xdr:from>
    <xdr:to>
      <xdr:col>85</xdr:col>
      <xdr:colOff>127000</xdr:colOff>
      <xdr:row>97</xdr:row>
      <xdr:rowOff>63500</xdr:rowOff>
    </xdr:to>
    <xdr:cxnSp macro="">
      <xdr:nvCxnSpPr>
        <xdr:cNvPr id="702" name="直線コネクタ 701"/>
        <xdr:cNvCxnSpPr/>
      </xdr:nvCxnSpPr>
      <xdr:spPr>
        <a:xfrm flipV="1">
          <a:off x="15481300" y="166668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116205</xdr:rowOff>
    </xdr:from>
    <xdr:ext cx="534670" cy="259080"/>
    <xdr:sp macro="" textlink="">
      <xdr:nvSpPr>
        <xdr:cNvPr id="703" name="公債費平均値テキスト"/>
        <xdr:cNvSpPr txBox="1"/>
      </xdr:nvSpPr>
      <xdr:spPr>
        <a:xfrm>
          <a:off x="16370300" y="16746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137795</xdr:rowOff>
    </xdr:from>
    <xdr:to>
      <xdr:col>85</xdr:col>
      <xdr:colOff>177800</xdr:colOff>
      <xdr:row>98</xdr:row>
      <xdr:rowOff>67945</xdr:rowOff>
    </xdr:to>
    <xdr:sp macro="" textlink="">
      <xdr:nvSpPr>
        <xdr:cNvPr id="704" name="フローチャート: 判断 703"/>
        <xdr:cNvSpPr/>
      </xdr:nvSpPr>
      <xdr:spPr>
        <a:xfrm>
          <a:off x="162687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48260</xdr:rowOff>
    </xdr:from>
    <xdr:to>
      <xdr:col>81</xdr:col>
      <xdr:colOff>50800</xdr:colOff>
      <xdr:row>97</xdr:row>
      <xdr:rowOff>63500</xdr:rowOff>
    </xdr:to>
    <xdr:cxnSp macro="">
      <xdr:nvCxnSpPr>
        <xdr:cNvPr id="705" name="直線コネクタ 704"/>
        <xdr:cNvCxnSpPr/>
      </xdr:nvCxnSpPr>
      <xdr:spPr>
        <a:xfrm>
          <a:off x="14592300" y="166789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146050</xdr:rowOff>
    </xdr:from>
    <xdr:to>
      <xdr:col>81</xdr:col>
      <xdr:colOff>101600</xdr:colOff>
      <xdr:row>98</xdr:row>
      <xdr:rowOff>76200</xdr:rowOff>
    </xdr:to>
    <xdr:sp macro="" textlink="">
      <xdr:nvSpPr>
        <xdr:cNvPr id="706" name="フローチャート: 判断 705"/>
        <xdr:cNvSpPr/>
      </xdr:nvSpPr>
      <xdr:spPr>
        <a:xfrm>
          <a:off x="15430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67310</xdr:rowOff>
    </xdr:from>
    <xdr:ext cx="527685" cy="259080"/>
    <xdr:sp macro="" textlink="">
      <xdr:nvSpPr>
        <xdr:cNvPr id="707" name="テキスト ボックス 706"/>
        <xdr:cNvSpPr txBox="1"/>
      </xdr:nvSpPr>
      <xdr:spPr>
        <a:xfrm>
          <a:off x="15213965" y="16869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48260</xdr:rowOff>
    </xdr:from>
    <xdr:to>
      <xdr:col>76</xdr:col>
      <xdr:colOff>114300</xdr:colOff>
      <xdr:row>97</xdr:row>
      <xdr:rowOff>151765</xdr:rowOff>
    </xdr:to>
    <xdr:cxnSp macro="">
      <xdr:nvCxnSpPr>
        <xdr:cNvPr id="708" name="直線コネクタ 707"/>
        <xdr:cNvCxnSpPr/>
      </xdr:nvCxnSpPr>
      <xdr:spPr>
        <a:xfrm flipV="1">
          <a:off x="13703300" y="1667891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160655</xdr:rowOff>
    </xdr:from>
    <xdr:to>
      <xdr:col>76</xdr:col>
      <xdr:colOff>165100</xdr:colOff>
      <xdr:row>98</xdr:row>
      <xdr:rowOff>90805</xdr:rowOff>
    </xdr:to>
    <xdr:sp macro="" textlink="">
      <xdr:nvSpPr>
        <xdr:cNvPr id="709" name="フローチャート: 判断 708"/>
        <xdr:cNvSpPr/>
      </xdr:nvSpPr>
      <xdr:spPr>
        <a:xfrm>
          <a:off x="14541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81915</xdr:rowOff>
    </xdr:from>
    <xdr:ext cx="527685" cy="259080"/>
    <xdr:sp macro="" textlink="">
      <xdr:nvSpPr>
        <xdr:cNvPr id="710" name="テキスト ボックス 709"/>
        <xdr:cNvSpPr txBox="1"/>
      </xdr:nvSpPr>
      <xdr:spPr>
        <a:xfrm>
          <a:off x="14324965" y="168840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151765</xdr:rowOff>
    </xdr:from>
    <xdr:to>
      <xdr:col>71</xdr:col>
      <xdr:colOff>177800</xdr:colOff>
      <xdr:row>97</xdr:row>
      <xdr:rowOff>151765</xdr:rowOff>
    </xdr:to>
    <xdr:cxnSp macro="">
      <xdr:nvCxnSpPr>
        <xdr:cNvPr id="711" name="直線コネクタ 710"/>
        <xdr:cNvCxnSpPr/>
      </xdr:nvCxnSpPr>
      <xdr:spPr>
        <a:xfrm flipV="1">
          <a:off x="12814300" y="16782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165100</xdr:rowOff>
    </xdr:from>
    <xdr:to>
      <xdr:col>72</xdr:col>
      <xdr:colOff>38100</xdr:colOff>
      <xdr:row>98</xdr:row>
      <xdr:rowOff>95250</xdr:rowOff>
    </xdr:to>
    <xdr:sp macro="" textlink="">
      <xdr:nvSpPr>
        <xdr:cNvPr id="712" name="フローチャート: 判断 711"/>
        <xdr:cNvSpPr/>
      </xdr:nvSpPr>
      <xdr:spPr>
        <a:xfrm>
          <a:off x="13652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86360</xdr:rowOff>
    </xdr:from>
    <xdr:ext cx="527685" cy="252095"/>
    <xdr:sp macro="" textlink="">
      <xdr:nvSpPr>
        <xdr:cNvPr id="713" name="テキスト ボックス 712"/>
        <xdr:cNvSpPr txBox="1"/>
      </xdr:nvSpPr>
      <xdr:spPr>
        <a:xfrm>
          <a:off x="13435965" y="168884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163195</xdr:rowOff>
    </xdr:from>
    <xdr:to>
      <xdr:col>67</xdr:col>
      <xdr:colOff>101600</xdr:colOff>
      <xdr:row>98</xdr:row>
      <xdr:rowOff>93345</xdr:rowOff>
    </xdr:to>
    <xdr:sp macro="" textlink="">
      <xdr:nvSpPr>
        <xdr:cNvPr id="714" name="フローチャート: 判断 713"/>
        <xdr:cNvSpPr/>
      </xdr:nvSpPr>
      <xdr:spPr>
        <a:xfrm>
          <a:off x="12763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84455</xdr:rowOff>
    </xdr:from>
    <xdr:ext cx="527685" cy="259080"/>
    <xdr:sp macro="" textlink="">
      <xdr:nvSpPr>
        <xdr:cNvPr id="715" name="テキスト ボックス 714"/>
        <xdr:cNvSpPr txBox="1"/>
      </xdr:nvSpPr>
      <xdr:spPr>
        <a:xfrm>
          <a:off x="12546965" y="16886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6" name="テキスト ボックス 71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7" name="テキスト ボックス 71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8" name="テキスト ボックス 71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9" name="テキスト ボックス 71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0" name="テキスト ボックス 71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156845</xdr:rowOff>
    </xdr:from>
    <xdr:to>
      <xdr:col>85</xdr:col>
      <xdr:colOff>177800</xdr:colOff>
      <xdr:row>97</xdr:row>
      <xdr:rowOff>86995</xdr:rowOff>
    </xdr:to>
    <xdr:sp macro="" textlink="">
      <xdr:nvSpPr>
        <xdr:cNvPr id="721" name="楕円 720"/>
        <xdr:cNvSpPr/>
      </xdr:nvSpPr>
      <xdr:spPr>
        <a:xfrm>
          <a:off x="162687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8255</xdr:rowOff>
    </xdr:from>
    <xdr:ext cx="598805" cy="252095"/>
    <xdr:sp macro="" textlink="">
      <xdr:nvSpPr>
        <xdr:cNvPr id="722" name="公債費該当値テキスト"/>
        <xdr:cNvSpPr txBox="1"/>
      </xdr:nvSpPr>
      <xdr:spPr>
        <a:xfrm>
          <a:off x="16370300" y="1646745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124,182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12065</xdr:rowOff>
    </xdr:from>
    <xdr:to>
      <xdr:col>81</xdr:col>
      <xdr:colOff>101600</xdr:colOff>
      <xdr:row>97</xdr:row>
      <xdr:rowOff>113665</xdr:rowOff>
    </xdr:to>
    <xdr:sp macro="" textlink="">
      <xdr:nvSpPr>
        <xdr:cNvPr id="723" name="楕円 722"/>
        <xdr:cNvSpPr/>
      </xdr:nvSpPr>
      <xdr:spPr>
        <a:xfrm>
          <a:off x="15430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130175</xdr:rowOff>
    </xdr:from>
    <xdr:ext cx="591820" cy="259080"/>
    <xdr:sp macro="" textlink="">
      <xdr:nvSpPr>
        <xdr:cNvPr id="724" name="テキスト ボックス 723"/>
        <xdr:cNvSpPr txBox="1"/>
      </xdr:nvSpPr>
      <xdr:spPr>
        <a:xfrm>
          <a:off x="15181580" y="164179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168910</xdr:rowOff>
    </xdr:from>
    <xdr:to>
      <xdr:col>76</xdr:col>
      <xdr:colOff>165100</xdr:colOff>
      <xdr:row>97</xdr:row>
      <xdr:rowOff>99060</xdr:rowOff>
    </xdr:to>
    <xdr:sp macro="" textlink="">
      <xdr:nvSpPr>
        <xdr:cNvPr id="725" name="楕円 724"/>
        <xdr:cNvSpPr/>
      </xdr:nvSpPr>
      <xdr:spPr>
        <a:xfrm>
          <a:off x="14541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115570</xdr:rowOff>
    </xdr:from>
    <xdr:ext cx="591820" cy="259080"/>
    <xdr:sp macro="" textlink="">
      <xdr:nvSpPr>
        <xdr:cNvPr id="726" name="テキスト ボックス 725"/>
        <xdr:cNvSpPr txBox="1"/>
      </xdr:nvSpPr>
      <xdr:spPr>
        <a:xfrm>
          <a:off x="14292580" y="164033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100965</xdr:rowOff>
    </xdr:from>
    <xdr:to>
      <xdr:col>72</xdr:col>
      <xdr:colOff>38100</xdr:colOff>
      <xdr:row>98</xdr:row>
      <xdr:rowOff>31115</xdr:rowOff>
    </xdr:to>
    <xdr:sp macro="" textlink="">
      <xdr:nvSpPr>
        <xdr:cNvPr id="727" name="楕円 726"/>
        <xdr:cNvSpPr/>
      </xdr:nvSpPr>
      <xdr:spPr>
        <a:xfrm>
          <a:off x="13652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47625</xdr:rowOff>
    </xdr:from>
    <xdr:ext cx="527685" cy="259080"/>
    <xdr:sp macro="" textlink="">
      <xdr:nvSpPr>
        <xdr:cNvPr id="728" name="テキスト ボックス 727"/>
        <xdr:cNvSpPr txBox="1"/>
      </xdr:nvSpPr>
      <xdr:spPr>
        <a:xfrm>
          <a:off x="13435965" y="16506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100965</xdr:rowOff>
    </xdr:from>
    <xdr:to>
      <xdr:col>67</xdr:col>
      <xdr:colOff>101600</xdr:colOff>
      <xdr:row>98</xdr:row>
      <xdr:rowOff>31115</xdr:rowOff>
    </xdr:to>
    <xdr:sp macro="" textlink="">
      <xdr:nvSpPr>
        <xdr:cNvPr id="729" name="楕円 728"/>
        <xdr:cNvSpPr/>
      </xdr:nvSpPr>
      <xdr:spPr>
        <a:xfrm>
          <a:off x="12763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47625</xdr:rowOff>
    </xdr:from>
    <xdr:ext cx="527685" cy="259080"/>
    <xdr:sp macro="" textlink="">
      <xdr:nvSpPr>
        <xdr:cNvPr id="730" name="テキスト ボックス 729"/>
        <xdr:cNvSpPr txBox="1"/>
      </xdr:nvSpPr>
      <xdr:spPr>
        <a:xfrm>
          <a:off x="12546965" y="16506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39" name="テキスト ボックス 738"/>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42" name="テキスト ボックス 741"/>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0375" cy="252095"/>
    <xdr:sp macro="" textlink="">
      <xdr:nvSpPr>
        <xdr:cNvPr id="744" name="テキスト ボックス 743"/>
        <xdr:cNvSpPr txBox="1"/>
      </xdr:nvSpPr>
      <xdr:spPr>
        <a:xfrm>
          <a:off x="17820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2095"/>
    <xdr:sp macro="" textlink="">
      <xdr:nvSpPr>
        <xdr:cNvPr id="746" name="テキスト ボックス 745"/>
        <xdr:cNvSpPr txBox="1"/>
      </xdr:nvSpPr>
      <xdr:spPr>
        <a:xfrm>
          <a:off x="17756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2095"/>
    <xdr:sp macro="" textlink="">
      <xdr:nvSpPr>
        <xdr:cNvPr id="748" name="テキスト ボックス 747"/>
        <xdr:cNvSpPr txBox="1"/>
      </xdr:nvSpPr>
      <xdr:spPr>
        <a:xfrm>
          <a:off x="17756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50" name="テキスト ボックス 749"/>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3175</xdr:rowOff>
    </xdr:from>
    <xdr:to>
      <xdr:col>116</xdr:col>
      <xdr:colOff>62865</xdr:colOff>
      <xdr:row>38</xdr:row>
      <xdr:rowOff>139700</xdr:rowOff>
    </xdr:to>
    <xdr:cxnSp macro="">
      <xdr:nvCxnSpPr>
        <xdr:cNvPr id="752" name="直線コネクタ 751"/>
        <xdr:cNvCxnSpPr/>
      </xdr:nvCxnSpPr>
      <xdr:spPr>
        <a:xfrm flipV="1">
          <a:off x="22159595" y="514667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10160</xdr:rowOff>
    </xdr:from>
    <xdr:ext cx="249555" cy="259080"/>
    <xdr:sp macro="" textlink="">
      <xdr:nvSpPr>
        <xdr:cNvPr id="753"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121285</xdr:rowOff>
    </xdr:from>
    <xdr:ext cx="534670" cy="252095"/>
    <xdr:sp macro="" textlink="">
      <xdr:nvSpPr>
        <xdr:cNvPr id="755" name="諸支出金最大値テキスト"/>
        <xdr:cNvSpPr txBox="1"/>
      </xdr:nvSpPr>
      <xdr:spPr>
        <a:xfrm>
          <a:off x="22212300" y="49218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115</xdr:col>
      <xdr:colOff>165100</xdr:colOff>
      <xdr:row>30</xdr:row>
      <xdr:rowOff>3175</xdr:rowOff>
    </xdr:from>
    <xdr:to>
      <xdr:col>116</xdr:col>
      <xdr:colOff>152400</xdr:colOff>
      <xdr:row>30</xdr:row>
      <xdr:rowOff>3175</xdr:rowOff>
    </xdr:to>
    <xdr:cxnSp macro="">
      <xdr:nvCxnSpPr>
        <xdr:cNvPr id="756" name="直線コネクタ 755"/>
        <xdr:cNvCxnSpPr/>
      </xdr:nvCxnSpPr>
      <xdr:spPr>
        <a:xfrm>
          <a:off x="22072600" y="514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99060</xdr:rowOff>
    </xdr:from>
    <xdr:ext cx="378460" cy="252095"/>
    <xdr:sp macro="" textlink="">
      <xdr:nvSpPr>
        <xdr:cNvPr id="758" name="諸支出金平均値テキスト"/>
        <xdr:cNvSpPr txBox="1"/>
      </xdr:nvSpPr>
      <xdr:spPr>
        <a:xfrm>
          <a:off x="22212300" y="6442710"/>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76200</xdr:rowOff>
    </xdr:from>
    <xdr:to>
      <xdr:col>116</xdr:col>
      <xdr:colOff>114300</xdr:colOff>
      <xdr:row>39</xdr:row>
      <xdr:rowOff>6350</xdr:rowOff>
    </xdr:to>
    <xdr:sp macro="" textlink="">
      <xdr:nvSpPr>
        <xdr:cNvPr id="759" name="フローチャート: 判断 758"/>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83185</xdr:rowOff>
    </xdr:from>
    <xdr:to>
      <xdr:col>112</xdr:col>
      <xdr:colOff>38100</xdr:colOff>
      <xdr:row>39</xdr:row>
      <xdr:rowOff>13335</xdr:rowOff>
    </xdr:to>
    <xdr:sp macro="" textlink="">
      <xdr:nvSpPr>
        <xdr:cNvPr id="761" name="フローチャート: 判断 760"/>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29845</xdr:rowOff>
    </xdr:from>
    <xdr:ext cx="313690" cy="252095"/>
    <xdr:sp macro="" textlink="">
      <xdr:nvSpPr>
        <xdr:cNvPr id="762" name="テキスト ボックス 761"/>
        <xdr:cNvSpPr txBox="1"/>
      </xdr:nvSpPr>
      <xdr:spPr>
        <a:xfrm>
          <a:off x="21166455" y="637349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95250</xdr:rowOff>
    </xdr:from>
    <xdr:to>
      <xdr:col>107</xdr:col>
      <xdr:colOff>50800</xdr:colOff>
      <xdr:row>38</xdr:row>
      <xdr:rowOff>139700</xdr:rowOff>
    </xdr:to>
    <xdr:cxnSp macro="">
      <xdr:nvCxnSpPr>
        <xdr:cNvPr id="763" name="直線コネクタ 762"/>
        <xdr:cNvCxnSpPr/>
      </xdr:nvCxnSpPr>
      <xdr:spPr>
        <a:xfrm>
          <a:off x="19545300" y="66103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76835</xdr:rowOff>
    </xdr:from>
    <xdr:to>
      <xdr:col>107</xdr:col>
      <xdr:colOff>101600</xdr:colOff>
      <xdr:row>39</xdr:row>
      <xdr:rowOff>6985</xdr:rowOff>
    </xdr:to>
    <xdr:sp macro="" textlink="">
      <xdr:nvSpPr>
        <xdr:cNvPr id="764" name="フローチャート: 判断 763"/>
        <xdr:cNvSpPr/>
      </xdr:nvSpPr>
      <xdr:spPr>
        <a:xfrm>
          <a:off x="2038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23495</xdr:rowOff>
    </xdr:from>
    <xdr:ext cx="378460" cy="259080"/>
    <xdr:sp macro="" textlink="">
      <xdr:nvSpPr>
        <xdr:cNvPr id="765" name="テキスト ボックス 764"/>
        <xdr:cNvSpPr txBox="1"/>
      </xdr:nvSpPr>
      <xdr:spPr>
        <a:xfrm>
          <a:off x="20245070" y="6367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95250</xdr:rowOff>
    </xdr:from>
    <xdr:to>
      <xdr:col>102</xdr:col>
      <xdr:colOff>114300</xdr:colOff>
      <xdr:row>38</xdr:row>
      <xdr:rowOff>139700</xdr:rowOff>
    </xdr:to>
    <xdr:cxnSp macro="">
      <xdr:nvCxnSpPr>
        <xdr:cNvPr id="766" name="直線コネクタ 765"/>
        <xdr:cNvCxnSpPr/>
      </xdr:nvCxnSpPr>
      <xdr:spPr>
        <a:xfrm flipV="1">
          <a:off x="18656300" y="66103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78105</xdr:rowOff>
    </xdr:from>
    <xdr:to>
      <xdr:col>102</xdr:col>
      <xdr:colOff>165100</xdr:colOff>
      <xdr:row>39</xdr:row>
      <xdr:rowOff>8255</xdr:rowOff>
    </xdr:to>
    <xdr:sp macro="" textlink="">
      <xdr:nvSpPr>
        <xdr:cNvPr id="767" name="フローチャート: 判断 766"/>
        <xdr:cNvSpPr/>
      </xdr:nvSpPr>
      <xdr:spPr>
        <a:xfrm>
          <a:off x="19494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170815</xdr:rowOff>
    </xdr:from>
    <xdr:ext cx="378460" cy="258445"/>
    <xdr:sp macro="" textlink="">
      <xdr:nvSpPr>
        <xdr:cNvPr id="768" name="テキスト ボックス 767"/>
        <xdr:cNvSpPr txBox="1"/>
      </xdr:nvSpPr>
      <xdr:spPr>
        <a:xfrm>
          <a:off x="19356070" y="6685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74930</xdr:rowOff>
    </xdr:from>
    <xdr:to>
      <xdr:col>98</xdr:col>
      <xdr:colOff>38100</xdr:colOff>
      <xdr:row>39</xdr:row>
      <xdr:rowOff>4445</xdr:rowOff>
    </xdr:to>
    <xdr:sp macro="" textlink="">
      <xdr:nvSpPr>
        <xdr:cNvPr id="769" name="フローチャート: 判断 768"/>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20955</xdr:rowOff>
    </xdr:from>
    <xdr:ext cx="378460" cy="252095"/>
    <xdr:sp macro="" textlink="">
      <xdr:nvSpPr>
        <xdr:cNvPr id="770" name="テキスト ボックス 769"/>
        <xdr:cNvSpPr txBox="1"/>
      </xdr:nvSpPr>
      <xdr:spPr>
        <a:xfrm>
          <a:off x="18467070" y="636460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1" name="テキスト ボックス 77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2" name="テキスト ボックス 77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3" name="テキスト ボックス 77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4" name="テキスト ボックス 77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5" name="テキスト ボックス 77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54610</xdr:rowOff>
    </xdr:from>
    <xdr:ext cx="249555" cy="252095"/>
    <xdr:sp macro="" textlink="">
      <xdr:nvSpPr>
        <xdr:cNvPr id="777" name="諸支出金該当値テキスト"/>
        <xdr:cNvSpPr txBox="1"/>
      </xdr:nvSpPr>
      <xdr:spPr>
        <a:xfrm>
          <a:off x="22212300" y="65697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2570" cy="259080"/>
    <xdr:sp macro="" textlink="">
      <xdr:nvSpPr>
        <xdr:cNvPr id="779" name="テキスト ボックス 778"/>
        <xdr:cNvSpPr txBox="1"/>
      </xdr:nvSpPr>
      <xdr:spPr>
        <a:xfrm>
          <a:off x="21198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2570" cy="259080"/>
    <xdr:sp macro="" textlink="">
      <xdr:nvSpPr>
        <xdr:cNvPr id="781" name="テキスト ボックス 780"/>
        <xdr:cNvSpPr txBox="1"/>
      </xdr:nvSpPr>
      <xdr:spPr>
        <a:xfrm>
          <a:off x="20309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44450</xdr:rowOff>
    </xdr:from>
    <xdr:to>
      <xdr:col>102</xdr:col>
      <xdr:colOff>165100</xdr:colOff>
      <xdr:row>38</xdr:row>
      <xdr:rowOff>146050</xdr:rowOff>
    </xdr:to>
    <xdr:sp macro="" textlink="">
      <xdr:nvSpPr>
        <xdr:cNvPr id="782" name="楕円 781"/>
        <xdr:cNvSpPr/>
      </xdr:nvSpPr>
      <xdr:spPr>
        <a:xfrm>
          <a:off x="19494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162560</xdr:rowOff>
    </xdr:from>
    <xdr:ext cx="378460" cy="259080"/>
    <xdr:sp macro="" textlink="">
      <xdr:nvSpPr>
        <xdr:cNvPr id="783" name="テキスト ボックス 782"/>
        <xdr:cNvSpPr txBox="1"/>
      </xdr:nvSpPr>
      <xdr:spPr>
        <a:xfrm>
          <a:off x="19356070" y="6334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2570" cy="259080"/>
    <xdr:sp macro="" textlink="">
      <xdr:nvSpPr>
        <xdr:cNvPr id="785" name="テキスト ボックス 784"/>
        <xdr:cNvSpPr txBox="1"/>
      </xdr:nvSpPr>
      <xdr:spPr>
        <a:xfrm>
          <a:off x="18531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94" name="テキスト ボックス 793"/>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96" name="直線コネクタ 795"/>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1935" cy="259080"/>
    <xdr:sp macro="" textlink="">
      <xdr:nvSpPr>
        <xdr:cNvPr id="797" name="テキスト ボックス 796"/>
        <xdr:cNvSpPr txBox="1"/>
      </xdr:nvSpPr>
      <xdr:spPr>
        <a:xfrm>
          <a:off x="18039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98" name="直線コネクタ 797"/>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60375" cy="252095"/>
    <xdr:sp macro="" textlink="">
      <xdr:nvSpPr>
        <xdr:cNvPr id="799" name="テキスト ボックス 798"/>
        <xdr:cNvSpPr txBox="1"/>
      </xdr:nvSpPr>
      <xdr:spPr>
        <a:xfrm>
          <a:off x="17820640" y="9745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800" name="直線コネクタ 799"/>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160655</xdr:rowOff>
    </xdr:from>
    <xdr:ext cx="460375" cy="259080"/>
    <xdr:sp macro="" textlink="">
      <xdr:nvSpPr>
        <xdr:cNvPr id="801" name="テキスト ボックス 800"/>
        <xdr:cNvSpPr txBox="1"/>
      </xdr:nvSpPr>
      <xdr:spPr>
        <a:xfrm>
          <a:off x="17820640" y="94189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802" name="直線コネクタ 801"/>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60375" cy="252095"/>
    <xdr:sp macro="" textlink="">
      <xdr:nvSpPr>
        <xdr:cNvPr id="803" name="テキスト ボックス 802"/>
        <xdr:cNvSpPr txBox="1"/>
      </xdr:nvSpPr>
      <xdr:spPr>
        <a:xfrm>
          <a:off x="17820640" y="90932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804" name="直線コネクタ 803"/>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22225</xdr:rowOff>
    </xdr:from>
    <xdr:ext cx="460375" cy="258445"/>
    <xdr:sp macro="" textlink="">
      <xdr:nvSpPr>
        <xdr:cNvPr id="805" name="テキスト ボックス 804"/>
        <xdr:cNvSpPr txBox="1"/>
      </xdr:nvSpPr>
      <xdr:spPr>
        <a:xfrm>
          <a:off x="17820640" y="87661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806" name="直線コネクタ 805"/>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807" name="テキスト ボックス 806"/>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809" name="テキスト ボックス 808"/>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88265</xdr:rowOff>
    </xdr:from>
    <xdr:to>
      <xdr:col>116</xdr:col>
      <xdr:colOff>62865</xdr:colOff>
      <xdr:row>59</xdr:row>
      <xdr:rowOff>99060</xdr:rowOff>
    </xdr:to>
    <xdr:cxnSp macro="">
      <xdr:nvCxnSpPr>
        <xdr:cNvPr id="811" name="直線コネクタ 810"/>
        <xdr:cNvCxnSpPr/>
      </xdr:nvCxnSpPr>
      <xdr:spPr>
        <a:xfrm flipV="1">
          <a:off x="22159595" y="8660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146050</xdr:rowOff>
    </xdr:from>
    <xdr:ext cx="249555" cy="252095"/>
    <xdr:sp macro="" textlink="">
      <xdr:nvSpPr>
        <xdr:cNvPr id="812" name="前年度繰上充用金最小値テキスト"/>
        <xdr:cNvSpPr txBox="1"/>
      </xdr:nvSpPr>
      <xdr:spPr>
        <a:xfrm>
          <a:off x="22212300" y="1026160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813" name="直線コネクタ 812"/>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34925</xdr:rowOff>
    </xdr:from>
    <xdr:ext cx="469900" cy="259080"/>
    <xdr:sp macro="" textlink="">
      <xdr:nvSpPr>
        <xdr:cNvPr id="814" name="前年度繰上充用金最大値テキスト"/>
        <xdr:cNvSpPr txBox="1"/>
      </xdr:nvSpPr>
      <xdr:spPr>
        <a:xfrm>
          <a:off x="22212300" y="843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dr:col>115</xdr:col>
      <xdr:colOff>165100</xdr:colOff>
      <xdr:row>50</xdr:row>
      <xdr:rowOff>88265</xdr:rowOff>
    </xdr:from>
    <xdr:to>
      <xdr:col>116</xdr:col>
      <xdr:colOff>152400</xdr:colOff>
      <xdr:row>50</xdr:row>
      <xdr:rowOff>88265</xdr:rowOff>
    </xdr:to>
    <xdr:cxnSp macro="">
      <xdr:nvCxnSpPr>
        <xdr:cNvPr id="815" name="直線コネクタ 814"/>
        <xdr:cNvCxnSpPr/>
      </xdr:nvCxnSpPr>
      <xdr:spPr>
        <a:xfrm>
          <a:off x="22072600" y="8660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816" name="直線コネクタ 815"/>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63500</xdr:rowOff>
    </xdr:from>
    <xdr:ext cx="313690" cy="252095"/>
    <xdr:sp macro="" textlink="">
      <xdr:nvSpPr>
        <xdr:cNvPr id="817" name="前年度繰上充用金平均値テキスト"/>
        <xdr:cNvSpPr txBox="1"/>
      </xdr:nvSpPr>
      <xdr:spPr>
        <a:xfrm>
          <a:off x="22212300" y="10007600"/>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40640</xdr:rowOff>
    </xdr:from>
    <xdr:to>
      <xdr:col>116</xdr:col>
      <xdr:colOff>114300</xdr:colOff>
      <xdr:row>59</xdr:row>
      <xdr:rowOff>142240</xdr:rowOff>
    </xdr:to>
    <xdr:sp macro="" textlink="">
      <xdr:nvSpPr>
        <xdr:cNvPr id="818" name="フローチャート: 判断 817"/>
        <xdr:cNvSpPr/>
      </xdr:nvSpPr>
      <xdr:spPr>
        <a:xfrm>
          <a:off x="22110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819" name="直線コネクタ 818"/>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40640</xdr:rowOff>
    </xdr:from>
    <xdr:to>
      <xdr:col>112</xdr:col>
      <xdr:colOff>38100</xdr:colOff>
      <xdr:row>59</xdr:row>
      <xdr:rowOff>141605</xdr:rowOff>
    </xdr:to>
    <xdr:sp macro="" textlink="">
      <xdr:nvSpPr>
        <xdr:cNvPr id="820" name="フローチャート: 判断 819"/>
        <xdr:cNvSpPr/>
      </xdr:nvSpPr>
      <xdr:spPr>
        <a:xfrm>
          <a:off x="21272500" y="10156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158115</xdr:rowOff>
    </xdr:from>
    <xdr:ext cx="313690" cy="252095"/>
    <xdr:sp macro="" textlink="">
      <xdr:nvSpPr>
        <xdr:cNvPr id="821" name="テキスト ボックス 820"/>
        <xdr:cNvSpPr txBox="1"/>
      </xdr:nvSpPr>
      <xdr:spPr>
        <a:xfrm>
          <a:off x="21166455" y="993076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822" name="直線コネクタ 821"/>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39370</xdr:rowOff>
    </xdr:from>
    <xdr:to>
      <xdr:col>107</xdr:col>
      <xdr:colOff>101600</xdr:colOff>
      <xdr:row>59</xdr:row>
      <xdr:rowOff>140970</xdr:rowOff>
    </xdr:to>
    <xdr:sp macro="" textlink="">
      <xdr:nvSpPr>
        <xdr:cNvPr id="823" name="フローチャート: 判断 822"/>
        <xdr:cNvSpPr/>
      </xdr:nvSpPr>
      <xdr:spPr>
        <a:xfrm>
          <a:off x="20383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157480</xdr:rowOff>
    </xdr:from>
    <xdr:ext cx="313690" cy="252095"/>
    <xdr:sp macro="" textlink="">
      <xdr:nvSpPr>
        <xdr:cNvPr id="824" name="テキスト ボックス 823"/>
        <xdr:cNvSpPr txBox="1"/>
      </xdr:nvSpPr>
      <xdr:spPr>
        <a:xfrm>
          <a:off x="20277455" y="993013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825" name="直線コネクタ 824"/>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37465</xdr:rowOff>
    </xdr:from>
    <xdr:to>
      <xdr:col>102</xdr:col>
      <xdr:colOff>165100</xdr:colOff>
      <xdr:row>59</xdr:row>
      <xdr:rowOff>139065</xdr:rowOff>
    </xdr:to>
    <xdr:sp macro="" textlink="">
      <xdr:nvSpPr>
        <xdr:cNvPr id="826" name="フローチャート: 判断 825"/>
        <xdr:cNvSpPr/>
      </xdr:nvSpPr>
      <xdr:spPr>
        <a:xfrm>
          <a:off x="19494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155575</xdr:rowOff>
    </xdr:from>
    <xdr:ext cx="313690" cy="252095"/>
    <xdr:sp macro="" textlink="">
      <xdr:nvSpPr>
        <xdr:cNvPr id="827" name="テキスト ボックス 826"/>
        <xdr:cNvSpPr txBox="1"/>
      </xdr:nvSpPr>
      <xdr:spPr>
        <a:xfrm>
          <a:off x="19388455" y="992822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59</xdr:row>
      <xdr:rowOff>37465</xdr:rowOff>
    </xdr:from>
    <xdr:to>
      <xdr:col>98</xdr:col>
      <xdr:colOff>38100</xdr:colOff>
      <xdr:row>59</xdr:row>
      <xdr:rowOff>139065</xdr:rowOff>
    </xdr:to>
    <xdr:sp macro="" textlink="">
      <xdr:nvSpPr>
        <xdr:cNvPr id="828" name="フローチャート: 判断 827"/>
        <xdr:cNvSpPr/>
      </xdr:nvSpPr>
      <xdr:spPr>
        <a:xfrm>
          <a:off x="18605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155575</xdr:rowOff>
    </xdr:from>
    <xdr:ext cx="313690" cy="252095"/>
    <xdr:sp macro="" textlink="">
      <xdr:nvSpPr>
        <xdr:cNvPr id="829" name="テキスト ボックス 828"/>
        <xdr:cNvSpPr txBox="1"/>
      </xdr:nvSpPr>
      <xdr:spPr>
        <a:xfrm>
          <a:off x="18499455" y="992822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30" name="テキスト ボックス 82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1" name="テキスト ボックス 83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2" name="テキスト ボックス 83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3" name="テキスト ボックス 83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4" name="テキスト ボックス 83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35" name="楕円 834"/>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19050</xdr:rowOff>
    </xdr:from>
    <xdr:ext cx="249555" cy="252095"/>
    <xdr:sp macro="" textlink="">
      <xdr:nvSpPr>
        <xdr:cNvPr id="836" name="前年度繰上充用金該当値テキスト"/>
        <xdr:cNvSpPr txBox="1"/>
      </xdr:nvSpPr>
      <xdr:spPr>
        <a:xfrm>
          <a:off x="22212300" y="1013460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37" name="楕円 836"/>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2570" cy="259080"/>
    <xdr:sp macro="" textlink="">
      <xdr:nvSpPr>
        <xdr:cNvPr id="838" name="テキスト ボックス 837"/>
        <xdr:cNvSpPr txBox="1"/>
      </xdr:nvSpPr>
      <xdr:spPr>
        <a:xfrm>
          <a:off x="21198840" y="10256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39" name="楕円 838"/>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2570" cy="259080"/>
    <xdr:sp macro="" textlink="">
      <xdr:nvSpPr>
        <xdr:cNvPr id="840" name="テキスト ボックス 839"/>
        <xdr:cNvSpPr txBox="1"/>
      </xdr:nvSpPr>
      <xdr:spPr>
        <a:xfrm>
          <a:off x="20309840" y="10256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41" name="楕円 840"/>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2570" cy="259080"/>
    <xdr:sp macro="" textlink="">
      <xdr:nvSpPr>
        <xdr:cNvPr id="842" name="テキスト ボックス 841"/>
        <xdr:cNvSpPr txBox="1"/>
      </xdr:nvSpPr>
      <xdr:spPr>
        <a:xfrm>
          <a:off x="19420840" y="10256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43" name="楕円 842"/>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2570" cy="259080"/>
    <xdr:sp macro="" textlink="">
      <xdr:nvSpPr>
        <xdr:cNvPr id="844" name="テキスト ボックス 843"/>
        <xdr:cNvSpPr txBox="1"/>
      </xdr:nvSpPr>
      <xdr:spPr>
        <a:xfrm>
          <a:off x="18531840" y="10256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衛生費が令和３年度比で住民一人当たり約26千円増加しているが、これは生ごみ等資源化施設整備や一般家庭ごみ収集委託経費の増等によるものである。</a:t>
          </a:r>
        </a:p>
        <a:p>
          <a:r>
            <a:rPr kumimoji="1" lang="ja-JP" altLang="en-US" sz="1300">
              <a:solidFill>
                <a:schemeClr val="tx1"/>
              </a:solidFill>
              <a:latin typeface="ＭＳ Ｐゴシック"/>
              <a:ea typeface="ＭＳ Ｐゴシック"/>
            </a:rPr>
            <a:t>　商工費が令和３年度比で住民一人当たり約7千円増加しているが、これは物価高騰対策に伴う真庭おうえんクーポン券事業や、蒜山サテライトオフィス整備事業の実施によるものである。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教育費は令和３年度比で住民一人当たり約20千円減少しているが、これは学校給食施設整備事業終了によるものである。また、類似団体と比較して、住民一人当たり約15千円高い状況であるが、これは令和２年度より給食の公会計化に取り組んでいることが主な要因と考えられ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公債費は、住民一人当たり124千円となっており、類似団体と比較して一人当たりコストが高い状況である。財源措置の手厚い起債を有効活用した結果とも言えるが、今後も引き続き、公債費の平準化・適正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a:ea typeface="ＭＳ ゴシック"/>
            </a:rPr>
            <a:t>　物価高騰対策として積極的に事業を実施したものの、適切な財源の確保により、財政調整基金の取崩しを回避し、前年度とほぼ同額の残高を維持しているが、標準財政規模の縮小に伴い割合が0.9ポイント増加した。</a:t>
          </a:r>
        </a:p>
        <a:p>
          <a:r>
            <a:rPr kumimoji="1" lang="ja-JP" altLang="en-US" sz="1200">
              <a:solidFill>
                <a:schemeClr val="tx1"/>
              </a:solidFill>
              <a:latin typeface="ＭＳ ゴシック"/>
              <a:ea typeface="ＭＳ ゴシック"/>
            </a:rPr>
            <a:t>　実質収支額は設備投資に伴う固定資産税の上振れ等により、令和３年度比約1.8億円の増、標準財政規模に占める割合では1.06ポイントの増となっている。</a:t>
          </a:r>
        </a:p>
        <a:p>
          <a:r>
            <a:rPr kumimoji="1" lang="ja-JP" altLang="en-US" sz="1200">
              <a:solidFill>
                <a:schemeClr val="tx1"/>
              </a:solidFill>
              <a:latin typeface="ＭＳ ゴシック"/>
              <a:ea typeface="ＭＳ ゴシック"/>
            </a:rPr>
            <a:t>　以上の要因から、</a:t>
          </a:r>
          <a:r>
            <a:rPr lang="ja-JP" altLang="en-US" sz="1200">
              <a:latin typeface="ＭＳ ゴシック"/>
              <a:ea typeface="ＭＳ ゴシック"/>
            </a:rPr>
            <a:t>実質単年度収支は</a:t>
          </a:r>
          <a:r>
            <a:rPr kumimoji="1" lang="ja-JP" altLang="en-US" sz="1200">
              <a:solidFill>
                <a:schemeClr val="tx1"/>
              </a:solidFill>
              <a:latin typeface="ＭＳ ゴシック"/>
              <a:ea typeface="ＭＳ ゴシック"/>
            </a:rPr>
            <a:t>令和３年度比1.87ポイント減少したものの、</a:t>
          </a:r>
          <a:r>
            <a:rPr lang="ja-JP" altLang="en-US" sz="1200">
              <a:latin typeface="ＭＳ ゴシック"/>
              <a:ea typeface="ＭＳ ゴシック"/>
            </a:rPr>
            <a:t>プラスで推移している。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a:ea typeface="ＭＳ ゴシック"/>
            </a:rPr>
            <a:t>　全会計が継続的に黒字で推移しており、標準財政規模比では特に、湯原温泉病院事業会計が9.8％、水道事業会計が6.4％となっている。</a:t>
          </a:r>
        </a:p>
        <a:p>
          <a:r>
            <a:rPr kumimoji="1" lang="ja-JP" altLang="en-US" sz="1300">
              <a:solidFill>
                <a:sysClr val="windowText" lastClr="000000"/>
              </a:solidFill>
              <a:latin typeface="ＭＳ ゴシック"/>
              <a:ea typeface="ＭＳ ゴシック"/>
            </a:rPr>
            <a:t>　一般会計については、固定資産税等の増及び積立金の減により黒字額が増となったが、今後も人口減少等による市税や普通地方交付税等の減少により一般財源の減額が見込まれることから、「第２次真庭市総合計画」等に基づき計画的に事業を進めていく。</a:t>
          </a:r>
        </a:p>
        <a:p>
          <a:r>
            <a:rPr kumimoji="1" lang="ja-JP" altLang="en-US" sz="1300">
              <a:solidFill>
                <a:sysClr val="windowText" lastClr="000000"/>
              </a:solidFill>
              <a:latin typeface="ＭＳ ゴシック"/>
              <a:ea typeface="ＭＳ ゴシック"/>
            </a:rPr>
            <a:t>　湯原温泉病院事業会計については、新型コロナウイルス感染症に関する補助金減額により医業外収益は減額となったものの、患者数がコロナ禍前の水準に戻りつつあることもあって医業収益が増収となったことから黒字経営を維持できた。</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a:t>
          </a:r>
          <a:r>
            <a:rPr kumimoji="1" lang="ja-JP" altLang="en-US" sz="1300">
              <a:solidFill>
                <a:sysClr val="windowText" lastClr="000000"/>
              </a:solidFill>
              <a:latin typeface="ＭＳ ゴシック"/>
              <a:ea typeface="ＭＳ ゴシック"/>
            </a:rPr>
            <a:t>水道事業会計については、人口減少もあり給水収益は年々減少、費用面では物価高騰のあおりが動力費に特に顕著な影響を及ぼした。一方で、減価償却費の減や修繕費等の経費節減効果もあり、黒字経営を維持できた。</a:t>
          </a:r>
          <a:endParaRPr kumimoji="1" lang="en-US" altLang="ja-JP" sz="1300">
            <a:solidFill>
              <a:sysClr val="windowText" lastClr="000000"/>
            </a:solidFill>
            <a:latin typeface="ＭＳ ゴシック"/>
            <a:ea typeface="ＭＳ ゴシック"/>
          </a:endParaRPr>
        </a:p>
        <a:p>
          <a:r>
            <a:rPr kumimoji="1" lang="ja-JP" altLang="en-US" sz="1300">
              <a:solidFill>
                <a:sysClr val="windowText" lastClr="000000"/>
              </a:solidFill>
              <a:latin typeface="ＭＳ ゴシック"/>
              <a:ea typeface="ＭＳ ゴシック"/>
            </a:rPr>
            <a:t>　今後も、高齢者人口の増加に伴い、社会保障経費の増加が見込まれ、一般会計から後期高齢者医療特別会計や介護保険特別会計への繰出金が増加することが予想される。引き続き歳入確保、歳出削減を徹底し、黒字額の維持に努める。</a:t>
          </a:r>
        </a:p>
        <a:p>
          <a:r>
            <a:rPr kumimoji="1" lang="ja-JP" altLang="en-US" sz="1300">
              <a:solidFill>
                <a:sysClr val="windowText" lastClr="000000"/>
              </a:solidFill>
              <a:latin typeface="ＭＳ ゴシック"/>
              <a:ea typeface="ＭＳ ゴシック"/>
            </a:rPr>
            <a:t>　特別会計は、一般会計からの繰入金に依存せず、保険料などの徴収率向上を図るなど歳入確保に努め、健全な財政運営に努める。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3" sqref="B3:K5"/>
    </sheetView>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16" t="s">
        <v>140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3.5" x14ac:dyDescent="0.2">
      <c r="B2" s="3" t="s">
        <v>141</v>
      </c>
      <c r="C2" s="3"/>
      <c r="D2" s="10"/>
    </row>
    <row r="3" spans="1:119" ht="18.75" customHeight="1" x14ac:dyDescent="0.2">
      <c r="A3" s="2"/>
      <c r="B3" s="460" t="s">
        <v>143</v>
      </c>
      <c r="C3" s="461"/>
      <c r="D3" s="461"/>
      <c r="E3" s="462"/>
      <c r="F3" s="462"/>
      <c r="G3" s="462"/>
      <c r="H3" s="462"/>
      <c r="I3" s="462"/>
      <c r="J3" s="462"/>
      <c r="K3" s="462"/>
      <c r="L3" s="462" t="s">
        <v>146</v>
      </c>
      <c r="M3" s="462"/>
      <c r="N3" s="462"/>
      <c r="O3" s="462"/>
      <c r="P3" s="462"/>
      <c r="Q3" s="462"/>
      <c r="R3" s="469"/>
      <c r="S3" s="469"/>
      <c r="T3" s="469"/>
      <c r="U3" s="469"/>
      <c r="V3" s="470"/>
      <c r="W3" s="320" t="s">
        <v>148</v>
      </c>
      <c r="X3" s="321"/>
      <c r="Y3" s="321"/>
      <c r="Z3" s="321"/>
      <c r="AA3" s="321"/>
      <c r="AB3" s="461"/>
      <c r="AC3" s="469" t="s">
        <v>149</v>
      </c>
      <c r="AD3" s="321"/>
      <c r="AE3" s="321"/>
      <c r="AF3" s="321"/>
      <c r="AG3" s="321"/>
      <c r="AH3" s="321"/>
      <c r="AI3" s="321"/>
      <c r="AJ3" s="321"/>
      <c r="AK3" s="321"/>
      <c r="AL3" s="322"/>
      <c r="AM3" s="320" t="s">
        <v>150</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154</v>
      </c>
      <c r="BO3" s="321"/>
      <c r="BP3" s="321"/>
      <c r="BQ3" s="321"/>
      <c r="BR3" s="321"/>
      <c r="BS3" s="321"/>
      <c r="BT3" s="321"/>
      <c r="BU3" s="322"/>
      <c r="BV3" s="320" t="s">
        <v>155</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158</v>
      </c>
      <c r="CU3" s="321"/>
      <c r="CV3" s="321"/>
      <c r="CW3" s="321"/>
      <c r="CX3" s="321"/>
      <c r="CY3" s="321"/>
      <c r="CZ3" s="321"/>
      <c r="DA3" s="322"/>
      <c r="DB3" s="320" t="s">
        <v>135</v>
      </c>
      <c r="DC3" s="321"/>
      <c r="DD3" s="321"/>
      <c r="DE3" s="321"/>
      <c r="DF3" s="321"/>
      <c r="DG3" s="321"/>
      <c r="DH3" s="321"/>
      <c r="DI3" s="322"/>
    </row>
    <row r="4" spans="1:119" ht="18.75" customHeight="1" x14ac:dyDescent="0.2">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159</v>
      </c>
      <c r="AZ4" s="324"/>
      <c r="BA4" s="324"/>
      <c r="BB4" s="324"/>
      <c r="BC4" s="324"/>
      <c r="BD4" s="324"/>
      <c r="BE4" s="324"/>
      <c r="BF4" s="324"/>
      <c r="BG4" s="324"/>
      <c r="BH4" s="324"/>
      <c r="BI4" s="324"/>
      <c r="BJ4" s="324"/>
      <c r="BK4" s="324"/>
      <c r="BL4" s="324"/>
      <c r="BM4" s="325"/>
      <c r="BN4" s="326">
        <v>35484986</v>
      </c>
      <c r="BO4" s="327"/>
      <c r="BP4" s="327"/>
      <c r="BQ4" s="327"/>
      <c r="BR4" s="327"/>
      <c r="BS4" s="327"/>
      <c r="BT4" s="327"/>
      <c r="BU4" s="328"/>
      <c r="BV4" s="326">
        <v>36137035</v>
      </c>
      <c r="BW4" s="327"/>
      <c r="BX4" s="327"/>
      <c r="BY4" s="327"/>
      <c r="BZ4" s="327"/>
      <c r="CA4" s="327"/>
      <c r="CB4" s="327"/>
      <c r="CC4" s="328"/>
      <c r="CD4" s="329" t="s">
        <v>157</v>
      </c>
      <c r="CE4" s="330"/>
      <c r="CF4" s="330"/>
      <c r="CG4" s="330"/>
      <c r="CH4" s="330"/>
      <c r="CI4" s="330"/>
      <c r="CJ4" s="330"/>
      <c r="CK4" s="330"/>
      <c r="CL4" s="330"/>
      <c r="CM4" s="330"/>
      <c r="CN4" s="330"/>
      <c r="CO4" s="330"/>
      <c r="CP4" s="330"/>
      <c r="CQ4" s="330"/>
      <c r="CR4" s="330"/>
      <c r="CS4" s="331"/>
      <c r="CT4" s="332">
        <v>8.1999999999999993</v>
      </c>
      <c r="CU4" s="333"/>
      <c r="CV4" s="333"/>
      <c r="CW4" s="333"/>
      <c r="CX4" s="333"/>
      <c r="CY4" s="333"/>
      <c r="CZ4" s="333"/>
      <c r="DA4" s="334"/>
      <c r="DB4" s="332">
        <v>7.1</v>
      </c>
      <c r="DC4" s="333"/>
      <c r="DD4" s="333"/>
      <c r="DE4" s="333"/>
      <c r="DF4" s="333"/>
      <c r="DG4" s="333"/>
      <c r="DH4" s="333"/>
      <c r="DI4" s="334"/>
    </row>
    <row r="5" spans="1:119" ht="18.75" customHeight="1" x14ac:dyDescent="0.2">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160</v>
      </c>
      <c r="AN5" s="336"/>
      <c r="AO5" s="336"/>
      <c r="AP5" s="336"/>
      <c r="AQ5" s="336"/>
      <c r="AR5" s="336"/>
      <c r="AS5" s="336"/>
      <c r="AT5" s="337"/>
      <c r="AU5" s="338" t="s">
        <v>77</v>
      </c>
      <c r="AV5" s="339"/>
      <c r="AW5" s="339"/>
      <c r="AX5" s="339"/>
      <c r="AY5" s="340" t="s">
        <v>151</v>
      </c>
      <c r="AZ5" s="341"/>
      <c r="BA5" s="341"/>
      <c r="BB5" s="341"/>
      <c r="BC5" s="341"/>
      <c r="BD5" s="341"/>
      <c r="BE5" s="341"/>
      <c r="BF5" s="341"/>
      <c r="BG5" s="341"/>
      <c r="BH5" s="341"/>
      <c r="BI5" s="341"/>
      <c r="BJ5" s="341"/>
      <c r="BK5" s="341"/>
      <c r="BL5" s="341"/>
      <c r="BM5" s="342"/>
      <c r="BN5" s="343">
        <v>33516731</v>
      </c>
      <c r="BO5" s="344"/>
      <c r="BP5" s="344"/>
      <c r="BQ5" s="344"/>
      <c r="BR5" s="344"/>
      <c r="BS5" s="344"/>
      <c r="BT5" s="344"/>
      <c r="BU5" s="345"/>
      <c r="BV5" s="343">
        <v>34575952</v>
      </c>
      <c r="BW5" s="344"/>
      <c r="BX5" s="344"/>
      <c r="BY5" s="344"/>
      <c r="BZ5" s="344"/>
      <c r="CA5" s="344"/>
      <c r="CB5" s="344"/>
      <c r="CC5" s="345"/>
      <c r="CD5" s="346" t="s">
        <v>162</v>
      </c>
      <c r="CE5" s="347"/>
      <c r="CF5" s="347"/>
      <c r="CG5" s="347"/>
      <c r="CH5" s="347"/>
      <c r="CI5" s="347"/>
      <c r="CJ5" s="347"/>
      <c r="CK5" s="347"/>
      <c r="CL5" s="347"/>
      <c r="CM5" s="347"/>
      <c r="CN5" s="347"/>
      <c r="CO5" s="347"/>
      <c r="CP5" s="347"/>
      <c r="CQ5" s="347"/>
      <c r="CR5" s="347"/>
      <c r="CS5" s="348"/>
      <c r="CT5" s="349">
        <v>91.7</v>
      </c>
      <c r="CU5" s="350"/>
      <c r="CV5" s="350"/>
      <c r="CW5" s="350"/>
      <c r="CX5" s="350"/>
      <c r="CY5" s="350"/>
      <c r="CZ5" s="350"/>
      <c r="DA5" s="351"/>
      <c r="DB5" s="349">
        <v>86.4</v>
      </c>
      <c r="DC5" s="350"/>
      <c r="DD5" s="350"/>
      <c r="DE5" s="350"/>
      <c r="DF5" s="350"/>
      <c r="DG5" s="350"/>
      <c r="DH5" s="350"/>
      <c r="DI5" s="351"/>
    </row>
    <row r="6" spans="1:119" ht="18.75" customHeight="1" x14ac:dyDescent="0.2">
      <c r="A6" s="2"/>
      <c r="B6" s="480" t="s">
        <v>163</v>
      </c>
      <c r="C6" s="481"/>
      <c r="D6" s="481"/>
      <c r="E6" s="482"/>
      <c r="F6" s="482"/>
      <c r="G6" s="482"/>
      <c r="H6" s="482"/>
      <c r="I6" s="482"/>
      <c r="J6" s="482"/>
      <c r="K6" s="482"/>
      <c r="L6" s="482" t="s">
        <v>166</v>
      </c>
      <c r="M6" s="482"/>
      <c r="N6" s="482"/>
      <c r="O6" s="482"/>
      <c r="P6" s="482"/>
      <c r="Q6" s="482"/>
      <c r="R6" s="486"/>
      <c r="S6" s="486"/>
      <c r="T6" s="486"/>
      <c r="U6" s="486"/>
      <c r="V6" s="487"/>
      <c r="W6" s="490" t="s">
        <v>168</v>
      </c>
      <c r="X6" s="491"/>
      <c r="Y6" s="491"/>
      <c r="Z6" s="491"/>
      <c r="AA6" s="491"/>
      <c r="AB6" s="481"/>
      <c r="AC6" s="494" t="s">
        <v>169</v>
      </c>
      <c r="AD6" s="495"/>
      <c r="AE6" s="495"/>
      <c r="AF6" s="495"/>
      <c r="AG6" s="495"/>
      <c r="AH6" s="495"/>
      <c r="AI6" s="495"/>
      <c r="AJ6" s="495"/>
      <c r="AK6" s="495"/>
      <c r="AL6" s="496"/>
      <c r="AM6" s="335" t="s">
        <v>81</v>
      </c>
      <c r="AN6" s="336"/>
      <c r="AO6" s="336"/>
      <c r="AP6" s="336"/>
      <c r="AQ6" s="336"/>
      <c r="AR6" s="336"/>
      <c r="AS6" s="336"/>
      <c r="AT6" s="337"/>
      <c r="AU6" s="338" t="s">
        <v>77</v>
      </c>
      <c r="AV6" s="339"/>
      <c r="AW6" s="339"/>
      <c r="AX6" s="339"/>
      <c r="AY6" s="340" t="s">
        <v>173</v>
      </c>
      <c r="AZ6" s="341"/>
      <c r="BA6" s="341"/>
      <c r="BB6" s="341"/>
      <c r="BC6" s="341"/>
      <c r="BD6" s="341"/>
      <c r="BE6" s="341"/>
      <c r="BF6" s="341"/>
      <c r="BG6" s="341"/>
      <c r="BH6" s="341"/>
      <c r="BI6" s="341"/>
      <c r="BJ6" s="341"/>
      <c r="BK6" s="341"/>
      <c r="BL6" s="341"/>
      <c r="BM6" s="342"/>
      <c r="BN6" s="343">
        <v>1968255</v>
      </c>
      <c r="BO6" s="344"/>
      <c r="BP6" s="344"/>
      <c r="BQ6" s="344"/>
      <c r="BR6" s="344"/>
      <c r="BS6" s="344"/>
      <c r="BT6" s="344"/>
      <c r="BU6" s="345"/>
      <c r="BV6" s="343">
        <v>1561083</v>
      </c>
      <c r="BW6" s="344"/>
      <c r="BX6" s="344"/>
      <c r="BY6" s="344"/>
      <c r="BZ6" s="344"/>
      <c r="CA6" s="344"/>
      <c r="CB6" s="344"/>
      <c r="CC6" s="345"/>
      <c r="CD6" s="346" t="s">
        <v>174</v>
      </c>
      <c r="CE6" s="347"/>
      <c r="CF6" s="347"/>
      <c r="CG6" s="347"/>
      <c r="CH6" s="347"/>
      <c r="CI6" s="347"/>
      <c r="CJ6" s="347"/>
      <c r="CK6" s="347"/>
      <c r="CL6" s="347"/>
      <c r="CM6" s="347"/>
      <c r="CN6" s="347"/>
      <c r="CO6" s="347"/>
      <c r="CP6" s="347"/>
      <c r="CQ6" s="347"/>
      <c r="CR6" s="347"/>
      <c r="CS6" s="348"/>
      <c r="CT6" s="352">
        <v>92.7</v>
      </c>
      <c r="CU6" s="353"/>
      <c r="CV6" s="353"/>
      <c r="CW6" s="353"/>
      <c r="CX6" s="353"/>
      <c r="CY6" s="353"/>
      <c r="CZ6" s="353"/>
      <c r="DA6" s="354"/>
      <c r="DB6" s="352">
        <v>89.7</v>
      </c>
      <c r="DC6" s="353"/>
      <c r="DD6" s="353"/>
      <c r="DE6" s="353"/>
      <c r="DF6" s="353"/>
      <c r="DG6" s="353"/>
      <c r="DH6" s="353"/>
      <c r="DI6" s="354"/>
    </row>
    <row r="7" spans="1:119" ht="18.75" customHeight="1" x14ac:dyDescent="0.2">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175</v>
      </c>
      <c r="AN7" s="336"/>
      <c r="AO7" s="336"/>
      <c r="AP7" s="336"/>
      <c r="AQ7" s="336"/>
      <c r="AR7" s="336"/>
      <c r="AS7" s="336"/>
      <c r="AT7" s="337"/>
      <c r="AU7" s="338" t="s">
        <v>77</v>
      </c>
      <c r="AV7" s="339"/>
      <c r="AW7" s="339"/>
      <c r="AX7" s="339"/>
      <c r="AY7" s="340" t="s">
        <v>176</v>
      </c>
      <c r="AZ7" s="341"/>
      <c r="BA7" s="341"/>
      <c r="BB7" s="341"/>
      <c r="BC7" s="341"/>
      <c r="BD7" s="341"/>
      <c r="BE7" s="341"/>
      <c r="BF7" s="341"/>
      <c r="BG7" s="341"/>
      <c r="BH7" s="341"/>
      <c r="BI7" s="341"/>
      <c r="BJ7" s="341"/>
      <c r="BK7" s="341"/>
      <c r="BL7" s="341"/>
      <c r="BM7" s="342"/>
      <c r="BN7" s="343">
        <v>338570</v>
      </c>
      <c r="BO7" s="344"/>
      <c r="BP7" s="344"/>
      <c r="BQ7" s="344"/>
      <c r="BR7" s="344"/>
      <c r="BS7" s="344"/>
      <c r="BT7" s="344"/>
      <c r="BU7" s="345"/>
      <c r="BV7" s="343">
        <v>116125</v>
      </c>
      <c r="BW7" s="344"/>
      <c r="BX7" s="344"/>
      <c r="BY7" s="344"/>
      <c r="BZ7" s="344"/>
      <c r="CA7" s="344"/>
      <c r="CB7" s="344"/>
      <c r="CC7" s="345"/>
      <c r="CD7" s="346" t="s">
        <v>177</v>
      </c>
      <c r="CE7" s="347"/>
      <c r="CF7" s="347"/>
      <c r="CG7" s="347"/>
      <c r="CH7" s="347"/>
      <c r="CI7" s="347"/>
      <c r="CJ7" s="347"/>
      <c r="CK7" s="347"/>
      <c r="CL7" s="347"/>
      <c r="CM7" s="347"/>
      <c r="CN7" s="347"/>
      <c r="CO7" s="347"/>
      <c r="CP7" s="347"/>
      <c r="CQ7" s="347"/>
      <c r="CR7" s="347"/>
      <c r="CS7" s="348"/>
      <c r="CT7" s="343">
        <v>19922369</v>
      </c>
      <c r="CU7" s="344"/>
      <c r="CV7" s="344"/>
      <c r="CW7" s="344"/>
      <c r="CX7" s="344"/>
      <c r="CY7" s="344"/>
      <c r="CZ7" s="344"/>
      <c r="DA7" s="345"/>
      <c r="DB7" s="343">
        <v>20297053</v>
      </c>
      <c r="DC7" s="344"/>
      <c r="DD7" s="344"/>
      <c r="DE7" s="344"/>
      <c r="DF7" s="344"/>
      <c r="DG7" s="344"/>
      <c r="DH7" s="344"/>
      <c r="DI7" s="345"/>
    </row>
    <row r="8" spans="1:119" ht="18.75" customHeight="1" x14ac:dyDescent="0.2">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178</v>
      </c>
      <c r="AN8" s="336"/>
      <c r="AO8" s="336"/>
      <c r="AP8" s="336"/>
      <c r="AQ8" s="336"/>
      <c r="AR8" s="336"/>
      <c r="AS8" s="336"/>
      <c r="AT8" s="337"/>
      <c r="AU8" s="338" t="s">
        <v>77</v>
      </c>
      <c r="AV8" s="339"/>
      <c r="AW8" s="339"/>
      <c r="AX8" s="339"/>
      <c r="AY8" s="340" t="s">
        <v>181</v>
      </c>
      <c r="AZ8" s="341"/>
      <c r="BA8" s="341"/>
      <c r="BB8" s="341"/>
      <c r="BC8" s="341"/>
      <c r="BD8" s="341"/>
      <c r="BE8" s="341"/>
      <c r="BF8" s="341"/>
      <c r="BG8" s="341"/>
      <c r="BH8" s="341"/>
      <c r="BI8" s="341"/>
      <c r="BJ8" s="341"/>
      <c r="BK8" s="341"/>
      <c r="BL8" s="341"/>
      <c r="BM8" s="342"/>
      <c r="BN8" s="343">
        <v>1629685</v>
      </c>
      <c r="BO8" s="344"/>
      <c r="BP8" s="344"/>
      <c r="BQ8" s="344"/>
      <c r="BR8" s="344"/>
      <c r="BS8" s="344"/>
      <c r="BT8" s="344"/>
      <c r="BU8" s="345"/>
      <c r="BV8" s="343">
        <v>1444958</v>
      </c>
      <c r="BW8" s="344"/>
      <c r="BX8" s="344"/>
      <c r="BY8" s="344"/>
      <c r="BZ8" s="344"/>
      <c r="CA8" s="344"/>
      <c r="CB8" s="344"/>
      <c r="CC8" s="345"/>
      <c r="CD8" s="346" t="s">
        <v>182</v>
      </c>
      <c r="CE8" s="347"/>
      <c r="CF8" s="347"/>
      <c r="CG8" s="347"/>
      <c r="CH8" s="347"/>
      <c r="CI8" s="347"/>
      <c r="CJ8" s="347"/>
      <c r="CK8" s="347"/>
      <c r="CL8" s="347"/>
      <c r="CM8" s="347"/>
      <c r="CN8" s="347"/>
      <c r="CO8" s="347"/>
      <c r="CP8" s="347"/>
      <c r="CQ8" s="347"/>
      <c r="CR8" s="347"/>
      <c r="CS8" s="348"/>
      <c r="CT8" s="355">
        <v>0.28999999999999998</v>
      </c>
      <c r="CU8" s="356"/>
      <c r="CV8" s="356"/>
      <c r="CW8" s="356"/>
      <c r="CX8" s="356"/>
      <c r="CY8" s="356"/>
      <c r="CZ8" s="356"/>
      <c r="DA8" s="357"/>
      <c r="DB8" s="355">
        <v>0.28999999999999998</v>
      </c>
      <c r="DC8" s="356"/>
      <c r="DD8" s="356"/>
      <c r="DE8" s="356"/>
      <c r="DF8" s="356"/>
      <c r="DG8" s="356"/>
      <c r="DH8" s="356"/>
      <c r="DI8" s="357"/>
    </row>
    <row r="9" spans="1:119" ht="18.75" customHeight="1" x14ac:dyDescent="0.2">
      <c r="A9" s="2"/>
      <c r="B9" s="317" t="s">
        <v>22</v>
      </c>
      <c r="C9" s="318"/>
      <c r="D9" s="318"/>
      <c r="E9" s="318"/>
      <c r="F9" s="318"/>
      <c r="G9" s="318"/>
      <c r="H9" s="318"/>
      <c r="I9" s="318"/>
      <c r="J9" s="318"/>
      <c r="K9" s="415"/>
      <c r="L9" s="358" t="s">
        <v>15</v>
      </c>
      <c r="M9" s="359"/>
      <c r="N9" s="359"/>
      <c r="O9" s="359"/>
      <c r="P9" s="359"/>
      <c r="Q9" s="360"/>
      <c r="R9" s="361">
        <v>42725</v>
      </c>
      <c r="S9" s="362"/>
      <c r="T9" s="362"/>
      <c r="U9" s="362"/>
      <c r="V9" s="363"/>
      <c r="W9" s="320" t="s">
        <v>184</v>
      </c>
      <c r="X9" s="321"/>
      <c r="Y9" s="321"/>
      <c r="Z9" s="321"/>
      <c r="AA9" s="321"/>
      <c r="AB9" s="321"/>
      <c r="AC9" s="321"/>
      <c r="AD9" s="321"/>
      <c r="AE9" s="321"/>
      <c r="AF9" s="321"/>
      <c r="AG9" s="321"/>
      <c r="AH9" s="321"/>
      <c r="AI9" s="321"/>
      <c r="AJ9" s="321"/>
      <c r="AK9" s="321"/>
      <c r="AL9" s="322"/>
      <c r="AM9" s="335" t="s">
        <v>185</v>
      </c>
      <c r="AN9" s="336"/>
      <c r="AO9" s="336"/>
      <c r="AP9" s="336"/>
      <c r="AQ9" s="336"/>
      <c r="AR9" s="336"/>
      <c r="AS9" s="336"/>
      <c r="AT9" s="337"/>
      <c r="AU9" s="338" t="s">
        <v>77</v>
      </c>
      <c r="AV9" s="339"/>
      <c r="AW9" s="339"/>
      <c r="AX9" s="339"/>
      <c r="AY9" s="340" t="s">
        <v>78</v>
      </c>
      <c r="AZ9" s="341"/>
      <c r="BA9" s="341"/>
      <c r="BB9" s="341"/>
      <c r="BC9" s="341"/>
      <c r="BD9" s="341"/>
      <c r="BE9" s="341"/>
      <c r="BF9" s="341"/>
      <c r="BG9" s="341"/>
      <c r="BH9" s="341"/>
      <c r="BI9" s="341"/>
      <c r="BJ9" s="341"/>
      <c r="BK9" s="341"/>
      <c r="BL9" s="341"/>
      <c r="BM9" s="342"/>
      <c r="BN9" s="343">
        <v>184727</v>
      </c>
      <c r="BO9" s="344"/>
      <c r="BP9" s="344"/>
      <c r="BQ9" s="344"/>
      <c r="BR9" s="344"/>
      <c r="BS9" s="344"/>
      <c r="BT9" s="344"/>
      <c r="BU9" s="345"/>
      <c r="BV9" s="343">
        <v>536699</v>
      </c>
      <c r="BW9" s="344"/>
      <c r="BX9" s="344"/>
      <c r="BY9" s="344"/>
      <c r="BZ9" s="344"/>
      <c r="CA9" s="344"/>
      <c r="CB9" s="344"/>
      <c r="CC9" s="345"/>
      <c r="CD9" s="346" t="s">
        <v>75</v>
      </c>
      <c r="CE9" s="347"/>
      <c r="CF9" s="347"/>
      <c r="CG9" s="347"/>
      <c r="CH9" s="347"/>
      <c r="CI9" s="347"/>
      <c r="CJ9" s="347"/>
      <c r="CK9" s="347"/>
      <c r="CL9" s="347"/>
      <c r="CM9" s="347"/>
      <c r="CN9" s="347"/>
      <c r="CO9" s="347"/>
      <c r="CP9" s="347"/>
      <c r="CQ9" s="347"/>
      <c r="CR9" s="347"/>
      <c r="CS9" s="348"/>
      <c r="CT9" s="349">
        <v>21.2</v>
      </c>
      <c r="CU9" s="350"/>
      <c r="CV9" s="350"/>
      <c r="CW9" s="350"/>
      <c r="CX9" s="350"/>
      <c r="CY9" s="350"/>
      <c r="CZ9" s="350"/>
      <c r="DA9" s="351"/>
      <c r="DB9" s="349">
        <v>19.899999999999999</v>
      </c>
      <c r="DC9" s="350"/>
      <c r="DD9" s="350"/>
      <c r="DE9" s="350"/>
      <c r="DF9" s="350"/>
      <c r="DG9" s="350"/>
      <c r="DH9" s="350"/>
      <c r="DI9" s="351"/>
    </row>
    <row r="10" spans="1:119" ht="18.75" customHeight="1" x14ac:dyDescent="0.2">
      <c r="A10" s="2"/>
      <c r="B10" s="317"/>
      <c r="C10" s="318"/>
      <c r="D10" s="318"/>
      <c r="E10" s="318"/>
      <c r="F10" s="318"/>
      <c r="G10" s="318"/>
      <c r="H10" s="318"/>
      <c r="I10" s="318"/>
      <c r="J10" s="318"/>
      <c r="K10" s="415"/>
      <c r="L10" s="364" t="s">
        <v>189</v>
      </c>
      <c r="M10" s="336"/>
      <c r="N10" s="336"/>
      <c r="O10" s="336"/>
      <c r="P10" s="336"/>
      <c r="Q10" s="337"/>
      <c r="R10" s="365">
        <v>46124</v>
      </c>
      <c r="S10" s="366"/>
      <c r="T10" s="366"/>
      <c r="U10" s="366"/>
      <c r="V10" s="367"/>
      <c r="W10" s="475"/>
      <c r="X10" s="454"/>
      <c r="Y10" s="454"/>
      <c r="Z10" s="454"/>
      <c r="AA10" s="454"/>
      <c r="AB10" s="454"/>
      <c r="AC10" s="454"/>
      <c r="AD10" s="454"/>
      <c r="AE10" s="454"/>
      <c r="AF10" s="454"/>
      <c r="AG10" s="454"/>
      <c r="AH10" s="454"/>
      <c r="AI10" s="454"/>
      <c r="AJ10" s="454"/>
      <c r="AK10" s="454"/>
      <c r="AL10" s="478"/>
      <c r="AM10" s="335" t="s">
        <v>190</v>
      </c>
      <c r="AN10" s="336"/>
      <c r="AO10" s="336"/>
      <c r="AP10" s="336"/>
      <c r="AQ10" s="336"/>
      <c r="AR10" s="336"/>
      <c r="AS10" s="336"/>
      <c r="AT10" s="337"/>
      <c r="AU10" s="338" t="s">
        <v>193</v>
      </c>
      <c r="AV10" s="339"/>
      <c r="AW10" s="339"/>
      <c r="AX10" s="339"/>
      <c r="AY10" s="340" t="s">
        <v>194</v>
      </c>
      <c r="AZ10" s="341"/>
      <c r="BA10" s="341"/>
      <c r="BB10" s="341"/>
      <c r="BC10" s="341"/>
      <c r="BD10" s="341"/>
      <c r="BE10" s="341"/>
      <c r="BF10" s="341"/>
      <c r="BG10" s="341"/>
      <c r="BH10" s="341"/>
      <c r="BI10" s="341"/>
      <c r="BJ10" s="341"/>
      <c r="BK10" s="341"/>
      <c r="BL10" s="341"/>
      <c r="BM10" s="342"/>
      <c r="BN10" s="343">
        <v>33525</v>
      </c>
      <c r="BO10" s="344"/>
      <c r="BP10" s="344"/>
      <c r="BQ10" s="344"/>
      <c r="BR10" s="344"/>
      <c r="BS10" s="344"/>
      <c r="BT10" s="344"/>
      <c r="BU10" s="345"/>
      <c r="BV10" s="343">
        <v>18207</v>
      </c>
      <c r="BW10" s="344"/>
      <c r="BX10" s="344"/>
      <c r="BY10" s="344"/>
      <c r="BZ10" s="344"/>
      <c r="CA10" s="344"/>
      <c r="CB10" s="344"/>
      <c r="CC10" s="345"/>
      <c r="CD10" s="22" t="s">
        <v>195</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7"/>
      <c r="C11" s="318"/>
      <c r="D11" s="318"/>
      <c r="E11" s="318"/>
      <c r="F11" s="318"/>
      <c r="G11" s="318"/>
      <c r="H11" s="318"/>
      <c r="I11" s="318"/>
      <c r="J11" s="318"/>
      <c r="K11" s="415"/>
      <c r="L11" s="368" t="s">
        <v>199</v>
      </c>
      <c r="M11" s="369"/>
      <c r="N11" s="369"/>
      <c r="O11" s="369"/>
      <c r="P11" s="369"/>
      <c r="Q11" s="370"/>
      <c r="R11" s="371" t="s">
        <v>200</v>
      </c>
      <c r="S11" s="372"/>
      <c r="T11" s="372"/>
      <c r="U11" s="372"/>
      <c r="V11" s="373"/>
      <c r="W11" s="475"/>
      <c r="X11" s="454"/>
      <c r="Y11" s="454"/>
      <c r="Z11" s="454"/>
      <c r="AA11" s="454"/>
      <c r="AB11" s="454"/>
      <c r="AC11" s="454"/>
      <c r="AD11" s="454"/>
      <c r="AE11" s="454"/>
      <c r="AF11" s="454"/>
      <c r="AG11" s="454"/>
      <c r="AH11" s="454"/>
      <c r="AI11" s="454"/>
      <c r="AJ11" s="454"/>
      <c r="AK11" s="454"/>
      <c r="AL11" s="478"/>
      <c r="AM11" s="335" t="s">
        <v>205</v>
      </c>
      <c r="AN11" s="336"/>
      <c r="AO11" s="336"/>
      <c r="AP11" s="336"/>
      <c r="AQ11" s="336"/>
      <c r="AR11" s="336"/>
      <c r="AS11" s="336"/>
      <c r="AT11" s="337"/>
      <c r="AU11" s="338" t="s">
        <v>193</v>
      </c>
      <c r="AV11" s="339"/>
      <c r="AW11" s="339"/>
      <c r="AX11" s="339"/>
      <c r="AY11" s="340" t="s">
        <v>206</v>
      </c>
      <c r="AZ11" s="341"/>
      <c r="BA11" s="341"/>
      <c r="BB11" s="341"/>
      <c r="BC11" s="341"/>
      <c r="BD11" s="341"/>
      <c r="BE11" s="341"/>
      <c r="BF11" s="341"/>
      <c r="BG11" s="341"/>
      <c r="BH11" s="341"/>
      <c r="BI11" s="341"/>
      <c r="BJ11" s="341"/>
      <c r="BK11" s="341"/>
      <c r="BL11" s="341"/>
      <c r="BM11" s="342"/>
      <c r="BN11" s="343">
        <v>764782</v>
      </c>
      <c r="BO11" s="344"/>
      <c r="BP11" s="344"/>
      <c r="BQ11" s="344"/>
      <c r="BR11" s="344"/>
      <c r="BS11" s="344"/>
      <c r="BT11" s="344"/>
      <c r="BU11" s="345"/>
      <c r="BV11" s="343">
        <v>788742</v>
      </c>
      <c r="BW11" s="344"/>
      <c r="BX11" s="344"/>
      <c r="BY11" s="344"/>
      <c r="BZ11" s="344"/>
      <c r="CA11" s="344"/>
      <c r="CB11" s="344"/>
      <c r="CC11" s="345"/>
      <c r="CD11" s="346" t="s">
        <v>209</v>
      </c>
      <c r="CE11" s="347"/>
      <c r="CF11" s="347"/>
      <c r="CG11" s="347"/>
      <c r="CH11" s="347"/>
      <c r="CI11" s="347"/>
      <c r="CJ11" s="347"/>
      <c r="CK11" s="347"/>
      <c r="CL11" s="347"/>
      <c r="CM11" s="347"/>
      <c r="CN11" s="347"/>
      <c r="CO11" s="347"/>
      <c r="CP11" s="347"/>
      <c r="CQ11" s="347"/>
      <c r="CR11" s="347"/>
      <c r="CS11" s="348"/>
      <c r="CT11" s="355" t="s">
        <v>210</v>
      </c>
      <c r="CU11" s="356"/>
      <c r="CV11" s="356"/>
      <c r="CW11" s="356"/>
      <c r="CX11" s="356"/>
      <c r="CY11" s="356"/>
      <c r="CZ11" s="356"/>
      <c r="DA11" s="357"/>
      <c r="DB11" s="355" t="s">
        <v>210</v>
      </c>
      <c r="DC11" s="356"/>
      <c r="DD11" s="356"/>
      <c r="DE11" s="356"/>
      <c r="DF11" s="356"/>
      <c r="DG11" s="356"/>
      <c r="DH11" s="356"/>
      <c r="DI11" s="357"/>
    </row>
    <row r="12" spans="1:119" ht="18.75" customHeight="1" x14ac:dyDescent="0.2">
      <c r="A12" s="2"/>
      <c r="B12" s="502" t="s">
        <v>212</v>
      </c>
      <c r="C12" s="503"/>
      <c r="D12" s="503"/>
      <c r="E12" s="503"/>
      <c r="F12" s="503"/>
      <c r="G12" s="503"/>
      <c r="H12" s="503"/>
      <c r="I12" s="503"/>
      <c r="J12" s="503"/>
      <c r="K12" s="504"/>
      <c r="L12" s="374" t="s">
        <v>213</v>
      </c>
      <c r="M12" s="375"/>
      <c r="N12" s="375"/>
      <c r="O12" s="375"/>
      <c r="P12" s="375"/>
      <c r="Q12" s="376"/>
      <c r="R12" s="377">
        <v>42586</v>
      </c>
      <c r="S12" s="378"/>
      <c r="T12" s="378"/>
      <c r="U12" s="378"/>
      <c r="V12" s="379"/>
      <c r="W12" s="380" t="s">
        <v>5</v>
      </c>
      <c r="X12" s="339"/>
      <c r="Y12" s="339"/>
      <c r="Z12" s="339"/>
      <c r="AA12" s="339"/>
      <c r="AB12" s="381"/>
      <c r="AC12" s="382" t="s">
        <v>112</v>
      </c>
      <c r="AD12" s="383"/>
      <c r="AE12" s="383"/>
      <c r="AF12" s="383"/>
      <c r="AG12" s="384"/>
      <c r="AH12" s="382" t="s">
        <v>215</v>
      </c>
      <c r="AI12" s="383"/>
      <c r="AJ12" s="383"/>
      <c r="AK12" s="383"/>
      <c r="AL12" s="385"/>
      <c r="AM12" s="335" t="s">
        <v>216</v>
      </c>
      <c r="AN12" s="336"/>
      <c r="AO12" s="336"/>
      <c r="AP12" s="336"/>
      <c r="AQ12" s="336"/>
      <c r="AR12" s="336"/>
      <c r="AS12" s="336"/>
      <c r="AT12" s="337"/>
      <c r="AU12" s="338" t="s">
        <v>193</v>
      </c>
      <c r="AV12" s="339"/>
      <c r="AW12" s="339"/>
      <c r="AX12" s="339"/>
      <c r="AY12" s="340" t="s">
        <v>219</v>
      </c>
      <c r="AZ12" s="341"/>
      <c r="BA12" s="341"/>
      <c r="BB12" s="341"/>
      <c r="BC12" s="341"/>
      <c r="BD12" s="341"/>
      <c r="BE12" s="341"/>
      <c r="BF12" s="341"/>
      <c r="BG12" s="341"/>
      <c r="BH12" s="341"/>
      <c r="BI12" s="341"/>
      <c r="BJ12" s="341"/>
      <c r="BK12" s="341"/>
      <c r="BL12" s="341"/>
      <c r="BM12" s="342"/>
      <c r="BN12" s="343">
        <v>36000</v>
      </c>
      <c r="BO12" s="344"/>
      <c r="BP12" s="344"/>
      <c r="BQ12" s="344"/>
      <c r="BR12" s="344"/>
      <c r="BS12" s="344"/>
      <c r="BT12" s="344"/>
      <c r="BU12" s="345"/>
      <c r="BV12" s="343">
        <v>0</v>
      </c>
      <c r="BW12" s="344"/>
      <c r="BX12" s="344"/>
      <c r="BY12" s="344"/>
      <c r="BZ12" s="344"/>
      <c r="CA12" s="344"/>
      <c r="CB12" s="344"/>
      <c r="CC12" s="345"/>
      <c r="CD12" s="346" t="s">
        <v>220</v>
      </c>
      <c r="CE12" s="347"/>
      <c r="CF12" s="347"/>
      <c r="CG12" s="347"/>
      <c r="CH12" s="347"/>
      <c r="CI12" s="347"/>
      <c r="CJ12" s="347"/>
      <c r="CK12" s="347"/>
      <c r="CL12" s="347"/>
      <c r="CM12" s="347"/>
      <c r="CN12" s="347"/>
      <c r="CO12" s="347"/>
      <c r="CP12" s="347"/>
      <c r="CQ12" s="347"/>
      <c r="CR12" s="347"/>
      <c r="CS12" s="348"/>
      <c r="CT12" s="355" t="s">
        <v>210</v>
      </c>
      <c r="CU12" s="356"/>
      <c r="CV12" s="356"/>
      <c r="CW12" s="356"/>
      <c r="CX12" s="356"/>
      <c r="CY12" s="356"/>
      <c r="CZ12" s="356"/>
      <c r="DA12" s="357"/>
      <c r="DB12" s="355" t="s">
        <v>210</v>
      </c>
      <c r="DC12" s="356"/>
      <c r="DD12" s="356"/>
      <c r="DE12" s="356"/>
      <c r="DF12" s="356"/>
      <c r="DG12" s="356"/>
      <c r="DH12" s="356"/>
      <c r="DI12" s="357"/>
    </row>
    <row r="13" spans="1:119" ht="18.75" customHeight="1" x14ac:dyDescent="0.2">
      <c r="A13" s="2"/>
      <c r="B13" s="505"/>
      <c r="C13" s="506"/>
      <c r="D13" s="506"/>
      <c r="E13" s="506"/>
      <c r="F13" s="506"/>
      <c r="G13" s="506"/>
      <c r="H13" s="506"/>
      <c r="I13" s="506"/>
      <c r="J13" s="506"/>
      <c r="K13" s="507"/>
      <c r="L13" s="14"/>
      <c r="M13" s="386" t="s">
        <v>222</v>
      </c>
      <c r="N13" s="387"/>
      <c r="O13" s="387"/>
      <c r="P13" s="387"/>
      <c r="Q13" s="388"/>
      <c r="R13" s="389">
        <v>42245</v>
      </c>
      <c r="S13" s="390"/>
      <c r="T13" s="390"/>
      <c r="U13" s="390"/>
      <c r="V13" s="391"/>
      <c r="W13" s="490" t="s">
        <v>223</v>
      </c>
      <c r="X13" s="491"/>
      <c r="Y13" s="491"/>
      <c r="Z13" s="491"/>
      <c r="AA13" s="491"/>
      <c r="AB13" s="481"/>
      <c r="AC13" s="365">
        <v>2810</v>
      </c>
      <c r="AD13" s="366"/>
      <c r="AE13" s="366"/>
      <c r="AF13" s="366"/>
      <c r="AG13" s="392"/>
      <c r="AH13" s="365">
        <v>3227</v>
      </c>
      <c r="AI13" s="366"/>
      <c r="AJ13" s="366"/>
      <c r="AK13" s="366"/>
      <c r="AL13" s="367"/>
      <c r="AM13" s="335" t="s">
        <v>225</v>
      </c>
      <c r="AN13" s="336"/>
      <c r="AO13" s="336"/>
      <c r="AP13" s="336"/>
      <c r="AQ13" s="336"/>
      <c r="AR13" s="336"/>
      <c r="AS13" s="336"/>
      <c r="AT13" s="337"/>
      <c r="AU13" s="338" t="s">
        <v>193</v>
      </c>
      <c r="AV13" s="339"/>
      <c r="AW13" s="339"/>
      <c r="AX13" s="339"/>
      <c r="AY13" s="340" t="s">
        <v>227</v>
      </c>
      <c r="AZ13" s="341"/>
      <c r="BA13" s="341"/>
      <c r="BB13" s="341"/>
      <c r="BC13" s="341"/>
      <c r="BD13" s="341"/>
      <c r="BE13" s="341"/>
      <c r="BF13" s="341"/>
      <c r="BG13" s="341"/>
      <c r="BH13" s="341"/>
      <c r="BI13" s="341"/>
      <c r="BJ13" s="341"/>
      <c r="BK13" s="341"/>
      <c r="BL13" s="341"/>
      <c r="BM13" s="342"/>
      <c r="BN13" s="343">
        <v>947034</v>
      </c>
      <c r="BO13" s="344"/>
      <c r="BP13" s="344"/>
      <c r="BQ13" s="344"/>
      <c r="BR13" s="344"/>
      <c r="BS13" s="344"/>
      <c r="BT13" s="344"/>
      <c r="BU13" s="345"/>
      <c r="BV13" s="343">
        <v>1343648</v>
      </c>
      <c r="BW13" s="344"/>
      <c r="BX13" s="344"/>
      <c r="BY13" s="344"/>
      <c r="BZ13" s="344"/>
      <c r="CA13" s="344"/>
      <c r="CB13" s="344"/>
      <c r="CC13" s="345"/>
      <c r="CD13" s="346" t="s">
        <v>228</v>
      </c>
      <c r="CE13" s="347"/>
      <c r="CF13" s="347"/>
      <c r="CG13" s="347"/>
      <c r="CH13" s="347"/>
      <c r="CI13" s="347"/>
      <c r="CJ13" s="347"/>
      <c r="CK13" s="347"/>
      <c r="CL13" s="347"/>
      <c r="CM13" s="347"/>
      <c r="CN13" s="347"/>
      <c r="CO13" s="347"/>
      <c r="CP13" s="347"/>
      <c r="CQ13" s="347"/>
      <c r="CR13" s="347"/>
      <c r="CS13" s="348"/>
      <c r="CT13" s="349">
        <v>10.7</v>
      </c>
      <c r="CU13" s="350"/>
      <c r="CV13" s="350"/>
      <c r="CW13" s="350"/>
      <c r="CX13" s="350"/>
      <c r="CY13" s="350"/>
      <c r="CZ13" s="350"/>
      <c r="DA13" s="351"/>
      <c r="DB13" s="349">
        <v>10.3</v>
      </c>
      <c r="DC13" s="350"/>
      <c r="DD13" s="350"/>
      <c r="DE13" s="350"/>
      <c r="DF13" s="350"/>
      <c r="DG13" s="350"/>
      <c r="DH13" s="350"/>
      <c r="DI13" s="351"/>
    </row>
    <row r="14" spans="1:119" ht="18.75" customHeight="1" x14ac:dyDescent="0.2">
      <c r="A14" s="2"/>
      <c r="B14" s="505"/>
      <c r="C14" s="506"/>
      <c r="D14" s="506"/>
      <c r="E14" s="506"/>
      <c r="F14" s="506"/>
      <c r="G14" s="506"/>
      <c r="H14" s="506"/>
      <c r="I14" s="506"/>
      <c r="J14" s="506"/>
      <c r="K14" s="507"/>
      <c r="L14" s="393" t="s">
        <v>229</v>
      </c>
      <c r="M14" s="394"/>
      <c r="N14" s="394"/>
      <c r="O14" s="394"/>
      <c r="P14" s="394"/>
      <c r="Q14" s="395"/>
      <c r="R14" s="389">
        <v>43424</v>
      </c>
      <c r="S14" s="390"/>
      <c r="T14" s="390"/>
      <c r="U14" s="390"/>
      <c r="V14" s="391"/>
      <c r="W14" s="476"/>
      <c r="X14" s="477"/>
      <c r="Y14" s="477"/>
      <c r="Z14" s="477"/>
      <c r="AA14" s="477"/>
      <c r="AB14" s="467"/>
      <c r="AC14" s="396">
        <v>13.2</v>
      </c>
      <c r="AD14" s="397"/>
      <c r="AE14" s="397"/>
      <c r="AF14" s="397"/>
      <c r="AG14" s="398"/>
      <c r="AH14" s="396">
        <v>14.2</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232</v>
      </c>
      <c r="CE14" s="401"/>
      <c r="CF14" s="401"/>
      <c r="CG14" s="401"/>
      <c r="CH14" s="401"/>
      <c r="CI14" s="401"/>
      <c r="CJ14" s="401"/>
      <c r="CK14" s="401"/>
      <c r="CL14" s="401"/>
      <c r="CM14" s="401"/>
      <c r="CN14" s="401"/>
      <c r="CO14" s="401"/>
      <c r="CP14" s="401"/>
      <c r="CQ14" s="401"/>
      <c r="CR14" s="401"/>
      <c r="CS14" s="402"/>
      <c r="CT14" s="403" t="s">
        <v>210</v>
      </c>
      <c r="CU14" s="404"/>
      <c r="CV14" s="404"/>
      <c r="CW14" s="404"/>
      <c r="CX14" s="404"/>
      <c r="CY14" s="404"/>
      <c r="CZ14" s="404"/>
      <c r="DA14" s="405"/>
      <c r="DB14" s="403" t="s">
        <v>210</v>
      </c>
      <c r="DC14" s="404"/>
      <c r="DD14" s="404"/>
      <c r="DE14" s="404"/>
      <c r="DF14" s="404"/>
      <c r="DG14" s="404"/>
      <c r="DH14" s="404"/>
      <c r="DI14" s="405"/>
    </row>
    <row r="15" spans="1:119" ht="18.75" customHeight="1" x14ac:dyDescent="0.2">
      <c r="A15" s="2"/>
      <c r="B15" s="505"/>
      <c r="C15" s="506"/>
      <c r="D15" s="506"/>
      <c r="E15" s="506"/>
      <c r="F15" s="506"/>
      <c r="G15" s="506"/>
      <c r="H15" s="506"/>
      <c r="I15" s="506"/>
      <c r="J15" s="506"/>
      <c r="K15" s="507"/>
      <c r="L15" s="14"/>
      <c r="M15" s="386" t="s">
        <v>222</v>
      </c>
      <c r="N15" s="387"/>
      <c r="O15" s="387"/>
      <c r="P15" s="387"/>
      <c r="Q15" s="388"/>
      <c r="R15" s="389">
        <v>43103</v>
      </c>
      <c r="S15" s="390"/>
      <c r="T15" s="390"/>
      <c r="U15" s="390"/>
      <c r="V15" s="391"/>
      <c r="W15" s="490" t="s">
        <v>7</v>
      </c>
      <c r="X15" s="491"/>
      <c r="Y15" s="491"/>
      <c r="Z15" s="491"/>
      <c r="AA15" s="491"/>
      <c r="AB15" s="481"/>
      <c r="AC15" s="365">
        <v>5745</v>
      </c>
      <c r="AD15" s="366"/>
      <c r="AE15" s="366"/>
      <c r="AF15" s="366"/>
      <c r="AG15" s="392"/>
      <c r="AH15" s="365">
        <v>6275</v>
      </c>
      <c r="AI15" s="366"/>
      <c r="AJ15" s="366"/>
      <c r="AK15" s="366"/>
      <c r="AL15" s="367"/>
      <c r="AM15" s="335"/>
      <c r="AN15" s="336"/>
      <c r="AO15" s="336"/>
      <c r="AP15" s="336"/>
      <c r="AQ15" s="336"/>
      <c r="AR15" s="336"/>
      <c r="AS15" s="336"/>
      <c r="AT15" s="337"/>
      <c r="AU15" s="338"/>
      <c r="AV15" s="339"/>
      <c r="AW15" s="339"/>
      <c r="AX15" s="339"/>
      <c r="AY15" s="323" t="s">
        <v>233</v>
      </c>
      <c r="AZ15" s="324"/>
      <c r="BA15" s="324"/>
      <c r="BB15" s="324"/>
      <c r="BC15" s="324"/>
      <c r="BD15" s="324"/>
      <c r="BE15" s="324"/>
      <c r="BF15" s="324"/>
      <c r="BG15" s="324"/>
      <c r="BH15" s="324"/>
      <c r="BI15" s="324"/>
      <c r="BJ15" s="324"/>
      <c r="BK15" s="324"/>
      <c r="BL15" s="324"/>
      <c r="BM15" s="325"/>
      <c r="BN15" s="326">
        <v>5453101</v>
      </c>
      <c r="BO15" s="327"/>
      <c r="BP15" s="327"/>
      <c r="BQ15" s="327"/>
      <c r="BR15" s="327"/>
      <c r="BS15" s="327"/>
      <c r="BT15" s="327"/>
      <c r="BU15" s="328"/>
      <c r="BV15" s="326">
        <v>5106597</v>
      </c>
      <c r="BW15" s="327"/>
      <c r="BX15" s="327"/>
      <c r="BY15" s="327"/>
      <c r="BZ15" s="327"/>
      <c r="CA15" s="327"/>
      <c r="CB15" s="327"/>
      <c r="CC15" s="328"/>
      <c r="CD15" s="329" t="s">
        <v>221</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2">
      <c r="A16" s="2"/>
      <c r="B16" s="505"/>
      <c r="C16" s="506"/>
      <c r="D16" s="506"/>
      <c r="E16" s="506"/>
      <c r="F16" s="506"/>
      <c r="G16" s="506"/>
      <c r="H16" s="506"/>
      <c r="I16" s="506"/>
      <c r="J16" s="506"/>
      <c r="K16" s="507"/>
      <c r="L16" s="393" t="s">
        <v>235</v>
      </c>
      <c r="M16" s="406"/>
      <c r="N16" s="406"/>
      <c r="O16" s="406"/>
      <c r="P16" s="406"/>
      <c r="Q16" s="407"/>
      <c r="R16" s="408" t="s">
        <v>236</v>
      </c>
      <c r="S16" s="409"/>
      <c r="T16" s="409"/>
      <c r="U16" s="409"/>
      <c r="V16" s="410"/>
      <c r="W16" s="476"/>
      <c r="X16" s="477"/>
      <c r="Y16" s="477"/>
      <c r="Z16" s="477"/>
      <c r="AA16" s="477"/>
      <c r="AB16" s="467"/>
      <c r="AC16" s="396">
        <v>27</v>
      </c>
      <c r="AD16" s="397"/>
      <c r="AE16" s="397"/>
      <c r="AF16" s="397"/>
      <c r="AG16" s="398"/>
      <c r="AH16" s="396">
        <v>27.7</v>
      </c>
      <c r="AI16" s="397"/>
      <c r="AJ16" s="397"/>
      <c r="AK16" s="397"/>
      <c r="AL16" s="399"/>
      <c r="AM16" s="335"/>
      <c r="AN16" s="336"/>
      <c r="AO16" s="336"/>
      <c r="AP16" s="336"/>
      <c r="AQ16" s="336"/>
      <c r="AR16" s="336"/>
      <c r="AS16" s="336"/>
      <c r="AT16" s="337"/>
      <c r="AU16" s="338"/>
      <c r="AV16" s="339"/>
      <c r="AW16" s="339"/>
      <c r="AX16" s="339"/>
      <c r="AY16" s="340" t="s">
        <v>110</v>
      </c>
      <c r="AZ16" s="341"/>
      <c r="BA16" s="341"/>
      <c r="BB16" s="341"/>
      <c r="BC16" s="341"/>
      <c r="BD16" s="341"/>
      <c r="BE16" s="341"/>
      <c r="BF16" s="341"/>
      <c r="BG16" s="341"/>
      <c r="BH16" s="341"/>
      <c r="BI16" s="341"/>
      <c r="BJ16" s="341"/>
      <c r="BK16" s="341"/>
      <c r="BL16" s="341"/>
      <c r="BM16" s="342"/>
      <c r="BN16" s="343">
        <v>18351483</v>
      </c>
      <c r="BO16" s="344"/>
      <c r="BP16" s="344"/>
      <c r="BQ16" s="344"/>
      <c r="BR16" s="344"/>
      <c r="BS16" s="344"/>
      <c r="BT16" s="344"/>
      <c r="BU16" s="345"/>
      <c r="BV16" s="343">
        <v>18272984</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2">
      <c r="A17" s="2"/>
      <c r="B17" s="508"/>
      <c r="C17" s="509"/>
      <c r="D17" s="509"/>
      <c r="E17" s="509"/>
      <c r="F17" s="509"/>
      <c r="G17" s="509"/>
      <c r="H17" s="509"/>
      <c r="I17" s="509"/>
      <c r="J17" s="509"/>
      <c r="K17" s="510"/>
      <c r="L17" s="15"/>
      <c r="M17" s="411" t="s">
        <v>103</v>
      </c>
      <c r="N17" s="412"/>
      <c r="O17" s="412"/>
      <c r="P17" s="412"/>
      <c r="Q17" s="413"/>
      <c r="R17" s="408" t="s">
        <v>239</v>
      </c>
      <c r="S17" s="409"/>
      <c r="T17" s="409"/>
      <c r="U17" s="409"/>
      <c r="V17" s="410"/>
      <c r="W17" s="490" t="s">
        <v>97</v>
      </c>
      <c r="X17" s="491"/>
      <c r="Y17" s="491"/>
      <c r="Z17" s="491"/>
      <c r="AA17" s="491"/>
      <c r="AB17" s="481"/>
      <c r="AC17" s="365">
        <v>12698</v>
      </c>
      <c r="AD17" s="366"/>
      <c r="AE17" s="366"/>
      <c r="AF17" s="366"/>
      <c r="AG17" s="392"/>
      <c r="AH17" s="365">
        <v>13150</v>
      </c>
      <c r="AI17" s="366"/>
      <c r="AJ17" s="366"/>
      <c r="AK17" s="366"/>
      <c r="AL17" s="367"/>
      <c r="AM17" s="335"/>
      <c r="AN17" s="336"/>
      <c r="AO17" s="336"/>
      <c r="AP17" s="336"/>
      <c r="AQ17" s="336"/>
      <c r="AR17" s="336"/>
      <c r="AS17" s="336"/>
      <c r="AT17" s="337"/>
      <c r="AU17" s="338"/>
      <c r="AV17" s="339"/>
      <c r="AW17" s="339"/>
      <c r="AX17" s="339"/>
      <c r="AY17" s="340" t="s">
        <v>241</v>
      </c>
      <c r="AZ17" s="341"/>
      <c r="BA17" s="341"/>
      <c r="BB17" s="341"/>
      <c r="BC17" s="341"/>
      <c r="BD17" s="341"/>
      <c r="BE17" s="341"/>
      <c r="BF17" s="341"/>
      <c r="BG17" s="341"/>
      <c r="BH17" s="341"/>
      <c r="BI17" s="341"/>
      <c r="BJ17" s="341"/>
      <c r="BK17" s="341"/>
      <c r="BL17" s="341"/>
      <c r="BM17" s="342"/>
      <c r="BN17" s="343">
        <v>6816872</v>
      </c>
      <c r="BO17" s="344"/>
      <c r="BP17" s="344"/>
      <c r="BQ17" s="344"/>
      <c r="BR17" s="344"/>
      <c r="BS17" s="344"/>
      <c r="BT17" s="344"/>
      <c r="BU17" s="345"/>
      <c r="BV17" s="343">
        <v>6367775</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2">
      <c r="A18" s="2"/>
      <c r="B18" s="414" t="s">
        <v>242</v>
      </c>
      <c r="C18" s="415"/>
      <c r="D18" s="415"/>
      <c r="E18" s="416"/>
      <c r="F18" s="416"/>
      <c r="G18" s="416"/>
      <c r="H18" s="416"/>
      <c r="I18" s="416"/>
      <c r="J18" s="416"/>
      <c r="K18" s="416"/>
      <c r="L18" s="417">
        <v>828.53</v>
      </c>
      <c r="M18" s="417"/>
      <c r="N18" s="417"/>
      <c r="O18" s="417"/>
      <c r="P18" s="417"/>
      <c r="Q18" s="417"/>
      <c r="R18" s="418"/>
      <c r="S18" s="418"/>
      <c r="T18" s="418"/>
      <c r="U18" s="418"/>
      <c r="V18" s="419"/>
      <c r="W18" s="492"/>
      <c r="X18" s="493"/>
      <c r="Y18" s="493"/>
      <c r="Z18" s="493"/>
      <c r="AA18" s="493"/>
      <c r="AB18" s="484"/>
      <c r="AC18" s="420">
        <v>59.7</v>
      </c>
      <c r="AD18" s="421"/>
      <c r="AE18" s="421"/>
      <c r="AF18" s="421"/>
      <c r="AG18" s="422"/>
      <c r="AH18" s="420">
        <v>58.1</v>
      </c>
      <c r="AI18" s="421"/>
      <c r="AJ18" s="421"/>
      <c r="AK18" s="421"/>
      <c r="AL18" s="423"/>
      <c r="AM18" s="335"/>
      <c r="AN18" s="336"/>
      <c r="AO18" s="336"/>
      <c r="AP18" s="336"/>
      <c r="AQ18" s="336"/>
      <c r="AR18" s="336"/>
      <c r="AS18" s="336"/>
      <c r="AT18" s="337"/>
      <c r="AU18" s="338"/>
      <c r="AV18" s="339"/>
      <c r="AW18" s="339"/>
      <c r="AX18" s="339"/>
      <c r="AY18" s="340" t="s">
        <v>243</v>
      </c>
      <c r="AZ18" s="341"/>
      <c r="BA18" s="341"/>
      <c r="BB18" s="341"/>
      <c r="BC18" s="341"/>
      <c r="BD18" s="341"/>
      <c r="BE18" s="341"/>
      <c r="BF18" s="341"/>
      <c r="BG18" s="341"/>
      <c r="BH18" s="341"/>
      <c r="BI18" s="341"/>
      <c r="BJ18" s="341"/>
      <c r="BK18" s="341"/>
      <c r="BL18" s="341"/>
      <c r="BM18" s="342"/>
      <c r="BN18" s="343">
        <v>18481992</v>
      </c>
      <c r="BO18" s="344"/>
      <c r="BP18" s="344"/>
      <c r="BQ18" s="344"/>
      <c r="BR18" s="344"/>
      <c r="BS18" s="344"/>
      <c r="BT18" s="344"/>
      <c r="BU18" s="345"/>
      <c r="BV18" s="343">
        <v>18054651</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2">
      <c r="A19" s="2"/>
      <c r="B19" s="414" t="s">
        <v>71</v>
      </c>
      <c r="C19" s="415"/>
      <c r="D19" s="415"/>
      <c r="E19" s="416"/>
      <c r="F19" s="416"/>
      <c r="G19" s="416"/>
      <c r="H19" s="416"/>
      <c r="I19" s="416"/>
      <c r="J19" s="416"/>
      <c r="K19" s="416"/>
      <c r="L19" s="424">
        <v>52</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244</v>
      </c>
      <c r="AZ19" s="341"/>
      <c r="BA19" s="341"/>
      <c r="BB19" s="341"/>
      <c r="BC19" s="341"/>
      <c r="BD19" s="341"/>
      <c r="BE19" s="341"/>
      <c r="BF19" s="341"/>
      <c r="BG19" s="341"/>
      <c r="BH19" s="341"/>
      <c r="BI19" s="341"/>
      <c r="BJ19" s="341"/>
      <c r="BK19" s="341"/>
      <c r="BL19" s="341"/>
      <c r="BM19" s="342"/>
      <c r="BN19" s="343">
        <v>24735841</v>
      </c>
      <c r="BO19" s="344"/>
      <c r="BP19" s="344"/>
      <c r="BQ19" s="344"/>
      <c r="BR19" s="344"/>
      <c r="BS19" s="344"/>
      <c r="BT19" s="344"/>
      <c r="BU19" s="345"/>
      <c r="BV19" s="343">
        <v>25005137</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2">
      <c r="A20" s="2"/>
      <c r="B20" s="414" t="s">
        <v>248</v>
      </c>
      <c r="C20" s="415"/>
      <c r="D20" s="415"/>
      <c r="E20" s="416"/>
      <c r="F20" s="416"/>
      <c r="G20" s="416"/>
      <c r="H20" s="416"/>
      <c r="I20" s="416"/>
      <c r="J20" s="416"/>
      <c r="K20" s="416"/>
      <c r="L20" s="424">
        <v>15845</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2">
      <c r="A21" s="2"/>
      <c r="B21" s="435" t="s">
        <v>249</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2">
      <c r="A22" s="2"/>
      <c r="B22" s="536" t="s">
        <v>250</v>
      </c>
      <c r="C22" s="537"/>
      <c r="D22" s="538"/>
      <c r="E22" s="486" t="s">
        <v>5</v>
      </c>
      <c r="F22" s="491"/>
      <c r="G22" s="491"/>
      <c r="H22" s="491"/>
      <c r="I22" s="491"/>
      <c r="J22" s="491"/>
      <c r="K22" s="481"/>
      <c r="L22" s="486" t="s">
        <v>252</v>
      </c>
      <c r="M22" s="491"/>
      <c r="N22" s="491"/>
      <c r="O22" s="491"/>
      <c r="P22" s="481"/>
      <c r="Q22" s="513" t="s">
        <v>254</v>
      </c>
      <c r="R22" s="514"/>
      <c r="S22" s="514"/>
      <c r="T22" s="514"/>
      <c r="U22" s="514"/>
      <c r="V22" s="515"/>
      <c r="W22" s="545" t="s">
        <v>255</v>
      </c>
      <c r="X22" s="537"/>
      <c r="Y22" s="538"/>
      <c r="Z22" s="486" t="s">
        <v>5</v>
      </c>
      <c r="AA22" s="491"/>
      <c r="AB22" s="491"/>
      <c r="AC22" s="491"/>
      <c r="AD22" s="491"/>
      <c r="AE22" s="491"/>
      <c r="AF22" s="491"/>
      <c r="AG22" s="481"/>
      <c r="AH22" s="519" t="s">
        <v>186</v>
      </c>
      <c r="AI22" s="491"/>
      <c r="AJ22" s="491"/>
      <c r="AK22" s="491"/>
      <c r="AL22" s="481"/>
      <c r="AM22" s="519" t="s">
        <v>256</v>
      </c>
      <c r="AN22" s="520"/>
      <c r="AO22" s="520"/>
      <c r="AP22" s="520"/>
      <c r="AQ22" s="520"/>
      <c r="AR22" s="521"/>
      <c r="AS22" s="513" t="s">
        <v>254</v>
      </c>
      <c r="AT22" s="514"/>
      <c r="AU22" s="514"/>
      <c r="AV22" s="514"/>
      <c r="AW22" s="514"/>
      <c r="AX22" s="525"/>
      <c r="AY22" s="323" t="s">
        <v>258</v>
      </c>
      <c r="AZ22" s="324"/>
      <c r="BA22" s="324"/>
      <c r="BB22" s="324"/>
      <c r="BC22" s="324"/>
      <c r="BD22" s="324"/>
      <c r="BE22" s="324"/>
      <c r="BF22" s="324"/>
      <c r="BG22" s="324"/>
      <c r="BH22" s="324"/>
      <c r="BI22" s="324"/>
      <c r="BJ22" s="324"/>
      <c r="BK22" s="324"/>
      <c r="BL22" s="324"/>
      <c r="BM22" s="325"/>
      <c r="BN22" s="326">
        <v>34044791</v>
      </c>
      <c r="BO22" s="327"/>
      <c r="BP22" s="327"/>
      <c r="BQ22" s="327"/>
      <c r="BR22" s="327"/>
      <c r="BS22" s="327"/>
      <c r="BT22" s="327"/>
      <c r="BU22" s="328"/>
      <c r="BV22" s="326">
        <v>35431836</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2">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260</v>
      </c>
      <c r="AZ23" s="341"/>
      <c r="BA23" s="341"/>
      <c r="BB23" s="341"/>
      <c r="BC23" s="341"/>
      <c r="BD23" s="341"/>
      <c r="BE23" s="341"/>
      <c r="BF23" s="341"/>
      <c r="BG23" s="341"/>
      <c r="BH23" s="341"/>
      <c r="BI23" s="341"/>
      <c r="BJ23" s="341"/>
      <c r="BK23" s="341"/>
      <c r="BL23" s="341"/>
      <c r="BM23" s="342"/>
      <c r="BN23" s="343">
        <v>28845637</v>
      </c>
      <c r="BO23" s="344"/>
      <c r="BP23" s="344"/>
      <c r="BQ23" s="344"/>
      <c r="BR23" s="344"/>
      <c r="BS23" s="344"/>
      <c r="BT23" s="344"/>
      <c r="BU23" s="345"/>
      <c r="BV23" s="343">
        <v>30240520</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2">
      <c r="A24" s="2"/>
      <c r="B24" s="539"/>
      <c r="C24" s="540"/>
      <c r="D24" s="541"/>
      <c r="E24" s="364" t="s">
        <v>262</v>
      </c>
      <c r="F24" s="336"/>
      <c r="G24" s="336"/>
      <c r="H24" s="336"/>
      <c r="I24" s="336"/>
      <c r="J24" s="336"/>
      <c r="K24" s="337"/>
      <c r="L24" s="365">
        <v>1</v>
      </c>
      <c r="M24" s="366"/>
      <c r="N24" s="366"/>
      <c r="O24" s="366"/>
      <c r="P24" s="392"/>
      <c r="Q24" s="365">
        <v>8800</v>
      </c>
      <c r="R24" s="366"/>
      <c r="S24" s="366"/>
      <c r="T24" s="366"/>
      <c r="U24" s="366"/>
      <c r="V24" s="392"/>
      <c r="W24" s="546"/>
      <c r="X24" s="540"/>
      <c r="Y24" s="541"/>
      <c r="Z24" s="364" t="s">
        <v>170</v>
      </c>
      <c r="AA24" s="336"/>
      <c r="AB24" s="336"/>
      <c r="AC24" s="336"/>
      <c r="AD24" s="336"/>
      <c r="AE24" s="336"/>
      <c r="AF24" s="336"/>
      <c r="AG24" s="337"/>
      <c r="AH24" s="365">
        <v>583</v>
      </c>
      <c r="AI24" s="366"/>
      <c r="AJ24" s="366"/>
      <c r="AK24" s="366"/>
      <c r="AL24" s="392"/>
      <c r="AM24" s="365">
        <v>1867932</v>
      </c>
      <c r="AN24" s="366"/>
      <c r="AO24" s="366"/>
      <c r="AP24" s="366"/>
      <c r="AQ24" s="366"/>
      <c r="AR24" s="392"/>
      <c r="AS24" s="365">
        <v>3204</v>
      </c>
      <c r="AT24" s="366"/>
      <c r="AU24" s="366"/>
      <c r="AV24" s="366"/>
      <c r="AW24" s="366"/>
      <c r="AX24" s="367"/>
      <c r="AY24" s="438" t="s">
        <v>264</v>
      </c>
      <c r="AZ24" s="439"/>
      <c r="BA24" s="439"/>
      <c r="BB24" s="439"/>
      <c r="BC24" s="439"/>
      <c r="BD24" s="439"/>
      <c r="BE24" s="439"/>
      <c r="BF24" s="439"/>
      <c r="BG24" s="439"/>
      <c r="BH24" s="439"/>
      <c r="BI24" s="439"/>
      <c r="BJ24" s="439"/>
      <c r="BK24" s="439"/>
      <c r="BL24" s="439"/>
      <c r="BM24" s="440"/>
      <c r="BN24" s="343">
        <v>25144038</v>
      </c>
      <c r="BO24" s="344"/>
      <c r="BP24" s="344"/>
      <c r="BQ24" s="344"/>
      <c r="BR24" s="344"/>
      <c r="BS24" s="344"/>
      <c r="BT24" s="344"/>
      <c r="BU24" s="345"/>
      <c r="BV24" s="343">
        <v>24931439</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2">
      <c r="A25" s="2"/>
      <c r="B25" s="539"/>
      <c r="C25" s="540"/>
      <c r="D25" s="541"/>
      <c r="E25" s="364" t="s">
        <v>238</v>
      </c>
      <c r="F25" s="336"/>
      <c r="G25" s="336"/>
      <c r="H25" s="336"/>
      <c r="I25" s="336"/>
      <c r="J25" s="336"/>
      <c r="K25" s="337"/>
      <c r="L25" s="365">
        <v>1</v>
      </c>
      <c r="M25" s="366"/>
      <c r="N25" s="366"/>
      <c r="O25" s="366"/>
      <c r="P25" s="392"/>
      <c r="Q25" s="365">
        <v>7200</v>
      </c>
      <c r="R25" s="366"/>
      <c r="S25" s="366"/>
      <c r="T25" s="366"/>
      <c r="U25" s="366"/>
      <c r="V25" s="392"/>
      <c r="W25" s="546"/>
      <c r="X25" s="540"/>
      <c r="Y25" s="541"/>
      <c r="Z25" s="364" t="s">
        <v>265</v>
      </c>
      <c r="AA25" s="336"/>
      <c r="AB25" s="336"/>
      <c r="AC25" s="336"/>
      <c r="AD25" s="336"/>
      <c r="AE25" s="336"/>
      <c r="AF25" s="336"/>
      <c r="AG25" s="337"/>
      <c r="AH25" s="365">
        <v>99</v>
      </c>
      <c r="AI25" s="366"/>
      <c r="AJ25" s="366"/>
      <c r="AK25" s="366"/>
      <c r="AL25" s="392"/>
      <c r="AM25" s="365">
        <v>287892</v>
      </c>
      <c r="AN25" s="366"/>
      <c r="AO25" s="366"/>
      <c r="AP25" s="366"/>
      <c r="AQ25" s="366"/>
      <c r="AR25" s="392"/>
      <c r="AS25" s="365">
        <v>2908</v>
      </c>
      <c r="AT25" s="366"/>
      <c r="AU25" s="366"/>
      <c r="AV25" s="366"/>
      <c r="AW25" s="366"/>
      <c r="AX25" s="367"/>
      <c r="AY25" s="323" t="s">
        <v>36</v>
      </c>
      <c r="AZ25" s="324"/>
      <c r="BA25" s="324"/>
      <c r="BB25" s="324"/>
      <c r="BC25" s="324"/>
      <c r="BD25" s="324"/>
      <c r="BE25" s="324"/>
      <c r="BF25" s="324"/>
      <c r="BG25" s="324"/>
      <c r="BH25" s="324"/>
      <c r="BI25" s="324"/>
      <c r="BJ25" s="324"/>
      <c r="BK25" s="324"/>
      <c r="BL25" s="324"/>
      <c r="BM25" s="325"/>
      <c r="BN25" s="326">
        <v>5464630</v>
      </c>
      <c r="BO25" s="327"/>
      <c r="BP25" s="327"/>
      <c r="BQ25" s="327"/>
      <c r="BR25" s="327"/>
      <c r="BS25" s="327"/>
      <c r="BT25" s="327"/>
      <c r="BU25" s="328"/>
      <c r="BV25" s="326">
        <v>5520886</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2">
      <c r="A26" s="2"/>
      <c r="B26" s="539"/>
      <c r="C26" s="540"/>
      <c r="D26" s="541"/>
      <c r="E26" s="364" t="s">
        <v>266</v>
      </c>
      <c r="F26" s="336"/>
      <c r="G26" s="336"/>
      <c r="H26" s="336"/>
      <c r="I26" s="336"/>
      <c r="J26" s="336"/>
      <c r="K26" s="337"/>
      <c r="L26" s="365">
        <v>1</v>
      </c>
      <c r="M26" s="366"/>
      <c r="N26" s="366"/>
      <c r="O26" s="366"/>
      <c r="P26" s="392"/>
      <c r="Q26" s="365">
        <v>6500</v>
      </c>
      <c r="R26" s="366"/>
      <c r="S26" s="366"/>
      <c r="T26" s="366"/>
      <c r="U26" s="366"/>
      <c r="V26" s="392"/>
      <c r="W26" s="546"/>
      <c r="X26" s="540"/>
      <c r="Y26" s="541"/>
      <c r="Z26" s="364" t="s">
        <v>267</v>
      </c>
      <c r="AA26" s="444"/>
      <c r="AB26" s="444"/>
      <c r="AC26" s="444"/>
      <c r="AD26" s="444"/>
      <c r="AE26" s="444"/>
      <c r="AF26" s="444"/>
      <c r="AG26" s="445"/>
      <c r="AH26" s="365">
        <v>34</v>
      </c>
      <c r="AI26" s="366"/>
      <c r="AJ26" s="366"/>
      <c r="AK26" s="366"/>
      <c r="AL26" s="392"/>
      <c r="AM26" s="365">
        <v>94588</v>
      </c>
      <c r="AN26" s="366"/>
      <c r="AO26" s="366"/>
      <c r="AP26" s="366"/>
      <c r="AQ26" s="366"/>
      <c r="AR26" s="392"/>
      <c r="AS26" s="365">
        <v>2782</v>
      </c>
      <c r="AT26" s="366"/>
      <c r="AU26" s="366"/>
      <c r="AV26" s="366"/>
      <c r="AW26" s="366"/>
      <c r="AX26" s="367"/>
      <c r="AY26" s="346" t="s">
        <v>268</v>
      </c>
      <c r="AZ26" s="347"/>
      <c r="BA26" s="347"/>
      <c r="BB26" s="347"/>
      <c r="BC26" s="347"/>
      <c r="BD26" s="347"/>
      <c r="BE26" s="347"/>
      <c r="BF26" s="347"/>
      <c r="BG26" s="347"/>
      <c r="BH26" s="347"/>
      <c r="BI26" s="347"/>
      <c r="BJ26" s="347"/>
      <c r="BK26" s="347"/>
      <c r="BL26" s="347"/>
      <c r="BM26" s="348"/>
      <c r="BN26" s="343" t="s">
        <v>210</v>
      </c>
      <c r="BO26" s="344"/>
      <c r="BP26" s="344"/>
      <c r="BQ26" s="344"/>
      <c r="BR26" s="344"/>
      <c r="BS26" s="344"/>
      <c r="BT26" s="344"/>
      <c r="BU26" s="345"/>
      <c r="BV26" s="343" t="s">
        <v>210</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2">
      <c r="A27" s="2"/>
      <c r="B27" s="539"/>
      <c r="C27" s="540"/>
      <c r="D27" s="541"/>
      <c r="E27" s="364" t="s">
        <v>269</v>
      </c>
      <c r="F27" s="336"/>
      <c r="G27" s="336"/>
      <c r="H27" s="336"/>
      <c r="I27" s="336"/>
      <c r="J27" s="336"/>
      <c r="K27" s="337"/>
      <c r="L27" s="365">
        <v>1</v>
      </c>
      <c r="M27" s="366"/>
      <c r="N27" s="366"/>
      <c r="O27" s="366"/>
      <c r="P27" s="392"/>
      <c r="Q27" s="365">
        <v>4500</v>
      </c>
      <c r="R27" s="366"/>
      <c r="S27" s="366"/>
      <c r="T27" s="366"/>
      <c r="U27" s="366"/>
      <c r="V27" s="392"/>
      <c r="W27" s="546"/>
      <c r="X27" s="540"/>
      <c r="Y27" s="541"/>
      <c r="Z27" s="364" t="s">
        <v>271</v>
      </c>
      <c r="AA27" s="336"/>
      <c r="AB27" s="336"/>
      <c r="AC27" s="336"/>
      <c r="AD27" s="336"/>
      <c r="AE27" s="336"/>
      <c r="AF27" s="336"/>
      <c r="AG27" s="337"/>
      <c r="AH27" s="365">
        <v>29</v>
      </c>
      <c r="AI27" s="366"/>
      <c r="AJ27" s="366"/>
      <c r="AK27" s="366"/>
      <c r="AL27" s="392"/>
      <c r="AM27" s="365">
        <v>84431</v>
      </c>
      <c r="AN27" s="366"/>
      <c r="AO27" s="366"/>
      <c r="AP27" s="366"/>
      <c r="AQ27" s="366"/>
      <c r="AR27" s="392"/>
      <c r="AS27" s="365">
        <v>2911</v>
      </c>
      <c r="AT27" s="366"/>
      <c r="AU27" s="366"/>
      <c r="AV27" s="366"/>
      <c r="AW27" s="366"/>
      <c r="AX27" s="367"/>
      <c r="AY27" s="400" t="s">
        <v>273</v>
      </c>
      <c r="AZ27" s="401"/>
      <c r="BA27" s="401"/>
      <c r="BB27" s="401"/>
      <c r="BC27" s="401"/>
      <c r="BD27" s="401"/>
      <c r="BE27" s="401"/>
      <c r="BF27" s="401"/>
      <c r="BG27" s="401"/>
      <c r="BH27" s="401"/>
      <c r="BI27" s="401"/>
      <c r="BJ27" s="401"/>
      <c r="BK27" s="401"/>
      <c r="BL27" s="401"/>
      <c r="BM27" s="402"/>
      <c r="BN27" s="441">
        <v>405493</v>
      </c>
      <c r="BO27" s="442"/>
      <c r="BP27" s="442"/>
      <c r="BQ27" s="442"/>
      <c r="BR27" s="442"/>
      <c r="BS27" s="442"/>
      <c r="BT27" s="442"/>
      <c r="BU27" s="443"/>
      <c r="BV27" s="441">
        <v>405202</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2">
      <c r="A28" s="2"/>
      <c r="B28" s="539"/>
      <c r="C28" s="540"/>
      <c r="D28" s="541"/>
      <c r="E28" s="364" t="s">
        <v>274</v>
      </c>
      <c r="F28" s="336"/>
      <c r="G28" s="336"/>
      <c r="H28" s="336"/>
      <c r="I28" s="336"/>
      <c r="J28" s="336"/>
      <c r="K28" s="337"/>
      <c r="L28" s="365">
        <v>1</v>
      </c>
      <c r="M28" s="366"/>
      <c r="N28" s="366"/>
      <c r="O28" s="366"/>
      <c r="P28" s="392"/>
      <c r="Q28" s="365">
        <v>4000</v>
      </c>
      <c r="R28" s="366"/>
      <c r="S28" s="366"/>
      <c r="T28" s="366"/>
      <c r="U28" s="366"/>
      <c r="V28" s="392"/>
      <c r="W28" s="546"/>
      <c r="X28" s="540"/>
      <c r="Y28" s="541"/>
      <c r="Z28" s="364" t="s">
        <v>37</v>
      </c>
      <c r="AA28" s="336"/>
      <c r="AB28" s="336"/>
      <c r="AC28" s="336"/>
      <c r="AD28" s="336"/>
      <c r="AE28" s="336"/>
      <c r="AF28" s="336"/>
      <c r="AG28" s="337"/>
      <c r="AH28" s="365" t="s">
        <v>210</v>
      </c>
      <c r="AI28" s="366"/>
      <c r="AJ28" s="366"/>
      <c r="AK28" s="366"/>
      <c r="AL28" s="392"/>
      <c r="AM28" s="365" t="s">
        <v>210</v>
      </c>
      <c r="AN28" s="366"/>
      <c r="AO28" s="366"/>
      <c r="AP28" s="366"/>
      <c r="AQ28" s="366"/>
      <c r="AR28" s="392"/>
      <c r="AS28" s="365" t="s">
        <v>210</v>
      </c>
      <c r="AT28" s="366"/>
      <c r="AU28" s="366"/>
      <c r="AV28" s="366"/>
      <c r="AW28" s="366"/>
      <c r="AX28" s="367"/>
      <c r="AY28" s="527" t="s">
        <v>203</v>
      </c>
      <c r="AZ28" s="528"/>
      <c r="BA28" s="528"/>
      <c r="BB28" s="529"/>
      <c r="BC28" s="323" t="s">
        <v>102</v>
      </c>
      <c r="BD28" s="324"/>
      <c r="BE28" s="324"/>
      <c r="BF28" s="324"/>
      <c r="BG28" s="324"/>
      <c r="BH28" s="324"/>
      <c r="BI28" s="324"/>
      <c r="BJ28" s="324"/>
      <c r="BK28" s="324"/>
      <c r="BL28" s="324"/>
      <c r="BM28" s="325"/>
      <c r="BN28" s="326">
        <v>9773105</v>
      </c>
      <c r="BO28" s="327"/>
      <c r="BP28" s="327"/>
      <c r="BQ28" s="327"/>
      <c r="BR28" s="327"/>
      <c r="BS28" s="327"/>
      <c r="BT28" s="327"/>
      <c r="BU28" s="328"/>
      <c r="BV28" s="326">
        <v>9775580</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2">
      <c r="A29" s="2"/>
      <c r="B29" s="539"/>
      <c r="C29" s="540"/>
      <c r="D29" s="541"/>
      <c r="E29" s="364" t="s">
        <v>275</v>
      </c>
      <c r="F29" s="336"/>
      <c r="G29" s="336"/>
      <c r="H29" s="336"/>
      <c r="I29" s="336"/>
      <c r="J29" s="336"/>
      <c r="K29" s="337"/>
      <c r="L29" s="365">
        <v>24</v>
      </c>
      <c r="M29" s="366"/>
      <c r="N29" s="366"/>
      <c r="O29" s="366"/>
      <c r="P29" s="392"/>
      <c r="Q29" s="365">
        <v>3500</v>
      </c>
      <c r="R29" s="366"/>
      <c r="S29" s="366"/>
      <c r="T29" s="366"/>
      <c r="U29" s="366"/>
      <c r="V29" s="392"/>
      <c r="W29" s="547"/>
      <c r="X29" s="548"/>
      <c r="Y29" s="549"/>
      <c r="Z29" s="364" t="s">
        <v>277</v>
      </c>
      <c r="AA29" s="336"/>
      <c r="AB29" s="336"/>
      <c r="AC29" s="336"/>
      <c r="AD29" s="336"/>
      <c r="AE29" s="336"/>
      <c r="AF29" s="336"/>
      <c r="AG29" s="337"/>
      <c r="AH29" s="365">
        <v>612</v>
      </c>
      <c r="AI29" s="366"/>
      <c r="AJ29" s="366"/>
      <c r="AK29" s="366"/>
      <c r="AL29" s="392"/>
      <c r="AM29" s="365">
        <v>1952363</v>
      </c>
      <c r="AN29" s="366"/>
      <c r="AO29" s="366"/>
      <c r="AP29" s="366"/>
      <c r="AQ29" s="366"/>
      <c r="AR29" s="392"/>
      <c r="AS29" s="365">
        <v>3190</v>
      </c>
      <c r="AT29" s="366"/>
      <c r="AU29" s="366"/>
      <c r="AV29" s="366"/>
      <c r="AW29" s="366"/>
      <c r="AX29" s="367"/>
      <c r="AY29" s="530"/>
      <c r="AZ29" s="531"/>
      <c r="BA29" s="531"/>
      <c r="BB29" s="532"/>
      <c r="BC29" s="340" t="s">
        <v>279</v>
      </c>
      <c r="BD29" s="341"/>
      <c r="BE29" s="341"/>
      <c r="BF29" s="341"/>
      <c r="BG29" s="341"/>
      <c r="BH29" s="341"/>
      <c r="BI29" s="341"/>
      <c r="BJ29" s="341"/>
      <c r="BK29" s="341"/>
      <c r="BL29" s="341"/>
      <c r="BM29" s="342"/>
      <c r="BN29" s="343">
        <v>2950949</v>
      </c>
      <c r="BO29" s="344"/>
      <c r="BP29" s="344"/>
      <c r="BQ29" s="344"/>
      <c r="BR29" s="344"/>
      <c r="BS29" s="344"/>
      <c r="BT29" s="344"/>
      <c r="BU29" s="345"/>
      <c r="BV29" s="343">
        <v>2983018</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2">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280</v>
      </c>
      <c r="X30" s="450"/>
      <c r="Y30" s="450"/>
      <c r="Z30" s="450"/>
      <c r="AA30" s="450"/>
      <c r="AB30" s="450"/>
      <c r="AC30" s="450"/>
      <c r="AD30" s="450"/>
      <c r="AE30" s="450"/>
      <c r="AF30" s="450"/>
      <c r="AG30" s="451"/>
      <c r="AH30" s="420">
        <v>97.8</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76</v>
      </c>
      <c r="BD30" s="439"/>
      <c r="BE30" s="439"/>
      <c r="BF30" s="439"/>
      <c r="BG30" s="439"/>
      <c r="BH30" s="439"/>
      <c r="BI30" s="439"/>
      <c r="BJ30" s="439"/>
      <c r="BK30" s="439"/>
      <c r="BL30" s="439"/>
      <c r="BM30" s="440"/>
      <c r="BN30" s="441">
        <v>18794449</v>
      </c>
      <c r="BO30" s="442"/>
      <c r="BP30" s="442"/>
      <c r="BQ30" s="442"/>
      <c r="BR30" s="442"/>
      <c r="BS30" s="442"/>
      <c r="BT30" s="442"/>
      <c r="BU30" s="443"/>
      <c r="BV30" s="441">
        <v>18387193</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191</v>
      </c>
      <c r="D32" s="452"/>
      <c r="E32" s="452"/>
      <c r="F32" s="452"/>
      <c r="G32" s="452"/>
      <c r="H32" s="452"/>
      <c r="I32" s="452"/>
      <c r="J32" s="452"/>
      <c r="K32" s="452"/>
      <c r="L32" s="452"/>
      <c r="M32" s="452"/>
      <c r="N32" s="452"/>
      <c r="O32" s="452"/>
      <c r="P32" s="452"/>
      <c r="Q32" s="452"/>
      <c r="R32" s="452"/>
      <c r="S32" s="452"/>
      <c r="U32" s="347" t="s">
        <v>92</v>
      </c>
      <c r="V32" s="347"/>
      <c r="W32" s="347"/>
      <c r="X32" s="347"/>
      <c r="Y32" s="347"/>
      <c r="Z32" s="347"/>
      <c r="AA32" s="347"/>
      <c r="AB32" s="347"/>
      <c r="AC32" s="347"/>
      <c r="AD32" s="347"/>
      <c r="AE32" s="347"/>
      <c r="AF32" s="347"/>
      <c r="AG32" s="347"/>
      <c r="AH32" s="347"/>
      <c r="AI32" s="347"/>
      <c r="AJ32" s="347"/>
      <c r="AK32" s="347"/>
      <c r="AM32" s="347" t="s">
        <v>282</v>
      </c>
      <c r="AN32" s="347"/>
      <c r="AO32" s="347"/>
      <c r="AP32" s="347"/>
      <c r="AQ32" s="347"/>
      <c r="AR32" s="347"/>
      <c r="AS32" s="347"/>
      <c r="AT32" s="347"/>
      <c r="AU32" s="347"/>
      <c r="AV32" s="347"/>
      <c r="AW32" s="347"/>
      <c r="AX32" s="347"/>
      <c r="AY32" s="347"/>
      <c r="AZ32" s="347"/>
      <c r="BA32" s="347"/>
      <c r="BB32" s="347"/>
      <c r="BC32" s="347"/>
      <c r="BE32" s="347" t="s">
        <v>283</v>
      </c>
      <c r="BF32" s="347"/>
      <c r="BG32" s="347"/>
      <c r="BH32" s="347"/>
      <c r="BI32" s="347"/>
      <c r="BJ32" s="347"/>
      <c r="BK32" s="347"/>
      <c r="BL32" s="347"/>
      <c r="BM32" s="347"/>
      <c r="BN32" s="347"/>
      <c r="BO32" s="347"/>
      <c r="BP32" s="347"/>
      <c r="BQ32" s="347"/>
      <c r="BR32" s="347"/>
      <c r="BS32" s="347"/>
      <c r="BT32" s="347"/>
      <c r="BU32" s="347"/>
      <c r="BW32" s="347" t="s">
        <v>285</v>
      </c>
      <c r="BX32" s="347"/>
      <c r="BY32" s="347"/>
      <c r="BZ32" s="347"/>
      <c r="CA32" s="347"/>
      <c r="CB32" s="347"/>
      <c r="CC32" s="347"/>
      <c r="CD32" s="347"/>
      <c r="CE32" s="347"/>
      <c r="CF32" s="347"/>
      <c r="CG32" s="347"/>
      <c r="CH32" s="347"/>
      <c r="CI32" s="347"/>
      <c r="CJ32" s="347"/>
      <c r="CK32" s="347"/>
      <c r="CL32" s="347"/>
      <c r="CM32" s="347"/>
      <c r="CO32" s="347" t="s">
        <v>286</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2">
      <c r="A33" s="2"/>
      <c r="B33" s="5"/>
      <c r="C33" s="453" t="s">
        <v>124</v>
      </c>
      <c r="D33" s="453"/>
      <c r="E33" s="454" t="s">
        <v>287</v>
      </c>
      <c r="F33" s="454"/>
      <c r="G33" s="454"/>
      <c r="H33" s="454"/>
      <c r="I33" s="454"/>
      <c r="J33" s="454"/>
      <c r="K33" s="454"/>
      <c r="L33" s="454"/>
      <c r="M33" s="454"/>
      <c r="N33" s="454"/>
      <c r="O33" s="454"/>
      <c r="P33" s="454"/>
      <c r="Q33" s="454"/>
      <c r="R33" s="454"/>
      <c r="S33" s="454"/>
      <c r="T33" s="12"/>
      <c r="U33" s="453" t="s">
        <v>124</v>
      </c>
      <c r="V33" s="453"/>
      <c r="W33" s="454" t="s">
        <v>287</v>
      </c>
      <c r="X33" s="454"/>
      <c r="Y33" s="454"/>
      <c r="Z33" s="454"/>
      <c r="AA33" s="454"/>
      <c r="AB33" s="454"/>
      <c r="AC33" s="454"/>
      <c r="AD33" s="454"/>
      <c r="AE33" s="454"/>
      <c r="AF33" s="454"/>
      <c r="AG33" s="454"/>
      <c r="AH33" s="454"/>
      <c r="AI33" s="454"/>
      <c r="AJ33" s="454"/>
      <c r="AK33" s="454"/>
      <c r="AL33" s="12"/>
      <c r="AM33" s="453" t="s">
        <v>124</v>
      </c>
      <c r="AN33" s="453"/>
      <c r="AO33" s="454" t="s">
        <v>287</v>
      </c>
      <c r="AP33" s="454"/>
      <c r="AQ33" s="454"/>
      <c r="AR33" s="454"/>
      <c r="AS33" s="454"/>
      <c r="AT33" s="454"/>
      <c r="AU33" s="454"/>
      <c r="AV33" s="454"/>
      <c r="AW33" s="454"/>
      <c r="AX33" s="454"/>
      <c r="AY33" s="454"/>
      <c r="AZ33" s="454"/>
      <c r="BA33" s="454"/>
      <c r="BB33" s="454"/>
      <c r="BC33" s="454"/>
      <c r="BD33" s="8"/>
      <c r="BE33" s="454" t="s">
        <v>289</v>
      </c>
      <c r="BF33" s="454"/>
      <c r="BG33" s="454" t="s">
        <v>171</v>
      </c>
      <c r="BH33" s="454"/>
      <c r="BI33" s="454"/>
      <c r="BJ33" s="454"/>
      <c r="BK33" s="454"/>
      <c r="BL33" s="454"/>
      <c r="BM33" s="454"/>
      <c r="BN33" s="454"/>
      <c r="BO33" s="454"/>
      <c r="BP33" s="454"/>
      <c r="BQ33" s="454"/>
      <c r="BR33" s="454"/>
      <c r="BS33" s="454"/>
      <c r="BT33" s="454"/>
      <c r="BU33" s="454"/>
      <c r="BV33" s="8"/>
      <c r="BW33" s="453" t="s">
        <v>289</v>
      </c>
      <c r="BX33" s="453"/>
      <c r="BY33" s="454" t="s">
        <v>111</v>
      </c>
      <c r="BZ33" s="454"/>
      <c r="CA33" s="454"/>
      <c r="CB33" s="454"/>
      <c r="CC33" s="454"/>
      <c r="CD33" s="454"/>
      <c r="CE33" s="454"/>
      <c r="CF33" s="454"/>
      <c r="CG33" s="454"/>
      <c r="CH33" s="454"/>
      <c r="CI33" s="454"/>
      <c r="CJ33" s="454"/>
      <c r="CK33" s="454"/>
      <c r="CL33" s="454"/>
      <c r="CM33" s="454"/>
      <c r="CN33" s="12"/>
      <c r="CO33" s="453" t="s">
        <v>124</v>
      </c>
      <c r="CP33" s="453"/>
      <c r="CQ33" s="454" t="s">
        <v>290</v>
      </c>
      <c r="CR33" s="454"/>
      <c r="CS33" s="454"/>
      <c r="CT33" s="454"/>
      <c r="CU33" s="454"/>
      <c r="CV33" s="454"/>
      <c r="CW33" s="454"/>
      <c r="CX33" s="454"/>
      <c r="CY33" s="454"/>
      <c r="CZ33" s="454"/>
      <c r="DA33" s="454"/>
      <c r="DB33" s="454"/>
      <c r="DC33" s="454"/>
      <c r="DD33" s="454"/>
      <c r="DE33" s="454"/>
      <c r="DF33" s="12"/>
      <c r="DG33" s="455" t="s">
        <v>86</v>
      </c>
      <c r="DH33" s="455"/>
      <c r="DI33" s="19"/>
    </row>
    <row r="34" spans="1:113" ht="32.25" customHeight="1" x14ac:dyDescent="0.2">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真庭市国民健康保険特別会計</v>
      </c>
      <c r="X34" s="457"/>
      <c r="Y34" s="457"/>
      <c r="Z34" s="457"/>
      <c r="AA34" s="457"/>
      <c r="AB34" s="457"/>
      <c r="AC34" s="457"/>
      <c r="AD34" s="457"/>
      <c r="AE34" s="457"/>
      <c r="AF34" s="457"/>
      <c r="AG34" s="457"/>
      <c r="AH34" s="457"/>
      <c r="AI34" s="457"/>
      <c r="AJ34" s="457"/>
      <c r="AK34" s="457"/>
      <c r="AL34" s="2"/>
      <c r="AM34" s="456">
        <f>IF(AO34="","",MAX(C34:D43,U34:V43)+1)</f>
        <v>6</v>
      </c>
      <c r="AN34" s="456"/>
      <c r="AO34" s="457" t="str">
        <f>IF('各会計、関係団体の財政状況及び健全化判断比率'!B32="","",'各会計、関係団体の財政状況及び健全化判断比率'!B32)</f>
        <v>真庭市水道事業会計</v>
      </c>
      <c r="AP34" s="457"/>
      <c r="AQ34" s="457"/>
      <c r="AR34" s="457"/>
      <c r="AS34" s="457"/>
      <c r="AT34" s="457"/>
      <c r="AU34" s="457"/>
      <c r="AV34" s="457"/>
      <c r="AW34" s="457"/>
      <c r="AX34" s="457"/>
      <c r="AY34" s="457"/>
      <c r="AZ34" s="457"/>
      <c r="BA34" s="457"/>
      <c r="BB34" s="457"/>
      <c r="BC34" s="457"/>
      <c r="BD34" s="2"/>
      <c r="BE34" s="456">
        <f>IF(BG34="","",MAX(C34:D43,U34:V43,AM34:AN43)+1)</f>
        <v>9</v>
      </c>
      <c r="BF34" s="456"/>
      <c r="BG34" s="457" t="str">
        <f>IF('各会計、関係団体の財政状況及び健全化判断比率'!B35="","",'各会計、関係団体の財政状況及び健全化判断比率'!B35)</f>
        <v>真庭市浄化槽事業特別会計</v>
      </c>
      <c r="BH34" s="457"/>
      <c r="BI34" s="457"/>
      <c r="BJ34" s="457"/>
      <c r="BK34" s="457"/>
      <c r="BL34" s="457"/>
      <c r="BM34" s="457"/>
      <c r="BN34" s="457"/>
      <c r="BO34" s="457"/>
      <c r="BP34" s="457"/>
      <c r="BQ34" s="457"/>
      <c r="BR34" s="457"/>
      <c r="BS34" s="457"/>
      <c r="BT34" s="457"/>
      <c r="BU34" s="457"/>
      <c r="BV34" s="2"/>
      <c r="BW34" s="456">
        <f>IF(BY34="","",MAX(C34:D43,U34:V43,AM34:AN43,BE34:BF43)+1)</f>
        <v>13</v>
      </c>
      <c r="BX34" s="456"/>
      <c r="BY34" s="457" t="str">
        <f>IF('各会計、関係団体の財政状況及び健全化判断比率'!B68="","",'各会計、関係団体の財政状況及び健全化判断比率'!B68)</f>
        <v>岡山県広域水道企業団</v>
      </c>
      <c r="BZ34" s="457"/>
      <c r="CA34" s="457"/>
      <c r="CB34" s="457"/>
      <c r="CC34" s="457"/>
      <c r="CD34" s="457"/>
      <c r="CE34" s="457"/>
      <c r="CF34" s="457"/>
      <c r="CG34" s="457"/>
      <c r="CH34" s="457"/>
      <c r="CI34" s="457"/>
      <c r="CJ34" s="457"/>
      <c r="CK34" s="457"/>
      <c r="CL34" s="457"/>
      <c r="CM34" s="457"/>
      <c r="CN34" s="2"/>
      <c r="CO34" s="456">
        <f>IF(CQ34="","",MAX(C34:D43,U34:V43,AM34:AN43,BE34:BF43,BW34:BX43)+1)</f>
        <v>21</v>
      </c>
      <c r="CP34" s="456"/>
      <c r="CQ34" s="457" t="str">
        <f>IF('各会計、関係団体の財政状況及び健全化判断比率'!BS7="","",'各会計、関係団体の財政状況及び健全化判断比率'!BS7)</f>
        <v>一般社団法人蒜山農業公社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2">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真庭市後期高齢者医療特別会計</v>
      </c>
      <c r="X35" s="457"/>
      <c r="Y35" s="457"/>
      <c r="Z35" s="457"/>
      <c r="AA35" s="457"/>
      <c r="AB35" s="457"/>
      <c r="AC35" s="457"/>
      <c r="AD35" s="457"/>
      <c r="AE35" s="457"/>
      <c r="AF35" s="457"/>
      <c r="AG35" s="457"/>
      <c r="AH35" s="457"/>
      <c r="AI35" s="457"/>
      <c r="AJ35" s="457"/>
      <c r="AK35" s="457"/>
      <c r="AL35" s="2"/>
      <c r="AM35" s="456">
        <f t="shared" ref="AM35:AM43" si="2">IF(AO35="","",AM34+1)</f>
        <v>7</v>
      </c>
      <c r="AN35" s="456"/>
      <c r="AO35" s="457" t="str">
        <f>IF('各会計、関係団体の財政状況及び健全化判断比率'!B33="","",'各会計、関係団体の財政状況及び健全化判断比率'!B33)</f>
        <v>真庭市下水道事業会計</v>
      </c>
      <c r="AP35" s="457"/>
      <c r="AQ35" s="457"/>
      <c r="AR35" s="457"/>
      <c r="AS35" s="457"/>
      <c r="AT35" s="457"/>
      <c r="AU35" s="457"/>
      <c r="AV35" s="457"/>
      <c r="AW35" s="457"/>
      <c r="AX35" s="457"/>
      <c r="AY35" s="457"/>
      <c r="AZ35" s="457"/>
      <c r="BA35" s="457"/>
      <c r="BB35" s="457"/>
      <c r="BC35" s="457"/>
      <c r="BD35" s="2"/>
      <c r="BE35" s="456">
        <f t="shared" ref="BE35:BE43" si="3">IF(BG35="","",BE34+1)</f>
        <v>10</v>
      </c>
      <c r="BF35" s="456"/>
      <c r="BG35" s="457" t="str">
        <f>IF('各会計、関係団体の財政状況及び健全化判断比率'!B36="","",'各会計、関係団体の財政状況及び健全化判断比率'!B36)</f>
        <v>真庭市津黒高原観光事業特別会計</v>
      </c>
      <c r="BH35" s="457"/>
      <c r="BI35" s="457"/>
      <c r="BJ35" s="457"/>
      <c r="BK35" s="457"/>
      <c r="BL35" s="457"/>
      <c r="BM35" s="457"/>
      <c r="BN35" s="457"/>
      <c r="BO35" s="457"/>
      <c r="BP35" s="457"/>
      <c r="BQ35" s="457"/>
      <c r="BR35" s="457"/>
      <c r="BS35" s="457"/>
      <c r="BT35" s="457"/>
      <c r="BU35" s="457"/>
      <c r="BV35" s="2"/>
      <c r="BW35" s="456">
        <f t="shared" ref="BW35:BW43" si="4">IF(BY35="","",BW34+1)</f>
        <v>14</v>
      </c>
      <c r="BX35" s="456"/>
      <c r="BY35" s="457" t="str">
        <f>IF('各会計、関係団体の財政状況及び健全化判断比率'!B69="","",'各会計、関係団体の財政状況及び健全化判断比率'!B69)</f>
        <v>岡山県後期高齢者医療広域連合一般会計</v>
      </c>
      <c r="BZ35" s="457"/>
      <c r="CA35" s="457"/>
      <c r="CB35" s="457"/>
      <c r="CC35" s="457"/>
      <c r="CD35" s="457"/>
      <c r="CE35" s="457"/>
      <c r="CF35" s="457"/>
      <c r="CG35" s="457"/>
      <c r="CH35" s="457"/>
      <c r="CI35" s="457"/>
      <c r="CJ35" s="457"/>
      <c r="CK35" s="457"/>
      <c r="CL35" s="457"/>
      <c r="CM35" s="457"/>
      <c r="CN35" s="2"/>
      <c r="CO35" s="456">
        <f t="shared" ref="CO35:CO43" si="5">IF(CQ35="","",CO34+1)</f>
        <v>22</v>
      </c>
      <c r="CP35" s="456"/>
      <c r="CQ35" s="457" t="str">
        <f>IF('各会計、関係団体の財政状況及び健全化判断比率'!BS8="","",'各会計、関係団体の財政状況及び健全化判断比率'!BS8)</f>
        <v>公益財団法人真庭エスパス文化振興財団</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2">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真庭市介護保険特別会計</v>
      </c>
      <c r="X36" s="457"/>
      <c r="Y36" s="457"/>
      <c r="Z36" s="457"/>
      <c r="AA36" s="457"/>
      <c r="AB36" s="457"/>
      <c r="AC36" s="457"/>
      <c r="AD36" s="457"/>
      <c r="AE36" s="457"/>
      <c r="AF36" s="457"/>
      <c r="AG36" s="457"/>
      <c r="AH36" s="457"/>
      <c r="AI36" s="457"/>
      <c r="AJ36" s="457"/>
      <c r="AK36" s="457"/>
      <c r="AL36" s="2"/>
      <c r="AM36" s="456">
        <f t="shared" si="2"/>
        <v>8</v>
      </c>
      <c r="AN36" s="456"/>
      <c r="AO36" s="457" t="str">
        <f>IF('各会計、関係団体の財政状況及び健全化判断比率'!B34="","",'各会計、関係団体の財政状況及び健全化判断比率'!B34)</f>
        <v>真庭市国民健康保険湯原温泉病院事業会計</v>
      </c>
      <c r="AP36" s="457"/>
      <c r="AQ36" s="457"/>
      <c r="AR36" s="457"/>
      <c r="AS36" s="457"/>
      <c r="AT36" s="457"/>
      <c r="AU36" s="457"/>
      <c r="AV36" s="457"/>
      <c r="AW36" s="457"/>
      <c r="AX36" s="457"/>
      <c r="AY36" s="457"/>
      <c r="AZ36" s="457"/>
      <c r="BA36" s="457"/>
      <c r="BB36" s="457"/>
      <c r="BC36" s="457"/>
      <c r="BD36" s="2"/>
      <c r="BE36" s="456">
        <f t="shared" si="3"/>
        <v>11</v>
      </c>
      <c r="BF36" s="456"/>
      <c r="BG36" s="457" t="str">
        <f>IF('各会計、関係団体の財政状況及び健全化判断比率'!B37="","",'各会計、関係団体の財政状況及び健全化判断比率'!B37)</f>
        <v>真庭市クリエイト菅谷事業特別会計</v>
      </c>
      <c r="BH36" s="457"/>
      <c r="BI36" s="457"/>
      <c r="BJ36" s="457"/>
      <c r="BK36" s="457"/>
      <c r="BL36" s="457"/>
      <c r="BM36" s="457"/>
      <c r="BN36" s="457"/>
      <c r="BO36" s="457"/>
      <c r="BP36" s="457"/>
      <c r="BQ36" s="457"/>
      <c r="BR36" s="457"/>
      <c r="BS36" s="457"/>
      <c r="BT36" s="457"/>
      <c r="BU36" s="457"/>
      <c r="BV36" s="2"/>
      <c r="BW36" s="456">
        <f t="shared" si="4"/>
        <v>15</v>
      </c>
      <c r="BX36" s="456"/>
      <c r="BY36" s="457" t="str">
        <f>IF('各会計、関係団体の財政状況及び健全化判断比率'!B70="","",'各会計、関係団体の財政状況及び健全化判断比率'!B70)</f>
        <v>岡山県後期高齢者医療広域連合特別会計</v>
      </c>
      <c r="BZ36" s="457"/>
      <c r="CA36" s="457"/>
      <c r="CB36" s="457"/>
      <c r="CC36" s="457"/>
      <c r="CD36" s="457"/>
      <c r="CE36" s="457"/>
      <c r="CF36" s="457"/>
      <c r="CG36" s="457"/>
      <c r="CH36" s="457"/>
      <c r="CI36" s="457"/>
      <c r="CJ36" s="457"/>
      <c r="CK36" s="457"/>
      <c r="CL36" s="457"/>
      <c r="CM36" s="457"/>
      <c r="CN36" s="2"/>
      <c r="CO36" s="456">
        <f t="shared" si="5"/>
        <v>23</v>
      </c>
      <c r="CP36" s="456"/>
      <c r="CQ36" s="457" t="str">
        <f>IF('各会計、関係団体の財政状況及び健全化判断比率'!BS9="","",'各会計、関係団体の財政状況及び健全化判断比率'!BS9)</f>
        <v>一般財団法人真庭スポーツ振興財団</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2">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5</v>
      </c>
      <c r="V37" s="456"/>
      <c r="W37" s="457" t="str">
        <f>IF('各会計、関係団体の財政状況及び健全化判断比率'!B31="","",'各会計、関係団体の財政状況及び健全化判断比率'!B31)</f>
        <v>真庭市介護保険特別会計（介護サービス事業勘定）</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f t="shared" si="3"/>
        <v>12</v>
      </c>
      <c r="BF37" s="456"/>
      <c r="BG37" s="457" t="str">
        <f>IF('各会計、関係団体の財政状況及び健全化判断比率'!B38="","",'各会計、関係団体の財政状況及び健全化判断比率'!B38)</f>
        <v>真庭市温泉事業特別会計</v>
      </c>
      <c r="BH37" s="457"/>
      <c r="BI37" s="457"/>
      <c r="BJ37" s="457"/>
      <c r="BK37" s="457"/>
      <c r="BL37" s="457"/>
      <c r="BM37" s="457"/>
      <c r="BN37" s="457"/>
      <c r="BO37" s="457"/>
      <c r="BP37" s="457"/>
      <c r="BQ37" s="457"/>
      <c r="BR37" s="457"/>
      <c r="BS37" s="457"/>
      <c r="BT37" s="457"/>
      <c r="BU37" s="457"/>
      <c r="BV37" s="2"/>
      <c r="BW37" s="456">
        <f t="shared" si="4"/>
        <v>16</v>
      </c>
      <c r="BX37" s="456"/>
      <c r="BY37" s="457" t="str">
        <f>IF('各会計、関係団体の財政状況及び健全化判断比率'!B71="","",'各会計、関係団体の財政状況及び健全化判断比率'!B71)</f>
        <v>岡山県市町村総合事務組合一般会計</v>
      </c>
      <c r="BZ37" s="457"/>
      <c r="CA37" s="457"/>
      <c r="CB37" s="457"/>
      <c r="CC37" s="457"/>
      <c r="CD37" s="457"/>
      <c r="CE37" s="457"/>
      <c r="CF37" s="457"/>
      <c r="CG37" s="457"/>
      <c r="CH37" s="457"/>
      <c r="CI37" s="457"/>
      <c r="CJ37" s="457"/>
      <c r="CK37" s="457"/>
      <c r="CL37" s="457"/>
      <c r="CM37" s="457"/>
      <c r="CN37" s="2"/>
      <c r="CO37" s="456">
        <f t="shared" si="5"/>
        <v>24</v>
      </c>
      <c r="CP37" s="456"/>
      <c r="CQ37" s="457" t="str">
        <f>IF('各会計、関係団体の財政状況及び健全化判断比率'!BS10="","",'各会計、関係団体の財政状況及び健全化判断比率'!BS10)</f>
        <v>有限会社醍醐の里</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2">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17</v>
      </c>
      <c r="BX38" s="456"/>
      <c r="BY38" s="457" t="str">
        <f>IF('各会計、関係団体の財政状況及び健全化判断比率'!B72="","",'各会計、関係団体の財政状況及び健全化判断比率'!B72)</f>
        <v>岡山県市町村総合事務組合貸付金特別会計</v>
      </c>
      <c r="BZ38" s="457"/>
      <c r="CA38" s="457"/>
      <c r="CB38" s="457"/>
      <c r="CC38" s="457"/>
      <c r="CD38" s="457"/>
      <c r="CE38" s="457"/>
      <c r="CF38" s="457"/>
      <c r="CG38" s="457"/>
      <c r="CH38" s="457"/>
      <c r="CI38" s="457"/>
      <c r="CJ38" s="457"/>
      <c r="CK38" s="457"/>
      <c r="CL38" s="457"/>
      <c r="CM38" s="457"/>
      <c r="CN38" s="2"/>
      <c r="CO38" s="456">
        <f t="shared" si="5"/>
        <v>25</v>
      </c>
      <c r="CP38" s="456"/>
      <c r="CQ38" s="457" t="str">
        <f>IF('各会計、関係団体の財政状況及び健全化判断比率'!BS11="","",'各会計、関係団体の財政状況及び健全化判断比率'!BS11)</f>
        <v>株式会社アストピア蒜山</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2">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18</v>
      </c>
      <c r="BX39" s="456"/>
      <c r="BY39" s="457" t="str">
        <f>IF('各会計、関係団体の財政状況及び健全化判断比率'!B73="","",'各会計、関係団体の財政状況及び健全化判断比率'!B73)</f>
        <v>岡山県市町村総合事務組合拠出金事業特別会計</v>
      </c>
      <c r="BZ39" s="457"/>
      <c r="CA39" s="457"/>
      <c r="CB39" s="457"/>
      <c r="CC39" s="457"/>
      <c r="CD39" s="457"/>
      <c r="CE39" s="457"/>
      <c r="CF39" s="457"/>
      <c r="CG39" s="457"/>
      <c r="CH39" s="457"/>
      <c r="CI39" s="457"/>
      <c r="CJ39" s="457"/>
      <c r="CK39" s="457"/>
      <c r="CL39" s="457"/>
      <c r="CM39" s="457"/>
      <c r="CN39" s="2"/>
      <c r="CO39" s="456">
        <f t="shared" si="5"/>
        <v>26</v>
      </c>
      <c r="CP39" s="456"/>
      <c r="CQ39" s="457" t="str">
        <f>IF('各会計、関係団体の財政状況及び健全化判断比率'!BS12="","",'各会計、関係団体の財政状況及び健全化判断比率'!BS12)</f>
        <v>株式会社グリーンピア蒜山</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2">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19</v>
      </c>
      <c r="BX40" s="456"/>
      <c r="BY40" s="457" t="str">
        <f>IF('各会計、関係団体の財政状況及び健全化判断比率'!B74="","",'各会計、関係団体の財政状況及び健全化判断比率'!B74)</f>
        <v>岡山県市町村税整理組合</v>
      </c>
      <c r="BZ40" s="457"/>
      <c r="CA40" s="457"/>
      <c r="CB40" s="457"/>
      <c r="CC40" s="457"/>
      <c r="CD40" s="457"/>
      <c r="CE40" s="457"/>
      <c r="CF40" s="457"/>
      <c r="CG40" s="457"/>
      <c r="CH40" s="457"/>
      <c r="CI40" s="457"/>
      <c r="CJ40" s="457"/>
      <c r="CK40" s="457"/>
      <c r="CL40" s="457"/>
      <c r="CM40" s="457"/>
      <c r="CN40" s="2"/>
      <c r="CO40" s="456">
        <f t="shared" si="5"/>
        <v>27</v>
      </c>
      <c r="CP40" s="456"/>
      <c r="CQ40" s="457" t="str">
        <f>IF('各会計、関係団体の財政状況及び健全化判断比率'!BS13="","",'各会計、関係団体の財政状況及び健全化判断比率'!BS13)</f>
        <v>株式会社グリーンズ</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2">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20</v>
      </c>
      <c r="BX41" s="456"/>
      <c r="BY41" s="457" t="str">
        <f>IF('各会計、関係団体の財政状況及び健全化判断比率'!B75="","",'各会計、関係団体の財政状況及び健全化判断比率'!B75)</f>
        <v>岡山県中部環境施設組合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2">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2">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ht="13" x14ac:dyDescent="0.2">
      <c r="B46" s="1" t="s">
        <v>291</v>
      </c>
      <c r="E46" s="459" t="s">
        <v>295</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ht="13" x14ac:dyDescent="0.2">
      <c r="E47" s="459" t="s">
        <v>297</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ht="13" x14ac:dyDescent="0.2">
      <c r="E48" s="459" t="s">
        <v>299</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ht="13" x14ac:dyDescent="0.2">
      <c r="E49" s="459" t="s">
        <v>300</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ht="13" x14ac:dyDescent="0.2">
      <c r="E50" s="459" t="s">
        <v>207</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ht="13" x14ac:dyDescent="0.2">
      <c r="E51" s="459" t="s">
        <v>303</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ht="13" x14ac:dyDescent="0.2">
      <c r="E52" s="459" t="s">
        <v>305</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ht="13" x14ac:dyDescent="0.2">
      <c r="E53" s="459" t="s">
        <v>197</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2"/>
    <row r="55" spans="5:113" x14ac:dyDescent="0.2"/>
    <row r="56" spans="5:113" x14ac:dyDescent="0.2"/>
  </sheetData>
  <sheetProtection algorithmName="SHA-512" hashValue="mwC3uOVxNho0TkijWOgvii4ED41nn0t6EvcV7VW4Gx8L5iGHKsOaGrYFm1E8jVzDj1y7/uePyAKS2DGAiyPAGg==" saltValue="7HjcutiN7HZB3+2Nx84FBw=="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 zoomScale="70" zoomScaleNormal="70" zoomScaleSheetLayoutView="100" workbookViewId="0">
      <selection activeCell="K32" sqref="K32"/>
    </sheetView>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14</v>
      </c>
      <c r="C33" s="193"/>
      <c r="D33" s="193"/>
      <c r="E33" s="195" t="s">
        <v>17</v>
      </c>
      <c r="F33" s="196" t="s">
        <v>529</v>
      </c>
      <c r="G33" s="201" t="s">
        <v>530</v>
      </c>
      <c r="H33" s="201" t="s">
        <v>531</v>
      </c>
      <c r="I33" s="201" t="s">
        <v>532</v>
      </c>
      <c r="J33" s="205" t="s">
        <v>533</v>
      </c>
      <c r="K33" s="186"/>
      <c r="L33" s="186"/>
      <c r="M33" s="186"/>
      <c r="N33" s="186"/>
      <c r="O33" s="186"/>
      <c r="P33" s="186"/>
    </row>
    <row r="34" spans="1:16" ht="39" customHeight="1" x14ac:dyDescent="0.2">
      <c r="A34" s="186"/>
      <c r="B34" s="188"/>
      <c r="C34" s="1021" t="s">
        <v>464</v>
      </c>
      <c r="D34" s="1021"/>
      <c r="E34" s="1022"/>
      <c r="F34" s="197">
        <v>6.53</v>
      </c>
      <c r="G34" s="202">
        <v>6.92</v>
      </c>
      <c r="H34" s="202">
        <v>7.17</v>
      </c>
      <c r="I34" s="202">
        <v>8.5299999999999994</v>
      </c>
      <c r="J34" s="206">
        <v>9.76</v>
      </c>
      <c r="K34" s="186"/>
      <c r="L34" s="186"/>
      <c r="M34" s="186"/>
      <c r="N34" s="186"/>
      <c r="O34" s="186"/>
      <c r="P34" s="186"/>
    </row>
    <row r="35" spans="1:16" ht="39" customHeight="1" x14ac:dyDescent="0.2">
      <c r="A35" s="186"/>
      <c r="B35" s="189"/>
      <c r="C35" s="1023" t="s">
        <v>452</v>
      </c>
      <c r="D35" s="1023"/>
      <c r="E35" s="1024"/>
      <c r="F35" s="198">
        <v>6.47</v>
      </c>
      <c r="G35" s="203">
        <v>5.59</v>
      </c>
      <c r="H35" s="203">
        <v>4.5999999999999996</v>
      </c>
      <c r="I35" s="203">
        <v>7.11</v>
      </c>
      <c r="J35" s="207">
        <v>8.18</v>
      </c>
      <c r="K35" s="186"/>
      <c r="L35" s="186"/>
      <c r="M35" s="186"/>
      <c r="N35" s="186"/>
      <c r="O35" s="186"/>
      <c r="P35" s="186"/>
    </row>
    <row r="36" spans="1:16" ht="39" customHeight="1" x14ac:dyDescent="0.2">
      <c r="A36" s="186"/>
      <c r="B36" s="189"/>
      <c r="C36" s="1023" t="s">
        <v>461</v>
      </c>
      <c r="D36" s="1023"/>
      <c r="E36" s="1024"/>
      <c r="F36" s="198">
        <v>5.64</v>
      </c>
      <c r="G36" s="203">
        <v>6.04</v>
      </c>
      <c r="H36" s="203">
        <v>5.98</v>
      </c>
      <c r="I36" s="203">
        <v>4.99</v>
      </c>
      <c r="J36" s="207">
        <v>6.43</v>
      </c>
      <c r="K36" s="186"/>
      <c r="L36" s="186"/>
      <c r="M36" s="186"/>
      <c r="N36" s="186"/>
      <c r="O36" s="186"/>
      <c r="P36" s="186"/>
    </row>
    <row r="37" spans="1:16" ht="39" customHeight="1" x14ac:dyDescent="0.2">
      <c r="A37" s="186"/>
      <c r="B37" s="189"/>
      <c r="C37" s="1023" t="s">
        <v>460</v>
      </c>
      <c r="D37" s="1023"/>
      <c r="E37" s="1024"/>
      <c r="F37" s="198">
        <v>0.78</v>
      </c>
      <c r="G37" s="203">
        <v>0.49</v>
      </c>
      <c r="H37" s="203">
        <v>0.66</v>
      </c>
      <c r="I37" s="203">
        <v>1.06</v>
      </c>
      <c r="J37" s="207">
        <v>1.63</v>
      </c>
      <c r="K37" s="186"/>
      <c r="L37" s="186"/>
      <c r="M37" s="186"/>
      <c r="N37" s="186"/>
      <c r="O37" s="186"/>
      <c r="P37" s="186"/>
    </row>
    <row r="38" spans="1:16" ht="39" customHeight="1" x14ac:dyDescent="0.2">
      <c r="A38" s="186"/>
      <c r="B38" s="189"/>
      <c r="C38" s="1023" t="s">
        <v>128</v>
      </c>
      <c r="D38" s="1023"/>
      <c r="E38" s="1024"/>
      <c r="F38" s="198">
        <v>1.1499999999999999</v>
      </c>
      <c r="G38" s="203">
        <v>0.77</v>
      </c>
      <c r="H38" s="203">
        <v>0.77</v>
      </c>
      <c r="I38" s="203">
        <v>0.63</v>
      </c>
      <c r="J38" s="207">
        <v>1.47</v>
      </c>
      <c r="K38" s="186"/>
      <c r="L38" s="186"/>
      <c r="M38" s="186"/>
      <c r="N38" s="186"/>
      <c r="O38" s="186"/>
      <c r="P38" s="186"/>
    </row>
    <row r="39" spans="1:16" ht="39" customHeight="1" x14ac:dyDescent="0.2">
      <c r="A39" s="186"/>
      <c r="B39" s="189"/>
      <c r="C39" s="1023" t="s">
        <v>115</v>
      </c>
      <c r="D39" s="1023"/>
      <c r="E39" s="1024"/>
      <c r="F39" s="198">
        <v>0.19</v>
      </c>
      <c r="G39" s="203">
        <v>0.21</v>
      </c>
      <c r="H39" s="203">
        <v>0.2</v>
      </c>
      <c r="I39" s="203">
        <v>0.16</v>
      </c>
      <c r="J39" s="207">
        <v>0.1</v>
      </c>
      <c r="K39" s="186"/>
      <c r="L39" s="186"/>
      <c r="M39" s="186"/>
      <c r="N39" s="186"/>
      <c r="O39" s="186"/>
      <c r="P39" s="186"/>
    </row>
    <row r="40" spans="1:16" ht="39" customHeight="1" x14ac:dyDescent="0.2">
      <c r="A40" s="186"/>
      <c r="B40" s="189"/>
      <c r="C40" s="1023" t="s">
        <v>108</v>
      </c>
      <c r="D40" s="1023"/>
      <c r="E40" s="1024"/>
      <c r="F40" s="198">
        <v>7.0000000000000007E-2</v>
      </c>
      <c r="G40" s="203">
        <v>0.1</v>
      </c>
      <c r="H40" s="203">
        <v>0.04</v>
      </c>
      <c r="I40" s="203">
        <v>0.01</v>
      </c>
      <c r="J40" s="207">
        <v>0.06</v>
      </c>
      <c r="K40" s="186"/>
      <c r="L40" s="186"/>
      <c r="M40" s="186"/>
      <c r="N40" s="186"/>
      <c r="O40" s="186"/>
      <c r="P40" s="186"/>
    </row>
    <row r="41" spans="1:16" ht="39" customHeight="1" x14ac:dyDescent="0.2">
      <c r="A41" s="186"/>
      <c r="B41" s="189"/>
      <c r="C41" s="1023" t="s">
        <v>187</v>
      </c>
      <c r="D41" s="1023"/>
      <c r="E41" s="1024"/>
      <c r="F41" s="198">
        <v>0.01</v>
      </c>
      <c r="G41" s="203">
        <v>0</v>
      </c>
      <c r="H41" s="203">
        <v>0</v>
      </c>
      <c r="I41" s="203">
        <v>0</v>
      </c>
      <c r="J41" s="207">
        <v>0</v>
      </c>
      <c r="K41" s="186"/>
      <c r="L41" s="186"/>
      <c r="M41" s="186"/>
      <c r="N41" s="186"/>
      <c r="O41" s="186"/>
      <c r="P41" s="186"/>
    </row>
    <row r="42" spans="1:16" ht="39" customHeight="1" x14ac:dyDescent="0.2">
      <c r="A42" s="186"/>
      <c r="B42" s="190"/>
      <c r="C42" s="1023" t="s">
        <v>537</v>
      </c>
      <c r="D42" s="1023"/>
      <c r="E42" s="1024"/>
      <c r="F42" s="198" t="s">
        <v>210</v>
      </c>
      <c r="G42" s="203" t="s">
        <v>210</v>
      </c>
      <c r="H42" s="203" t="s">
        <v>210</v>
      </c>
      <c r="I42" s="203" t="s">
        <v>210</v>
      </c>
      <c r="J42" s="207" t="s">
        <v>210</v>
      </c>
      <c r="K42" s="186"/>
      <c r="L42" s="186"/>
      <c r="M42" s="186"/>
      <c r="N42" s="186"/>
      <c r="O42" s="186"/>
      <c r="P42" s="186"/>
    </row>
    <row r="43" spans="1:16" ht="39" customHeight="1" x14ac:dyDescent="0.2">
      <c r="A43" s="186"/>
      <c r="B43" s="191"/>
      <c r="C43" s="1025" t="s">
        <v>489</v>
      </c>
      <c r="D43" s="1025"/>
      <c r="E43" s="1026"/>
      <c r="F43" s="199">
        <v>1.04</v>
      </c>
      <c r="G43" s="204">
        <v>0.12</v>
      </c>
      <c r="H43" s="204">
        <v>0.01</v>
      </c>
      <c r="I43" s="204">
        <v>0.01</v>
      </c>
      <c r="J43" s="208">
        <v>0.01</v>
      </c>
      <c r="K43" s="186"/>
      <c r="L43" s="186"/>
      <c r="M43" s="186"/>
      <c r="N43" s="186"/>
      <c r="O43" s="186"/>
      <c r="P43" s="186"/>
    </row>
    <row r="44" spans="1:16" ht="39" customHeight="1" x14ac:dyDescent="0.2">
      <c r="A44" s="186"/>
      <c r="B44" s="192" t="s">
        <v>20</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CxPr4NCjH7/VzOn7EH23RuQkesHsn7ulLUHjb84ODutOWVXo5XSkCCG4jp4/Qf4SS5ek7CfUYTLy9F+DTlENSg==" saltValue="pGID083goaNBxyPDgfZdU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election activeCell="P56" sqref="P56"/>
    </sheetView>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24</v>
      </c>
      <c r="P43" s="85"/>
      <c r="Q43" s="85"/>
      <c r="R43" s="85"/>
      <c r="S43" s="85"/>
      <c r="T43" s="85"/>
      <c r="U43" s="85"/>
    </row>
    <row r="44" spans="1:21" ht="30.75" customHeight="1" x14ac:dyDescent="0.25">
      <c r="A44" s="85"/>
      <c r="B44" s="209" t="s">
        <v>28</v>
      </c>
      <c r="C44" s="215"/>
      <c r="D44" s="215"/>
      <c r="E44" s="223"/>
      <c r="F44" s="223"/>
      <c r="G44" s="223"/>
      <c r="H44" s="223"/>
      <c r="I44" s="223"/>
      <c r="J44" s="226" t="s">
        <v>17</v>
      </c>
      <c r="K44" s="228" t="s">
        <v>529</v>
      </c>
      <c r="L44" s="237" t="s">
        <v>530</v>
      </c>
      <c r="M44" s="237" t="s">
        <v>531</v>
      </c>
      <c r="N44" s="237" t="s">
        <v>532</v>
      </c>
      <c r="O44" s="246" t="s">
        <v>533</v>
      </c>
      <c r="P44" s="85"/>
      <c r="Q44" s="85"/>
      <c r="R44" s="85"/>
      <c r="S44" s="85"/>
      <c r="T44" s="85"/>
      <c r="U44" s="85"/>
    </row>
    <row r="45" spans="1:21" ht="30.75" customHeight="1" x14ac:dyDescent="0.2">
      <c r="A45" s="85"/>
      <c r="B45" s="1052" t="s">
        <v>29</v>
      </c>
      <c r="C45" s="1053"/>
      <c r="D45" s="218"/>
      <c r="E45" s="1027" t="s">
        <v>27</v>
      </c>
      <c r="F45" s="1027"/>
      <c r="G45" s="1027"/>
      <c r="H45" s="1027"/>
      <c r="I45" s="1027"/>
      <c r="J45" s="1028"/>
      <c r="K45" s="229">
        <v>4058</v>
      </c>
      <c r="L45" s="238">
        <v>3997</v>
      </c>
      <c r="M45" s="238">
        <v>4198</v>
      </c>
      <c r="N45" s="238">
        <v>4246</v>
      </c>
      <c r="O45" s="247">
        <v>4524</v>
      </c>
      <c r="P45" s="85"/>
      <c r="Q45" s="85"/>
      <c r="R45" s="85"/>
      <c r="S45" s="85"/>
      <c r="T45" s="85"/>
      <c r="U45" s="85"/>
    </row>
    <row r="46" spans="1:21" ht="30.75" customHeight="1" x14ac:dyDescent="0.2">
      <c r="A46" s="85"/>
      <c r="B46" s="1054"/>
      <c r="C46" s="1055"/>
      <c r="D46" s="219"/>
      <c r="E46" s="1029" t="s">
        <v>30</v>
      </c>
      <c r="F46" s="1029"/>
      <c r="G46" s="1029"/>
      <c r="H46" s="1029"/>
      <c r="I46" s="1029"/>
      <c r="J46" s="1030"/>
      <c r="K46" s="230" t="s">
        <v>210</v>
      </c>
      <c r="L46" s="239" t="s">
        <v>210</v>
      </c>
      <c r="M46" s="239" t="s">
        <v>210</v>
      </c>
      <c r="N46" s="239" t="s">
        <v>210</v>
      </c>
      <c r="O46" s="248" t="s">
        <v>210</v>
      </c>
      <c r="P46" s="85"/>
      <c r="Q46" s="85"/>
      <c r="R46" s="85"/>
      <c r="S46" s="85"/>
      <c r="T46" s="85"/>
      <c r="U46" s="85"/>
    </row>
    <row r="47" spans="1:21" ht="30.75" customHeight="1" x14ac:dyDescent="0.2">
      <c r="A47" s="85"/>
      <c r="B47" s="1054"/>
      <c r="C47" s="1055"/>
      <c r="D47" s="219"/>
      <c r="E47" s="1029" t="s">
        <v>33</v>
      </c>
      <c r="F47" s="1029"/>
      <c r="G47" s="1029"/>
      <c r="H47" s="1029"/>
      <c r="I47" s="1029"/>
      <c r="J47" s="1030"/>
      <c r="K47" s="230" t="s">
        <v>210</v>
      </c>
      <c r="L47" s="239" t="s">
        <v>210</v>
      </c>
      <c r="M47" s="239" t="s">
        <v>210</v>
      </c>
      <c r="N47" s="239" t="s">
        <v>210</v>
      </c>
      <c r="O47" s="248" t="s">
        <v>210</v>
      </c>
      <c r="P47" s="85"/>
      <c r="Q47" s="85"/>
      <c r="R47" s="85"/>
      <c r="S47" s="85"/>
      <c r="T47" s="85"/>
      <c r="U47" s="85"/>
    </row>
    <row r="48" spans="1:21" ht="30.75" customHeight="1" x14ac:dyDescent="0.2">
      <c r="A48" s="85"/>
      <c r="B48" s="1054"/>
      <c r="C48" s="1055"/>
      <c r="D48" s="219"/>
      <c r="E48" s="1029" t="s">
        <v>39</v>
      </c>
      <c r="F48" s="1029"/>
      <c r="G48" s="1029"/>
      <c r="H48" s="1029"/>
      <c r="I48" s="1029"/>
      <c r="J48" s="1030"/>
      <c r="K48" s="230">
        <v>1643</v>
      </c>
      <c r="L48" s="239">
        <v>1548</v>
      </c>
      <c r="M48" s="239">
        <v>1435</v>
      </c>
      <c r="N48" s="239">
        <v>1412</v>
      </c>
      <c r="O48" s="248">
        <v>1402</v>
      </c>
      <c r="P48" s="85"/>
      <c r="Q48" s="85"/>
      <c r="R48" s="85"/>
      <c r="S48" s="85"/>
      <c r="T48" s="85"/>
      <c r="U48" s="85"/>
    </row>
    <row r="49" spans="1:21" ht="30.75" customHeight="1" x14ac:dyDescent="0.2">
      <c r="A49" s="85"/>
      <c r="B49" s="1054"/>
      <c r="C49" s="1055"/>
      <c r="D49" s="219"/>
      <c r="E49" s="1029" t="s">
        <v>0</v>
      </c>
      <c r="F49" s="1029"/>
      <c r="G49" s="1029"/>
      <c r="H49" s="1029"/>
      <c r="I49" s="1029"/>
      <c r="J49" s="1030"/>
      <c r="K49" s="230">
        <v>12</v>
      </c>
      <c r="L49" s="239">
        <v>12</v>
      </c>
      <c r="M49" s="239">
        <v>12</v>
      </c>
      <c r="N49" s="239">
        <v>12</v>
      </c>
      <c r="O49" s="248">
        <v>12</v>
      </c>
      <c r="P49" s="85"/>
      <c r="Q49" s="85"/>
      <c r="R49" s="85"/>
      <c r="S49" s="85"/>
      <c r="T49" s="85"/>
      <c r="U49" s="85"/>
    </row>
    <row r="50" spans="1:21" ht="30.75" customHeight="1" x14ac:dyDescent="0.2">
      <c r="A50" s="85"/>
      <c r="B50" s="1054"/>
      <c r="C50" s="1055"/>
      <c r="D50" s="219"/>
      <c r="E50" s="1029" t="s">
        <v>41</v>
      </c>
      <c r="F50" s="1029"/>
      <c r="G50" s="1029"/>
      <c r="H50" s="1029"/>
      <c r="I50" s="1029"/>
      <c r="J50" s="1030"/>
      <c r="K50" s="230">
        <v>5</v>
      </c>
      <c r="L50" s="239">
        <v>4</v>
      </c>
      <c r="M50" s="239">
        <v>3</v>
      </c>
      <c r="N50" s="239">
        <v>2</v>
      </c>
      <c r="O50" s="248">
        <v>1</v>
      </c>
      <c r="P50" s="85"/>
      <c r="Q50" s="85"/>
      <c r="R50" s="85"/>
      <c r="S50" s="85"/>
      <c r="T50" s="85"/>
      <c r="U50" s="85"/>
    </row>
    <row r="51" spans="1:21" ht="30.75" customHeight="1" x14ac:dyDescent="0.2">
      <c r="A51" s="85"/>
      <c r="B51" s="1056"/>
      <c r="C51" s="1057"/>
      <c r="D51" s="220"/>
      <c r="E51" s="1029" t="s">
        <v>45</v>
      </c>
      <c r="F51" s="1029"/>
      <c r="G51" s="1029"/>
      <c r="H51" s="1029"/>
      <c r="I51" s="1029"/>
      <c r="J51" s="1030"/>
      <c r="K51" s="230" t="s">
        <v>210</v>
      </c>
      <c r="L51" s="239" t="s">
        <v>210</v>
      </c>
      <c r="M51" s="239" t="s">
        <v>210</v>
      </c>
      <c r="N51" s="239" t="s">
        <v>210</v>
      </c>
      <c r="O51" s="248" t="s">
        <v>210</v>
      </c>
      <c r="P51" s="85"/>
      <c r="Q51" s="85"/>
      <c r="R51" s="85"/>
      <c r="S51" s="85"/>
      <c r="T51" s="85"/>
      <c r="U51" s="85"/>
    </row>
    <row r="52" spans="1:21" ht="30.75" customHeight="1" x14ac:dyDescent="0.2">
      <c r="A52" s="85"/>
      <c r="B52" s="1031" t="s">
        <v>47</v>
      </c>
      <c r="C52" s="1032"/>
      <c r="D52" s="220"/>
      <c r="E52" s="1029" t="s">
        <v>48</v>
      </c>
      <c r="F52" s="1029"/>
      <c r="G52" s="1029"/>
      <c r="H52" s="1029"/>
      <c r="I52" s="1029"/>
      <c r="J52" s="1030"/>
      <c r="K52" s="230">
        <v>4097</v>
      </c>
      <c r="L52" s="239">
        <v>4004</v>
      </c>
      <c r="M52" s="239">
        <v>3990</v>
      </c>
      <c r="N52" s="239">
        <v>3985</v>
      </c>
      <c r="O52" s="248">
        <v>4144</v>
      </c>
      <c r="P52" s="85"/>
      <c r="Q52" s="85"/>
      <c r="R52" s="85"/>
      <c r="S52" s="85"/>
      <c r="T52" s="85"/>
      <c r="U52" s="85"/>
    </row>
    <row r="53" spans="1:21" ht="30.75" customHeight="1" x14ac:dyDescent="0.2">
      <c r="A53" s="85"/>
      <c r="B53" s="1033" t="s">
        <v>49</v>
      </c>
      <c r="C53" s="1034"/>
      <c r="D53" s="221"/>
      <c r="E53" s="1035" t="s">
        <v>52</v>
      </c>
      <c r="F53" s="1035"/>
      <c r="G53" s="1035"/>
      <c r="H53" s="1035"/>
      <c r="I53" s="1035"/>
      <c r="J53" s="1036"/>
      <c r="K53" s="231">
        <v>1621</v>
      </c>
      <c r="L53" s="240">
        <v>1557</v>
      </c>
      <c r="M53" s="240">
        <v>1658</v>
      </c>
      <c r="N53" s="240">
        <v>1687</v>
      </c>
      <c r="O53" s="249">
        <v>1795</v>
      </c>
      <c r="P53" s="85"/>
      <c r="Q53" s="85"/>
      <c r="R53" s="85"/>
      <c r="S53" s="85"/>
      <c r="T53" s="85"/>
      <c r="U53" s="85"/>
    </row>
    <row r="54" spans="1:21" ht="24" customHeight="1" x14ac:dyDescent="0.25">
      <c r="A54" s="85"/>
      <c r="B54" s="210" t="s">
        <v>57</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62</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6</v>
      </c>
      <c r="C56" s="216"/>
      <c r="D56" s="216"/>
      <c r="E56" s="216"/>
      <c r="F56" s="216"/>
      <c r="G56" s="216"/>
      <c r="H56" s="216"/>
      <c r="I56" s="216"/>
      <c r="J56" s="216"/>
      <c r="K56" s="232"/>
      <c r="L56" s="232"/>
      <c r="M56" s="232"/>
      <c r="N56" s="232"/>
      <c r="O56" s="250" t="s">
        <v>538</v>
      </c>
      <c r="P56" s="85"/>
      <c r="Q56" s="85"/>
      <c r="R56" s="85"/>
      <c r="S56" s="85"/>
      <c r="T56" s="85"/>
      <c r="U56" s="85"/>
    </row>
    <row r="57" spans="1:21" ht="31.5" customHeight="1" x14ac:dyDescent="0.25">
      <c r="A57" s="85"/>
      <c r="B57" s="212"/>
      <c r="C57" s="217"/>
      <c r="D57" s="217"/>
      <c r="E57" s="224"/>
      <c r="F57" s="224"/>
      <c r="G57" s="224"/>
      <c r="H57" s="224"/>
      <c r="I57" s="224"/>
      <c r="J57" s="227" t="s">
        <v>17</v>
      </c>
      <c r="K57" s="233" t="s">
        <v>529</v>
      </c>
      <c r="L57" s="241" t="s">
        <v>530</v>
      </c>
      <c r="M57" s="241" t="s">
        <v>531</v>
      </c>
      <c r="N57" s="241" t="s">
        <v>532</v>
      </c>
      <c r="O57" s="251" t="s">
        <v>533</v>
      </c>
      <c r="P57" s="85"/>
      <c r="Q57" s="85"/>
      <c r="R57" s="85"/>
      <c r="S57" s="85"/>
      <c r="T57" s="85"/>
      <c r="U57" s="85"/>
    </row>
    <row r="58" spans="1:21" ht="31.5" customHeight="1" x14ac:dyDescent="0.2">
      <c r="B58" s="1046" t="s">
        <v>63</v>
      </c>
      <c r="C58" s="1047"/>
      <c r="D58" s="1037" t="s">
        <v>67</v>
      </c>
      <c r="E58" s="1038"/>
      <c r="F58" s="1038"/>
      <c r="G58" s="1038"/>
      <c r="H58" s="1038"/>
      <c r="I58" s="1038"/>
      <c r="J58" s="1039"/>
      <c r="K58" s="234"/>
      <c r="L58" s="242"/>
      <c r="M58" s="242"/>
      <c r="N58" s="242"/>
      <c r="O58" s="252"/>
    </row>
    <row r="59" spans="1:21" ht="31.5" customHeight="1" x14ac:dyDescent="0.2">
      <c r="B59" s="1048"/>
      <c r="C59" s="1049"/>
      <c r="D59" s="1040" t="s">
        <v>12</v>
      </c>
      <c r="E59" s="1041"/>
      <c r="F59" s="1041"/>
      <c r="G59" s="1041"/>
      <c r="H59" s="1041"/>
      <c r="I59" s="1041"/>
      <c r="J59" s="1042"/>
      <c r="K59" s="235"/>
      <c r="L59" s="243"/>
      <c r="M59" s="243"/>
      <c r="N59" s="243"/>
      <c r="O59" s="253"/>
    </row>
    <row r="60" spans="1:21" ht="31.5" customHeight="1" x14ac:dyDescent="0.2">
      <c r="B60" s="1050"/>
      <c r="C60" s="1051"/>
      <c r="D60" s="1043" t="s">
        <v>69</v>
      </c>
      <c r="E60" s="1044"/>
      <c r="F60" s="1044"/>
      <c r="G60" s="1044"/>
      <c r="H60" s="1044"/>
      <c r="I60" s="1044"/>
      <c r="J60" s="1045"/>
      <c r="K60" s="236"/>
      <c r="L60" s="244"/>
      <c r="M60" s="244"/>
      <c r="N60" s="244"/>
      <c r="O60" s="254"/>
    </row>
    <row r="61" spans="1:21" ht="24" customHeight="1" x14ac:dyDescent="0.2">
      <c r="B61" s="213"/>
      <c r="C61" s="213"/>
      <c r="D61" s="222" t="s">
        <v>46</v>
      </c>
      <c r="E61" s="225"/>
      <c r="F61" s="225"/>
      <c r="G61" s="225"/>
      <c r="H61" s="225"/>
      <c r="I61" s="225"/>
      <c r="J61" s="225"/>
      <c r="K61" s="225"/>
      <c r="L61" s="225"/>
      <c r="M61" s="225"/>
      <c r="N61" s="225"/>
      <c r="O61" s="225"/>
    </row>
    <row r="62" spans="1:21" ht="24" customHeight="1" x14ac:dyDescent="0.2">
      <c r="B62" s="214"/>
      <c r="C62" s="214"/>
      <c r="D62" s="222" t="s">
        <v>40</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V9/QpFdLYb8JKgL3s9p63RmRSRAN+0VwMjreX+D8tA8oBsvrFxkJbDwelGZRPdZx2YuSODDZcIf8OWvsAjFiIw==" saltValue="yeRp12KgL+UgDCJTn6sBc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24</v>
      </c>
    </row>
    <row r="40" spans="2:13" ht="27.75" customHeight="1" x14ac:dyDescent="0.25">
      <c r="B40" s="209" t="s">
        <v>28</v>
      </c>
      <c r="C40" s="215"/>
      <c r="D40" s="215"/>
      <c r="E40" s="223"/>
      <c r="F40" s="223"/>
      <c r="G40" s="223"/>
      <c r="H40" s="226" t="s">
        <v>17</v>
      </c>
      <c r="I40" s="228" t="s">
        <v>529</v>
      </c>
      <c r="J40" s="237" t="s">
        <v>530</v>
      </c>
      <c r="K40" s="237" t="s">
        <v>531</v>
      </c>
      <c r="L40" s="237" t="s">
        <v>532</v>
      </c>
      <c r="M40" s="266" t="s">
        <v>533</v>
      </c>
    </row>
    <row r="41" spans="2:13" ht="27.75" customHeight="1" x14ac:dyDescent="0.2">
      <c r="B41" s="1052" t="s">
        <v>35</v>
      </c>
      <c r="C41" s="1053"/>
      <c r="D41" s="218"/>
      <c r="E41" s="1058" t="s">
        <v>70</v>
      </c>
      <c r="F41" s="1058"/>
      <c r="G41" s="1058"/>
      <c r="H41" s="1059"/>
      <c r="I41" s="259">
        <v>38085</v>
      </c>
      <c r="J41" s="263">
        <v>37376</v>
      </c>
      <c r="K41" s="263">
        <v>35929</v>
      </c>
      <c r="L41" s="263">
        <v>35432</v>
      </c>
      <c r="M41" s="267">
        <v>34045</v>
      </c>
    </row>
    <row r="42" spans="2:13" ht="27.75" customHeight="1" x14ac:dyDescent="0.2">
      <c r="B42" s="1054"/>
      <c r="C42" s="1055"/>
      <c r="D42" s="219"/>
      <c r="E42" s="1060" t="s">
        <v>79</v>
      </c>
      <c r="F42" s="1060"/>
      <c r="G42" s="1060"/>
      <c r="H42" s="1061"/>
      <c r="I42" s="260">
        <v>41</v>
      </c>
      <c r="J42" s="264">
        <v>32</v>
      </c>
      <c r="K42" s="264">
        <v>50</v>
      </c>
      <c r="L42" s="264">
        <v>44</v>
      </c>
      <c r="M42" s="268">
        <v>40</v>
      </c>
    </row>
    <row r="43" spans="2:13" ht="27.75" customHeight="1" x14ac:dyDescent="0.2">
      <c r="B43" s="1054"/>
      <c r="C43" s="1055"/>
      <c r="D43" s="219"/>
      <c r="E43" s="1060" t="s">
        <v>80</v>
      </c>
      <c r="F43" s="1060"/>
      <c r="G43" s="1060"/>
      <c r="H43" s="1061"/>
      <c r="I43" s="260">
        <v>15996</v>
      </c>
      <c r="J43" s="264">
        <v>14873</v>
      </c>
      <c r="K43" s="264">
        <v>12428</v>
      </c>
      <c r="L43" s="264">
        <v>12181</v>
      </c>
      <c r="M43" s="268">
        <v>11374</v>
      </c>
    </row>
    <row r="44" spans="2:13" ht="27.75" customHeight="1" x14ac:dyDescent="0.2">
      <c r="B44" s="1054"/>
      <c r="C44" s="1055"/>
      <c r="D44" s="219"/>
      <c r="E44" s="1060" t="s">
        <v>19</v>
      </c>
      <c r="F44" s="1060"/>
      <c r="G44" s="1060"/>
      <c r="H44" s="1061"/>
      <c r="I44" s="260">
        <v>155</v>
      </c>
      <c r="J44" s="264">
        <v>146</v>
      </c>
      <c r="K44" s="264">
        <v>137</v>
      </c>
      <c r="L44" s="264">
        <v>127</v>
      </c>
      <c r="M44" s="268">
        <v>118</v>
      </c>
    </row>
    <row r="45" spans="2:13" ht="27.75" customHeight="1" x14ac:dyDescent="0.2">
      <c r="B45" s="1054"/>
      <c r="C45" s="1055"/>
      <c r="D45" s="219"/>
      <c r="E45" s="1060" t="s">
        <v>83</v>
      </c>
      <c r="F45" s="1060"/>
      <c r="G45" s="1060"/>
      <c r="H45" s="1061"/>
      <c r="I45" s="260">
        <v>5109</v>
      </c>
      <c r="J45" s="264">
        <v>5116</v>
      </c>
      <c r="K45" s="264">
        <v>5070</v>
      </c>
      <c r="L45" s="264">
        <v>5063</v>
      </c>
      <c r="M45" s="268">
        <v>5086</v>
      </c>
    </row>
    <row r="46" spans="2:13" ht="27.75" customHeight="1" x14ac:dyDescent="0.2">
      <c r="B46" s="1054"/>
      <c r="C46" s="1055"/>
      <c r="D46" s="220"/>
      <c r="E46" s="1060" t="s">
        <v>82</v>
      </c>
      <c r="F46" s="1060"/>
      <c r="G46" s="1060"/>
      <c r="H46" s="1061"/>
      <c r="I46" s="260">
        <v>3</v>
      </c>
      <c r="J46" s="264">
        <v>3</v>
      </c>
      <c r="K46" s="264">
        <v>0</v>
      </c>
      <c r="L46" s="264">
        <v>0</v>
      </c>
      <c r="M46" s="268">
        <v>0</v>
      </c>
    </row>
    <row r="47" spans="2:13" ht="27.75" customHeight="1" x14ac:dyDescent="0.2">
      <c r="B47" s="1054"/>
      <c r="C47" s="1055"/>
      <c r="D47" s="256"/>
      <c r="E47" s="1062" t="s">
        <v>85</v>
      </c>
      <c r="F47" s="1063"/>
      <c r="G47" s="1063"/>
      <c r="H47" s="1064"/>
      <c r="I47" s="260" t="s">
        <v>210</v>
      </c>
      <c r="J47" s="264" t="s">
        <v>210</v>
      </c>
      <c r="K47" s="264" t="s">
        <v>210</v>
      </c>
      <c r="L47" s="264" t="s">
        <v>210</v>
      </c>
      <c r="M47" s="268" t="s">
        <v>210</v>
      </c>
    </row>
    <row r="48" spans="2:13" ht="27.75" customHeight="1" x14ac:dyDescent="0.2">
      <c r="B48" s="1054"/>
      <c r="C48" s="1055"/>
      <c r="D48" s="219"/>
      <c r="E48" s="1060" t="s">
        <v>58</v>
      </c>
      <c r="F48" s="1060"/>
      <c r="G48" s="1060"/>
      <c r="H48" s="1061"/>
      <c r="I48" s="260" t="s">
        <v>210</v>
      </c>
      <c r="J48" s="264" t="s">
        <v>210</v>
      </c>
      <c r="K48" s="264" t="s">
        <v>210</v>
      </c>
      <c r="L48" s="264" t="s">
        <v>210</v>
      </c>
      <c r="M48" s="268" t="s">
        <v>210</v>
      </c>
    </row>
    <row r="49" spans="2:13" ht="27.75" customHeight="1" x14ac:dyDescent="0.2">
      <c r="B49" s="1056"/>
      <c r="C49" s="1057"/>
      <c r="D49" s="219"/>
      <c r="E49" s="1060" t="s">
        <v>89</v>
      </c>
      <c r="F49" s="1060"/>
      <c r="G49" s="1060"/>
      <c r="H49" s="1061"/>
      <c r="I49" s="260" t="s">
        <v>210</v>
      </c>
      <c r="J49" s="264" t="s">
        <v>210</v>
      </c>
      <c r="K49" s="264" t="s">
        <v>210</v>
      </c>
      <c r="L49" s="264" t="s">
        <v>210</v>
      </c>
      <c r="M49" s="268" t="s">
        <v>210</v>
      </c>
    </row>
    <row r="50" spans="2:13" ht="27.75" customHeight="1" x14ac:dyDescent="0.2">
      <c r="B50" s="1067" t="s">
        <v>91</v>
      </c>
      <c r="C50" s="1068"/>
      <c r="D50" s="257"/>
      <c r="E50" s="1060" t="s">
        <v>93</v>
      </c>
      <c r="F50" s="1060"/>
      <c r="G50" s="1060"/>
      <c r="H50" s="1061"/>
      <c r="I50" s="260">
        <v>26927</v>
      </c>
      <c r="J50" s="264">
        <v>28170</v>
      </c>
      <c r="K50" s="264">
        <v>28222</v>
      </c>
      <c r="L50" s="264">
        <v>29359</v>
      </c>
      <c r="M50" s="268">
        <v>29642</v>
      </c>
    </row>
    <row r="51" spans="2:13" ht="27.75" customHeight="1" x14ac:dyDescent="0.2">
      <c r="B51" s="1054"/>
      <c r="C51" s="1055"/>
      <c r="D51" s="219"/>
      <c r="E51" s="1060" t="s">
        <v>96</v>
      </c>
      <c r="F51" s="1060"/>
      <c r="G51" s="1060"/>
      <c r="H51" s="1061"/>
      <c r="I51" s="260">
        <v>326</v>
      </c>
      <c r="J51" s="264">
        <v>313</v>
      </c>
      <c r="K51" s="264">
        <v>279</v>
      </c>
      <c r="L51" s="264">
        <v>233</v>
      </c>
      <c r="M51" s="268">
        <v>190</v>
      </c>
    </row>
    <row r="52" spans="2:13" ht="27.75" customHeight="1" x14ac:dyDescent="0.2">
      <c r="B52" s="1056"/>
      <c r="C52" s="1057"/>
      <c r="D52" s="219"/>
      <c r="E52" s="1060" t="s">
        <v>43</v>
      </c>
      <c r="F52" s="1060"/>
      <c r="G52" s="1060"/>
      <c r="H52" s="1061"/>
      <c r="I52" s="260">
        <v>38230</v>
      </c>
      <c r="J52" s="264">
        <v>37116</v>
      </c>
      <c r="K52" s="264">
        <v>36527</v>
      </c>
      <c r="L52" s="264">
        <v>36139</v>
      </c>
      <c r="M52" s="268">
        <v>35234</v>
      </c>
    </row>
    <row r="53" spans="2:13" ht="27.75" customHeight="1" x14ac:dyDescent="0.2">
      <c r="B53" s="1033" t="s">
        <v>49</v>
      </c>
      <c r="C53" s="1034"/>
      <c r="D53" s="221"/>
      <c r="E53" s="1065" t="s">
        <v>98</v>
      </c>
      <c r="F53" s="1065"/>
      <c r="G53" s="1065"/>
      <c r="H53" s="1066"/>
      <c r="I53" s="261">
        <v>-6094</v>
      </c>
      <c r="J53" s="265">
        <v>-8053</v>
      </c>
      <c r="K53" s="265">
        <v>-11415</v>
      </c>
      <c r="L53" s="265">
        <v>-12883</v>
      </c>
      <c r="M53" s="269">
        <v>-14403</v>
      </c>
    </row>
    <row r="54" spans="2:13" ht="27.75" customHeight="1" x14ac:dyDescent="0.25">
      <c r="B54" s="255" t="s">
        <v>72</v>
      </c>
      <c r="C54" s="192"/>
      <c r="D54" s="192"/>
      <c r="E54" s="258"/>
      <c r="F54" s="258"/>
      <c r="G54" s="258"/>
      <c r="H54" s="258"/>
      <c r="I54" s="262"/>
      <c r="J54" s="262"/>
      <c r="K54" s="262"/>
      <c r="L54" s="262"/>
      <c r="M54" s="262"/>
    </row>
    <row r="55" spans="2:13" ht="13" x14ac:dyDescent="0.2"/>
  </sheetData>
  <sheetProtection algorithmName="SHA-512" hashValue="1Psb0c0wv+1Jen+7qo0QswDpS+0DKmFGkRBbxBCgJBlHguxsKJpuDb1XJ0j/9cHwN7W4M3ofUY+6NecUM001Zw==" saltValue="nftDKFc3aXUkjzH9KjIB2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1" sqref="H61"/>
    </sheetView>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94</v>
      </c>
    </row>
    <row r="54" spans="2:8" ht="29.25" customHeight="1" x14ac:dyDescent="0.3">
      <c r="B54" s="270" t="s">
        <v>5</v>
      </c>
      <c r="C54" s="276"/>
      <c r="D54" s="276"/>
      <c r="E54" s="277" t="s">
        <v>17</v>
      </c>
      <c r="F54" s="278" t="s">
        <v>531</v>
      </c>
      <c r="G54" s="278" t="s">
        <v>532</v>
      </c>
      <c r="H54" s="286" t="s">
        <v>533</v>
      </c>
    </row>
    <row r="55" spans="2:8" ht="52.5" customHeight="1" x14ac:dyDescent="0.2">
      <c r="B55" s="271"/>
      <c r="C55" s="1069" t="s">
        <v>102</v>
      </c>
      <c r="D55" s="1069"/>
      <c r="E55" s="1070"/>
      <c r="F55" s="279">
        <v>9757</v>
      </c>
      <c r="G55" s="279">
        <v>9776</v>
      </c>
      <c r="H55" s="287">
        <v>9773</v>
      </c>
    </row>
    <row r="56" spans="2:8" ht="52.5" customHeight="1" x14ac:dyDescent="0.2">
      <c r="B56" s="272"/>
      <c r="C56" s="1071" t="s">
        <v>105</v>
      </c>
      <c r="D56" s="1071"/>
      <c r="E56" s="1072"/>
      <c r="F56" s="280">
        <v>3103</v>
      </c>
      <c r="G56" s="280">
        <v>2983</v>
      </c>
      <c r="H56" s="288">
        <v>2951</v>
      </c>
    </row>
    <row r="57" spans="2:8" ht="53.25" customHeight="1" x14ac:dyDescent="0.2">
      <c r="B57" s="272"/>
      <c r="C57" s="1073" t="s">
        <v>76</v>
      </c>
      <c r="D57" s="1073"/>
      <c r="E57" s="1074"/>
      <c r="F57" s="281">
        <v>17007</v>
      </c>
      <c r="G57" s="281">
        <v>18387</v>
      </c>
      <c r="H57" s="289">
        <v>18794</v>
      </c>
    </row>
    <row r="58" spans="2:8" ht="45.75" customHeight="1" x14ac:dyDescent="0.2">
      <c r="B58" s="273"/>
      <c r="C58" s="1075" t="s">
        <v>539</v>
      </c>
      <c r="D58" s="1076"/>
      <c r="E58" s="1077"/>
      <c r="F58" s="282">
        <v>11134</v>
      </c>
      <c r="G58" s="282">
        <v>12006</v>
      </c>
      <c r="H58" s="290">
        <v>11964</v>
      </c>
    </row>
    <row r="59" spans="2:8" ht="45.75" customHeight="1" x14ac:dyDescent="0.2">
      <c r="B59" s="273"/>
      <c r="C59" s="1075" t="s">
        <v>54</v>
      </c>
      <c r="D59" s="1076"/>
      <c r="E59" s="1077"/>
      <c r="F59" s="282">
        <v>2925</v>
      </c>
      <c r="G59" s="282">
        <v>3209</v>
      </c>
      <c r="H59" s="290">
        <v>3487</v>
      </c>
    </row>
    <row r="60" spans="2:8" ht="45.75" customHeight="1" x14ac:dyDescent="0.2">
      <c r="B60" s="273"/>
      <c r="C60" s="1075" t="s">
        <v>73</v>
      </c>
      <c r="D60" s="1076"/>
      <c r="E60" s="1077"/>
      <c r="F60" s="282">
        <v>1000</v>
      </c>
      <c r="G60" s="282">
        <v>989</v>
      </c>
      <c r="H60" s="290">
        <v>973</v>
      </c>
    </row>
    <row r="61" spans="2:8" ht="45.75" customHeight="1" x14ac:dyDescent="0.2">
      <c r="B61" s="273"/>
      <c r="C61" s="1075" t="s">
        <v>540</v>
      </c>
      <c r="D61" s="1076"/>
      <c r="E61" s="1077"/>
      <c r="F61" s="282">
        <v>789</v>
      </c>
      <c r="G61" s="282">
        <v>850</v>
      </c>
      <c r="H61" s="290">
        <v>907</v>
      </c>
    </row>
    <row r="62" spans="2:8" ht="45.75" customHeight="1" x14ac:dyDescent="0.2">
      <c r="B62" s="274"/>
      <c r="C62" s="1078" t="s">
        <v>541</v>
      </c>
      <c r="D62" s="1079"/>
      <c r="E62" s="1080"/>
      <c r="F62" s="283">
        <v>385</v>
      </c>
      <c r="G62" s="283">
        <v>369</v>
      </c>
      <c r="H62" s="291">
        <v>370</v>
      </c>
    </row>
    <row r="63" spans="2:8" ht="52.5" customHeight="1" x14ac:dyDescent="0.2">
      <c r="B63" s="275"/>
      <c r="C63" s="1081" t="s">
        <v>109</v>
      </c>
      <c r="D63" s="1081"/>
      <c r="E63" s="1082"/>
      <c r="F63" s="284">
        <v>29867</v>
      </c>
      <c r="G63" s="284">
        <v>31146</v>
      </c>
      <c r="H63" s="292">
        <v>31519</v>
      </c>
    </row>
    <row r="64" spans="2:8" ht="13" x14ac:dyDescent="0.2"/>
  </sheetData>
  <sheetProtection algorithmName="SHA-512" hashValue="QeCMDPW6AbwjQp/MpmSHP2EAGmmnwRflEU0uFGK8G+uHYjgk5sBbEj5xFIrAHFPnVoxk23Upa5ncYDjQ+FBjgw==" saltValue="R/jQXe4bFpkfE9Sdrroid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55</v>
      </c>
      <c r="E2" s="124"/>
      <c r="F2" s="308" t="s">
        <v>528</v>
      </c>
      <c r="G2" s="148"/>
      <c r="H2" s="158"/>
    </row>
    <row r="3" spans="1:8" x14ac:dyDescent="0.2">
      <c r="A3" s="114" t="s">
        <v>524</v>
      </c>
      <c r="B3" s="106"/>
      <c r="C3" s="301"/>
      <c r="D3" s="304">
        <v>74623</v>
      </c>
      <c r="E3" s="306"/>
      <c r="F3" s="309">
        <v>85173</v>
      </c>
      <c r="G3" s="311"/>
      <c r="H3" s="314"/>
    </row>
    <row r="4" spans="1:8" x14ac:dyDescent="0.2">
      <c r="A4" s="99"/>
      <c r="B4" s="105"/>
      <c r="C4" s="302"/>
      <c r="D4" s="305">
        <v>49390</v>
      </c>
      <c r="E4" s="307"/>
      <c r="F4" s="310">
        <v>43913</v>
      </c>
      <c r="G4" s="312"/>
      <c r="H4" s="315"/>
    </row>
    <row r="5" spans="1:8" x14ac:dyDescent="0.2">
      <c r="A5" s="114" t="s">
        <v>525</v>
      </c>
      <c r="B5" s="106"/>
      <c r="C5" s="301"/>
      <c r="D5" s="304">
        <v>79345</v>
      </c>
      <c r="E5" s="306"/>
      <c r="F5" s="309">
        <v>94081</v>
      </c>
      <c r="G5" s="311"/>
      <c r="H5" s="314"/>
    </row>
    <row r="6" spans="1:8" x14ac:dyDescent="0.2">
      <c r="A6" s="99"/>
      <c r="B6" s="105"/>
      <c r="C6" s="302"/>
      <c r="D6" s="305">
        <v>55797</v>
      </c>
      <c r="E6" s="307"/>
      <c r="F6" s="310">
        <v>48949</v>
      </c>
      <c r="G6" s="312"/>
      <c r="H6" s="315"/>
    </row>
    <row r="7" spans="1:8" x14ac:dyDescent="0.2">
      <c r="A7" s="114" t="s">
        <v>478</v>
      </c>
      <c r="B7" s="106"/>
      <c r="C7" s="301"/>
      <c r="D7" s="304">
        <v>128235</v>
      </c>
      <c r="E7" s="306"/>
      <c r="F7" s="309">
        <v>92632</v>
      </c>
      <c r="G7" s="311"/>
      <c r="H7" s="314"/>
    </row>
    <row r="8" spans="1:8" x14ac:dyDescent="0.2">
      <c r="A8" s="99"/>
      <c r="B8" s="105"/>
      <c r="C8" s="302"/>
      <c r="D8" s="305">
        <v>53926</v>
      </c>
      <c r="E8" s="307"/>
      <c r="F8" s="310">
        <v>47978</v>
      </c>
      <c r="G8" s="312"/>
      <c r="H8" s="315"/>
    </row>
    <row r="9" spans="1:8" x14ac:dyDescent="0.2">
      <c r="A9" s="114" t="s">
        <v>526</v>
      </c>
      <c r="B9" s="106"/>
      <c r="C9" s="301"/>
      <c r="D9" s="304">
        <v>125968</v>
      </c>
      <c r="E9" s="306"/>
      <c r="F9" s="309">
        <v>96469</v>
      </c>
      <c r="G9" s="311"/>
      <c r="H9" s="314"/>
    </row>
    <row r="10" spans="1:8" x14ac:dyDescent="0.2">
      <c r="A10" s="99"/>
      <c r="B10" s="105"/>
      <c r="C10" s="302"/>
      <c r="D10" s="305">
        <v>76951</v>
      </c>
      <c r="E10" s="307"/>
      <c r="F10" s="310">
        <v>49775</v>
      </c>
      <c r="G10" s="312"/>
      <c r="H10" s="315"/>
    </row>
    <row r="11" spans="1:8" x14ac:dyDescent="0.2">
      <c r="A11" s="114" t="s">
        <v>142</v>
      </c>
      <c r="B11" s="106"/>
      <c r="C11" s="301"/>
      <c r="D11" s="304">
        <v>116103</v>
      </c>
      <c r="E11" s="306"/>
      <c r="F11" s="309">
        <v>85743</v>
      </c>
      <c r="G11" s="311"/>
      <c r="H11" s="314"/>
    </row>
    <row r="12" spans="1:8" x14ac:dyDescent="0.2">
      <c r="A12" s="99"/>
      <c r="B12" s="105"/>
      <c r="C12" s="303"/>
      <c r="D12" s="305">
        <v>49691</v>
      </c>
      <c r="E12" s="307"/>
      <c r="F12" s="310">
        <v>45231</v>
      </c>
      <c r="G12" s="312"/>
      <c r="H12" s="315"/>
    </row>
    <row r="13" spans="1:8" x14ac:dyDescent="0.2">
      <c r="A13" s="114"/>
      <c r="B13" s="106"/>
      <c r="C13" s="301"/>
      <c r="D13" s="304">
        <v>104855</v>
      </c>
      <c r="E13" s="306"/>
      <c r="F13" s="309">
        <v>90820</v>
      </c>
      <c r="G13" s="313"/>
      <c r="H13" s="314"/>
    </row>
    <row r="14" spans="1:8" x14ac:dyDescent="0.2">
      <c r="A14" s="99"/>
      <c r="B14" s="105"/>
      <c r="C14" s="302"/>
      <c r="D14" s="305">
        <v>57151</v>
      </c>
      <c r="E14" s="307"/>
      <c r="F14" s="310">
        <v>47169</v>
      </c>
      <c r="G14" s="312"/>
      <c r="H14" s="315"/>
    </row>
    <row r="17" spans="1:11" x14ac:dyDescent="0.2">
      <c r="A17" s="293" t="s">
        <v>25</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88</v>
      </c>
      <c r="B19" s="294">
        <f>ROUND(VALUE(SUBSTITUTE(実質収支比率等に係る経年分析!F$48,"▲","-")),2)</f>
        <v>6.47</v>
      </c>
      <c r="C19" s="294">
        <f>ROUND(VALUE(SUBSTITUTE(実質収支比率等に係る経年分析!G$48,"▲","-")),2)</f>
        <v>5.59</v>
      </c>
      <c r="D19" s="294">
        <f>ROUND(VALUE(SUBSTITUTE(実質収支比率等に係る経年分析!H$48,"▲","-")),2)</f>
        <v>4.5999999999999996</v>
      </c>
      <c r="E19" s="294">
        <f>ROUND(VALUE(SUBSTITUTE(実質収支比率等に係る経年分析!I$48,"▲","-")),2)</f>
        <v>7.12</v>
      </c>
      <c r="F19" s="294">
        <f>ROUND(VALUE(SUBSTITUTE(実質収支比率等に係る経年分析!J$48,"▲","-")),2)</f>
        <v>8.18</v>
      </c>
    </row>
    <row r="20" spans="1:11" x14ac:dyDescent="0.2">
      <c r="A20" s="294" t="s">
        <v>34</v>
      </c>
      <c r="B20" s="294">
        <f>ROUND(VALUE(SUBSTITUTE(実質収支比率等に係る経年分析!F$47,"▲","-")),2)</f>
        <v>60.19</v>
      </c>
      <c r="C20" s="294">
        <f>ROUND(VALUE(SUBSTITUTE(実質収支比率等に係る経年分析!G$47,"▲","-")),2)</f>
        <v>58.08</v>
      </c>
      <c r="D20" s="294">
        <f>ROUND(VALUE(SUBSTITUTE(実質収支比率等に係る経年分析!H$47,"▲","-")),2)</f>
        <v>49.44</v>
      </c>
      <c r="E20" s="294">
        <f>ROUND(VALUE(SUBSTITUTE(実質収支比率等に係る経年分析!I$47,"▲","-")),2)</f>
        <v>48.16</v>
      </c>
      <c r="F20" s="294">
        <f>ROUND(VALUE(SUBSTITUTE(実質収支比率等に係る経年分析!J$47,"▲","-")),2)</f>
        <v>49.06</v>
      </c>
    </row>
    <row r="21" spans="1:11" x14ac:dyDescent="0.2">
      <c r="A21" s="294" t="s">
        <v>113</v>
      </c>
      <c r="B21" s="294">
        <f>IF(ISNUMBER(VALUE(SUBSTITUTE(実質収支比率等に係る経年分析!F$49,"▲","-"))),ROUND(VALUE(SUBSTITUTE(実質収支比率等に係る経年分析!F$49,"▲","-")),2),NA())</f>
        <v>-2.66</v>
      </c>
      <c r="C21" s="294">
        <f>IF(ISNUMBER(VALUE(SUBSTITUTE(実質収支比率等に係る経年分析!G$49,"▲","-"))),ROUND(VALUE(SUBSTITUTE(実質収支比率等に係る経年分析!G$49,"▲","-")),2),NA())</f>
        <v>-4.75</v>
      </c>
      <c r="D21" s="294">
        <f>IF(ISNUMBER(VALUE(SUBSTITUTE(実質収支比率等に係る経年分析!H$49,"▲","-"))),ROUND(VALUE(SUBSTITUTE(実質収支比率等に係る経年分析!H$49,"▲","-")),2),NA())</f>
        <v>-2.17</v>
      </c>
      <c r="E21" s="294">
        <f>IF(ISNUMBER(VALUE(SUBSTITUTE(実質収支比率等に係る経年分析!I$49,"▲","-"))),ROUND(VALUE(SUBSTITUTE(実質収支比率等に係る経年分析!I$49,"▲","-")),2),NA())</f>
        <v>6.62</v>
      </c>
      <c r="F21" s="294">
        <f>IF(ISNUMBER(VALUE(SUBSTITUTE(実質収支比率等に係る経年分析!J$49,"▲","-"))),ROUND(VALUE(SUBSTITUTE(実質収支比率等に係る経年分析!J$49,"▲","-")),2),NA())</f>
        <v>4.75</v>
      </c>
    </row>
    <row r="24" spans="1:11" x14ac:dyDescent="0.2">
      <c r="A24" s="293" t="s">
        <v>100</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114</v>
      </c>
      <c r="C26" s="295" t="s">
        <v>74</v>
      </c>
      <c r="D26" s="295" t="s">
        <v>114</v>
      </c>
      <c r="E26" s="295" t="s">
        <v>74</v>
      </c>
      <c r="F26" s="295" t="s">
        <v>114</v>
      </c>
      <c r="G26" s="295" t="s">
        <v>74</v>
      </c>
      <c r="H26" s="295" t="s">
        <v>114</v>
      </c>
      <c r="I26" s="295" t="s">
        <v>74</v>
      </c>
      <c r="J26" s="295" t="s">
        <v>114</v>
      </c>
      <c r="K26" s="295" t="s">
        <v>74</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1.04</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0.12</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0.01</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0.01</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0.01</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真庭市介護保険特別会計（介護サービス事業勘定）</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0.01</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2">
      <c r="A30" s="295" t="str">
        <f>IF(連結実質赤字比率に係る赤字・黒字の構成分析!C$40="",NA(),連結実質赤字比率に係る赤字・黒字の構成分析!C$40)</f>
        <v>真庭市温泉事業特別会計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7.0000000000000007E-2</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0.1</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0.04</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0.06</v>
      </c>
    </row>
    <row r="31" spans="1:11" x14ac:dyDescent="0.2">
      <c r="A31" s="295" t="str">
        <f>IF(連結実質赤字比率に係る赤字・黒字の構成分析!C$39="",NA(),連結実質赤字比率に係る赤字・黒字の構成分析!C$39)</f>
        <v>真庭市国民健康保険特別会計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0.19</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0.21</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0.2</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0.16</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0.1</v>
      </c>
    </row>
    <row r="32" spans="1:11" x14ac:dyDescent="0.2">
      <c r="A32" s="295" t="str">
        <f>IF(連結実質赤字比率に係る赤字・黒字の構成分析!C$38="",NA(),連結実質赤字比率に係る赤字・黒字の構成分析!C$38)</f>
        <v>真庭市下水道事業会計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1.1499999999999999</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0.77</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0.77</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0.63</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1.47</v>
      </c>
    </row>
    <row r="33" spans="1:16" x14ac:dyDescent="0.2">
      <c r="A33" s="295" t="str">
        <f>IF(連結実質赤字比率に係る赤字・黒字の構成分析!C$37="",NA(),連結実質赤字比率に係る赤字・黒字の構成分析!C$37)</f>
        <v>真庭市介護保険特別会計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0.78</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0.49</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0.66</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1.06</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1.63</v>
      </c>
    </row>
    <row r="34" spans="1:16" x14ac:dyDescent="0.2">
      <c r="A34" s="295" t="str">
        <f>IF(連結実質赤字比率に係る赤字・黒字の構成分析!C$36="",NA(),連結実質赤字比率に係る赤字・黒字の構成分析!C$36)</f>
        <v>真庭市水道事業会計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5.64</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6.04</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5.98</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4.99</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6.43</v>
      </c>
    </row>
    <row r="35" spans="1:16" x14ac:dyDescent="0.2">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6.47</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5.59</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4.5999999999999996</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7.11</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8.18</v>
      </c>
    </row>
    <row r="36" spans="1:16" x14ac:dyDescent="0.2">
      <c r="A36" s="295" t="str">
        <f>IF(連結実質赤字比率に係る赤字・黒字の構成分析!C$34="",NA(),連結実質赤字比率に係る赤字・黒字の構成分析!C$34)</f>
        <v>真庭市国民健康保険湯原温泉病院事業会計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6.53</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6.92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7.17</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8.5299999999999994</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9.76</v>
      </c>
    </row>
    <row r="39" spans="1:16" x14ac:dyDescent="0.2">
      <c r="A39" s="293" t="s">
        <v>10</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116</v>
      </c>
      <c r="C41" s="296"/>
      <c r="D41" s="296" t="s">
        <v>118</v>
      </c>
      <c r="E41" s="296" t="s">
        <v>116</v>
      </c>
      <c r="F41" s="296"/>
      <c r="G41" s="296" t="s">
        <v>118</v>
      </c>
      <c r="H41" s="296" t="s">
        <v>116</v>
      </c>
      <c r="I41" s="296"/>
      <c r="J41" s="296" t="s">
        <v>118</v>
      </c>
      <c r="K41" s="296" t="s">
        <v>116</v>
      </c>
      <c r="L41" s="296"/>
      <c r="M41" s="296" t="s">
        <v>118</v>
      </c>
      <c r="N41" s="296" t="s">
        <v>116</v>
      </c>
      <c r="O41" s="296"/>
      <c r="P41" s="296" t="s">
        <v>118</v>
      </c>
    </row>
    <row r="42" spans="1:16" x14ac:dyDescent="0.2">
      <c r="A42" s="296" t="s">
        <v>120</v>
      </c>
      <c r="B42" s="296"/>
      <c r="C42" s="296"/>
      <c r="D42" s="296">
        <f>'実質公債費比率（分子）の構造'!K$52</f>
        <v>4097</v>
      </c>
      <c r="E42" s="296"/>
      <c r="F42" s="296"/>
      <c r="G42" s="296">
        <f>'実質公債費比率（分子）の構造'!L$52</f>
        <v>4004</v>
      </c>
      <c r="H42" s="296"/>
      <c r="I42" s="296"/>
      <c r="J42" s="296">
        <f>'実質公債費比率（分子）の構造'!M$52</f>
        <v>3990</v>
      </c>
      <c r="K42" s="296"/>
      <c r="L42" s="296"/>
      <c r="M42" s="296">
        <f>'実質公債費比率（分子）の構造'!N$52</f>
        <v>3985</v>
      </c>
      <c r="N42" s="296"/>
      <c r="O42" s="296"/>
      <c r="P42" s="296">
        <f>'実質公債費比率（分子）の構造'!O$52</f>
        <v>4144</v>
      </c>
    </row>
    <row r="43" spans="1:16" x14ac:dyDescent="0.2">
      <c r="A43" s="296" t="s">
        <v>45</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41</v>
      </c>
      <c r="B44" s="296">
        <f>'実質公債費比率（分子）の構造'!K$50</f>
        <v>5</v>
      </c>
      <c r="C44" s="296"/>
      <c r="D44" s="296"/>
      <c r="E44" s="296">
        <f>'実質公債費比率（分子）の構造'!L$50</f>
        <v>4</v>
      </c>
      <c r="F44" s="296"/>
      <c r="G44" s="296"/>
      <c r="H44" s="296">
        <f>'実質公債費比率（分子）の構造'!M$50</f>
        <v>3</v>
      </c>
      <c r="I44" s="296"/>
      <c r="J44" s="296"/>
      <c r="K44" s="296">
        <f>'実質公債費比率（分子）の構造'!N$50</f>
        <v>2</v>
      </c>
      <c r="L44" s="296"/>
      <c r="M44" s="296"/>
      <c r="N44" s="296">
        <f>'実質公債費比率（分子）の構造'!O$50</f>
        <v>1</v>
      </c>
      <c r="O44" s="296"/>
      <c r="P44" s="296"/>
    </row>
    <row r="45" spans="1:16" x14ac:dyDescent="0.2">
      <c r="A45" s="296" t="s">
        <v>0</v>
      </c>
      <c r="B45" s="296">
        <f>'実質公債費比率（分子）の構造'!K$49</f>
        <v>12</v>
      </c>
      <c r="C45" s="296"/>
      <c r="D45" s="296"/>
      <c r="E45" s="296">
        <f>'実質公債費比率（分子）の構造'!L$49</f>
        <v>12</v>
      </c>
      <c r="F45" s="296"/>
      <c r="G45" s="296"/>
      <c r="H45" s="296">
        <f>'実質公債費比率（分子）の構造'!M$49</f>
        <v>12</v>
      </c>
      <c r="I45" s="296"/>
      <c r="J45" s="296"/>
      <c r="K45" s="296">
        <f>'実質公債費比率（分子）の構造'!N$49</f>
        <v>12</v>
      </c>
      <c r="L45" s="296"/>
      <c r="M45" s="296"/>
      <c r="N45" s="296">
        <f>'実質公債費比率（分子）の構造'!O$49</f>
        <v>12</v>
      </c>
      <c r="O45" s="296"/>
      <c r="P45" s="296"/>
    </row>
    <row r="46" spans="1:16" x14ac:dyDescent="0.2">
      <c r="A46" s="296" t="s">
        <v>39</v>
      </c>
      <c r="B46" s="296">
        <f>'実質公債費比率（分子）の構造'!K$48</f>
        <v>1643</v>
      </c>
      <c r="C46" s="296"/>
      <c r="D46" s="296"/>
      <c r="E46" s="296">
        <f>'実質公債費比率（分子）の構造'!L$48</f>
        <v>1548</v>
      </c>
      <c r="F46" s="296"/>
      <c r="G46" s="296"/>
      <c r="H46" s="296">
        <f>'実質公債費比率（分子）の構造'!M$48</f>
        <v>1435</v>
      </c>
      <c r="I46" s="296"/>
      <c r="J46" s="296"/>
      <c r="K46" s="296">
        <f>'実質公債費比率（分子）の構造'!N$48</f>
        <v>1412</v>
      </c>
      <c r="L46" s="296"/>
      <c r="M46" s="296"/>
      <c r="N46" s="296">
        <f>'実質公債費比率（分子）の構造'!O$48</f>
        <v>1402</v>
      </c>
      <c r="O46" s="296"/>
      <c r="P46" s="296"/>
    </row>
    <row r="47" spans="1:16" x14ac:dyDescent="0.2">
      <c r="A47" s="296" t="s">
        <v>33</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121</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27</v>
      </c>
      <c r="B49" s="296">
        <f>'実質公債費比率（分子）の構造'!K$45</f>
        <v>4058</v>
      </c>
      <c r="C49" s="296"/>
      <c r="D49" s="296"/>
      <c r="E49" s="296">
        <f>'実質公債費比率（分子）の構造'!L$45</f>
        <v>3997</v>
      </c>
      <c r="F49" s="296"/>
      <c r="G49" s="296"/>
      <c r="H49" s="296">
        <f>'実質公債費比率（分子）の構造'!M$45</f>
        <v>4198</v>
      </c>
      <c r="I49" s="296"/>
      <c r="J49" s="296"/>
      <c r="K49" s="296">
        <f>'実質公債費比率（分子）の構造'!N$45</f>
        <v>4246</v>
      </c>
      <c r="L49" s="296"/>
      <c r="M49" s="296"/>
      <c r="N49" s="296">
        <f>'実質公債費比率（分子）の構造'!O$45</f>
        <v>4524</v>
      </c>
      <c r="O49" s="296"/>
      <c r="P49" s="296"/>
    </row>
    <row r="50" spans="1:16" x14ac:dyDescent="0.2">
      <c r="A50" s="296" t="s">
        <v>52</v>
      </c>
      <c r="B50" s="296" t="e">
        <f>NA()</f>
        <v>#N/A</v>
      </c>
      <c r="C50" s="296">
        <f>IF(ISNUMBER('実質公債費比率（分子）の構造'!K$53),'実質公債費比率（分子）の構造'!K$53,NA())</f>
        <v>1621</v>
      </c>
      <c r="D50" s="296" t="e">
        <f>NA()</f>
        <v>#N/A</v>
      </c>
      <c r="E50" s="296" t="e">
        <f>NA()</f>
        <v>#N/A</v>
      </c>
      <c r="F50" s="296">
        <f>IF(ISNUMBER('実質公債費比率（分子）の構造'!L$53),'実質公債費比率（分子）の構造'!L$53,NA())</f>
        <v>1557</v>
      </c>
      <c r="G50" s="296" t="e">
        <f>NA()</f>
        <v>#N/A</v>
      </c>
      <c r="H50" s="296" t="e">
        <f>NA()</f>
        <v>#N/A</v>
      </c>
      <c r="I50" s="296">
        <f>IF(ISNUMBER('実質公債費比率（分子）の構造'!M$53),'実質公債費比率（分子）の構造'!M$53,NA())</f>
        <v>1658</v>
      </c>
      <c r="J50" s="296" t="e">
        <f>NA()</f>
        <v>#N/A</v>
      </c>
      <c r="K50" s="296" t="e">
        <f>NA()</f>
        <v>#N/A</v>
      </c>
      <c r="L50" s="296">
        <f>IF(ISNUMBER('実質公債費比率（分子）の構造'!N$53),'実質公債費比率（分子）の構造'!N$53,NA())</f>
        <v>1687</v>
      </c>
      <c r="M50" s="296" t="e">
        <f>NA()</f>
        <v>#N/A</v>
      </c>
      <c r="N50" s="296" t="e">
        <f>NA()</f>
        <v>#N/A</v>
      </c>
      <c r="O50" s="296">
        <f>IF(ISNUMBER('実質公債費比率（分子）の構造'!O$53),'実質公債費比率（分子）の構造'!O$53,NA())</f>
        <v>1795</v>
      </c>
      <c r="P50" s="296" t="e">
        <f>NA()</f>
        <v>#N/A</v>
      </c>
    </row>
    <row r="53" spans="1:16" x14ac:dyDescent="0.2">
      <c r="A53" s="293" t="s">
        <v>123</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129</v>
      </c>
      <c r="C55" s="295"/>
      <c r="D55" s="295" t="s">
        <v>132</v>
      </c>
      <c r="E55" s="295" t="s">
        <v>129</v>
      </c>
      <c r="F55" s="295"/>
      <c r="G55" s="295" t="s">
        <v>132</v>
      </c>
      <c r="H55" s="295" t="s">
        <v>129</v>
      </c>
      <c r="I55" s="295"/>
      <c r="J55" s="295" t="s">
        <v>132</v>
      </c>
      <c r="K55" s="295" t="s">
        <v>129</v>
      </c>
      <c r="L55" s="295"/>
      <c r="M55" s="295" t="s">
        <v>132</v>
      </c>
      <c r="N55" s="295" t="s">
        <v>129</v>
      </c>
      <c r="O55" s="295"/>
      <c r="P55" s="295" t="s">
        <v>132</v>
      </c>
    </row>
    <row r="56" spans="1:16" x14ac:dyDescent="0.2">
      <c r="A56" s="295" t="s">
        <v>43</v>
      </c>
      <c r="B56" s="295"/>
      <c r="C56" s="295"/>
      <c r="D56" s="295">
        <f>'将来負担比率（分子）の構造'!I$52</f>
        <v>38230</v>
      </c>
      <c r="E56" s="295"/>
      <c r="F56" s="295"/>
      <c r="G56" s="295">
        <f>'将来負担比率（分子）の構造'!J$52</f>
        <v>37116</v>
      </c>
      <c r="H56" s="295"/>
      <c r="I56" s="295"/>
      <c r="J56" s="295">
        <f>'将来負担比率（分子）の構造'!K$52</f>
        <v>36527</v>
      </c>
      <c r="K56" s="295"/>
      <c r="L56" s="295"/>
      <c r="M56" s="295">
        <f>'将来負担比率（分子）の構造'!L$52</f>
        <v>36139</v>
      </c>
      <c r="N56" s="295"/>
      <c r="O56" s="295"/>
      <c r="P56" s="295">
        <f>'将来負担比率（分子）の構造'!M$52</f>
        <v>35234</v>
      </c>
    </row>
    <row r="57" spans="1:16" x14ac:dyDescent="0.2">
      <c r="A57" s="295" t="s">
        <v>96</v>
      </c>
      <c r="B57" s="295"/>
      <c r="C57" s="295"/>
      <c r="D57" s="295">
        <f>'将来負担比率（分子）の構造'!I$51</f>
        <v>326</v>
      </c>
      <c r="E57" s="295"/>
      <c r="F57" s="295"/>
      <c r="G57" s="295">
        <f>'将来負担比率（分子）の構造'!J$51</f>
        <v>313</v>
      </c>
      <c r="H57" s="295"/>
      <c r="I57" s="295"/>
      <c r="J57" s="295">
        <f>'将来負担比率（分子）の構造'!K$51</f>
        <v>279</v>
      </c>
      <c r="K57" s="295"/>
      <c r="L57" s="295"/>
      <c r="M57" s="295">
        <f>'将来負担比率（分子）の構造'!L$51</f>
        <v>233</v>
      </c>
      <c r="N57" s="295"/>
      <c r="O57" s="295"/>
      <c r="P57" s="295">
        <f>'将来負担比率（分子）の構造'!M$51</f>
        <v>190</v>
      </c>
    </row>
    <row r="58" spans="1:16" x14ac:dyDescent="0.2">
      <c r="A58" s="295" t="s">
        <v>93</v>
      </c>
      <c r="B58" s="295"/>
      <c r="C58" s="295"/>
      <c r="D58" s="295">
        <f>'将来負担比率（分子）の構造'!I$50</f>
        <v>26927</v>
      </c>
      <c r="E58" s="295"/>
      <c r="F58" s="295"/>
      <c r="G58" s="295">
        <f>'将来負担比率（分子）の構造'!J$50</f>
        <v>28170</v>
      </c>
      <c r="H58" s="295"/>
      <c r="I58" s="295"/>
      <c r="J58" s="295">
        <f>'将来負担比率（分子）の構造'!K$50</f>
        <v>28222</v>
      </c>
      <c r="K58" s="295"/>
      <c r="L58" s="295"/>
      <c r="M58" s="295">
        <f>'将来負担比率（分子）の構造'!L$50</f>
        <v>29359</v>
      </c>
      <c r="N58" s="295"/>
      <c r="O58" s="295"/>
      <c r="P58" s="295">
        <f>'将来負担比率（分子）の構造'!M$50</f>
        <v>29642</v>
      </c>
    </row>
    <row r="59" spans="1:16" x14ac:dyDescent="0.2">
      <c r="A59" s="295" t="s">
        <v>89</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58</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82</v>
      </c>
      <c r="B61" s="295">
        <f>'将来負担比率（分子）の構造'!I$46</f>
        <v>3</v>
      </c>
      <c r="C61" s="295"/>
      <c r="D61" s="295"/>
      <c r="E61" s="295">
        <f>'将来負担比率（分子）の構造'!J$46</f>
        <v>3</v>
      </c>
      <c r="F61" s="295"/>
      <c r="G61" s="295"/>
      <c r="H61" s="295">
        <f>'将来負担比率（分子）の構造'!K$46</f>
        <v>0</v>
      </c>
      <c r="I61" s="295"/>
      <c r="J61" s="295"/>
      <c r="K61" s="295">
        <f>'将来負担比率（分子）の構造'!L$46</f>
        <v>0</v>
      </c>
      <c r="L61" s="295"/>
      <c r="M61" s="295"/>
      <c r="N61" s="295">
        <f>'将来負担比率（分子）の構造'!M$46</f>
        <v>0</v>
      </c>
      <c r="O61" s="295"/>
      <c r="P61" s="295"/>
    </row>
    <row r="62" spans="1:16" x14ac:dyDescent="0.2">
      <c r="A62" s="295" t="s">
        <v>83</v>
      </c>
      <c r="B62" s="295">
        <f>'将来負担比率（分子）の構造'!I$45</f>
        <v>5109</v>
      </c>
      <c r="C62" s="295"/>
      <c r="D62" s="295"/>
      <c r="E62" s="295">
        <f>'将来負担比率（分子）の構造'!J$45</f>
        <v>5116</v>
      </c>
      <c r="F62" s="295"/>
      <c r="G62" s="295"/>
      <c r="H62" s="295">
        <f>'将来負担比率（分子）の構造'!K$45</f>
        <v>5070</v>
      </c>
      <c r="I62" s="295"/>
      <c r="J62" s="295"/>
      <c r="K62" s="295">
        <f>'将来負担比率（分子）の構造'!L$45</f>
        <v>5063</v>
      </c>
      <c r="L62" s="295"/>
      <c r="M62" s="295"/>
      <c r="N62" s="295">
        <f>'将来負担比率（分子）の構造'!M$45</f>
        <v>5086</v>
      </c>
      <c r="O62" s="295"/>
      <c r="P62" s="295"/>
    </row>
    <row r="63" spans="1:16" x14ac:dyDescent="0.2">
      <c r="A63" s="295" t="s">
        <v>19</v>
      </c>
      <c r="B63" s="295">
        <f>'将来負担比率（分子）の構造'!I$44</f>
        <v>155</v>
      </c>
      <c r="C63" s="295"/>
      <c r="D63" s="295"/>
      <c r="E63" s="295">
        <f>'将来負担比率（分子）の構造'!J$44</f>
        <v>146</v>
      </c>
      <c r="F63" s="295"/>
      <c r="G63" s="295"/>
      <c r="H63" s="295">
        <f>'将来負担比率（分子）の構造'!K$44</f>
        <v>137</v>
      </c>
      <c r="I63" s="295"/>
      <c r="J63" s="295"/>
      <c r="K63" s="295">
        <f>'将来負担比率（分子）の構造'!L$44</f>
        <v>127</v>
      </c>
      <c r="L63" s="295"/>
      <c r="M63" s="295"/>
      <c r="N63" s="295">
        <f>'将来負担比率（分子）の構造'!M$44</f>
        <v>118</v>
      </c>
      <c r="O63" s="295"/>
      <c r="P63" s="295"/>
    </row>
    <row r="64" spans="1:16" x14ac:dyDescent="0.2">
      <c r="A64" s="295" t="s">
        <v>80</v>
      </c>
      <c r="B64" s="295">
        <f>'将来負担比率（分子）の構造'!I$43</f>
        <v>15996</v>
      </c>
      <c r="C64" s="295"/>
      <c r="D64" s="295"/>
      <c r="E64" s="295">
        <f>'将来負担比率（分子）の構造'!J$43</f>
        <v>14873</v>
      </c>
      <c r="F64" s="295"/>
      <c r="G64" s="295"/>
      <c r="H64" s="295">
        <f>'将来負担比率（分子）の構造'!K$43</f>
        <v>12428</v>
      </c>
      <c r="I64" s="295"/>
      <c r="J64" s="295"/>
      <c r="K64" s="295">
        <f>'将来負担比率（分子）の構造'!L$43</f>
        <v>12181</v>
      </c>
      <c r="L64" s="295"/>
      <c r="M64" s="295"/>
      <c r="N64" s="295">
        <f>'将来負担比率（分子）の構造'!M$43</f>
        <v>11374</v>
      </c>
      <c r="O64" s="295"/>
      <c r="P64" s="295"/>
    </row>
    <row r="65" spans="1:16" x14ac:dyDescent="0.2">
      <c r="A65" s="295" t="s">
        <v>79</v>
      </c>
      <c r="B65" s="295">
        <f>'将来負担比率（分子）の構造'!I$42</f>
        <v>41</v>
      </c>
      <c r="C65" s="295"/>
      <c r="D65" s="295"/>
      <c r="E65" s="295">
        <f>'将来負担比率（分子）の構造'!J$42</f>
        <v>32</v>
      </c>
      <c r="F65" s="295"/>
      <c r="G65" s="295"/>
      <c r="H65" s="295">
        <f>'将来負担比率（分子）の構造'!K$42</f>
        <v>50</v>
      </c>
      <c r="I65" s="295"/>
      <c r="J65" s="295"/>
      <c r="K65" s="295">
        <f>'将来負担比率（分子）の構造'!L$42</f>
        <v>44</v>
      </c>
      <c r="L65" s="295"/>
      <c r="M65" s="295"/>
      <c r="N65" s="295">
        <f>'将来負担比率（分子）の構造'!M$42</f>
        <v>40</v>
      </c>
      <c r="O65" s="295"/>
      <c r="P65" s="295"/>
    </row>
    <row r="66" spans="1:16" x14ac:dyDescent="0.2">
      <c r="A66" s="295" t="s">
        <v>70</v>
      </c>
      <c r="B66" s="295">
        <f>'将来負担比率（分子）の構造'!I$41</f>
        <v>38085</v>
      </c>
      <c r="C66" s="295"/>
      <c r="D66" s="295"/>
      <c r="E66" s="295">
        <f>'将来負担比率（分子）の構造'!J$41</f>
        <v>37376</v>
      </c>
      <c r="F66" s="295"/>
      <c r="G66" s="295"/>
      <c r="H66" s="295">
        <f>'将来負担比率（分子）の構造'!K$41</f>
        <v>35929</v>
      </c>
      <c r="I66" s="295"/>
      <c r="J66" s="295"/>
      <c r="K66" s="295">
        <f>'将来負担比率（分子）の構造'!L$41</f>
        <v>35432</v>
      </c>
      <c r="L66" s="295"/>
      <c r="M66" s="295"/>
      <c r="N66" s="295">
        <f>'将来負担比率（分子）の構造'!M$41</f>
        <v>34045</v>
      </c>
      <c r="O66" s="295"/>
      <c r="P66" s="295"/>
    </row>
    <row r="67" spans="1:16" x14ac:dyDescent="0.2">
      <c r="A67" s="295" t="s">
        <v>98</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2">
      <c r="A70" s="298" t="s">
        <v>134</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136</v>
      </c>
      <c r="B72" s="299">
        <f>基金残高に係る経年分析!F55</f>
        <v>9757</v>
      </c>
      <c r="C72" s="299">
        <f>基金残高に係る経年分析!G55</f>
        <v>9776</v>
      </c>
      <c r="D72" s="299">
        <f>基金残高に係る経年分析!H55</f>
        <v>9773</v>
      </c>
    </row>
    <row r="73" spans="1:16" x14ac:dyDescent="0.2">
      <c r="A73" s="297" t="s">
        <v>137</v>
      </c>
      <c r="B73" s="299">
        <f>基金残高に係る経年分析!F56</f>
        <v>3103</v>
      </c>
      <c r="C73" s="299">
        <f>基金残高に係る経年分析!G56</f>
        <v>2983</v>
      </c>
      <c r="D73" s="299">
        <f>基金残高に係る経年分析!H56</f>
        <v>2951</v>
      </c>
    </row>
    <row r="74" spans="1:16" x14ac:dyDescent="0.2">
      <c r="A74" s="297" t="s">
        <v>139</v>
      </c>
      <c r="B74" s="299">
        <f>基金残高に係る経年分析!F57</f>
        <v>17007</v>
      </c>
      <c r="C74" s="299">
        <f>基金残高に係る経年分析!G57</f>
        <v>18387</v>
      </c>
      <c r="D74" s="299">
        <f>基金残高に係る経年分析!H57</f>
        <v>18794</v>
      </c>
    </row>
  </sheetData>
  <sheetProtection algorithmName="SHA-512" hashValue="TkSp3gsv4Xcqej41y1HE4fZ53qwLNgZMtaOsqwuLNsmUhKAmMbQbsQdSyFysgynb4wTBVecsQ2jF0214WzrmSg==" saltValue="PtqSq9JXJ0O/UplhiEFMZ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133</v>
      </c>
      <c r="DI1" s="551"/>
      <c r="DJ1" s="551"/>
      <c r="DK1" s="551"/>
      <c r="DL1" s="551"/>
      <c r="DM1" s="551"/>
      <c r="DN1" s="552"/>
      <c r="DO1" s="1"/>
      <c r="DP1" s="550" t="s">
        <v>306</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2">
      <c r="B2" s="40" t="s">
        <v>310</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8" t="s">
        <v>117</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311</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312</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2">
      <c r="B4" s="338" t="s">
        <v>5</v>
      </c>
      <c r="C4" s="339"/>
      <c r="D4" s="339"/>
      <c r="E4" s="339"/>
      <c r="F4" s="339"/>
      <c r="G4" s="339"/>
      <c r="H4" s="339"/>
      <c r="I4" s="339"/>
      <c r="J4" s="339"/>
      <c r="K4" s="339"/>
      <c r="L4" s="339"/>
      <c r="M4" s="339"/>
      <c r="N4" s="339"/>
      <c r="O4" s="339"/>
      <c r="P4" s="339"/>
      <c r="Q4" s="381"/>
      <c r="R4" s="338" t="s">
        <v>315</v>
      </c>
      <c r="S4" s="339"/>
      <c r="T4" s="339"/>
      <c r="U4" s="339"/>
      <c r="V4" s="339"/>
      <c r="W4" s="339"/>
      <c r="X4" s="339"/>
      <c r="Y4" s="381"/>
      <c r="Z4" s="338" t="s">
        <v>318</v>
      </c>
      <c r="AA4" s="339"/>
      <c r="AB4" s="339"/>
      <c r="AC4" s="381"/>
      <c r="AD4" s="338" t="s">
        <v>237</v>
      </c>
      <c r="AE4" s="339"/>
      <c r="AF4" s="339"/>
      <c r="AG4" s="339"/>
      <c r="AH4" s="339"/>
      <c r="AI4" s="339"/>
      <c r="AJ4" s="339"/>
      <c r="AK4" s="381"/>
      <c r="AL4" s="338" t="s">
        <v>318</v>
      </c>
      <c r="AM4" s="339"/>
      <c r="AN4" s="339"/>
      <c r="AO4" s="381"/>
      <c r="AP4" s="553" t="s">
        <v>321</v>
      </c>
      <c r="AQ4" s="553"/>
      <c r="AR4" s="553"/>
      <c r="AS4" s="553"/>
      <c r="AT4" s="553"/>
      <c r="AU4" s="553"/>
      <c r="AV4" s="553"/>
      <c r="AW4" s="553"/>
      <c r="AX4" s="553"/>
      <c r="AY4" s="553"/>
      <c r="AZ4" s="553"/>
      <c r="BA4" s="553"/>
      <c r="BB4" s="553"/>
      <c r="BC4" s="553"/>
      <c r="BD4" s="553"/>
      <c r="BE4" s="553"/>
      <c r="BF4" s="553"/>
      <c r="BG4" s="553" t="s">
        <v>296</v>
      </c>
      <c r="BH4" s="553"/>
      <c r="BI4" s="553"/>
      <c r="BJ4" s="553"/>
      <c r="BK4" s="553"/>
      <c r="BL4" s="553"/>
      <c r="BM4" s="553"/>
      <c r="BN4" s="553"/>
      <c r="BO4" s="553" t="s">
        <v>318</v>
      </c>
      <c r="BP4" s="553"/>
      <c r="BQ4" s="553"/>
      <c r="BR4" s="553"/>
      <c r="BS4" s="553" t="s">
        <v>322</v>
      </c>
      <c r="BT4" s="553"/>
      <c r="BU4" s="553"/>
      <c r="BV4" s="553"/>
      <c r="BW4" s="553"/>
      <c r="BX4" s="553"/>
      <c r="BY4" s="553"/>
      <c r="BZ4" s="553"/>
      <c r="CA4" s="553"/>
      <c r="CB4" s="553"/>
      <c r="CD4" s="338" t="s">
        <v>323</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2">
      <c r="B5" s="554" t="s">
        <v>317</v>
      </c>
      <c r="C5" s="555"/>
      <c r="D5" s="555"/>
      <c r="E5" s="555"/>
      <c r="F5" s="555"/>
      <c r="G5" s="555"/>
      <c r="H5" s="555"/>
      <c r="I5" s="555"/>
      <c r="J5" s="555"/>
      <c r="K5" s="555"/>
      <c r="L5" s="555"/>
      <c r="M5" s="555"/>
      <c r="N5" s="555"/>
      <c r="O5" s="555"/>
      <c r="P5" s="555"/>
      <c r="Q5" s="556"/>
      <c r="R5" s="557">
        <v>5298683</v>
      </c>
      <c r="S5" s="558"/>
      <c r="T5" s="558"/>
      <c r="U5" s="558"/>
      <c r="V5" s="558"/>
      <c r="W5" s="558"/>
      <c r="X5" s="558"/>
      <c r="Y5" s="559"/>
      <c r="Z5" s="560">
        <v>14.9</v>
      </c>
      <c r="AA5" s="560"/>
      <c r="AB5" s="560"/>
      <c r="AC5" s="560"/>
      <c r="AD5" s="561">
        <v>5298683</v>
      </c>
      <c r="AE5" s="561"/>
      <c r="AF5" s="561"/>
      <c r="AG5" s="561"/>
      <c r="AH5" s="561"/>
      <c r="AI5" s="561"/>
      <c r="AJ5" s="561"/>
      <c r="AK5" s="561"/>
      <c r="AL5" s="562">
        <v>26.6</v>
      </c>
      <c r="AM5" s="563"/>
      <c r="AN5" s="563"/>
      <c r="AO5" s="564"/>
      <c r="AP5" s="554" t="s">
        <v>324</v>
      </c>
      <c r="AQ5" s="555"/>
      <c r="AR5" s="555"/>
      <c r="AS5" s="555"/>
      <c r="AT5" s="555"/>
      <c r="AU5" s="555"/>
      <c r="AV5" s="555"/>
      <c r="AW5" s="555"/>
      <c r="AX5" s="555"/>
      <c r="AY5" s="555"/>
      <c r="AZ5" s="555"/>
      <c r="BA5" s="555"/>
      <c r="BB5" s="555"/>
      <c r="BC5" s="555"/>
      <c r="BD5" s="555"/>
      <c r="BE5" s="555"/>
      <c r="BF5" s="556"/>
      <c r="BG5" s="565">
        <v>5278353</v>
      </c>
      <c r="BH5" s="344"/>
      <c r="BI5" s="344"/>
      <c r="BJ5" s="344"/>
      <c r="BK5" s="344"/>
      <c r="BL5" s="344"/>
      <c r="BM5" s="344"/>
      <c r="BN5" s="566"/>
      <c r="BO5" s="567">
        <v>99.6</v>
      </c>
      <c r="BP5" s="567"/>
      <c r="BQ5" s="567"/>
      <c r="BR5" s="567"/>
      <c r="BS5" s="568">
        <v>96224</v>
      </c>
      <c r="BT5" s="568"/>
      <c r="BU5" s="568"/>
      <c r="BV5" s="568"/>
      <c r="BW5" s="568"/>
      <c r="BX5" s="568"/>
      <c r="BY5" s="568"/>
      <c r="BZ5" s="568"/>
      <c r="CA5" s="568"/>
      <c r="CB5" s="569"/>
      <c r="CD5" s="338" t="s">
        <v>321</v>
      </c>
      <c r="CE5" s="339"/>
      <c r="CF5" s="339"/>
      <c r="CG5" s="339"/>
      <c r="CH5" s="339"/>
      <c r="CI5" s="339"/>
      <c r="CJ5" s="339"/>
      <c r="CK5" s="339"/>
      <c r="CL5" s="339"/>
      <c r="CM5" s="339"/>
      <c r="CN5" s="339"/>
      <c r="CO5" s="339"/>
      <c r="CP5" s="339"/>
      <c r="CQ5" s="381"/>
      <c r="CR5" s="338" t="s">
        <v>327</v>
      </c>
      <c r="CS5" s="339"/>
      <c r="CT5" s="339"/>
      <c r="CU5" s="339"/>
      <c r="CV5" s="339"/>
      <c r="CW5" s="339"/>
      <c r="CX5" s="339"/>
      <c r="CY5" s="381"/>
      <c r="CZ5" s="338" t="s">
        <v>318</v>
      </c>
      <c r="DA5" s="339"/>
      <c r="DB5" s="339"/>
      <c r="DC5" s="381"/>
      <c r="DD5" s="338" t="s">
        <v>328</v>
      </c>
      <c r="DE5" s="339"/>
      <c r="DF5" s="339"/>
      <c r="DG5" s="339"/>
      <c r="DH5" s="339"/>
      <c r="DI5" s="339"/>
      <c r="DJ5" s="339"/>
      <c r="DK5" s="339"/>
      <c r="DL5" s="339"/>
      <c r="DM5" s="339"/>
      <c r="DN5" s="339"/>
      <c r="DO5" s="339"/>
      <c r="DP5" s="381"/>
      <c r="DQ5" s="338" t="s">
        <v>330</v>
      </c>
      <c r="DR5" s="339"/>
      <c r="DS5" s="339"/>
      <c r="DT5" s="339"/>
      <c r="DU5" s="339"/>
      <c r="DV5" s="339"/>
      <c r="DW5" s="339"/>
      <c r="DX5" s="339"/>
      <c r="DY5" s="339"/>
      <c r="DZ5" s="339"/>
      <c r="EA5" s="339"/>
      <c r="EB5" s="339"/>
      <c r="EC5" s="381"/>
    </row>
    <row r="6" spans="2:143" ht="11.25" customHeight="1" x14ac:dyDescent="0.2">
      <c r="B6" s="570" t="s">
        <v>331</v>
      </c>
      <c r="C6" s="459"/>
      <c r="D6" s="459"/>
      <c r="E6" s="459"/>
      <c r="F6" s="459"/>
      <c r="G6" s="459"/>
      <c r="H6" s="459"/>
      <c r="I6" s="459"/>
      <c r="J6" s="459"/>
      <c r="K6" s="459"/>
      <c r="L6" s="459"/>
      <c r="M6" s="459"/>
      <c r="N6" s="459"/>
      <c r="O6" s="459"/>
      <c r="P6" s="459"/>
      <c r="Q6" s="571"/>
      <c r="R6" s="565">
        <v>411951</v>
      </c>
      <c r="S6" s="344"/>
      <c r="T6" s="344"/>
      <c r="U6" s="344"/>
      <c r="V6" s="344"/>
      <c r="W6" s="344"/>
      <c r="X6" s="344"/>
      <c r="Y6" s="566"/>
      <c r="Z6" s="567">
        <v>1.2</v>
      </c>
      <c r="AA6" s="567"/>
      <c r="AB6" s="567"/>
      <c r="AC6" s="567"/>
      <c r="AD6" s="568">
        <v>411951</v>
      </c>
      <c r="AE6" s="568"/>
      <c r="AF6" s="568"/>
      <c r="AG6" s="568"/>
      <c r="AH6" s="568"/>
      <c r="AI6" s="568"/>
      <c r="AJ6" s="568"/>
      <c r="AK6" s="568"/>
      <c r="AL6" s="572">
        <v>2.1</v>
      </c>
      <c r="AM6" s="350"/>
      <c r="AN6" s="350"/>
      <c r="AO6" s="573"/>
      <c r="AP6" s="570" t="s">
        <v>106</v>
      </c>
      <c r="AQ6" s="459"/>
      <c r="AR6" s="459"/>
      <c r="AS6" s="459"/>
      <c r="AT6" s="459"/>
      <c r="AU6" s="459"/>
      <c r="AV6" s="459"/>
      <c r="AW6" s="459"/>
      <c r="AX6" s="459"/>
      <c r="AY6" s="459"/>
      <c r="AZ6" s="459"/>
      <c r="BA6" s="459"/>
      <c r="BB6" s="459"/>
      <c r="BC6" s="459"/>
      <c r="BD6" s="459"/>
      <c r="BE6" s="459"/>
      <c r="BF6" s="571"/>
      <c r="BG6" s="565">
        <v>5278353</v>
      </c>
      <c r="BH6" s="344"/>
      <c r="BI6" s="344"/>
      <c r="BJ6" s="344"/>
      <c r="BK6" s="344"/>
      <c r="BL6" s="344"/>
      <c r="BM6" s="344"/>
      <c r="BN6" s="566"/>
      <c r="BO6" s="567">
        <v>99.6</v>
      </c>
      <c r="BP6" s="567"/>
      <c r="BQ6" s="567"/>
      <c r="BR6" s="567"/>
      <c r="BS6" s="568">
        <v>96224</v>
      </c>
      <c r="BT6" s="568"/>
      <c r="BU6" s="568"/>
      <c r="BV6" s="568"/>
      <c r="BW6" s="568"/>
      <c r="BX6" s="568"/>
      <c r="BY6" s="568"/>
      <c r="BZ6" s="568"/>
      <c r="CA6" s="568"/>
      <c r="CB6" s="569"/>
      <c r="CD6" s="554" t="s">
        <v>332</v>
      </c>
      <c r="CE6" s="555"/>
      <c r="CF6" s="555"/>
      <c r="CG6" s="555"/>
      <c r="CH6" s="555"/>
      <c r="CI6" s="555"/>
      <c r="CJ6" s="555"/>
      <c r="CK6" s="555"/>
      <c r="CL6" s="555"/>
      <c r="CM6" s="555"/>
      <c r="CN6" s="555"/>
      <c r="CO6" s="555"/>
      <c r="CP6" s="555"/>
      <c r="CQ6" s="556"/>
      <c r="CR6" s="565">
        <v>231714</v>
      </c>
      <c r="CS6" s="344"/>
      <c r="CT6" s="344"/>
      <c r="CU6" s="344"/>
      <c r="CV6" s="344"/>
      <c r="CW6" s="344"/>
      <c r="CX6" s="344"/>
      <c r="CY6" s="566"/>
      <c r="CZ6" s="562">
        <v>0.7</v>
      </c>
      <c r="DA6" s="563"/>
      <c r="DB6" s="563"/>
      <c r="DC6" s="574"/>
      <c r="DD6" s="575" t="s">
        <v>210</v>
      </c>
      <c r="DE6" s="344"/>
      <c r="DF6" s="344"/>
      <c r="DG6" s="344"/>
      <c r="DH6" s="344"/>
      <c r="DI6" s="344"/>
      <c r="DJ6" s="344"/>
      <c r="DK6" s="344"/>
      <c r="DL6" s="344"/>
      <c r="DM6" s="344"/>
      <c r="DN6" s="344"/>
      <c r="DO6" s="344"/>
      <c r="DP6" s="566"/>
      <c r="DQ6" s="575">
        <v>230874</v>
      </c>
      <c r="DR6" s="344"/>
      <c r="DS6" s="344"/>
      <c r="DT6" s="344"/>
      <c r="DU6" s="344"/>
      <c r="DV6" s="344"/>
      <c r="DW6" s="344"/>
      <c r="DX6" s="344"/>
      <c r="DY6" s="344"/>
      <c r="DZ6" s="344"/>
      <c r="EA6" s="344"/>
      <c r="EB6" s="344"/>
      <c r="EC6" s="576"/>
    </row>
    <row r="7" spans="2:143" ht="11.25" customHeight="1" x14ac:dyDescent="0.2">
      <c r="B7" s="570" t="s">
        <v>44</v>
      </c>
      <c r="C7" s="459"/>
      <c r="D7" s="459"/>
      <c r="E7" s="459"/>
      <c r="F7" s="459"/>
      <c r="G7" s="459"/>
      <c r="H7" s="459"/>
      <c r="I7" s="459"/>
      <c r="J7" s="459"/>
      <c r="K7" s="459"/>
      <c r="L7" s="459"/>
      <c r="M7" s="459"/>
      <c r="N7" s="459"/>
      <c r="O7" s="459"/>
      <c r="P7" s="459"/>
      <c r="Q7" s="571"/>
      <c r="R7" s="565">
        <v>1879</v>
      </c>
      <c r="S7" s="344"/>
      <c r="T7" s="344"/>
      <c r="U7" s="344"/>
      <c r="V7" s="344"/>
      <c r="W7" s="344"/>
      <c r="X7" s="344"/>
      <c r="Y7" s="566"/>
      <c r="Z7" s="567">
        <v>0</v>
      </c>
      <c r="AA7" s="567"/>
      <c r="AB7" s="567"/>
      <c r="AC7" s="567"/>
      <c r="AD7" s="568">
        <v>1879</v>
      </c>
      <c r="AE7" s="568"/>
      <c r="AF7" s="568"/>
      <c r="AG7" s="568"/>
      <c r="AH7" s="568"/>
      <c r="AI7" s="568"/>
      <c r="AJ7" s="568"/>
      <c r="AK7" s="568"/>
      <c r="AL7" s="572">
        <v>0</v>
      </c>
      <c r="AM7" s="350"/>
      <c r="AN7" s="350"/>
      <c r="AO7" s="573"/>
      <c r="AP7" s="570" t="s">
        <v>333</v>
      </c>
      <c r="AQ7" s="459"/>
      <c r="AR7" s="459"/>
      <c r="AS7" s="459"/>
      <c r="AT7" s="459"/>
      <c r="AU7" s="459"/>
      <c r="AV7" s="459"/>
      <c r="AW7" s="459"/>
      <c r="AX7" s="459"/>
      <c r="AY7" s="459"/>
      <c r="AZ7" s="459"/>
      <c r="BA7" s="459"/>
      <c r="BB7" s="459"/>
      <c r="BC7" s="459"/>
      <c r="BD7" s="459"/>
      <c r="BE7" s="459"/>
      <c r="BF7" s="571"/>
      <c r="BG7" s="565">
        <v>2102130</v>
      </c>
      <c r="BH7" s="344"/>
      <c r="BI7" s="344"/>
      <c r="BJ7" s="344"/>
      <c r="BK7" s="344"/>
      <c r="BL7" s="344"/>
      <c r="BM7" s="344"/>
      <c r="BN7" s="566"/>
      <c r="BO7" s="567">
        <v>39.700000000000003</v>
      </c>
      <c r="BP7" s="567"/>
      <c r="BQ7" s="567"/>
      <c r="BR7" s="567"/>
      <c r="BS7" s="568">
        <v>96224</v>
      </c>
      <c r="BT7" s="568"/>
      <c r="BU7" s="568"/>
      <c r="BV7" s="568"/>
      <c r="BW7" s="568"/>
      <c r="BX7" s="568"/>
      <c r="BY7" s="568"/>
      <c r="BZ7" s="568"/>
      <c r="CA7" s="568"/>
      <c r="CB7" s="569"/>
      <c r="CD7" s="570" t="s">
        <v>335</v>
      </c>
      <c r="CE7" s="459"/>
      <c r="CF7" s="459"/>
      <c r="CG7" s="459"/>
      <c r="CH7" s="459"/>
      <c r="CI7" s="459"/>
      <c r="CJ7" s="459"/>
      <c r="CK7" s="459"/>
      <c r="CL7" s="459"/>
      <c r="CM7" s="459"/>
      <c r="CN7" s="459"/>
      <c r="CO7" s="459"/>
      <c r="CP7" s="459"/>
      <c r="CQ7" s="571"/>
      <c r="CR7" s="565">
        <v>4363189</v>
      </c>
      <c r="CS7" s="344"/>
      <c r="CT7" s="344"/>
      <c r="CU7" s="344"/>
      <c r="CV7" s="344"/>
      <c r="CW7" s="344"/>
      <c r="CX7" s="344"/>
      <c r="CY7" s="566"/>
      <c r="CZ7" s="567">
        <v>13</v>
      </c>
      <c r="DA7" s="567"/>
      <c r="DB7" s="567"/>
      <c r="DC7" s="567"/>
      <c r="DD7" s="575">
        <v>283673</v>
      </c>
      <c r="DE7" s="344"/>
      <c r="DF7" s="344"/>
      <c r="DG7" s="344"/>
      <c r="DH7" s="344"/>
      <c r="DI7" s="344"/>
      <c r="DJ7" s="344"/>
      <c r="DK7" s="344"/>
      <c r="DL7" s="344"/>
      <c r="DM7" s="344"/>
      <c r="DN7" s="344"/>
      <c r="DO7" s="344"/>
      <c r="DP7" s="566"/>
      <c r="DQ7" s="575">
        <v>2847396</v>
      </c>
      <c r="DR7" s="344"/>
      <c r="DS7" s="344"/>
      <c r="DT7" s="344"/>
      <c r="DU7" s="344"/>
      <c r="DV7" s="344"/>
      <c r="DW7" s="344"/>
      <c r="DX7" s="344"/>
      <c r="DY7" s="344"/>
      <c r="DZ7" s="344"/>
      <c r="EA7" s="344"/>
      <c r="EB7" s="344"/>
      <c r="EC7" s="576"/>
    </row>
    <row r="8" spans="2:143" ht="11.25" customHeight="1" x14ac:dyDescent="0.2">
      <c r="B8" s="570" t="s">
        <v>336</v>
      </c>
      <c r="C8" s="459"/>
      <c r="D8" s="459"/>
      <c r="E8" s="459"/>
      <c r="F8" s="459"/>
      <c r="G8" s="459"/>
      <c r="H8" s="459"/>
      <c r="I8" s="459"/>
      <c r="J8" s="459"/>
      <c r="K8" s="459"/>
      <c r="L8" s="459"/>
      <c r="M8" s="459"/>
      <c r="N8" s="459"/>
      <c r="O8" s="459"/>
      <c r="P8" s="459"/>
      <c r="Q8" s="571"/>
      <c r="R8" s="565">
        <v>34437</v>
      </c>
      <c r="S8" s="344"/>
      <c r="T8" s="344"/>
      <c r="U8" s="344"/>
      <c r="V8" s="344"/>
      <c r="W8" s="344"/>
      <c r="X8" s="344"/>
      <c r="Y8" s="566"/>
      <c r="Z8" s="567">
        <v>0.1</v>
      </c>
      <c r="AA8" s="567"/>
      <c r="AB8" s="567"/>
      <c r="AC8" s="567"/>
      <c r="AD8" s="568">
        <v>34437</v>
      </c>
      <c r="AE8" s="568"/>
      <c r="AF8" s="568"/>
      <c r="AG8" s="568"/>
      <c r="AH8" s="568"/>
      <c r="AI8" s="568"/>
      <c r="AJ8" s="568"/>
      <c r="AK8" s="568"/>
      <c r="AL8" s="572">
        <v>0.2</v>
      </c>
      <c r="AM8" s="350"/>
      <c r="AN8" s="350"/>
      <c r="AO8" s="573"/>
      <c r="AP8" s="570" t="s">
        <v>130</v>
      </c>
      <c r="AQ8" s="459"/>
      <c r="AR8" s="459"/>
      <c r="AS8" s="459"/>
      <c r="AT8" s="459"/>
      <c r="AU8" s="459"/>
      <c r="AV8" s="459"/>
      <c r="AW8" s="459"/>
      <c r="AX8" s="459"/>
      <c r="AY8" s="459"/>
      <c r="AZ8" s="459"/>
      <c r="BA8" s="459"/>
      <c r="BB8" s="459"/>
      <c r="BC8" s="459"/>
      <c r="BD8" s="459"/>
      <c r="BE8" s="459"/>
      <c r="BF8" s="571"/>
      <c r="BG8" s="565">
        <v>78006</v>
      </c>
      <c r="BH8" s="344"/>
      <c r="BI8" s="344"/>
      <c r="BJ8" s="344"/>
      <c r="BK8" s="344"/>
      <c r="BL8" s="344"/>
      <c r="BM8" s="344"/>
      <c r="BN8" s="566"/>
      <c r="BO8" s="567">
        <v>1.5</v>
      </c>
      <c r="BP8" s="567"/>
      <c r="BQ8" s="567"/>
      <c r="BR8" s="567"/>
      <c r="BS8" s="568" t="s">
        <v>210</v>
      </c>
      <c r="BT8" s="568"/>
      <c r="BU8" s="568"/>
      <c r="BV8" s="568"/>
      <c r="BW8" s="568"/>
      <c r="BX8" s="568"/>
      <c r="BY8" s="568"/>
      <c r="BZ8" s="568"/>
      <c r="CA8" s="568"/>
      <c r="CB8" s="569"/>
      <c r="CD8" s="570" t="s">
        <v>339</v>
      </c>
      <c r="CE8" s="459"/>
      <c r="CF8" s="459"/>
      <c r="CG8" s="459"/>
      <c r="CH8" s="459"/>
      <c r="CI8" s="459"/>
      <c r="CJ8" s="459"/>
      <c r="CK8" s="459"/>
      <c r="CL8" s="459"/>
      <c r="CM8" s="459"/>
      <c r="CN8" s="459"/>
      <c r="CO8" s="459"/>
      <c r="CP8" s="459"/>
      <c r="CQ8" s="571"/>
      <c r="CR8" s="565">
        <v>7825503</v>
      </c>
      <c r="CS8" s="344"/>
      <c r="CT8" s="344"/>
      <c r="CU8" s="344"/>
      <c r="CV8" s="344"/>
      <c r="CW8" s="344"/>
      <c r="CX8" s="344"/>
      <c r="CY8" s="566"/>
      <c r="CZ8" s="567">
        <v>23.3</v>
      </c>
      <c r="DA8" s="567"/>
      <c r="DB8" s="567"/>
      <c r="DC8" s="567"/>
      <c r="DD8" s="575">
        <v>118537</v>
      </c>
      <c r="DE8" s="344"/>
      <c r="DF8" s="344"/>
      <c r="DG8" s="344"/>
      <c r="DH8" s="344"/>
      <c r="DI8" s="344"/>
      <c r="DJ8" s="344"/>
      <c r="DK8" s="344"/>
      <c r="DL8" s="344"/>
      <c r="DM8" s="344"/>
      <c r="DN8" s="344"/>
      <c r="DO8" s="344"/>
      <c r="DP8" s="566"/>
      <c r="DQ8" s="575">
        <v>4644170</v>
      </c>
      <c r="DR8" s="344"/>
      <c r="DS8" s="344"/>
      <c r="DT8" s="344"/>
      <c r="DU8" s="344"/>
      <c r="DV8" s="344"/>
      <c r="DW8" s="344"/>
      <c r="DX8" s="344"/>
      <c r="DY8" s="344"/>
      <c r="DZ8" s="344"/>
      <c r="EA8" s="344"/>
      <c r="EB8" s="344"/>
      <c r="EC8" s="576"/>
    </row>
    <row r="9" spans="2:143" ht="11.25" customHeight="1" x14ac:dyDescent="0.2">
      <c r="B9" s="570" t="s">
        <v>338</v>
      </c>
      <c r="C9" s="459"/>
      <c r="D9" s="459"/>
      <c r="E9" s="459"/>
      <c r="F9" s="459"/>
      <c r="G9" s="459"/>
      <c r="H9" s="459"/>
      <c r="I9" s="459"/>
      <c r="J9" s="459"/>
      <c r="K9" s="459"/>
      <c r="L9" s="459"/>
      <c r="M9" s="459"/>
      <c r="N9" s="459"/>
      <c r="O9" s="459"/>
      <c r="P9" s="459"/>
      <c r="Q9" s="571"/>
      <c r="R9" s="565">
        <v>23077</v>
      </c>
      <c r="S9" s="344"/>
      <c r="T9" s="344"/>
      <c r="U9" s="344"/>
      <c r="V9" s="344"/>
      <c r="W9" s="344"/>
      <c r="X9" s="344"/>
      <c r="Y9" s="566"/>
      <c r="Z9" s="567">
        <v>0.1</v>
      </c>
      <c r="AA9" s="567"/>
      <c r="AB9" s="567"/>
      <c r="AC9" s="567"/>
      <c r="AD9" s="568">
        <v>23077</v>
      </c>
      <c r="AE9" s="568"/>
      <c r="AF9" s="568"/>
      <c r="AG9" s="568"/>
      <c r="AH9" s="568"/>
      <c r="AI9" s="568"/>
      <c r="AJ9" s="568"/>
      <c r="AK9" s="568"/>
      <c r="AL9" s="572">
        <v>0.1</v>
      </c>
      <c r="AM9" s="350"/>
      <c r="AN9" s="350"/>
      <c r="AO9" s="573"/>
      <c r="AP9" s="570" t="s">
        <v>340</v>
      </c>
      <c r="AQ9" s="459"/>
      <c r="AR9" s="459"/>
      <c r="AS9" s="459"/>
      <c r="AT9" s="459"/>
      <c r="AU9" s="459"/>
      <c r="AV9" s="459"/>
      <c r="AW9" s="459"/>
      <c r="AX9" s="459"/>
      <c r="AY9" s="459"/>
      <c r="AZ9" s="459"/>
      <c r="BA9" s="459"/>
      <c r="BB9" s="459"/>
      <c r="BC9" s="459"/>
      <c r="BD9" s="459"/>
      <c r="BE9" s="459"/>
      <c r="BF9" s="571"/>
      <c r="BG9" s="565">
        <v>1568860</v>
      </c>
      <c r="BH9" s="344"/>
      <c r="BI9" s="344"/>
      <c r="BJ9" s="344"/>
      <c r="BK9" s="344"/>
      <c r="BL9" s="344"/>
      <c r="BM9" s="344"/>
      <c r="BN9" s="566"/>
      <c r="BO9" s="567">
        <v>29.6</v>
      </c>
      <c r="BP9" s="567"/>
      <c r="BQ9" s="567"/>
      <c r="BR9" s="567"/>
      <c r="BS9" s="568" t="s">
        <v>210</v>
      </c>
      <c r="BT9" s="568"/>
      <c r="BU9" s="568"/>
      <c r="BV9" s="568"/>
      <c r="BW9" s="568"/>
      <c r="BX9" s="568"/>
      <c r="BY9" s="568"/>
      <c r="BZ9" s="568"/>
      <c r="CA9" s="568"/>
      <c r="CB9" s="569"/>
      <c r="CD9" s="570" t="s">
        <v>343</v>
      </c>
      <c r="CE9" s="459"/>
      <c r="CF9" s="459"/>
      <c r="CG9" s="459"/>
      <c r="CH9" s="459"/>
      <c r="CI9" s="459"/>
      <c r="CJ9" s="459"/>
      <c r="CK9" s="459"/>
      <c r="CL9" s="459"/>
      <c r="CM9" s="459"/>
      <c r="CN9" s="459"/>
      <c r="CO9" s="459"/>
      <c r="CP9" s="459"/>
      <c r="CQ9" s="571"/>
      <c r="CR9" s="565">
        <v>4729139</v>
      </c>
      <c r="CS9" s="344"/>
      <c r="CT9" s="344"/>
      <c r="CU9" s="344"/>
      <c r="CV9" s="344"/>
      <c r="CW9" s="344"/>
      <c r="CX9" s="344"/>
      <c r="CY9" s="566"/>
      <c r="CZ9" s="567">
        <v>14.1</v>
      </c>
      <c r="DA9" s="567"/>
      <c r="DB9" s="567"/>
      <c r="DC9" s="567"/>
      <c r="DD9" s="575">
        <v>1736752</v>
      </c>
      <c r="DE9" s="344"/>
      <c r="DF9" s="344"/>
      <c r="DG9" s="344"/>
      <c r="DH9" s="344"/>
      <c r="DI9" s="344"/>
      <c r="DJ9" s="344"/>
      <c r="DK9" s="344"/>
      <c r="DL9" s="344"/>
      <c r="DM9" s="344"/>
      <c r="DN9" s="344"/>
      <c r="DO9" s="344"/>
      <c r="DP9" s="566"/>
      <c r="DQ9" s="575">
        <v>2302697</v>
      </c>
      <c r="DR9" s="344"/>
      <c r="DS9" s="344"/>
      <c r="DT9" s="344"/>
      <c r="DU9" s="344"/>
      <c r="DV9" s="344"/>
      <c r="DW9" s="344"/>
      <c r="DX9" s="344"/>
      <c r="DY9" s="344"/>
      <c r="DZ9" s="344"/>
      <c r="EA9" s="344"/>
      <c r="EB9" s="344"/>
      <c r="EC9" s="576"/>
    </row>
    <row r="10" spans="2:143" ht="11.25" customHeight="1" x14ac:dyDescent="0.2">
      <c r="B10" s="570" t="s">
        <v>138</v>
      </c>
      <c r="C10" s="459"/>
      <c r="D10" s="459"/>
      <c r="E10" s="459"/>
      <c r="F10" s="459"/>
      <c r="G10" s="459"/>
      <c r="H10" s="459"/>
      <c r="I10" s="459"/>
      <c r="J10" s="459"/>
      <c r="K10" s="459"/>
      <c r="L10" s="459"/>
      <c r="M10" s="459"/>
      <c r="N10" s="459"/>
      <c r="O10" s="459"/>
      <c r="P10" s="459"/>
      <c r="Q10" s="571"/>
      <c r="R10" s="565" t="s">
        <v>210</v>
      </c>
      <c r="S10" s="344"/>
      <c r="T10" s="344"/>
      <c r="U10" s="344"/>
      <c r="V10" s="344"/>
      <c r="W10" s="344"/>
      <c r="X10" s="344"/>
      <c r="Y10" s="566"/>
      <c r="Z10" s="567" t="s">
        <v>210</v>
      </c>
      <c r="AA10" s="567"/>
      <c r="AB10" s="567"/>
      <c r="AC10" s="567"/>
      <c r="AD10" s="568" t="s">
        <v>210</v>
      </c>
      <c r="AE10" s="568"/>
      <c r="AF10" s="568"/>
      <c r="AG10" s="568"/>
      <c r="AH10" s="568"/>
      <c r="AI10" s="568"/>
      <c r="AJ10" s="568"/>
      <c r="AK10" s="568"/>
      <c r="AL10" s="572" t="s">
        <v>210</v>
      </c>
      <c r="AM10" s="350"/>
      <c r="AN10" s="350"/>
      <c r="AO10" s="573"/>
      <c r="AP10" s="570" t="s">
        <v>196</v>
      </c>
      <c r="AQ10" s="459"/>
      <c r="AR10" s="459"/>
      <c r="AS10" s="459"/>
      <c r="AT10" s="459"/>
      <c r="AU10" s="459"/>
      <c r="AV10" s="459"/>
      <c r="AW10" s="459"/>
      <c r="AX10" s="459"/>
      <c r="AY10" s="459"/>
      <c r="AZ10" s="459"/>
      <c r="BA10" s="459"/>
      <c r="BB10" s="459"/>
      <c r="BC10" s="459"/>
      <c r="BD10" s="459"/>
      <c r="BE10" s="459"/>
      <c r="BF10" s="571"/>
      <c r="BG10" s="565">
        <v>118353</v>
      </c>
      <c r="BH10" s="344"/>
      <c r="BI10" s="344"/>
      <c r="BJ10" s="344"/>
      <c r="BK10" s="344"/>
      <c r="BL10" s="344"/>
      <c r="BM10" s="344"/>
      <c r="BN10" s="566"/>
      <c r="BO10" s="567">
        <v>2.2000000000000002</v>
      </c>
      <c r="BP10" s="567"/>
      <c r="BQ10" s="567"/>
      <c r="BR10" s="567"/>
      <c r="BS10" s="568" t="s">
        <v>210</v>
      </c>
      <c r="BT10" s="568"/>
      <c r="BU10" s="568"/>
      <c r="BV10" s="568"/>
      <c r="BW10" s="568"/>
      <c r="BX10" s="568"/>
      <c r="BY10" s="568"/>
      <c r="BZ10" s="568"/>
      <c r="CA10" s="568"/>
      <c r="CB10" s="569"/>
      <c r="CD10" s="570" t="s">
        <v>234</v>
      </c>
      <c r="CE10" s="459"/>
      <c r="CF10" s="459"/>
      <c r="CG10" s="459"/>
      <c r="CH10" s="459"/>
      <c r="CI10" s="459"/>
      <c r="CJ10" s="459"/>
      <c r="CK10" s="459"/>
      <c r="CL10" s="459"/>
      <c r="CM10" s="459"/>
      <c r="CN10" s="459"/>
      <c r="CO10" s="459"/>
      <c r="CP10" s="459"/>
      <c r="CQ10" s="571"/>
      <c r="CR10" s="565" t="s">
        <v>210</v>
      </c>
      <c r="CS10" s="344"/>
      <c r="CT10" s="344"/>
      <c r="CU10" s="344"/>
      <c r="CV10" s="344"/>
      <c r="CW10" s="344"/>
      <c r="CX10" s="344"/>
      <c r="CY10" s="566"/>
      <c r="CZ10" s="567" t="s">
        <v>210</v>
      </c>
      <c r="DA10" s="567"/>
      <c r="DB10" s="567"/>
      <c r="DC10" s="567"/>
      <c r="DD10" s="575" t="s">
        <v>210</v>
      </c>
      <c r="DE10" s="344"/>
      <c r="DF10" s="344"/>
      <c r="DG10" s="344"/>
      <c r="DH10" s="344"/>
      <c r="DI10" s="344"/>
      <c r="DJ10" s="344"/>
      <c r="DK10" s="344"/>
      <c r="DL10" s="344"/>
      <c r="DM10" s="344"/>
      <c r="DN10" s="344"/>
      <c r="DO10" s="344"/>
      <c r="DP10" s="566"/>
      <c r="DQ10" s="575" t="s">
        <v>210</v>
      </c>
      <c r="DR10" s="344"/>
      <c r="DS10" s="344"/>
      <c r="DT10" s="344"/>
      <c r="DU10" s="344"/>
      <c r="DV10" s="344"/>
      <c r="DW10" s="344"/>
      <c r="DX10" s="344"/>
      <c r="DY10" s="344"/>
      <c r="DZ10" s="344"/>
      <c r="EA10" s="344"/>
      <c r="EB10" s="344"/>
      <c r="EC10" s="576"/>
    </row>
    <row r="11" spans="2:143" ht="11.25" customHeight="1" x14ac:dyDescent="0.2">
      <c r="B11" s="570" t="s">
        <v>104</v>
      </c>
      <c r="C11" s="459"/>
      <c r="D11" s="459"/>
      <c r="E11" s="459"/>
      <c r="F11" s="459"/>
      <c r="G11" s="459"/>
      <c r="H11" s="459"/>
      <c r="I11" s="459"/>
      <c r="J11" s="459"/>
      <c r="K11" s="459"/>
      <c r="L11" s="459"/>
      <c r="M11" s="459"/>
      <c r="N11" s="459"/>
      <c r="O11" s="459"/>
      <c r="P11" s="459"/>
      <c r="Q11" s="571"/>
      <c r="R11" s="565">
        <v>1065268</v>
      </c>
      <c r="S11" s="344"/>
      <c r="T11" s="344"/>
      <c r="U11" s="344"/>
      <c r="V11" s="344"/>
      <c r="W11" s="344"/>
      <c r="X11" s="344"/>
      <c r="Y11" s="566"/>
      <c r="Z11" s="572">
        <v>3</v>
      </c>
      <c r="AA11" s="350"/>
      <c r="AB11" s="350"/>
      <c r="AC11" s="577"/>
      <c r="AD11" s="575">
        <v>1065268</v>
      </c>
      <c r="AE11" s="344"/>
      <c r="AF11" s="344"/>
      <c r="AG11" s="344"/>
      <c r="AH11" s="344"/>
      <c r="AI11" s="344"/>
      <c r="AJ11" s="344"/>
      <c r="AK11" s="566"/>
      <c r="AL11" s="572">
        <v>5.3</v>
      </c>
      <c r="AM11" s="350"/>
      <c r="AN11" s="350"/>
      <c r="AO11" s="573"/>
      <c r="AP11" s="570" t="s">
        <v>345</v>
      </c>
      <c r="AQ11" s="459"/>
      <c r="AR11" s="459"/>
      <c r="AS11" s="459"/>
      <c r="AT11" s="459"/>
      <c r="AU11" s="459"/>
      <c r="AV11" s="459"/>
      <c r="AW11" s="459"/>
      <c r="AX11" s="459"/>
      <c r="AY11" s="459"/>
      <c r="AZ11" s="459"/>
      <c r="BA11" s="459"/>
      <c r="BB11" s="459"/>
      <c r="BC11" s="459"/>
      <c r="BD11" s="459"/>
      <c r="BE11" s="459"/>
      <c r="BF11" s="571"/>
      <c r="BG11" s="565">
        <v>336911</v>
      </c>
      <c r="BH11" s="344"/>
      <c r="BI11" s="344"/>
      <c r="BJ11" s="344"/>
      <c r="BK11" s="344"/>
      <c r="BL11" s="344"/>
      <c r="BM11" s="344"/>
      <c r="BN11" s="566"/>
      <c r="BO11" s="567">
        <v>6.4</v>
      </c>
      <c r="BP11" s="567"/>
      <c r="BQ11" s="567"/>
      <c r="BR11" s="567"/>
      <c r="BS11" s="568">
        <v>96224</v>
      </c>
      <c r="BT11" s="568"/>
      <c r="BU11" s="568"/>
      <c r="BV11" s="568"/>
      <c r="BW11" s="568"/>
      <c r="BX11" s="568"/>
      <c r="BY11" s="568"/>
      <c r="BZ11" s="568"/>
      <c r="CA11" s="568"/>
      <c r="CB11" s="569"/>
      <c r="CD11" s="570" t="s">
        <v>348</v>
      </c>
      <c r="CE11" s="459"/>
      <c r="CF11" s="459"/>
      <c r="CG11" s="459"/>
      <c r="CH11" s="459"/>
      <c r="CI11" s="459"/>
      <c r="CJ11" s="459"/>
      <c r="CK11" s="459"/>
      <c r="CL11" s="459"/>
      <c r="CM11" s="459"/>
      <c r="CN11" s="459"/>
      <c r="CO11" s="459"/>
      <c r="CP11" s="459"/>
      <c r="CQ11" s="571"/>
      <c r="CR11" s="565">
        <v>1966049</v>
      </c>
      <c r="CS11" s="344"/>
      <c r="CT11" s="344"/>
      <c r="CU11" s="344"/>
      <c r="CV11" s="344"/>
      <c r="CW11" s="344"/>
      <c r="CX11" s="344"/>
      <c r="CY11" s="566"/>
      <c r="CZ11" s="567">
        <v>5.9</v>
      </c>
      <c r="DA11" s="567"/>
      <c r="DB11" s="567"/>
      <c r="DC11" s="567"/>
      <c r="DD11" s="575">
        <v>477503</v>
      </c>
      <c r="DE11" s="344"/>
      <c r="DF11" s="344"/>
      <c r="DG11" s="344"/>
      <c r="DH11" s="344"/>
      <c r="DI11" s="344"/>
      <c r="DJ11" s="344"/>
      <c r="DK11" s="344"/>
      <c r="DL11" s="344"/>
      <c r="DM11" s="344"/>
      <c r="DN11" s="344"/>
      <c r="DO11" s="344"/>
      <c r="DP11" s="566"/>
      <c r="DQ11" s="575">
        <v>1254326</v>
      </c>
      <c r="DR11" s="344"/>
      <c r="DS11" s="344"/>
      <c r="DT11" s="344"/>
      <c r="DU11" s="344"/>
      <c r="DV11" s="344"/>
      <c r="DW11" s="344"/>
      <c r="DX11" s="344"/>
      <c r="DY11" s="344"/>
      <c r="DZ11" s="344"/>
      <c r="EA11" s="344"/>
      <c r="EB11" s="344"/>
      <c r="EC11" s="576"/>
    </row>
    <row r="12" spans="2:143" ht="11.25" customHeight="1" x14ac:dyDescent="0.2">
      <c r="B12" s="570" t="s">
        <v>152</v>
      </c>
      <c r="C12" s="459"/>
      <c r="D12" s="459"/>
      <c r="E12" s="459"/>
      <c r="F12" s="459"/>
      <c r="G12" s="459"/>
      <c r="H12" s="459"/>
      <c r="I12" s="459"/>
      <c r="J12" s="459"/>
      <c r="K12" s="459"/>
      <c r="L12" s="459"/>
      <c r="M12" s="459"/>
      <c r="N12" s="459"/>
      <c r="O12" s="459"/>
      <c r="P12" s="459"/>
      <c r="Q12" s="571"/>
      <c r="R12" s="565">
        <v>22420</v>
      </c>
      <c r="S12" s="344"/>
      <c r="T12" s="344"/>
      <c r="U12" s="344"/>
      <c r="V12" s="344"/>
      <c r="W12" s="344"/>
      <c r="X12" s="344"/>
      <c r="Y12" s="566"/>
      <c r="Z12" s="567">
        <v>0.1</v>
      </c>
      <c r="AA12" s="567"/>
      <c r="AB12" s="567"/>
      <c r="AC12" s="567"/>
      <c r="AD12" s="568">
        <v>22420</v>
      </c>
      <c r="AE12" s="568"/>
      <c r="AF12" s="568"/>
      <c r="AG12" s="568"/>
      <c r="AH12" s="568"/>
      <c r="AI12" s="568"/>
      <c r="AJ12" s="568"/>
      <c r="AK12" s="568"/>
      <c r="AL12" s="572">
        <v>0.1</v>
      </c>
      <c r="AM12" s="350"/>
      <c r="AN12" s="350"/>
      <c r="AO12" s="573"/>
      <c r="AP12" s="570" t="s">
        <v>349</v>
      </c>
      <c r="AQ12" s="459"/>
      <c r="AR12" s="459"/>
      <c r="AS12" s="459"/>
      <c r="AT12" s="459"/>
      <c r="AU12" s="459"/>
      <c r="AV12" s="459"/>
      <c r="AW12" s="459"/>
      <c r="AX12" s="459"/>
      <c r="AY12" s="459"/>
      <c r="AZ12" s="459"/>
      <c r="BA12" s="459"/>
      <c r="BB12" s="459"/>
      <c r="BC12" s="459"/>
      <c r="BD12" s="459"/>
      <c r="BE12" s="459"/>
      <c r="BF12" s="571"/>
      <c r="BG12" s="565">
        <v>2664006</v>
      </c>
      <c r="BH12" s="344"/>
      <c r="BI12" s="344"/>
      <c r="BJ12" s="344"/>
      <c r="BK12" s="344"/>
      <c r="BL12" s="344"/>
      <c r="BM12" s="344"/>
      <c r="BN12" s="566"/>
      <c r="BO12" s="567">
        <v>50.3</v>
      </c>
      <c r="BP12" s="567"/>
      <c r="BQ12" s="567"/>
      <c r="BR12" s="567"/>
      <c r="BS12" s="568" t="s">
        <v>210</v>
      </c>
      <c r="BT12" s="568"/>
      <c r="BU12" s="568"/>
      <c r="BV12" s="568"/>
      <c r="BW12" s="568"/>
      <c r="BX12" s="568"/>
      <c r="BY12" s="568"/>
      <c r="BZ12" s="568"/>
      <c r="CA12" s="568"/>
      <c r="CB12" s="569"/>
      <c r="CD12" s="570" t="s">
        <v>90</v>
      </c>
      <c r="CE12" s="459"/>
      <c r="CF12" s="459"/>
      <c r="CG12" s="459"/>
      <c r="CH12" s="459"/>
      <c r="CI12" s="459"/>
      <c r="CJ12" s="459"/>
      <c r="CK12" s="459"/>
      <c r="CL12" s="459"/>
      <c r="CM12" s="459"/>
      <c r="CN12" s="459"/>
      <c r="CO12" s="459"/>
      <c r="CP12" s="459"/>
      <c r="CQ12" s="571"/>
      <c r="CR12" s="565">
        <v>1423516</v>
      </c>
      <c r="CS12" s="344"/>
      <c r="CT12" s="344"/>
      <c r="CU12" s="344"/>
      <c r="CV12" s="344"/>
      <c r="CW12" s="344"/>
      <c r="CX12" s="344"/>
      <c r="CY12" s="566"/>
      <c r="CZ12" s="567">
        <v>4.2</v>
      </c>
      <c r="DA12" s="567"/>
      <c r="DB12" s="567"/>
      <c r="DC12" s="567"/>
      <c r="DD12" s="575">
        <v>474456</v>
      </c>
      <c r="DE12" s="344"/>
      <c r="DF12" s="344"/>
      <c r="DG12" s="344"/>
      <c r="DH12" s="344"/>
      <c r="DI12" s="344"/>
      <c r="DJ12" s="344"/>
      <c r="DK12" s="344"/>
      <c r="DL12" s="344"/>
      <c r="DM12" s="344"/>
      <c r="DN12" s="344"/>
      <c r="DO12" s="344"/>
      <c r="DP12" s="566"/>
      <c r="DQ12" s="575">
        <v>1008816</v>
      </c>
      <c r="DR12" s="344"/>
      <c r="DS12" s="344"/>
      <c r="DT12" s="344"/>
      <c r="DU12" s="344"/>
      <c r="DV12" s="344"/>
      <c r="DW12" s="344"/>
      <c r="DX12" s="344"/>
      <c r="DY12" s="344"/>
      <c r="DZ12" s="344"/>
      <c r="EA12" s="344"/>
      <c r="EB12" s="344"/>
      <c r="EC12" s="576"/>
    </row>
    <row r="13" spans="2:143" ht="11.25" customHeight="1" x14ac:dyDescent="0.2">
      <c r="B13" s="570" t="s">
        <v>350</v>
      </c>
      <c r="C13" s="459"/>
      <c r="D13" s="459"/>
      <c r="E13" s="459"/>
      <c r="F13" s="459"/>
      <c r="G13" s="459"/>
      <c r="H13" s="459"/>
      <c r="I13" s="459"/>
      <c r="J13" s="459"/>
      <c r="K13" s="459"/>
      <c r="L13" s="459"/>
      <c r="M13" s="459"/>
      <c r="N13" s="459"/>
      <c r="O13" s="459"/>
      <c r="P13" s="459"/>
      <c r="Q13" s="571"/>
      <c r="R13" s="565" t="s">
        <v>210</v>
      </c>
      <c r="S13" s="344"/>
      <c r="T13" s="344"/>
      <c r="U13" s="344"/>
      <c r="V13" s="344"/>
      <c r="W13" s="344"/>
      <c r="X13" s="344"/>
      <c r="Y13" s="566"/>
      <c r="Z13" s="567" t="s">
        <v>210</v>
      </c>
      <c r="AA13" s="567"/>
      <c r="AB13" s="567"/>
      <c r="AC13" s="567"/>
      <c r="AD13" s="568" t="s">
        <v>210</v>
      </c>
      <c r="AE13" s="568"/>
      <c r="AF13" s="568"/>
      <c r="AG13" s="568"/>
      <c r="AH13" s="568"/>
      <c r="AI13" s="568"/>
      <c r="AJ13" s="568"/>
      <c r="AK13" s="568"/>
      <c r="AL13" s="572" t="s">
        <v>210</v>
      </c>
      <c r="AM13" s="350"/>
      <c r="AN13" s="350"/>
      <c r="AO13" s="573"/>
      <c r="AP13" s="570" t="s">
        <v>352</v>
      </c>
      <c r="AQ13" s="459"/>
      <c r="AR13" s="459"/>
      <c r="AS13" s="459"/>
      <c r="AT13" s="459"/>
      <c r="AU13" s="459"/>
      <c r="AV13" s="459"/>
      <c r="AW13" s="459"/>
      <c r="AX13" s="459"/>
      <c r="AY13" s="459"/>
      <c r="AZ13" s="459"/>
      <c r="BA13" s="459"/>
      <c r="BB13" s="459"/>
      <c r="BC13" s="459"/>
      <c r="BD13" s="459"/>
      <c r="BE13" s="459"/>
      <c r="BF13" s="571"/>
      <c r="BG13" s="565">
        <v>2641604</v>
      </c>
      <c r="BH13" s="344"/>
      <c r="BI13" s="344"/>
      <c r="BJ13" s="344"/>
      <c r="BK13" s="344"/>
      <c r="BL13" s="344"/>
      <c r="BM13" s="344"/>
      <c r="BN13" s="566"/>
      <c r="BO13" s="567">
        <v>49.9</v>
      </c>
      <c r="BP13" s="567"/>
      <c r="BQ13" s="567"/>
      <c r="BR13" s="567"/>
      <c r="BS13" s="568" t="s">
        <v>210</v>
      </c>
      <c r="BT13" s="568"/>
      <c r="BU13" s="568"/>
      <c r="BV13" s="568"/>
      <c r="BW13" s="568"/>
      <c r="BX13" s="568"/>
      <c r="BY13" s="568"/>
      <c r="BZ13" s="568"/>
      <c r="CA13" s="568"/>
      <c r="CB13" s="569"/>
      <c r="CD13" s="570" t="s">
        <v>353</v>
      </c>
      <c r="CE13" s="459"/>
      <c r="CF13" s="459"/>
      <c r="CG13" s="459"/>
      <c r="CH13" s="459"/>
      <c r="CI13" s="459"/>
      <c r="CJ13" s="459"/>
      <c r="CK13" s="459"/>
      <c r="CL13" s="459"/>
      <c r="CM13" s="459"/>
      <c r="CN13" s="459"/>
      <c r="CO13" s="459"/>
      <c r="CP13" s="459"/>
      <c r="CQ13" s="571"/>
      <c r="CR13" s="565">
        <v>2765845</v>
      </c>
      <c r="CS13" s="344"/>
      <c r="CT13" s="344"/>
      <c r="CU13" s="344"/>
      <c r="CV13" s="344"/>
      <c r="CW13" s="344"/>
      <c r="CX13" s="344"/>
      <c r="CY13" s="566"/>
      <c r="CZ13" s="567">
        <v>8.3000000000000007</v>
      </c>
      <c r="DA13" s="567"/>
      <c r="DB13" s="567"/>
      <c r="DC13" s="567"/>
      <c r="DD13" s="575">
        <v>1023881</v>
      </c>
      <c r="DE13" s="344"/>
      <c r="DF13" s="344"/>
      <c r="DG13" s="344"/>
      <c r="DH13" s="344"/>
      <c r="DI13" s="344"/>
      <c r="DJ13" s="344"/>
      <c r="DK13" s="344"/>
      <c r="DL13" s="344"/>
      <c r="DM13" s="344"/>
      <c r="DN13" s="344"/>
      <c r="DO13" s="344"/>
      <c r="DP13" s="566"/>
      <c r="DQ13" s="575">
        <v>1762349</v>
      </c>
      <c r="DR13" s="344"/>
      <c r="DS13" s="344"/>
      <c r="DT13" s="344"/>
      <c r="DU13" s="344"/>
      <c r="DV13" s="344"/>
      <c r="DW13" s="344"/>
      <c r="DX13" s="344"/>
      <c r="DY13" s="344"/>
      <c r="DZ13" s="344"/>
      <c r="EA13" s="344"/>
      <c r="EB13" s="344"/>
      <c r="EC13" s="576"/>
    </row>
    <row r="14" spans="2:143" ht="11.25" customHeight="1" x14ac:dyDescent="0.2">
      <c r="B14" s="570" t="s">
        <v>355</v>
      </c>
      <c r="C14" s="459"/>
      <c r="D14" s="459"/>
      <c r="E14" s="459"/>
      <c r="F14" s="459"/>
      <c r="G14" s="459"/>
      <c r="H14" s="459"/>
      <c r="I14" s="459"/>
      <c r="J14" s="459"/>
      <c r="K14" s="459"/>
      <c r="L14" s="459"/>
      <c r="M14" s="459"/>
      <c r="N14" s="459"/>
      <c r="O14" s="459"/>
      <c r="P14" s="459"/>
      <c r="Q14" s="571"/>
      <c r="R14" s="565">
        <v>525</v>
      </c>
      <c r="S14" s="344"/>
      <c r="T14" s="344"/>
      <c r="U14" s="344"/>
      <c r="V14" s="344"/>
      <c r="W14" s="344"/>
      <c r="X14" s="344"/>
      <c r="Y14" s="566"/>
      <c r="Z14" s="567">
        <v>0</v>
      </c>
      <c r="AA14" s="567"/>
      <c r="AB14" s="567"/>
      <c r="AC14" s="567"/>
      <c r="AD14" s="568">
        <v>525</v>
      </c>
      <c r="AE14" s="568"/>
      <c r="AF14" s="568"/>
      <c r="AG14" s="568"/>
      <c r="AH14" s="568"/>
      <c r="AI14" s="568"/>
      <c r="AJ14" s="568"/>
      <c r="AK14" s="568"/>
      <c r="AL14" s="572">
        <v>0</v>
      </c>
      <c r="AM14" s="350"/>
      <c r="AN14" s="350"/>
      <c r="AO14" s="573"/>
      <c r="AP14" s="570" t="s">
        <v>226</v>
      </c>
      <c r="AQ14" s="459"/>
      <c r="AR14" s="459"/>
      <c r="AS14" s="459"/>
      <c r="AT14" s="459"/>
      <c r="AU14" s="459"/>
      <c r="AV14" s="459"/>
      <c r="AW14" s="459"/>
      <c r="AX14" s="459"/>
      <c r="AY14" s="459"/>
      <c r="AZ14" s="459"/>
      <c r="BA14" s="459"/>
      <c r="BB14" s="459"/>
      <c r="BC14" s="459"/>
      <c r="BD14" s="459"/>
      <c r="BE14" s="459"/>
      <c r="BF14" s="571"/>
      <c r="BG14" s="565">
        <v>208848</v>
      </c>
      <c r="BH14" s="344"/>
      <c r="BI14" s="344"/>
      <c r="BJ14" s="344"/>
      <c r="BK14" s="344"/>
      <c r="BL14" s="344"/>
      <c r="BM14" s="344"/>
      <c r="BN14" s="566"/>
      <c r="BO14" s="567">
        <v>3.9</v>
      </c>
      <c r="BP14" s="567"/>
      <c r="BQ14" s="567"/>
      <c r="BR14" s="567"/>
      <c r="BS14" s="568" t="s">
        <v>210</v>
      </c>
      <c r="BT14" s="568"/>
      <c r="BU14" s="568"/>
      <c r="BV14" s="568"/>
      <c r="BW14" s="568"/>
      <c r="BX14" s="568"/>
      <c r="BY14" s="568"/>
      <c r="BZ14" s="568"/>
      <c r="CA14" s="568"/>
      <c r="CB14" s="569"/>
      <c r="CD14" s="570" t="s">
        <v>68</v>
      </c>
      <c r="CE14" s="459"/>
      <c r="CF14" s="459"/>
      <c r="CG14" s="459"/>
      <c r="CH14" s="459"/>
      <c r="CI14" s="459"/>
      <c r="CJ14" s="459"/>
      <c r="CK14" s="459"/>
      <c r="CL14" s="459"/>
      <c r="CM14" s="459"/>
      <c r="CN14" s="459"/>
      <c r="CO14" s="459"/>
      <c r="CP14" s="459"/>
      <c r="CQ14" s="571"/>
      <c r="CR14" s="565">
        <v>1423922</v>
      </c>
      <c r="CS14" s="344"/>
      <c r="CT14" s="344"/>
      <c r="CU14" s="344"/>
      <c r="CV14" s="344"/>
      <c r="CW14" s="344"/>
      <c r="CX14" s="344"/>
      <c r="CY14" s="566"/>
      <c r="CZ14" s="567">
        <v>4.2</v>
      </c>
      <c r="DA14" s="567"/>
      <c r="DB14" s="567"/>
      <c r="DC14" s="567"/>
      <c r="DD14" s="575">
        <v>418481</v>
      </c>
      <c r="DE14" s="344"/>
      <c r="DF14" s="344"/>
      <c r="DG14" s="344"/>
      <c r="DH14" s="344"/>
      <c r="DI14" s="344"/>
      <c r="DJ14" s="344"/>
      <c r="DK14" s="344"/>
      <c r="DL14" s="344"/>
      <c r="DM14" s="344"/>
      <c r="DN14" s="344"/>
      <c r="DO14" s="344"/>
      <c r="DP14" s="566"/>
      <c r="DQ14" s="575">
        <v>991458</v>
      </c>
      <c r="DR14" s="344"/>
      <c r="DS14" s="344"/>
      <c r="DT14" s="344"/>
      <c r="DU14" s="344"/>
      <c r="DV14" s="344"/>
      <c r="DW14" s="344"/>
      <c r="DX14" s="344"/>
      <c r="DY14" s="344"/>
      <c r="DZ14" s="344"/>
      <c r="EA14" s="344"/>
      <c r="EB14" s="344"/>
      <c r="EC14" s="576"/>
    </row>
    <row r="15" spans="2:143" ht="11.25" customHeight="1" x14ac:dyDescent="0.2">
      <c r="B15" s="570" t="s">
        <v>325</v>
      </c>
      <c r="C15" s="459"/>
      <c r="D15" s="459"/>
      <c r="E15" s="459"/>
      <c r="F15" s="459"/>
      <c r="G15" s="459"/>
      <c r="H15" s="459"/>
      <c r="I15" s="459"/>
      <c r="J15" s="459"/>
      <c r="K15" s="459"/>
      <c r="L15" s="459"/>
      <c r="M15" s="459"/>
      <c r="N15" s="459"/>
      <c r="O15" s="459"/>
      <c r="P15" s="459"/>
      <c r="Q15" s="571"/>
      <c r="R15" s="565" t="s">
        <v>210</v>
      </c>
      <c r="S15" s="344"/>
      <c r="T15" s="344"/>
      <c r="U15" s="344"/>
      <c r="V15" s="344"/>
      <c r="W15" s="344"/>
      <c r="X15" s="344"/>
      <c r="Y15" s="566"/>
      <c r="Z15" s="567" t="s">
        <v>210</v>
      </c>
      <c r="AA15" s="567"/>
      <c r="AB15" s="567"/>
      <c r="AC15" s="567"/>
      <c r="AD15" s="568" t="s">
        <v>210</v>
      </c>
      <c r="AE15" s="568"/>
      <c r="AF15" s="568"/>
      <c r="AG15" s="568"/>
      <c r="AH15" s="568"/>
      <c r="AI15" s="568"/>
      <c r="AJ15" s="568"/>
      <c r="AK15" s="568"/>
      <c r="AL15" s="572" t="s">
        <v>210</v>
      </c>
      <c r="AM15" s="350"/>
      <c r="AN15" s="350"/>
      <c r="AO15" s="573"/>
      <c r="AP15" s="570" t="s">
        <v>356</v>
      </c>
      <c r="AQ15" s="459"/>
      <c r="AR15" s="459"/>
      <c r="AS15" s="459"/>
      <c r="AT15" s="459"/>
      <c r="AU15" s="459"/>
      <c r="AV15" s="459"/>
      <c r="AW15" s="459"/>
      <c r="AX15" s="459"/>
      <c r="AY15" s="459"/>
      <c r="AZ15" s="459"/>
      <c r="BA15" s="459"/>
      <c r="BB15" s="459"/>
      <c r="BC15" s="459"/>
      <c r="BD15" s="459"/>
      <c r="BE15" s="459"/>
      <c r="BF15" s="571"/>
      <c r="BG15" s="565">
        <v>302934</v>
      </c>
      <c r="BH15" s="344"/>
      <c r="BI15" s="344"/>
      <c r="BJ15" s="344"/>
      <c r="BK15" s="344"/>
      <c r="BL15" s="344"/>
      <c r="BM15" s="344"/>
      <c r="BN15" s="566"/>
      <c r="BO15" s="567">
        <v>5.7</v>
      </c>
      <c r="BP15" s="567"/>
      <c r="BQ15" s="567"/>
      <c r="BR15" s="567"/>
      <c r="BS15" s="568" t="s">
        <v>210</v>
      </c>
      <c r="BT15" s="568"/>
      <c r="BU15" s="568"/>
      <c r="BV15" s="568"/>
      <c r="BW15" s="568"/>
      <c r="BX15" s="568"/>
      <c r="BY15" s="568"/>
      <c r="BZ15" s="568"/>
      <c r="CA15" s="568"/>
      <c r="CB15" s="569"/>
      <c r="CD15" s="570" t="s">
        <v>357</v>
      </c>
      <c r="CE15" s="459"/>
      <c r="CF15" s="459"/>
      <c r="CG15" s="459"/>
      <c r="CH15" s="459"/>
      <c r="CI15" s="459"/>
      <c r="CJ15" s="459"/>
      <c r="CK15" s="459"/>
      <c r="CL15" s="459"/>
      <c r="CM15" s="459"/>
      <c r="CN15" s="459"/>
      <c r="CO15" s="459"/>
      <c r="CP15" s="459"/>
      <c r="CQ15" s="571"/>
      <c r="CR15" s="565">
        <v>3359741</v>
      </c>
      <c r="CS15" s="344"/>
      <c r="CT15" s="344"/>
      <c r="CU15" s="344"/>
      <c r="CV15" s="344"/>
      <c r="CW15" s="344"/>
      <c r="CX15" s="344"/>
      <c r="CY15" s="566"/>
      <c r="CZ15" s="567">
        <v>10</v>
      </c>
      <c r="DA15" s="567"/>
      <c r="DB15" s="567"/>
      <c r="DC15" s="567"/>
      <c r="DD15" s="575">
        <v>411073</v>
      </c>
      <c r="DE15" s="344"/>
      <c r="DF15" s="344"/>
      <c r="DG15" s="344"/>
      <c r="DH15" s="344"/>
      <c r="DI15" s="344"/>
      <c r="DJ15" s="344"/>
      <c r="DK15" s="344"/>
      <c r="DL15" s="344"/>
      <c r="DM15" s="344"/>
      <c r="DN15" s="344"/>
      <c r="DO15" s="344"/>
      <c r="DP15" s="566"/>
      <c r="DQ15" s="575">
        <v>2441230</v>
      </c>
      <c r="DR15" s="344"/>
      <c r="DS15" s="344"/>
      <c r="DT15" s="344"/>
      <c r="DU15" s="344"/>
      <c r="DV15" s="344"/>
      <c r="DW15" s="344"/>
      <c r="DX15" s="344"/>
      <c r="DY15" s="344"/>
      <c r="DZ15" s="344"/>
      <c r="EA15" s="344"/>
      <c r="EB15" s="344"/>
      <c r="EC15" s="576"/>
    </row>
    <row r="16" spans="2:143" ht="11.25" customHeight="1" x14ac:dyDescent="0.2">
      <c r="B16" s="570" t="s">
        <v>358</v>
      </c>
      <c r="C16" s="459"/>
      <c r="D16" s="459"/>
      <c r="E16" s="459"/>
      <c r="F16" s="459"/>
      <c r="G16" s="459"/>
      <c r="H16" s="459"/>
      <c r="I16" s="459"/>
      <c r="J16" s="459"/>
      <c r="K16" s="459"/>
      <c r="L16" s="459"/>
      <c r="M16" s="459"/>
      <c r="N16" s="459"/>
      <c r="O16" s="459"/>
      <c r="P16" s="459"/>
      <c r="Q16" s="571"/>
      <c r="R16" s="565">
        <v>28758</v>
      </c>
      <c r="S16" s="344"/>
      <c r="T16" s="344"/>
      <c r="U16" s="344"/>
      <c r="V16" s="344"/>
      <c r="W16" s="344"/>
      <c r="X16" s="344"/>
      <c r="Y16" s="566"/>
      <c r="Z16" s="567">
        <v>0.1</v>
      </c>
      <c r="AA16" s="567"/>
      <c r="AB16" s="567"/>
      <c r="AC16" s="567"/>
      <c r="AD16" s="568">
        <v>28758</v>
      </c>
      <c r="AE16" s="568"/>
      <c r="AF16" s="568"/>
      <c r="AG16" s="568"/>
      <c r="AH16" s="568"/>
      <c r="AI16" s="568"/>
      <c r="AJ16" s="568"/>
      <c r="AK16" s="568"/>
      <c r="AL16" s="572">
        <v>0.1</v>
      </c>
      <c r="AM16" s="350"/>
      <c r="AN16" s="350"/>
      <c r="AO16" s="573"/>
      <c r="AP16" s="570" t="s">
        <v>359</v>
      </c>
      <c r="AQ16" s="459"/>
      <c r="AR16" s="459"/>
      <c r="AS16" s="459"/>
      <c r="AT16" s="459"/>
      <c r="AU16" s="459"/>
      <c r="AV16" s="459"/>
      <c r="AW16" s="459"/>
      <c r="AX16" s="459"/>
      <c r="AY16" s="459"/>
      <c r="AZ16" s="459"/>
      <c r="BA16" s="459"/>
      <c r="BB16" s="459"/>
      <c r="BC16" s="459"/>
      <c r="BD16" s="459"/>
      <c r="BE16" s="459"/>
      <c r="BF16" s="571"/>
      <c r="BG16" s="565">
        <v>435</v>
      </c>
      <c r="BH16" s="344"/>
      <c r="BI16" s="344"/>
      <c r="BJ16" s="344"/>
      <c r="BK16" s="344"/>
      <c r="BL16" s="344"/>
      <c r="BM16" s="344"/>
      <c r="BN16" s="566"/>
      <c r="BO16" s="567">
        <v>0</v>
      </c>
      <c r="BP16" s="567"/>
      <c r="BQ16" s="567"/>
      <c r="BR16" s="567"/>
      <c r="BS16" s="568" t="s">
        <v>210</v>
      </c>
      <c r="BT16" s="568"/>
      <c r="BU16" s="568"/>
      <c r="BV16" s="568"/>
      <c r="BW16" s="568"/>
      <c r="BX16" s="568"/>
      <c r="BY16" s="568"/>
      <c r="BZ16" s="568"/>
      <c r="CA16" s="568"/>
      <c r="CB16" s="569"/>
      <c r="CD16" s="570" t="s">
        <v>360</v>
      </c>
      <c r="CE16" s="459"/>
      <c r="CF16" s="459"/>
      <c r="CG16" s="459"/>
      <c r="CH16" s="459"/>
      <c r="CI16" s="459"/>
      <c r="CJ16" s="459"/>
      <c r="CK16" s="459"/>
      <c r="CL16" s="459"/>
      <c r="CM16" s="459"/>
      <c r="CN16" s="459"/>
      <c r="CO16" s="459"/>
      <c r="CP16" s="459"/>
      <c r="CQ16" s="571"/>
      <c r="CR16" s="565">
        <v>139694</v>
      </c>
      <c r="CS16" s="344"/>
      <c r="CT16" s="344"/>
      <c r="CU16" s="344"/>
      <c r="CV16" s="344"/>
      <c r="CW16" s="344"/>
      <c r="CX16" s="344"/>
      <c r="CY16" s="566"/>
      <c r="CZ16" s="567">
        <v>0.4</v>
      </c>
      <c r="DA16" s="567"/>
      <c r="DB16" s="567"/>
      <c r="DC16" s="567"/>
      <c r="DD16" s="575" t="s">
        <v>210</v>
      </c>
      <c r="DE16" s="344"/>
      <c r="DF16" s="344"/>
      <c r="DG16" s="344"/>
      <c r="DH16" s="344"/>
      <c r="DI16" s="344"/>
      <c r="DJ16" s="344"/>
      <c r="DK16" s="344"/>
      <c r="DL16" s="344"/>
      <c r="DM16" s="344"/>
      <c r="DN16" s="344"/>
      <c r="DO16" s="344"/>
      <c r="DP16" s="566"/>
      <c r="DQ16" s="575">
        <v>41565</v>
      </c>
      <c r="DR16" s="344"/>
      <c r="DS16" s="344"/>
      <c r="DT16" s="344"/>
      <c r="DU16" s="344"/>
      <c r="DV16" s="344"/>
      <c r="DW16" s="344"/>
      <c r="DX16" s="344"/>
      <c r="DY16" s="344"/>
      <c r="DZ16" s="344"/>
      <c r="EA16" s="344"/>
      <c r="EB16" s="344"/>
      <c r="EC16" s="576"/>
    </row>
    <row r="17" spans="2:133" ht="11.25" customHeight="1" x14ac:dyDescent="0.2">
      <c r="B17" s="570" t="s">
        <v>361</v>
      </c>
      <c r="C17" s="459"/>
      <c r="D17" s="459"/>
      <c r="E17" s="459"/>
      <c r="F17" s="459"/>
      <c r="G17" s="459"/>
      <c r="H17" s="459"/>
      <c r="I17" s="459"/>
      <c r="J17" s="459"/>
      <c r="K17" s="459"/>
      <c r="L17" s="459"/>
      <c r="M17" s="459"/>
      <c r="N17" s="459"/>
      <c r="O17" s="459"/>
      <c r="P17" s="459"/>
      <c r="Q17" s="571"/>
      <c r="R17" s="565">
        <v>98749</v>
      </c>
      <c r="S17" s="344"/>
      <c r="T17" s="344"/>
      <c r="U17" s="344"/>
      <c r="V17" s="344"/>
      <c r="W17" s="344"/>
      <c r="X17" s="344"/>
      <c r="Y17" s="566"/>
      <c r="Z17" s="567">
        <v>0.3</v>
      </c>
      <c r="AA17" s="567"/>
      <c r="AB17" s="567"/>
      <c r="AC17" s="567"/>
      <c r="AD17" s="568">
        <v>98749</v>
      </c>
      <c r="AE17" s="568"/>
      <c r="AF17" s="568"/>
      <c r="AG17" s="568"/>
      <c r="AH17" s="568"/>
      <c r="AI17" s="568"/>
      <c r="AJ17" s="568"/>
      <c r="AK17" s="568"/>
      <c r="AL17" s="572">
        <v>0.5</v>
      </c>
      <c r="AM17" s="350"/>
      <c r="AN17" s="350"/>
      <c r="AO17" s="573"/>
      <c r="AP17" s="570" t="s">
        <v>362</v>
      </c>
      <c r="AQ17" s="459"/>
      <c r="AR17" s="459"/>
      <c r="AS17" s="459"/>
      <c r="AT17" s="459"/>
      <c r="AU17" s="459"/>
      <c r="AV17" s="459"/>
      <c r="AW17" s="459"/>
      <c r="AX17" s="459"/>
      <c r="AY17" s="459"/>
      <c r="AZ17" s="459"/>
      <c r="BA17" s="459"/>
      <c r="BB17" s="459"/>
      <c r="BC17" s="459"/>
      <c r="BD17" s="459"/>
      <c r="BE17" s="459"/>
      <c r="BF17" s="571"/>
      <c r="BG17" s="565" t="s">
        <v>210</v>
      </c>
      <c r="BH17" s="344"/>
      <c r="BI17" s="344"/>
      <c r="BJ17" s="344"/>
      <c r="BK17" s="344"/>
      <c r="BL17" s="344"/>
      <c r="BM17" s="344"/>
      <c r="BN17" s="566"/>
      <c r="BO17" s="567" t="s">
        <v>210</v>
      </c>
      <c r="BP17" s="567"/>
      <c r="BQ17" s="567"/>
      <c r="BR17" s="567"/>
      <c r="BS17" s="568" t="s">
        <v>210</v>
      </c>
      <c r="BT17" s="568"/>
      <c r="BU17" s="568"/>
      <c r="BV17" s="568"/>
      <c r="BW17" s="568"/>
      <c r="BX17" s="568"/>
      <c r="BY17" s="568"/>
      <c r="BZ17" s="568"/>
      <c r="CA17" s="568"/>
      <c r="CB17" s="569"/>
      <c r="CD17" s="570" t="s">
        <v>364</v>
      </c>
      <c r="CE17" s="459"/>
      <c r="CF17" s="459"/>
      <c r="CG17" s="459"/>
      <c r="CH17" s="459"/>
      <c r="CI17" s="459"/>
      <c r="CJ17" s="459"/>
      <c r="CK17" s="459"/>
      <c r="CL17" s="459"/>
      <c r="CM17" s="459"/>
      <c r="CN17" s="459"/>
      <c r="CO17" s="459"/>
      <c r="CP17" s="459"/>
      <c r="CQ17" s="571"/>
      <c r="CR17" s="565">
        <v>5288419</v>
      </c>
      <c r="CS17" s="344"/>
      <c r="CT17" s="344"/>
      <c r="CU17" s="344"/>
      <c r="CV17" s="344"/>
      <c r="CW17" s="344"/>
      <c r="CX17" s="344"/>
      <c r="CY17" s="566"/>
      <c r="CZ17" s="567">
        <v>15.8</v>
      </c>
      <c r="DA17" s="567"/>
      <c r="DB17" s="567"/>
      <c r="DC17" s="567"/>
      <c r="DD17" s="575" t="s">
        <v>210</v>
      </c>
      <c r="DE17" s="344"/>
      <c r="DF17" s="344"/>
      <c r="DG17" s="344"/>
      <c r="DH17" s="344"/>
      <c r="DI17" s="344"/>
      <c r="DJ17" s="344"/>
      <c r="DK17" s="344"/>
      <c r="DL17" s="344"/>
      <c r="DM17" s="344"/>
      <c r="DN17" s="344"/>
      <c r="DO17" s="344"/>
      <c r="DP17" s="566"/>
      <c r="DQ17" s="575">
        <v>5242705</v>
      </c>
      <c r="DR17" s="344"/>
      <c r="DS17" s="344"/>
      <c r="DT17" s="344"/>
      <c r="DU17" s="344"/>
      <c r="DV17" s="344"/>
      <c r="DW17" s="344"/>
      <c r="DX17" s="344"/>
      <c r="DY17" s="344"/>
      <c r="DZ17" s="344"/>
      <c r="EA17" s="344"/>
      <c r="EB17" s="344"/>
      <c r="EC17" s="576"/>
    </row>
    <row r="18" spans="2:133" ht="11.25" customHeight="1" x14ac:dyDescent="0.2">
      <c r="B18" s="570" t="s">
        <v>365</v>
      </c>
      <c r="C18" s="459"/>
      <c r="D18" s="459"/>
      <c r="E18" s="459"/>
      <c r="F18" s="459"/>
      <c r="G18" s="459"/>
      <c r="H18" s="459"/>
      <c r="I18" s="459"/>
      <c r="J18" s="459"/>
      <c r="K18" s="459"/>
      <c r="L18" s="459"/>
      <c r="M18" s="459"/>
      <c r="N18" s="459"/>
      <c r="O18" s="459"/>
      <c r="P18" s="459"/>
      <c r="Q18" s="571"/>
      <c r="R18" s="565">
        <v>30884</v>
      </c>
      <c r="S18" s="344"/>
      <c r="T18" s="344"/>
      <c r="U18" s="344"/>
      <c r="V18" s="344"/>
      <c r="W18" s="344"/>
      <c r="X18" s="344"/>
      <c r="Y18" s="566"/>
      <c r="Z18" s="567">
        <v>0.1</v>
      </c>
      <c r="AA18" s="567"/>
      <c r="AB18" s="567"/>
      <c r="AC18" s="567"/>
      <c r="AD18" s="568">
        <v>30884</v>
      </c>
      <c r="AE18" s="568"/>
      <c r="AF18" s="568"/>
      <c r="AG18" s="568"/>
      <c r="AH18" s="568"/>
      <c r="AI18" s="568"/>
      <c r="AJ18" s="568"/>
      <c r="AK18" s="568"/>
      <c r="AL18" s="572">
        <v>0.2</v>
      </c>
      <c r="AM18" s="350"/>
      <c r="AN18" s="350"/>
      <c r="AO18" s="573"/>
      <c r="AP18" s="570" t="s">
        <v>101</v>
      </c>
      <c r="AQ18" s="459"/>
      <c r="AR18" s="459"/>
      <c r="AS18" s="459"/>
      <c r="AT18" s="459"/>
      <c r="AU18" s="459"/>
      <c r="AV18" s="459"/>
      <c r="AW18" s="459"/>
      <c r="AX18" s="459"/>
      <c r="AY18" s="459"/>
      <c r="AZ18" s="459"/>
      <c r="BA18" s="459"/>
      <c r="BB18" s="459"/>
      <c r="BC18" s="459"/>
      <c r="BD18" s="459"/>
      <c r="BE18" s="459"/>
      <c r="BF18" s="571"/>
      <c r="BG18" s="565" t="s">
        <v>210</v>
      </c>
      <c r="BH18" s="344"/>
      <c r="BI18" s="344"/>
      <c r="BJ18" s="344"/>
      <c r="BK18" s="344"/>
      <c r="BL18" s="344"/>
      <c r="BM18" s="344"/>
      <c r="BN18" s="566"/>
      <c r="BO18" s="567" t="s">
        <v>210</v>
      </c>
      <c r="BP18" s="567"/>
      <c r="BQ18" s="567"/>
      <c r="BR18" s="567"/>
      <c r="BS18" s="568" t="s">
        <v>210</v>
      </c>
      <c r="BT18" s="568"/>
      <c r="BU18" s="568"/>
      <c r="BV18" s="568"/>
      <c r="BW18" s="568"/>
      <c r="BX18" s="568"/>
      <c r="BY18" s="568"/>
      <c r="BZ18" s="568"/>
      <c r="CA18" s="568"/>
      <c r="CB18" s="569"/>
      <c r="CD18" s="570" t="s">
        <v>366</v>
      </c>
      <c r="CE18" s="459"/>
      <c r="CF18" s="459"/>
      <c r="CG18" s="459"/>
      <c r="CH18" s="459"/>
      <c r="CI18" s="459"/>
      <c r="CJ18" s="459"/>
      <c r="CK18" s="459"/>
      <c r="CL18" s="459"/>
      <c r="CM18" s="459"/>
      <c r="CN18" s="459"/>
      <c r="CO18" s="459"/>
      <c r="CP18" s="459"/>
      <c r="CQ18" s="571"/>
      <c r="CR18" s="565" t="s">
        <v>210</v>
      </c>
      <c r="CS18" s="344"/>
      <c r="CT18" s="344"/>
      <c r="CU18" s="344"/>
      <c r="CV18" s="344"/>
      <c r="CW18" s="344"/>
      <c r="CX18" s="344"/>
      <c r="CY18" s="566"/>
      <c r="CZ18" s="567" t="s">
        <v>210</v>
      </c>
      <c r="DA18" s="567"/>
      <c r="DB18" s="567"/>
      <c r="DC18" s="567"/>
      <c r="DD18" s="575" t="s">
        <v>210</v>
      </c>
      <c r="DE18" s="344"/>
      <c r="DF18" s="344"/>
      <c r="DG18" s="344"/>
      <c r="DH18" s="344"/>
      <c r="DI18" s="344"/>
      <c r="DJ18" s="344"/>
      <c r="DK18" s="344"/>
      <c r="DL18" s="344"/>
      <c r="DM18" s="344"/>
      <c r="DN18" s="344"/>
      <c r="DO18" s="344"/>
      <c r="DP18" s="566"/>
      <c r="DQ18" s="575" t="s">
        <v>210</v>
      </c>
      <c r="DR18" s="344"/>
      <c r="DS18" s="344"/>
      <c r="DT18" s="344"/>
      <c r="DU18" s="344"/>
      <c r="DV18" s="344"/>
      <c r="DW18" s="344"/>
      <c r="DX18" s="344"/>
      <c r="DY18" s="344"/>
      <c r="DZ18" s="344"/>
      <c r="EA18" s="344"/>
      <c r="EB18" s="344"/>
      <c r="EC18" s="576"/>
    </row>
    <row r="19" spans="2:133" ht="11.25" customHeight="1" x14ac:dyDescent="0.2">
      <c r="B19" s="570" t="s">
        <v>367</v>
      </c>
      <c r="C19" s="459"/>
      <c r="D19" s="459"/>
      <c r="E19" s="459"/>
      <c r="F19" s="459"/>
      <c r="G19" s="459"/>
      <c r="H19" s="459"/>
      <c r="I19" s="459"/>
      <c r="J19" s="459"/>
      <c r="K19" s="459"/>
      <c r="L19" s="459"/>
      <c r="M19" s="459"/>
      <c r="N19" s="459"/>
      <c r="O19" s="459"/>
      <c r="P19" s="459"/>
      <c r="Q19" s="571"/>
      <c r="R19" s="565">
        <v>28316</v>
      </c>
      <c r="S19" s="344"/>
      <c r="T19" s="344"/>
      <c r="U19" s="344"/>
      <c r="V19" s="344"/>
      <c r="W19" s="344"/>
      <c r="X19" s="344"/>
      <c r="Y19" s="566"/>
      <c r="Z19" s="567">
        <v>0.1</v>
      </c>
      <c r="AA19" s="567"/>
      <c r="AB19" s="567"/>
      <c r="AC19" s="567"/>
      <c r="AD19" s="568">
        <v>28316</v>
      </c>
      <c r="AE19" s="568"/>
      <c r="AF19" s="568"/>
      <c r="AG19" s="568"/>
      <c r="AH19" s="568"/>
      <c r="AI19" s="568"/>
      <c r="AJ19" s="568"/>
      <c r="AK19" s="568"/>
      <c r="AL19" s="572">
        <v>0.1</v>
      </c>
      <c r="AM19" s="350"/>
      <c r="AN19" s="350"/>
      <c r="AO19" s="573"/>
      <c r="AP19" s="570" t="s">
        <v>263</v>
      </c>
      <c r="AQ19" s="459"/>
      <c r="AR19" s="459"/>
      <c r="AS19" s="459"/>
      <c r="AT19" s="459"/>
      <c r="AU19" s="459"/>
      <c r="AV19" s="459"/>
      <c r="AW19" s="459"/>
      <c r="AX19" s="459"/>
      <c r="AY19" s="459"/>
      <c r="AZ19" s="459"/>
      <c r="BA19" s="459"/>
      <c r="BB19" s="459"/>
      <c r="BC19" s="459"/>
      <c r="BD19" s="459"/>
      <c r="BE19" s="459"/>
      <c r="BF19" s="571"/>
      <c r="BG19" s="565">
        <v>20330</v>
      </c>
      <c r="BH19" s="344"/>
      <c r="BI19" s="344"/>
      <c r="BJ19" s="344"/>
      <c r="BK19" s="344"/>
      <c r="BL19" s="344"/>
      <c r="BM19" s="344"/>
      <c r="BN19" s="566"/>
      <c r="BO19" s="567">
        <v>0.4</v>
      </c>
      <c r="BP19" s="567"/>
      <c r="BQ19" s="567"/>
      <c r="BR19" s="567"/>
      <c r="BS19" s="568" t="s">
        <v>210</v>
      </c>
      <c r="BT19" s="568"/>
      <c r="BU19" s="568"/>
      <c r="BV19" s="568"/>
      <c r="BW19" s="568"/>
      <c r="BX19" s="568"/>
      <c r="BY19" s="568"/>
      <c r="BZ19" s="568"/>
      <c r="CA19" s="568"/>
      <c r="CB19" s="569"/>
      <c r="CD19" s="570" t="s">
        <v>368</v>
      </c>
      <c r="CE19" s="459"/>
      <c r="CF19" s="459"/>
      <c r="CG19" s="459"/>
      <c r="CH19" s="459"/>
      <c r="CI19" s="459"/>
      <c r="CJ19" s="459"/>
      <c r="CK19" s="459"/>
      <c r="CL19" s="459"/>
      <c r="CM19" s="459"/>
      <c r="CN19" s="459"/>
      <c r="CO19" s="459"/>
      <c r="CP19" s="459"/>
      <c r="CQ19" s="571"/>
      <c r="CR19" s="565" t="s">
        <v>210</v>
      </c>
      <c r="CS19" s="344"/>
      <c r="CT19" s="344"/>
      <c r="CU19" s="344"/>
      <c r="CV19" s="344"/>
      <c r="CW19" s="344"/>
      <c r="CX19" s="344"/>
      <c r="CY19" s="566"/>
      <c r="CZ19" s="567" t="s">
        <v>210</v>
      </c>
      <c r="DA19" s="567"/>
      <c r="DB19" s="567"/>
      <c r="DC19" s="567"/>
      <c r="DD19" s="575" t="s">
        <v>210</v>
      </c>
      <c r="DE19" s="344"/>
      <c r="DF19" s="344"/>
      <c r="DG19" s="344"/>
      <c r="DH19" s="344"/>
      <c r="DI19" s="344"/>
      <c r="DJ19" s="344"/>
      <c r="DK19" s="344"/>
      <c r="DL19" s="344"/>
      <c r="DM19" s="344"/>
      <c r="DN19" s="344"/>
      <c r="DO19" s="344"/>
      <c r="DP19" s="566"/>
      <c r="DQ19" s="575" t="s">
        <v>210</v>
      </c>
      <c r="DR19" s="344"/>
      <c r="DS19" s="344"/>
      <c r="DT19" s="344"/>
      <c r="DU19" s="344"/>
      <c r="DV19" s="344"/>
      <c r="DW19" s="344"/>
      <c r="DX19" s="344"/>
      <c r="DY19" s="344"/>
      <c r="DZ19" s="344"/>
      <c r="EA19" s="344"/>
      <c r="EB19" s="344"/>
      <c r="EC19" s="576"/>
    </row>
    <row r="20" spans="2:133" ht="11.25" customHeight="1" x14ac:dyDescent="0.2">
      <c r="B20" s="578" t="s">
        <v>369</v>
      </c>
      <c r="C20" s="579"/>
      <c r="D20" s="579"/>
      <c r="E20" s="579"/>
      <c r="F20" s="579"/>
      <c r="G20" s="579"/>
      <c r="H20" s="579"/>
      <c r="I20" s="579"/>
      <c r="J20" s="579"/>
      <c r="K20" s="579"/>
      <c r="L20" s="579"/>
      <c r="M20" s="579"/>
      <c r="N20" s="579"/>
      <c r="O20" s="579"/>
      <c r="P20" s="579"/>
      <c r="Q20" s="580"/>
      <c r="R20" s="565">
        <v>2568</v>
      </c>
      <c r="S20" s="344"/>
      <c r="T20" s="344"/>
      <c r="U20" s="344"/>
      <c r="V20" s="344"/>
      <c r="W20" s="344"/>
      <c r="X20" s="344"/>
      <c r="Y20" s="566"/>
      <c r="Z20" s="567">
        <v>0</v>
      </c>
      <c r="AA20" s="567"/>
      <c r="AB20" s="567"/>
      <c r="AC20" s="567"/>
      <c r="AD20" s="568">
        <v>2568</v>
      </c>
      <c r="AE20" s="568"/>
      <c r="AF20" s="568"/>
      <c r="AG20" s="568"/>
      <c r="AH20" s="568"/>
      <c r="AI20" s="568"/>
      <c r="AJ20" s="568"/>
      <c r="AK20" s="568"/>
      <c r="AL20" s="572">
        <v>0</v>
      </c>
      <c r="AM20" s="350"/>
      <c r="AN20" s="350"/>
      <c r="AO20" s="573"/>
      <c r="AP20" s="570" t="s">
        <v>370</v>
      </c>
      <c r="AQ20" s="459"/>
      <c r="AR20" s="459"/>
      <c r="AS20" s="459"/>
      <c r="AT20" s="459"/>
      <c r="AU20" s="459"/>
      <c r="AV20" s="459"/>
      <c r="AW20" s="459"/>
      <c r="AX20" s="459"/>
      <c r="AY20" s="459"/>
      <c r="AZ20" s="459"/>
      <c r="BA20" s="459"/>
      <c r="BB20" s="459"/>
      <c r="BC20" s="459"/>
      <c r="BD20" s="459"/>
      <c r="BE20" s="459"/>
      <c r="BF20" s="571"/>
      <c r="BG20" s="565">
        <v>20330</v>
      </c>
      <c r="BH20" s="344"/>
      <c r="BI20" s="344"/>
      <c r="BJ20" s="344"/>
      <c r="BK20" s="344"/>
      <c r="BL20" s="344"/>
      <c r="BM20" s="344"/>
      <c r="BN20" s="566"/>
      <c r="BO20" s="567">
        <v>0.4</v>
      </c>
      <c r="BP20" s="567"/>
      <c r="BQ20" s="567"/>
      <c r="BR20" s="567"/>
      <c r="BS20" s="568" t="s">
        <v>210</v>
      </c>
      <c r="BT20" s="568"/>
      <c r="BU20" s="568"/>
      <c r="BV20" s="568"/>
      <c r="BW20" s="568"/>
      <c r="BX20" s="568"/>
      <c r="BY20" s="568"/>
      <c r="BZ20" s="568"/>
      <c r="CA20" s="568"/>
      <c r="CB20" s="569"/>
      <c r="CD20" s="570" t="s">
        <v>198</v>
      </c>
      <c r="CE20" s="459"/>
      <c r="CF20" s="459"/>
      <c r="CG20" s="459"/>
      <c r="CH20" s="459"/>
      <c r="CI20" s="459"/>
      <c r="CJ20" s="459"/>
      <c r="CK20" s="459"/>
      <c r="CL20" s="459"/>
      <c r="CM20" s="459"/>
      <c r="CN20" s="459"/>
      <c r="CO20" s="459"/>
      <c r="CP20" s="459"/>
      <c r="CQ20" s="571"/>
      <c r="CR20" s="565">
        <v>33516731</v>
      </c>
      <c r="CS20" s="344"/>
      <c r="CT20" s="344"/>
      <c r="CU20" s="344"/>
      <c r="CV20" s="344"/>
      <c r="CW20" s="344"/>
      <c r="CX20" s="344"/>
      <c r="CY20" s="566"/>
      <c r="CZ20" s="567">
        <v>100</v>
      </c>
      <c r="DA20" s="567"/>
      <c r="DB20" s="567"/>
      <c r="DC20" s="567"/>
      <c r="DD20" s="575">
        <v>4944356</v>
      </c>
      <c r="DE20" s="344"/>
      <c r="DF20" s="344"/>
      <c r="DG20" s="344"/>
      <c r="DH20" s="344"/>
      <c r="DI20" s="344"/>
      <c r="DJ20" s="344"/>
      <c r="DK20" s="344"/>
      <c r="DL20" s="344"/>
      <c r="DM20" s="344"/>
      <c r="DN20" s="344"/>
      <c r="DO20" s="344"/>
      <c r="DP20" s="566"/>
      <c r="DQ20" s="575">
        <v>22767586</v>
      </c>
      <c r="DR20" s="344"/>
      <c r="DS20" s="344"/>
      <c r="DT20" s="344"/>
      <c r="DU20" s="344"/>
      <c r="DV20" s="344"/>
      <c r="DW20" s="344"/>
      <c r="DX20" s="344"/>
      <c r="DY20" s="344"/>
      <c r="DZ20" s="344"/>
      <c r="EA20" s="344"/>
      <c r="EB20" s="344"/>
      <c r="EC20" s="576"/>
    </row>
    <row r="21" spans="2:133" ht="11.25" customHeight="1" x14ac:dyDescent="0.2">
      <c r="B21" s="570" t="s">
        <v>346</v>
      </c>
      <c r="C21" s="459"/>
      <c r="D21" s="459"/>
      <c r="E21" s="459"/>
      <c r="F21" s="459"/>
      <c r="G21" s="459"/>
      <c r="H21" s="459"/>
      <c r="I21" s="459"/>
      <c r="J21" s="459"/>
      <c r="K21" s="459"/>
      <c r="L21" s="459"/>
      <c r="M21" s="459"/>
      <c r="N21" s="459"/>
      <c r="O21" s="459"/>
      <c r="P21" s="459"/>
      <c r="Q21" s="571"/>
      <c r="R21" s="565">
        <v>14621709</v>
      </c>
      <c r="S21" s="344"/>
      <c r="T21" s="344"/>
      <c r="U21" s="344"/>
      <c r="V21" s="344"/>
      <c r="W21" s="344"/>
      <c r="X21" s="344"/>
      <c r="Y21" s="566"/>
      <c r="Z21" s="567">
        <v>41.2</v>
      </c>
      <c r="AA21" s="567"/>
      <c r="AB21" s="567"/>
      <c r="AC21" s="567"/>
      <c r="AD21" s="568">
        <v>12901718</v>
      </c>
      <c r="AE21" s="568"/>
      <c r="AF21" s="568"/>
      <c r="AG21" s="568"/>
      <c r="AH21" s="568"/>
      <c r="AI21" s="568"/>
      <c r="AJ21" s="568"/>
      <c r="AK21" s="568"/>
      <c r="AL21" s="572">
        <v>64.7</v>
      </c>
      <c r="AM21" s="350"/>
      <c r="AN21" s="350"/>
      <c r="AO21" s="573"/>
      <c r="AP21" s="570" t="s">
        <v>372</v>
      </c>
      <c r="AQ21" s="581"/>
      <c r="AR21" s="581"/>
      <c r="AS21" s="581"/>
      <c r="AT21" s="581"/>
      <c r="AU21" s="581"/>
      <c r="AV21" s="581"/>
      <c r="AW21" s="581"/>
      <c r="AX21" s="581"/>
      <c r="AY21" s="581"/>
      <c r="AZ21" s="581"/>
      <c r="BA21" s="581"/>
      <c r="BB21" s="581"/>
      <c r="BC21" s="581"/>
      <c r="BD21" s="581"/>
      <c r="BE21" s="581"/>
      <c r="BF21" s="582"/>
      <c r="BG21" s="565">
        <v>20330</v>
      </c>
      <c r="BH21" s="344"/>
      <c r="BI21" s="344"/>
      <c r="BJ21" s="344"/>
      <c r="BK21" s="344"/>
      <c r="BL21" s="344"/>
      <c r="BM21" s="344"/>
      <c r="BN21" s="566"/>
      <c r="BO21" s="567">
        <v>0.4</v>
      </c>
      <c r="BP21" s="567"/>
      <c r="BQ21" s="567"/>
      <c r="BR21" s="567"/>
      <c r="BS21" s="568" t="s">
        <v>210</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2">
      <c r="B22" s="570" t="s">
        <v>301</v>
      </c>
      <c r="C22" s="459"/>
      <c r="D22" s="459"/>
      <c r="E22" s="459"/>
      <c r="F22" s="459"/>
      <c r="G22" s="459"/>
      <c r="H22" s="459"/>
      <c r="I22" s="459"/>
      <c r="J22" s="459"/>
      <c r="K22" s="459"/>
      <c r="L22" s="459"/>
      <c r="M22" s="459"/>
      <c r="N22" s="459"/>
      <c r="O22" s="459"/>
      <c r="P22" s="459"/>
      <c r="Q22" s="571"/>
      <c r="R22" s="565">
        <v>12901718</v>
      </c>
      <c r="S22" s="344"/>
      <c r="T22" s="344"/>
      <c r="U22" s="344"/>
      <c r="V22" s="344"/>
      <c r="W22" s="344"/>
      <c r="X22" s="344"/>
      <c r="Y22" s="566"/>
      <c r="Z22" s="567">
        <v>36.4</v>
      </c>
      <c r="AA22" s="567"/>
      <c r="AB22" s="567"/>
      <c r="AC22" s="567"/>
      <c r="AD22" s="568">
        <v>12901718</v>
      </c>
      <c r="AE22" s="568"/>
      <c r="AF22" s="568"/>
      <c r="AG22" s="568"/>
      <c r="AH22" s="568"/>
      <c r="AI22" s="568"/>
      <c r="AJ22" s="568"/>
      <c r="AK22" s="568"/>
      <c r="AL22" s="572">
        <v>64.7</v>
      </c>
      <c r="AM22" s="350"/>
      <c r="AN22" s="350"/>
      <c r="AO22" s="573"/>
      <c r="AP22" s="570" t="s">
        <v>308</v>
      </c>
      <c r="AQ22" s="581"/>
      <c r="AR22" s="581"/>
      <c r="AS22" s="581"/>
      <c r="AT22" s="581"/>
      <c r="AU22" s="581"/>
      <c r="AV22" s="581"/>
      <c r="AW22" s="581"/>
      <c r="AX22" s="581"/>
      <c r="AY22" s="581"/>
      <c r="AZ22" s="581"/>
      <c r="BA22" s="581"/>
      <c r="BB22" s="581"/>
      <c r="BC22" s="581"/>
      <c r="BD22" s="581"/>
      <c r="BE22" s="581"/>
      <c r="BF22" s="582"/>
      <c r="BG22" s="565" t="s">
        <v>210</v>
      </c>
      <c r="BH22" s="344"/>
      <c r="BI22" s="344"/>
      <c r="BJ22" s="344"/>
      <c r="BK22" s="344"/>
      <c r="BL22" s="344"/>
      <c r="BM22" s="344"/>
      <c r="BN22" s="566"/>
      <c r="BO22" s="567" t="s">
        <v>210</v>
      </c>
      <c r="BP22" s="567"/>
      <c r="BQ22" s="567"/>
      <c r="BR22" s="567"/>
      <c r="BS22" s="568" t="s">
        <v>210</v>
      </c>
      <c r="BT22" s="568"/>
      <c r="BU22" s="568"/>
      <c r="BV22" s="568"/>
      <c r="BW22" s="568"/>
      <c r="BX22" s="568"/>
      <c r="BY22" s="568"/>
      <c r="BZ22" s="568"/>
      <c r="CA22" s="568"/>
      <c r="CB22" s="569"/>
      <c r="CD22" s="338" t="s">
        <v>373</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2">
      <c r="B23" s="570" t="s">
        <v>298</v>
      </c>
      <c r="C23" s="459"/>
      <c r="D23" s="459"/>
      <c r="E23" s="459"/>
      <c r="F23" s="459"/>
      <c r="G23" s="459"/>
      <c r="H23" s="459"/>
      <c r="I23" s="459"/>
      <c r="J23" s="459"/>
      <c r="K23" s="459"/>
      <c r="L23" s="459"/>
      <c r="M23" s="459"/>
      <c r="N23" s="459"/>
      <c r="O23" s="459"/>
      <c r="P23" s="459"/>
      <c r="Q23" s="571"/>
      <c r="R23" s="565">
        <v>1719991</v>
      </c>
      <c r="S23" s="344"/>
      <c r="T23" s="344"/>
      <c r="U23" s="344"/>
      <c r="V23" s="344"/>
      <c r="W23" s="344"/>
      <c r="X23" s="344"/>
      <c r="Y23" s="566"/>
      <c r="Z23" s="567">
        <v>4.8</v>
      </c>
      <c r="AA23" s="567"/>
      <c r="AB23" s="567"/>
      <c r="AC23" s="567"/>
      <c r="AD23" s="568" t="s">
        <v>210</v>
      </c>
      <c r="AE23" s="568"/>
      <c r="AF23" s="568"/>
      <c r="AG23" s="568"/>
      <c r="AH23" s="568"/>
      <c r="AI23" s="568"/>
      <c r="AJ23" s="568"/>
      <c r="AK23" s="568"/>
      <c r="AL23" s="572" t="s">
        <v>210</v>
      </c>
      <c r="AM23" s="350"/>
      <c r="AN23" s="350"/>
      <c r="AO23" s="573"/>
      <c r="AP23" s="570" t="s">
        <v>126</v>
      </c>
      <c r="AQ23" s="581"/>
      <c r="AR23" s="581"/>
      <c r="AS23" s="581"/>
      <c r="AT23" s="581"/>
      <c r="AU23" s="581"/>
      <c r="AV23" s="581"/>
      <c r="AW23" s="581"/>
      <c r="AX23" s="581"/>
      <c r="AY23" s="581"/>
      <c r="AZ23" s="581"/>
      <c r="BA23" s="581"/>
      <c r="BB23" s="581"/>
      <c r="BC23" s="581"/>
      <c r="BD23" s="581"/>
      <c r="BE23" s="581"/>
      <c r="BF23" s="582"/>
      <c r="BG23" s="565" t="s">
        <v>210</v>
      </c>
      <c r="BH23" s="344"/>
      <c r="BI23" s="344"/>
      <c r="BJ23" s="344"/>
      <c r="BK23" s="344"/>
      <c r="BL23" s="344"/>
      <c r="BM23" s="344"/>
      <c r="BN23" s="566"/>
      <c r="BO23" s="567" t="s">
        <v>210</v>
      </c>
      <c r="BP23" s="567"/>
      <c r="BQ23" s="567"/>
      <c r="BR23" s="567"/>
      <c r="BS23" s="568" t="s">
        <v>210</v>
      </c>
      <c r="BT23" s="568"/>
      <c r="BU23" s="568"/>
      <c r="BV23" s="568"/>
      <c r="BW23" s="568"/>
      <c r="BX23" s="568"/>
      <c r="BY23" s="568"/>
      <c r="BZ23" s="568"/>
      <c r="CA23" s="568"/>
      <c r="CB23" s="569"/>
      <c r="CD23" s="338" t="s">
        <v>321</v>
      </c>
      <c r="CE23" s="339"/>
      <c r="CF23" s="339"/>
      <c r="CG23" s="339"/>
      <c r="CH23" s="339"/>
      <c r="CI23" s="339"/>
      <c r="CJ23" s="339"/>
      <c r="CK23" s="339"/>
      <c r="CL23" s="339"/>
      <c r="CM23" s="339"/>
      <c r="CN23" s="339"/>
      <c r="CO23" s="339"/>
      <c r="CP23" s="339"/>
      <c r="CQ23" s="381"/>
      <c r="CR23" s="338" t="s">
        <v>292</v>
      </c>
      <c r="CS23" s="339"/>
      <c r="CT23" s="339"/>
      <c r="CU23" s="339"/>
      <c r="CV23" s="339"/>
      <c r="CW23" s="339"/>
      <c r="CX23" s="339"/>
      <c r="CY23" s="381"/>
      <c r="CZ23" s="338" t="s">
        <v>375</v>
      </c>
      <c r="DA23" s="339"/>
      <c r="DB23" s="339"/>
      <c r="DC23" s="381"/>
      <c r="DD23" s="338" t="s">
        <v>304</v>
      </c>
      <c r="DE23" s="339"/>
      <c r="DF23" s="339"/>
      <c r="DG23" s="339"/>
      <c r="DH23" s="339"/>
      <c r="DI23" s="339"/>
      <c r="DJ23" s="339"/>
      <c r="DK23" s="381"/>
      <c r="DL23" s="592" t="s">
        <v>377</v>
      </c>
      <c r="DM23" s="593"/>
      <c r="DN23" s="593"/>
      <c r="DO23" s="593"/>
      <c r="DP23" s="593"/>
      <c r="DQ23" s="593"/>
      <c r="DR23" s="593"/>
      <c r="DS23" s="593"/>
      <c r="DT23" s="593"/>
      <c r="DU23" s="593"/>
      <c r="DV23" s="594"/>
      <c r="DW23" s="338" t="s">
        <v>21</v>
      </c>
      <c r="DX23" s="339"/>
      <c r="DY23" s="339"/>
      <c r="DZ23" s="339"/>
      <c r="EA23" s="339"/>
      <c r="EB23" s="339"/>
      <c r="EC23" s="381"/>
    </row>
    <row r="24" spans="2:133" ht="11.25" customHeight="1" x14ac:dyDescent="0.2">
      <c r="B24" s="570" t="s">
        <v>378</v>
      </c>
      <c r="C24" s="459"/>
      <c r="D24" s="459"/>
      <c r="E24" s="459"/>
      <c r="F24" s="459"/>
      <c r="G24" s="459"/>
      <c r="H24" s="459"/>
      <c r="I24" s="459"/>
      <c r="J24" s="459"/>
      <c r="K24" s="459"/>
      <c r="L24" s="459"/>
      <c r="M24" s="459"/>
      <c r="N24" s="459"/>
      <c r="O24" s="459"/>
      <c r="P24" s="459"/>
      <c r="Q24" s="571"/>
      <c r="R24" s="565" t="s">
        <v>210</v>
      </c>
      <c r="S24" s="344"/>
      <c r="T24" s="344"/>
      <c r="U24" s="344"/>
      <c r="V24" s="344"/>
      <c r="W24" s="344"/>
      <c r="X24" s="344"/>
      <c r="Y24" s="566"/>
      <c r="Z24" s="567" t="s">
        <v>210</v>
      </c>
      <c r="AA24" s="567"/>
      <c r="AB24" s="567"/>
      <c r="AC24" s="567"/>
      <c r="AD24" s="568" t="s">
        <v>210</v>
      </c>
      <c r="AE24" s="568"/>
      <c r="AF24" s="568"/>
      <c r="AG24" s="568"/>
      <c r="AH24" s="568"/>
      <c r="AI24" s="568"/>
      <c r="AJ24" s="568"/>
      <c r="AK24" s="568"/>
      <c r="AL24" s="572" t="s">
        <v>210</v>
      </c>
      <c r="AM24" s="350"/>
      <c r="AN24" s="350"/>
      <c r="AO24" s="573"/>
      <c r="AP24" s="570" t="s">
        <v>379</v>
      </c>
      <c r="AQ24" s="581"/>
      <c r="AR24" s="581"/>
      <c r="AS24" s="581"/>
      <c r="AT24" s="581"/>
      <c r="AU24" s="581"/>
      <c r="AV24" s="581"/>
      <c r="AW24" s="581"/>
      <c r="AX24" s="581"/>
      <c r="AY24" s="581"/>
      <c r="AZ24" s="581"/>
      <c r="BA24" s="581"/>
      <c r="BB24" s="581"/>
      <c r="BC24" s="581"/>
      <c r="BD24" s="581"/>
      <c r="BE24" s="581"/>
      <c r="BF24" s="582"/>
      <c r="BG24" s="565" t="s">
        <v>210</v>
      </c>
      <c r="BH24" s="344"/>
      <c r="BI24" s="344"/>
      <c r="BJ24" s="344"/>
      <c r="BK24" s="344"/>
      <c r="BL24" s="344"/>
      <c r="BM24" s="344"/>
      <c r="BN24" s="566"/>
      <c r="BO24" s="567" t="s">
        <v>210</v>
      </c>
      <c r="BP24" s="567"/>
      <c r="BQ24" s="567"/>
      <c r="BR24" s="567"/>
      <c r="BS24" s="568" t="s">
        <v>210</v>
      </c>
      <c r="BT24" s="568"/>
      <c r="BU24" s="568"/>
      <c r="BV24" s="568"/>
      <c r="BW24" s="568"/>
      <c r="BX24" s="568"/>
      <c r="BY24" s="568"/>
      <c r="BZ24" s="568"/>
      <c r="CA24" s="568"/>
      <c r="CB24" s="569"/>
      <c r="CD24" s="554" t="s">
        <v>380</v>
      </c>
      <c r="CE24" s="555"/>
      <c r="CF24" s="555"/>
      <c r="CG24" s="555"/>
      <c r="CH24" s="555"/>
      <c r="CI24" s="555"/>
      <c r="CJ24" s="555"/>
      <c r="CK24" s="555"/>
      <c r="CL24" s="555"/>
      <c r="CM24" s="555"/>
      <c r="CN24" s="555"/>
      <c r="CO24" s="555"/>
      <c r="CP24" s="555"/>
      <c r="CQ24" s="556"/>
      <c r="CR24" s="557">
        <v>15133272</v>
      </c>
      <c r="CS24" s="558"/>
      <c r="CT24" s="558"/>
      <c r="CU24" s="558"/>
      <c r="CV24" s="558"/>
      <c r="CW24" s="558"/>
      <c r="CX24" s="558"/>
      <c r="CY24" s="559"/>
      <c r="CZ24" s="562">
        <v>45.2</v>
      </c>
      <c r="DA24" s="563"/>
      <c r="DB24" s="563"/>
      <c r="DC24" s="574"/>
      <c r="DD24" s="595">
        <v>12232228</v>
      </c>
      <c r="DE24" s="558"/>
      <c r="DF24" s="558"/>
      <c r="DG24" s="558"/>
      <c r="DH24" s="558"/>
      <c r="DI24" s="558"/>
      <c r="DJ24" s="558"/>
      <c r="DK24" s="559"/>
      <c r="DL24" s="595">
        <v>11369351</v>
      </c>
      <c r="DM24" s="558"/>
      <c r="DN24" s="558"/>
      <c r="DO24" s="558"/>
      <c r="DP24" s="558"/>
      <c r="DQ24" s="558"/>
      <c r="DR24" s="558"/>
      <c r="DS24" s="558"/>
      <c r="DT24" s="558"/>
      <c r="DU24" s="558"/>
      <c r="DV24" s="559"/>
      <c r="DW24" s="562">
        <v>56.4</v>
      </c>
      <c r="DX24" s="563"/>
      <c r="DY24" s="563"/>
      <c r="DZ24" s="563"/>
      <c r="EA24" s="563"/>
      <c r="EB24" s="563"/>
      <c r="EC24" s="564"/>
    </row>
    <row r="25" spans="2:133" ht="11.25" customHeight="1" x14ac:dyDescent="0.2">
      <c r="B25" s="570" t="s">
        <v>56</v>
      </c>
      <c r="C25" s="459"/>
      <c r="D25" s="459"/>
      <c r="E25" s="459"/>
      <c r="F25" s="459"/>
      <c r="G25" s="459"/>
      <c r="H25" s="459"/>
      <c r="I25" s="459"/>
      <c r="J25" s="459"/>
      <c r="K25" s="459"/>
      <c r="L25" s="459"/>
      <c r="M25" s="459"/>
      <c r="N25" s="459"/>
      <c r="O25" s="459"/>
      <c r="P25" s="459"/>
      <c r="Q25" s="571"/>
      <c r="R25" s="565">
        <v>21638340</v>
      </c>
      <c r="S25" s="344"/>
      <c r="T25" s="344"/>
      <c r="U25" s="344"/>
      <c r="V25" s="344"/>
      <c r="W25" s="344"/>
      <c r="X25" s="344"/>
      <c r="Y25" s="566"/>
      <c r="Z25" s="567">
        <v>61</v>
      </c>
      <c r="AA25" s="567"/>
      <c r="AB25" s="567"/>
      <c r="AC25" s="567"/>
      <c r="AD25" s="568">
        <v>19918349</v>
      </c>
      <c r="AE25" s="568"/>
      <c r="AF25" s="568"/>
      <c r="AG25" s="568"/>
      <c r="AH25" s="568"/>
      <c r="AI25" s="568"/>
      <c r="AJ25" s="568"/>
      <c r="AK25" s="568"/>
      <c r="AL25" s="572">
        <v>99.9</v>
      </c>
      <c r="AM25" s="350"/>
      <c r="AN25" s="350"/>
      <c r="AO25" s="573"/>
      <c r="AP25" s="570" t="s">
        <v>276</v>
      </c>
      <c r="AQ25" s="581"/>
      <c r="AR25" s="581"/>
      <c r="AS25" s="581"/>
      <c r="AT25" s="581"/>
      <c r="AU25" s="581"/>
      <c r="AV25" s="581"/>
      <c r="AW25" s="581"/>
      <c r="AX25" s="581"/>
      <c r="AY25" s="581"/>
      <c r="AZ25" s="581"/>
      <c r="BA25" s="581"/>
      <c r="BB25" s="581"/>
      <c r="BC25" s="581"/>
      <c r="BD25" s="581"/>
      <c r="BE25" s="581"/>
      <c r="BF25" s="582"/>
      <c r="BG25" s="565" t="s">
        <v>210</v>
      </c>
      <c r="BH25" s="344"/>
      <c r="BI25" s="344"/>
      <c r="BJ25" s="344"/>
      <c r="BK25" s="344"/>
      <c r="BL25" s="344"/>
      <c r="BM25" s="344"/>
      <c r="BN25" s="566"/>
      <c r="BO25" s="567" t="s">
        <v>210</v>
      </c>
      <c r="BP25" s="567"/>
      <c r="BQ25" s="567"/>
      <c r="BR25" s="567"/>
      <c r="BS25" s="568" t="s">
        <v>210</v>
      </c>
      <c r="BT25" s="568"/>
      <c r="BU25" s="568"/>
      <c r="BV25" s="568"/>
      <c r="BW25" s="568"/>
      <c r="BX25" s="568"/>
      <c r="BY25" s="568"/>
      <c r="BZ25" s="568"/>
      <c r="CA25" s="568"/>
      <c r="CB25" s="569"/>
      <c r="CD25" s="570" t="s">
        <v>208</v>
      </c>
      <c r="CE25" s="459"/>
      <c r="CF25" s="459"/>
      <c r="CG25" s="459"/>
      <c r="CH25" s="459"/>
      <c r="CI25" s="459"/>
      <c r="CJ25" s="459"/>
      <c r="CK25" s="459"/>
      <c r="CL25" s="459"/>
      <c r="CM25" s="459"/>
      <c r="CN25" s="459"/>
      <c r="CO25" s="459"/>
      <c r="CP25" s="459"/>
      <c r="CQ25" s="571"/>
      <c r="CR25" s="565">
        <v>6375467</v>
      </c>
      <c r="CS25" s="596"/>
      <c r="CT25" s="596"/>
      <c r="CU25" s="596"/>
      <c r="CV25" s="596"/>
      <c r="CW25" s="596"/>
      <c r="CX25" s="596"/>
      <c r="CY25" s="597"/>
      <c r="CZ25" s="572">
        <v>19</v>
      </c>
      <c r="DA25" s="598"/>
      <c r="DB25" s="598"/>
      <c r="DC25" s="599"/>
      <c r="DD25" s="575">
        <v>6025304</v>
      </c>
      <c r="DE25" s="596"/>
      <c r="DF25" s="596"/>
      <c r="DG25" s="596"/>
      <c r="DH25" s="596"/>
      <c r="DI25" s="596"/>
      <c r="DJ25" s="596"/>
      <c r="DK25" s="597"/>
      <c r="DL25" s="575">
        <v>5959642</v>
      </c>
      <c r="DM25" s="596"/>
      <c r="DN25" s="596"/>
      <c r="DO25" s="596"/>
      <c r="DP25" s="596"/>
      <c r="DQ25" s="596"/>
      <c r="DR25" s="596"/>
      <c r="DS25" s="596"/>
      <c r="DT25" s="596"/>
      <c r="DU25" s="596"/>
      <c r="DV25" s="597"/>
      <c r="DW25" s="572">
        <v>29.6</v>
      </c>
      <c r="DX25" s="598"/>
      <c r="DY25" s="598"/>
      <c r="DZ25" s="598"/>
      <c r="EA25" s="598"/>
      <c r="EB25" s="598"/>
      <c r="EC25" s="600"/>
    </row>
    <row r="26" spans="2:133" ht="11.25" customHeight="1" x14ac:dyDescent="0.2">
      <c r="B26" s="570" t="s">
        <v>383</v>
      </c>
      <c r="C26" s="459"/>
      <c r="D26" s="459"/>
      <c r="E26" s="459"/>
      <c r="F26" s="459"/>
      <c r="G26" s="459"/>
      <c r="H26" s="459"/>
      <c r="I26" s="459"/>
      <c r="J26" s="459"/>
      <c r="K26" s="459"/>
      <c r="L26" s="459"/>
      <c r="M26" s="459"/>
      <c r="N26" s="459"/>
      <c r="O26" s="459"/>
      <c r="P26" s="459"/>
      <c r="Q26" s="571"/>
      <c r="R26" s="565">
        <v>3453</v>
      </c>
      <c r="S26" s="344"/>
      <c r="T26" s="344"/>
      <c r="U26" s="344"/>
      <c r="V26" s="344"/>
      <c r="W26" s="344"/>
      <c r="X26" s="344"/>
      <c r="Y26" s="566"/>
      <c r="Z26" s="567">
        <v>0</v>
      </c>
      <c r="AA26" s="567"/>
      <c r="AB26" s="567"/>
      <c r="AC26" s="567"/>
      <c r="AD26" s="568">
        <v>3453</v>
      </c>
      <c r="AE26" s="568"/>
      <c r="AF26" s="568"/>
      <c r="AG26" s="568"/>
      <c r="AH26" s="568"/>
      <c r="AI26" s="568"/>
      <c r="AJ26" s="568"/>
      <c r="AK26" s="568"/>
      <c r="AL26" s="572">
        <v>0</v>
      </c>
      <c r="AM26" s="350"/>
      <c r="AN26" s="350"/>
      <c r="AO26" s="573"/>
      <c r="AP26" s="570" t="s">
        <v>386</v>
      </c>
      <c r="AQ26" s="581"/>
      <c r="AR26" s="581"/>
      <c r="AS26" s="581"/>
      <c r="AT26" s="581"/>
      <c r="AU26" s="581"/>
      <c r="AV26" s="581"/>
      <c r="AW26" s="581"/>
      <c r="AX26" s="581"/>
      <c r="AY26" s="581"/>
      <c r="AZ26" s="581"/>
      <c r="BA26" s="581"/>
      <c r="BB26" s="581"/>
      <c r="BC26" s="581"/>
      <c r="BD26" s="581"/>
      <c r="BE26" s="581"/>
      <c r="BF26" s="582"/>
      <c r="BG26" s="565" t="s">
        <v>210</v>
      </c>
      <c r="BH26" s="344"/>
      <c r="BI26" s="344"/>
      <c r="BJ26" s="344"/>
      <c r="BK26" s="344"/>
      <c r="BL26" s="344"/>
      <c r="BM26" s="344"/>
      <c r="BN26" s="566"/>
      <c r="BO26" s="567" t="s">
        <v>210</v>
      </c>
      <c r="BP26" s="567"/>
      <c r="BQ26" s="567"/>
      <c r="BR26" s="567"/>
      <c r="BS26" s="568" t="s">
        <v>210</v>
      </c>
      <c r="BT26" s="568"/>
      <c r="BU26" s="568"/>
      <c r="BV26" s="568"/>
      <c r="BW26" s="568"/>
      <c r="BX26" s="568"/>
      <c r="BY26" s="568"/>
      <c r="BZ26" s="568"/>
      <c r="CA26" s="568"/>
      <c r="CB26" s="569"/>
      <c r="CD26" s="570" t="s">
        <v>131</v>
      </c>
      <c r="CE26" s="459"/>
      <c r="CF26" s="459"/>
      <c r="CG26" s="459"/>
      <c r="CH26" s="459"/>
      <c r="CI26" s="459"/>
      <c r="CJ26" s="459"/>
      <c r="CK26" s="459"/>
      <c r="CL26" s="459"/>
      <c r="CM26" s="459"/>
      <c r="CN26" s="459"/>
      <c r="CO26" s="459"/>
      <c r="CP26" s="459"/>
      <c r="CQ26" s="571"/>
      <c r="CR26" s="565">
        <v>4175380</v>
      </c>
      <c r="CS26" s="344"/>
      <c r="CT26" s="344"/>
      <c r="CU26" s="344"/>
      <c r="CV26" s="344"/>
      <c r="CW26" s="344"/>
      <c r="CX26" s="344"/>
      <c r="CY26" s="566"/>
      <c r="CZ26" s="572">
        <v>12.5</v>
      </c>
      <c r="DA26" s="598"/>
      <c r="DB26" s="598"/>
      <c r="DC26" s="599"/>
      <c r="DD26" s="575">
        <v>3906272</v>
      </c>
      <c r="DE26" s="344"/>
      <c r="DF26" s="344"/>
      <c r="DG26" s="344"/>
      <c r="DH26" s="344"/>
      <c r="DI26" s="344"/>
      <c r="DJ26" s="344"/>
      <c r="DK26" s="566"/>
      <c r="DL26" s="575" t="s">
        <v>210</v>
      </c>
      <c r="DM26" s="344"/>
      <c r="DN26" s="344"/>
      <c r="DO26" s="344"/>
      <c r="DP26" s="344"/>
      <c r="DQ26" s="344"/>
      <c r="DR26" s="344"/>
      <c r="DS26" s="344"/>
      <c r="DT26" s="344"/>
      <c r="DU26" s="344"/>
      <c r="DV26" s="566"/>
      <c r="DW26" s="572" t="s">
        <v>210</v>
      </c>
      <c r="DX26" s="598"/>
      <c r="DY26" s="598"/>
      <c r="DZ26" s="598"/>
      <c r="EA26" s="598"/>
      <c r="EB26" s="598"/>
      <c r="EC26" s="600"/>
    </row>
    <row r="27" spans="2:133" ht="11.25" customHeight="1" x14ac:dyDescent="0.2">
      <c r="B27" s="570" t="s">
        <v>161</v>
      </c>
      <c r="C27" s="459"/>
      <c r="D27" s="459"/>
      <c r="E27" s="459"/>
      <c r="F27" s="459"/>
      <c r="G27" s="459"/>
      <c r="H27" s="459"/>
      <c r="I27" s="459"/>
      <c r="J27" s="459"/>
      <c r="K27" s="459"/>
      <c r="L27" s="459"/>
      <c r="M27" s="459"/>
      <c r="N27" s="459"/>
      <c r="O27" s="459"/>
      <c r="P27" s="459"/>
      <c r="Q27" s="571"/>
      <c r="R27" s="565">
        <v>139831</v>
      </c>
      <c r="S27" s="344"/>
      <c r="T27" s="344"/>
      <c r="U27" s="344"/>
      <c r="V27" s="344"/>
      <c r="W27" s="344"/>
      <c r="X27" s="344"/>
      <c r="Y27" s="566"/>
      <c r="Z27" s="567">
        <v>0.4</v>
      </c>
      <c r="AA27" s="567"/>
      <c r="AB27" s="567"/>
      <c r="AC27" s="567"/>
      <c r="AD27" s="568" t="s">
        <v>210</v>
      </c>
      <c r="AE27" s="568"/>
      <c r="AF27" s="568"/>
      <c r="AG27" s="568"/>
      <c r="AH27" s="568"/>
      <c r="AI27" s="568"/>
      <c r="AJ27" s="568"/>
      <c r="AK27" s="568"/>
      <c r="AL27" s="572" t="s">
        <v>210</v>
      </c>
      <c r="AM27" s="350"/>
      <c r="AN27" s="350"/>
      <c r="AO27" s="573"/>
      <c r="AP27" s="570" t="s">
        <v>387</v>
      </c>
      <c r="AQ27" s="459"/>
      <c r="AR27" s="459"/>
      <c r="AS27" s="459"/>
      <c r="AT27" s="459"/>
      <c r="AU27" s="459"/>
      <c r="AV27" s="459"/>
      <c r="AW27" s="459"/>
      <c r="AX27" s="459"/>
      <c r="AY27" s="459"/>
      <c r="AZ27" s="459"/>
      <c r="BA27" s="459"/>
      <c r="BB27" s="459"/>
      <c r="BC27" s="459"/>
      <c r="BD27" s="459"/>
      <c r="BE27" s="459"/>
      <c r="BF27" s="571"/>
      <c r="BG27" s="565">
        <v>5298683</v>
      </c>
      <c r="BH27" s="344"/>
      <c r="BI27" s="344"/>
      <c r="BJ27" s="344"/>
      <c r="BK27" s="344"/>
      <c r="BL27" s="344"/>
      <c r="BM27" s="344"/>
      <c r="BN27" s="566"/>
      <c r="BO27" s="567">
        <v>100</v>
      </c>
      <c r="BP27" s="567"/>
      <c r="BQ27" s="567"/>
      <c r="BR27" s="567"/>
      <c r="BS27" s="568">
        <v>96224</v>
      </c>
      <c r="BT27" s="568"/>
      <c r="BU27" s="568"/>
      <c r="BV27" s="568"/>
      <c r="BW27" s="568"/>
      <c r="BX27" s="568"/>
      <c r="BY27" s="568"/>
      <c r="BZ27" s="568"/>
      <c r="CA27" s="568"/>
      <c r="CB27" s="569"/>
      <c r="CD27" s="570" t="s">
        <v>230</v>
      </c>
      <c r="CE27" s="459"/>
      <c r="CF27" s="459"/>
      <c r="CG27" s="459"/>
      <c r="CH27" s="459"/>
      <c r="CI27" s="459"/>
      <c r="CJ27" s="459"/>
      <c r="CK27" s="459"/>
      <c r="CL27" s="459"/>
      <c r="CM27" s="459"/>
      <c r="CN27" s="459"/>
      <c r="CO27" s="459"/>
      <c r="CP27" s="459"/>
      <c r="CQ27" s="571"/>
      <c r="CR27" s="565">
        <v>3469386</v>
      </c>
      <c r="CS27" s="596"/>
      <c r="CT27" s="596"/>
      <c r="CU27" s="596"/>
      <c r="CV27" s="596"/>
      <c r="CW27" s="596"/>
      <c r="CX27" s="596"/>
      <c r="CY27" s="597"/>
      <c r="CZ27" s="572">
        <v>10.4</v>
      </c>
      <c r="DA27" s="598"/>
      <c r="DB27" s="598"/>
      <c r="DC27" s="599"/>
      <c r="DD27" s="575">
        <v>964219</v>
      </c>
      <c r="DE27" s="596"/>
      <c r="DF27" s="596"/>
      <c r="DG27" s="596"/>
      <c r="DH27" s="596"/>
      <c r="DI27" s="596"/>
      <c r="DJ27" s="596"/>
      <c r="DK27" s="597"/>
      <c r="DL27" s="575">
        <v>931786</v>
      </c>
      <c r="DM27" s="596"/>
      <c r="DN27" s="596"/>
      <c r="DO27" s="596"/>
      <c r="DP27" s="596"/>
      <c r="DQ27" s="596"/>
      <c r="DR27" s="596"/>
      <c r="DS27" s="596"/>
      <c r="DT27" s="596"/>
      <c r="DU27" s="596"/>
      <c r="DV27" s="597"/>
      <c r="DW27" s="572">
        <v>4.5999999999999996</v>
      </c>
      <c r="DX27" s="598"/>
      <c r="DY27" s="598"/>
      <c r="DZ27" s="598"/>
      <c r="EA27" s="598"/>
      <c r="EB27" s="598"/>
      <c r="EC27" s="600"/>
    </row>
    <row r="28" spans="2:133" ht="11.25" customHeight="1" x14ac:dyDescent="0.2">
      <c r="B28" s="570" t="s">
        <v>319</v>
      </c>
      <c r="C28" s="459"/>
      <c r="D28" s="459"/>
      <c r="E28" s="459"/>
      <c r="F28" s="459"/>
      <c r="G28" s="459"/>
      <c r="H28" s="459"/>
      <c r="I28" s="459"/>
      <c r="J28" s="459"/>
      <c r="K28" s="459"/>
      <c r="L28" s="459"/>
      <c r="M28" s="459"/>
      <c r="N28" s="459"/>
      <c r="O28" s="459"/>
      <c r="P28" s="459"/>
      <c r="Q28" s="571"/>
      <c r="R28" s="565">
        <v>274507</v>
      </c>
      <c r="S28" s="344"/>
      <c r="T28" s="344"/>
      <c r="U28" s="344"/>
      <c r="V28" s="344"/>
      <c r="W28" s="344"/>
      <c r="X28" s="344"/>
      <c r="Y28" s="566"/>
      <c r="Z28" s="567">
        <v>0.8</v>
      </c>
      <c r="AA28" s="567"/>
      <c r="AB28" s="567"/>
      <c r="AC28" s="567"/>
      <c r="AD28" s="568">
        <v>12344</v>
      </c>
      <c r="AE28" s="568"/>
      <c r="AF28" s="568"/>
      <c r="AG28" s="568"/>
      <c r="AH28" s="568"/>
      <c r="AI28" s="568"/>
      <c r="AJ28" s="568"/>
      <c r="AK28" s="568"/>
      <c r="AL28" s="572">
        <v>0.1</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381</v>
      </c>
      <c r="CE28" s="459"/>
      <c r="CF28" s="459"/>
      <c r="CG28" s="459"/>
      <c r="CH28" s="459"/>
      <c r="CI28" s="459"/>
      <c r="CJ28" s="459"/>
      <c r="CK28" s="459"/>
      <c r="CL28" s="459"/>
      <c r="CM28" s="459"/>
      <c r="CN28" s="459"/>
      <c r="CO28" s="459"/>
      <c r="CP28" s="459"/>
      <c r="CQ28" s="571"/>
      <c r="CR28" s="565">
        <v>5288419</v>
      </c>
      <c r="CS28" s="344"/>
      <c r="CT28" s="344"/>
      <c r="CU28" s="344"/>
      <c r="CV28" s="344"/>
      <c r="CW28" s="344"/>
      <c r="CX28" s="344"/>
      <c r="CY28" s="566"/>
      <c r="CZ28" s="572">
        <v>15.8</v>
      </c>
      <c r="DA28" s="598"/>
      <c r="DB28" s="598"/>
      <c r="DC28" s="599"/>
      <c r="DD28" s="575">
        <v>5242705</v>
      </c>
      <c r="DE28" s="344"/>
      <c r="DF28" s="344"/>
      <c r="DG28" s="344"/>
      <c r="DH28" s="344"/>
      <c r="DI28" s="344"/>
      <c r="DJ28" s="344"/>
      <c r="DK28" s="566"/>
      <c r="DL28" s="575">
        <v>4477923</v>
      </c>
      <c r="DM28" s="344"/>
      <c r="DN28" s="344"/>
      <c r="DO28" s="344"/>
      <c r="DP28" s="344"/>
      <c r="DQ28" s="344"/>
      <c r="DR28" s="344"/>
      <c r="DS28" s="344"/>
      <c r="DT28" s="344"/>
      <c r="DU28" s="344"/>
      <c r="DV28" s="566"/>
      <c r="DW28" s="572">
        <v>22.2</v>
      </c>
      <c r="DX28" s="598"/>
      <c r="DY28" s="598"/>
      <c r="DZ28" s="598"/>
      <c r="EA28" s="598"/>
      <c r="EB28" s="598"/>
      <c r="EC28" s="600"/>
    </row>
    <row r="29" spans="2:133" ht="11.25" customHeight="1" x14ac:dyDescent="0.2">
      <c r="B29" s="570" t="s">
        <v>23</v>
      </c>
      <c r="C29" s="459"/>
      <c r="D29" s="459"/>
      <c r="E29" s="459"/>
      <c r="F29" s="459"/>
      <c r="G29" s="459"/>
      <c r="H29" s="459"/>
      <c r="I29" s="459"/>
      <c r="J29" s="459"/>
      <c r="K29" s="459"/>
      <c r="L29" s="459"/>
      <c r="M29" s="459"/>
      <c r="N29" s="459"/>
      <c r="O29" s="459"/>
      <c r="P29" s="459"/>
      <c r="Q29" s="571"/>
      <c r="R29" s="565">
        <v>108295</v>
      </c>
      <c r="S29" s="344"/>
      <c r="T29" s="344"/>
      <c r="U29" s="344"/>
      <c r="V29" s="344"/>
      <c r="W29" s="344"/>
      <c r="X29" s="344"/>
      <c r="Y29" s="566"/>
      <c r="Z29" s="567">
        <v>0.3</v>
      </c>
      <c r="AA29" s="567"/>
      <c r="AB29" s="567"/>
      <c r="AC29" s="567"/>
      <c r="AD29" s="568" t="s">
        <v>210</v>
      </c>
      <c r="AE29" s="568"/>
      <c r="AF29" s="568"/>
      <c r="AG29" s="568"/>
      <c r="AH29" s="568"/>
      <c r="AI29" s="568"/>
      <c r="AJ29" s="568"/>
      <c r="AK29" s="568"/>
      <c r="AL29" s="572" t="s">
        <v>210</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180</v>
      </c>
      <c r="CE29" s="538"/>
      <c r="CF29" s="570" t="s">
        <v>27</v>
      </c>
      <c r="CG29" s="459"/>
      <c r="CH29" s="459"/>
      <c r="CI29" s="459"/>
      <c r="CJ29" s="459"/>
      <c r="CK29" s="459"/>
      <c r="CL29" s="459"/>
      <c r="CM29" s="459"/>
      <c r="CN29" s="459"/>
      <c r="CO29" s="459"/>
      <c r="CP29" s="459"/>
      <c r="CQ29" s="571"/>
      <c r="CR29" s="565">
        <v>5288418</v>
      </c>
      <c r="CS29" s="596"/>
      <c r="CT29" s="596"/>
      <c r="CU29" s="596"/>
      <c r="CV29" s="596"/>
      <c r="CW29" s="596"/>
      <c r="CX29" s="596"/>
      <c r="CY29" s="597"/>
      <c r="CZ29" s="572">
        <v>15.8</v>
      </c>
      <c r="DA29" s="598"/>
      <c r="DB29" s="598"/>
      <c r="DC29" s="599"/>
      <c r="DD29" s="575">
        <v>5242704</v>
      </c>
      <c r="DE29" s="596"/>
      <c r="DF29" s="596"/>
      <c r="DG29" s="596"/>
      <c r="DH29" s="596"/>
      <c r="DI29" s="596"/>
      <c r="DJ29" s="596"/>
      <c r="DK29" s="597"/>
      <c r="DL29" s="575">
        <v>4477922</v>
      </c>
      <c r="DM29" s="596"/>
      <c r="DN29" s="596"/>
      <c r="DO29" s="596"/>
      <c r="DP29" s="596"/>
      <c r="DQ29" s="596"/>
      <c r="DR29" s="596"/>
      <c r="DS29" s="596"/>
      <c r="DT29" s="596"/>
      <c r="DU29" s="596"/>
      <c r="DV29" s="597"/>
      <c r="DW29" s="572">
        <v>22.2</v>
      </c>
      <c r="DX29" s="598"/>
      <c r="DY29" s="598"/>
      <c r="DZ29" s="598"/>
      <c r="EA29" s="598"/>
      <c r="EB29" s="598"/>
      <c r="EC29" s="600"/>
    </row>
    <row r="30" spans="2:133" ht="11.25" customHeight="1" x14ac:dyDescent="0.2">
      <c r="B30" s="570" t="s">
        <v>347</v>
      </c>
      <c r="C30" s="459"/>
      <c r="D30" s="459"/>
      <c r="E30" s="459"/>
      <c r="F30" s="459"/>
      <c r="G30" s="459"/>
      <c r="H30" s="459"/>
      <c r="I30" s="459"/>
      <c r="J30" s="459"/>
      <c r="K30" s="459"/>
      <c r="L30" s="459"/>
      <c r="M30" s="459"/>
      <c r="N30" s="459"/>
      <c r="O30" s="459"/>
      <c r="P30" s="459"/>
      <c r="Q30" s="571"/>
      <c r="R30" s="565">
        <v>4391173</v>
      </c>
      <c r="S30" s="344"/>
      <c r="T30" s="344"/>
      <c r="U30" s="344"/>
      <c r="V30" s="344"/>
      <c r="W30" s="344"/>
      <c r="X30" s="344"/>
      <c r="Y30" s="566"/>
      <c r="Z30" s="567">
        <v>12.4</v>
      </c>
      <c r="AA30" s="567"/>
      <c r="AB30" s="567"/>
      <c r="AC30" s="567"/>
      <c r="AD30" s="568" t="s">
        <v>210</v>
      </c>
      <c r="AE30" s="568"/>
      <c r="AF30" s="568"/>
      <c r="AG30" s="568"/>
      <c r="AH30" s="568"/>
      <c r="AI30" s="568"/>
      <c r="AJ30" s="568"/>
      <c r="AK30" s="568"/>
      <c r="AL30" s="572" t="s">
        <v>210</v>
      </c>
      <c r="AM30" s="350"/>
      <c r="AN30" s="350"/>
      <c r="AO30" s="573"/>
      <c r="AP30" s="338" t="s">
        <v>321</v>
      </c>
      <c r="AQ30" s="339"/>
      <c r="AR30" s="339"/>
      <c r="AS30" s="339"/>
      <c r="AT30" s="339"/>
      <c r="AU30" s="339"/>
      <c r="AV30" s="339"/>
      <c r="AW30" s="339"/>
      <c r="AX30" s="339"/>
      <c r="AY30" s="339"/>
      <c r="AZ30" s="339"/>
      <c r="BA30" s="339"/>
      <c r="BB30" s="339"/>
      <c r="BC30" s="339"/>
      <c r="BD30" s="339"/>
      <c r="BE30" s="339"/>
      <c r="BF30" s="381"/>
      <c r="BG30" s="338" t="s">
        <v>389</v>
      </c>
      <c r="BH30" s="601"/>
      <c r="BI30" s="601"/>
      <c r="BJ30" s="601"/>
      <c r="BK30" s="601"/>
      <c r="BL30" s="601"/>
      <c r="BM30" s="601"/>
      <c r="BN30" s="601"/>
      <c r="BO30" s="601"/>
      <c r="BP30" s="601"/>
      <c r="BQ30" s="602"/>
      <c r="BR30" s="338" t="s">
        <v>390</v>
      </c>
      <c r="BS30" s="601"/>
      <c r="BT30" s="601"/>
      <c r="BU30" s="601"/>
      <c r="BV30" s="601"/>
      <c r="BW30" s="601"/>
      <c r="BX30" s="601"/>
      <c r="BY30" s="601"/>
      <c r="BZ30" s="601"/>
      <c r="CA30" s="601"/>
      <c r="CB30" s="602"/>
      <c r="CD30" s="546"/>
      <c r="CE30" s="541"/>
      <c r="CF30" s="570" t="s">
        <v>391</v>
      </c>
      <c r="CG30" s="459"/>
      <c r="CH30" s="459"/>
      <c r="CI30" s="459"/>
      <c r="CJ30" s="459"/>
      <c r="CK30" s="459"/>
      <c r="CL30" s="459"/>
      <c r="CM30" s="459"/>
      <c r="CN30" s="459"/>
      <c r="CO30" s="459"/>
      <c r="CP30" s="459"/>
      <c r="CQ30" s="571"/>
      <c r="CR30" s="565">
        <v>5211524</v>
      </c>
      <c r="CS30" s="344"/>
      <c r="CT30" s="344"/>
      <c r="CU30" s="344"/>
      <c r="CV30" s="344"/>
      <c r="CW30" s="344"/>
      <c r="CX30" s="344"/>
      <c r="CY30" s="566"/>
      <c r="CZ30" s="572">
        <v>15.5</v>
      </c>
      <c r="DA30" s="598"/>
      <c r="DB30" s="598"/>
      <c r="DC30" s="599"/>
      <c r="DD30" s="575">
        <v>5169621</v>
      </c>
      <c r="DE30" s="344"/>
      <c r="DF30" s="344"/>
      <c r="DG30" s="344"/>
      <c r="DH30" s="344"/>
      <c r="DI30" s="344"/>
      <c r="DJ30" s="344"/>
      <c r="DK30" s="566"/>
      <c r="DL30" s="575">
        <v>4404839</v>
      </c>
      <c r="DM30" s="344"/>
      <c r="DN30" s="344"/>
      <c r="DO30" s="344"/>
      <c r="DP30" s="344"/>
      <c r="DQ30" s="344"/>
      <c r="DR30" s="344"/>
      <c r="DS30" s="344"/>
      <c r="DT30" s="344"/>
      <c r="DU30" s="344"/>
      <c r="DV30" s="566"/>
      <c r="DW30" s="572">
        <v>21.9</v>
      </c>
      <c r="DX30" s="598"/>
      <c r="DY30" s="598"/>
      <c r="DZ30" s="598"/>
      <c r="EA30" s="598"/>
      <c r="EB30" s="598"/>
      <c r="EC30" s="600"/>
    </row>
    <row r="31" spans="2:133" ht="11.25" customHeight="1" x14ac:dyDescent="0.2">
      <c r="B31" s="578" t="s">
        <v>53</v>
      </c>
      <c r="C31" s="579"/>
      <c r="D31" s="579"/>
      <c r="E31" s="579"/>
      <c r="F31" s="579"/>
      <c r="G31" s="579"/>
      <c r="H31" s="579"/>
      <c r="I31" s="579"/>
      <c r="J31" s="579"/>
      <c r="K31" s="579"/>
      <c r="L31" s="579"/>
      <c r="M31" s="579"/>
      <c r="N31" s="579"/>
      <c r="O31" s="579"/>
      <c r="P31" s="579"/>
      <c r="Q31" s="580"/>
      <c r="R31" s="565" t="s">
        <v>210</v>
      </c>
      <c r="S31" s="344"/>
      <c r="T31" s="344"/>
      <c r="U31" s="344"/>
      <c r="V31" s="344"/>
      <c r="W31" s="344"/>
      <c r="X31" s="344"/>
      <c r="Y31" s="566"/>
      <c r="Z31" s="567" t="s">
        <v>210</v>
      </c>
      <c r="AA31" s="567"/>
      <c r="AB31" s="567"/>
      <c r="AC31" s="567"/>
      <c r="AD31" s="568" t="s">
        <v>210</v>
      </c>
      <c r="AE31" s="568"/>
      <c r="AF31" s="568"/>
      <c r="AG31" s="568"/>
      <c r="AH31" s="568"/>
      <c r="AI31" s="568"/>
      <c r="AJ31" s="568"/>
      <c r="AK31" s="568"/>
      <c r="AL31" s="572" t="s">
        <v>210</v>
      </c>
      <c r="AM31" s="350"/>
      <c r="AN31" s="350"/>
      <c r="AO31" s="573"/>
      <c r="AP31" s="519" t="s">
        <v>4</v>
      </c>
      <c r="AQ31" s="520"/>
      <c r="AR31" s="520"/>
      <c r="AS31" s="520"/>
      <c r="AT31" s="648" t="s">
        <v>392</v>
      </c>
      <c r="AU31" s="42"/>
      <c r="AV31" s="42"/>
      <c r="AW31" s="42"/>
      <c r="AX31" s="554" t="s">
        <v>277</v>
      </c>
      <c r="AY31" s="555"/>
      <c r="AZ31" s="555"/>
      <c r="BA31" s="555"/>
      <c r="BB31" s="555"/>
      <c r="BC31" s="555"/>
      <c r="BD31" s="555"/>
      <c r="BE31" s="555"/>
      <c r="BF31" s="556"/>
      <c r="BG31" s="603">
        <v>99.4</v>
      </c>
      <c r="BH31" s="604"/>
      <c r="BI31" s="604"/>
      <c r="BJ31" s="604"/>
      <c r="BK31" s="604"/>
      <c r="BL31" s="604"/>
      <c r="BM31" s="563">
        <v>97.8</v>
      </c>
      <c r="BN31" s="604"/>
      <c r="BO31" s="604"/>
      <c r="BP31" s="604"/>
      <c r="BQ31" s="605"/>
      <c r="BR31" s="603">
        <v>99.5</v>
      </c>
      <c r="BS31" s="604"/>
      <c r="BT31" s="604"/>
      <c r="BU31" s="604"/>
      <c r="BV31" s="604"/>
      <c r="BW31" s="604"/>
      <c r="BX31" s="563">
        <v>97.9</v>
      </c>
      <c r="BY31" s="604"/>
      <c r="BZ31" s="604"/>
      <c r="CA31" s="604"/>
      <c r="CB31" s="605"/>
      <c r="CD31" s="546"/>
      <c r="CE31" s="541"/>
      <c r="CF31" s="570" t="s">
        <v>320</v>
      </c>
      <c r="CG31" s="459"/>
      <c r="CH31" s="459"/>
      <c r="CI31" s="459"/>
      <c r="CJ31" s="459"/>
      <c r="CK31" s="459"/>
      <c r="CL31" s="459"/>
      <c r="CM31" s="459"/>
      <c r="CN31" s="459"/>
      <c r="CO31" s="459"/>
      <c r="CP31" s="459"/>
      <c r="CQ31" s="571"/>
      <c r="CR31" s="565">
        <v>76894</v>
      </c>
      <c r="CS31" s="596"/>
      <c r="CT31" s="596"/>
      <c r="CU31" s="596"/>
      <c r="CV31" s="596"/>
      <c r="CW31" s="596"/>
      <c r="CX31" s="596"/>
      <c r="CY31" s="597"/>
      <c r="CZ31" s="572">
        <v>0.2</v>
      </c>
      <c r="DA31" s="598"/>
      <c r="DB31" s="598"/>
      <c r="DC31" s="599"/>
      <c r="DD31" s="575">
        <v>73083</v>
      </c>
      <c r="DE31" s="596"/>
      <c r="DF31" s="596"/>
      <c r="DG31" s="596"/>
      <c r="DH31" s="596"/>
      <c r="DI31" s="596"/>
      <c r="DJ31" s="596"/>
      <c r="DK31" s="597"/>
      <c r="DL31" s="575">
        <v>73083</v>
      </c>
      <c r="DM31" s="596"/>
      <c r="DN31" s="596"/>
      <c r="DO31" s="596"/>
      <c r="DP31" s="596"/>
      <c r="DQ31" s="596"/>
      <c r="DR31" s="596"/>
      <c r="DS31" s="596"/>
      <c r="DT31" s="596"/>
      <c r="DU31" s="596"/>
      <c r="DV31" s="597"/>
      <c r="DW31" s="572">
        <v>0.4</v>
      </c>
      <c r="DX31" s="598"/>
      <c r="DY31" s="598"/>
      <c r="DZ31" s="598"/>
      <c r="EA31" s="598"/>
      <c r="EB31" s="598"/>
      <c r="EC31" s="600"/>
    </row>
    <row r="32" spans="2:133" ht="11.25" customHeight="1" x14ac:dyDescent="0.2">
      <c r="B32" s="570" t="s">
        <v>393</v>
      </c>
      <c r="C32" s="459"/>
      <c r="D32" s="459"/>
      <c r="E32" s="459"/>
      <c r="F32" s="459"/>
      <c r="G32" s="459"/>
      <c r="H32" s="459"/>
      <c r="I32" s="459"/>
      <c r="J32" s="459"/>
      <c r="K32" s="459"/>
      <c r="L32" s="459"/>
      <c r="M32" s="459"/>
      <c r="N32" s="459"/>
      <c r="O32" s="459"/>
      <c r="P32" s="459"/>
      <c r="Q32" s="571"/>
      <c r="R32" s="565">
        <v>1589875</v>
      </c>
      <c r="S32" s="344"/>
      <c r="T32" s="344"/>
      <c r="U32" s="344"/>
      <c r="V32" s="344"/>
      <c r="W32" s="344"/>
      <c r="X32" s="344"/>
      <c r="Y32" s="566"/>
      <c r="Z32" s="567">
        <v>4.5</v>
      </c>
      <c r="AA32" s="567"/>
      <c r="AB32" s="567"/>
      <c r="AC32" s="567"/>
      <c r="AD32" s="568" t="s">
        <v>210</v>
      </c>
      <c r="AE32" s="568"/>
      <c r="AF32" s="568"/>
      <c r="AG32" s="568"/>
      <c r="AH32" s="568"/>
      <c r="AI32" s="568"/>
      <c r="AJ32" s="568"/>
      <c r="AK32" s="568"/>
      <c r="AL32" s="572" t="s">
        <v>210</v>
      </c>
      <c r="AM32" s="350"/>
      <c r="AN32" s="350"/>
      <c r="AO32" s="573"/>
      <c r="AP32" s="647"/>
      <c r="AQ32" s="506"/>
      <c r="AR32" s="506"/>
      <c r="AS32" s="506"/>
      <c r="AT32" s="649"/>
      <c r="AU32" s="1" t="s">
        <v>259</v>
      </c>
      <c r="AX32" s="570" t="s">
        <v>293</v>
      </c>
      <c r="AY32" s="459"/>
      <c r="AZ32" s="459"/>
      <c r="BA32" s="459"/>
      <c r="BB32" s="459"/>
      <c r="BC32" s="459"/>
      <c r="BD32" s="459"/>
      <c r="BE32" s="459"/>
      <c r="BF32" s="571"/>
      <c r="BG32" s="606">
        <v>99.5</v>
      </c>
      <c r="BH32" s="596"/>
      <c r="BI32" s="596"/>
      <c r="BJ32" s="596"/>
      <c r="BK32" s="596"/>
      <c r="BL32" s="596"/>
      <c r="BM32" s="350">
        <v>99.1</v>
      </c>
      <c r="BN32" s="596"/>
      <c r="BO32" s="596"/>
      <c r="BP32" s="596"/>
      <c r="BQ32" s="607"/>
      <c r="BR32" s="606">
        <v>99.7</v>
      </c>
      <c r="BS32" s="596"/>
      <c r="BT32" s="596"/>
      <c r="BU32" s="596"/>
      <c r="BV32" s="596"/>
      <c r="BW32" s="596"/>
      <c r="BX32" s="350">
        <v>99.2</v>
      </c>
      <c r="BY32" s="596"/>
      <c r="BZ32" s="596"/>
      <c r="CA32" s="596"/>
      <c r="CB32" s="607"/>
      <c r="CD32" s="547"/>
      <c r="CE32" s="549"/>
      <c r="CF32" s="570" t="s">
        <v>395</v>
      </c>
      <c r="CG32" s="459"/>
      <c r="CH32" s="459"/>
      <c r="CI32" s="459"/>
      <c r="CJ32" s="459"/>
      <c r="CK32" s="459"/>
      <c r="CL32" s="459"/>
      <c r="CM32" s="459"/>
      <c r="CN32" s="459"/>
      <c r="CO32" s="459"/>
      <c r="CP32" s="459"/>
      <c r="CQ32" s="571"/>
      <c r="CR32" s="565">
        <v>1</v>
      </c>
      <c r="CS32" s="344"/>
      <c r="CT32" s="344"/>
      <c r="CU32" s="344"/>
      <c r="CV32" s="344"/>
      <c r="CW32" s="344"/>
      <c r="CX32" s="344"/>
      <c r="CY32" s="566"/>
      <c r="CZ32" s="572">
        <v>0</v>
      </c>
      <c r="DA32" s="598"/>
      <c r="DB32" s="598"/>
      <c r="DC32" s="599"/>
      <c r="DD32" s="575">
        <v>1</v>
      </c>
      <c r="DE32" s="344"/>
      <c r="DF32" s="344"/>
      <c r="DG32" s="344"/>
      <c r="DH32" s="344"/>
      <c r="DI32" s="344"/>
      <c r="DJ32" s="344"/>
      <c r="DK32" s="566"/>
      <c r="DL32" s="575">
        <v>1</v>
      </c>
      <c r="DM32" s="344"/>
      <c r="DN32" s="344"/>
      <c r="DO32" s="344"/>
      <c r="DP32" s="344"/>
      <c r="DQ32" s="344"/>
      <c r="DR32" s="344"/>
      <c r="DS32" s="344"/>
      <c r="DT32" s="344"/>
      <c r="DU32" s="344"/>
      <c r="DV32" s="566"/>
      <c r="DW32" s="572">
        <v>0</v>
      </c>
      <c r="DX32" s="598"/>
      <c r="DY32" s="598"/>
      <c r="DZ32" s="598"/>
      <c r="EA32" s="598"/>
      <c r="EB32" s="598"/>
      <c r="EC32" s="600"/>
    </row>
    <row r="33" spans="2:133" ht="11.25" customHeight="1" x14ac:dyDescent="0.2">
      <c r="B33" s="570" t="s">
        <v>245</v>
      </c>
      <c r="C33" s="459"/>
      <c r="D33" s="459"/>
      <c r="E33" s="459"/>
      <c r="F33" s="459"/>
      <c r="G33" s="459"/>
      <c r="H33" s="459"/>
      <c r="I33" s="459"/>
      <c r="J33" s="459"/>
      <c r="K33" s="459"/>
      <c r="L33" s="459"/>
      <c r="M33" s="459"/>
      <c r="N33" s="459"/>
      <c r="O33" s="459"/>
      <c r="P33" s="459"/>
      <c r="Q33" s="571"/>
      <c r="R33" s="565">
        <v>296250</v>
      </c>
      <c r="S33" s="344"/>
      <c r="T33" s="344"/>
      <c r="U33" s="344"/>
      <c r="V33" s="344"/>
      <c r="W33" s="344"/>
      <c r="X33" s="344"/>
      <c r="Y33" s="566"/>
      <c r="Z33" s="567">
        <v>0.8</v>
      </c>
      <c r="AA33" s="567"/>
      <c r="AB33" s="567"/>
      <c r="AC33" s="567"/>
      <c r="AD33" s="568">
        <v>6189</v>
      </c>
      <c r="AE33" s="568"/>
      <c r="AF33" s="568"/>
      <c r="AG33" s="568"/>
      <c r="AH33" s="568"/>
      <c r="AI33" s="568"/>
      <c r="AJ33" s="568"/>
      <c r="AK33" s="568"/>
      <c r="AL33" s="572">
        <v>0</v>
      </c>
      <c r="AM33" s="350"/>
      <c r="AN33" s="350"/>
      <c r="AO33" s="573"/>
      <c r="AP33" s="522"/>
      <c r="AQ33" s="523"/>
      <c r="AR33" s="523"/>
      <c r="AS33" s="523"/>
      <c r="AT33" s="650"/>
      <c r="AU33" s="43"/>
      <c r="AV33" s="43"/>
      <c r="AW33" s="43"/>
      <c r="AX33" s="583" t="s">
        <v>165</v>
      </c>
      <c r="AY33" s="584"/>
      <c r="AZ33" s="584"/>
      <c r="BA33" s="584"/>
      <c r="BB33" s="584"/>
      <c r="BC33" s="584"/>
      <c r="BD33" s="584"/>
      <c r="BE33" s="584"/>
      <c r="BF33" s="585"/>
      <c r="BG33" s="608">
        <v>99.3</v>
      </c>
      <c r="BH33" s="609"/>
      <c r="BI33" s="609"/>
      <c r="BJ33" s="609"/>
      <c r="BK33" s="609"/>
      <c r="BL33" s="609"/>
      <c r="BM33" s="610">
        <v>96.7</v>
      </c>
      <c r="BN33" s="609"/>
      <c r="BO33" s="609"/>
      <c r="BP33" s="609"/>
      <c r="BQ33" s="611"/>
      <c r="BR33" s="608">
        <v>99.3</v>
      </c>
      <c r="BS33" s="609"/>
      <c r="BT33" s="609"/>
      <c r="BU33" s="609"/>
      <c r="BV33" s="609"/>
      <c r="BW33" s="609"/>
      <c r="BX33" s="610">
        <v>96.7</v>
      </c>
      <c r="BY33" s="609"/>
      <c r="BZ33" s="609"/>
      <c r="CA33" s="609"/>
      <c r="CB33" s="611"/>
      <c r="CD33" s="570" t="s">
        <v>396</v>
      </c>
      <c r="CE33" s="459"/>
      <c r="CF33" s="459"/>
      <c r="CG33" s="459"/>
      <c r="CH33" s="459"/>
      <c r="CI33" s="459"/>
      <c r="CJ33" s="459"/>
      <c r="CK33" s="459"/>
      <c r="CL33" s="459"/>
      <c r="CM33" s="459"/>
      <c r="CN33" s="459"/>
      <c r="CO33" s="459"/>
      <c r="CP33" s="459"/>
      <c r="CQ33" s="571"/>
      <c r="CR33" s="565">
        <v>13299409</v>
      </c>
      <c r="CS33" s="596"/>
      <c r="CT33" s="596"/>
      <c r="CU33" s="596"/>
      <c r="CV33" s="596"/>
      <c r="CW33" s="596"/>
      <c r="CX33" s="596"/>
      <c r="CY33" s="597"/>
      <c r="CZ33" s="572">
        <v>39.700000000000003</v>
      </c>
      <c r="DA33" s="598"/>
      <c r="DB33" s="598"/>
      <c r="DC33" s="599"/>
      <c r="DD33" s="575">
        <v>9745672</v>
      </c>
      <c r="DE33" s="596"/>
      <c r="DF33" s="596"/>
      <c r="DG33" s="596"/>
      <c r="DH33" s="596"/>
      <c r="DI33" s="596"/>
      <c r="DJ33" s="596"/>
      <c r="DK33" s="597"/>
      <c r="DL33" s="575">
        <v>7112641</v>
      </c>
      <c r="DM33" s="596"/>
      <c r="DN33" s="596"/>
      <c r="DO33" s="596"/>
      <c r="DP33" s="596"/>
      <c r="DQ33" s="596"/>
      <c r="DR33" s="596"/>
      <c r="DS33" s="596"/>
      <c r="DT33" s="596"/>
      <c r="DU33" s="596"/>
      <c r="DV33" s="597"/>
      <c r="DW33" s="572">
        <v>35.299999999999997</v>
      </c>
      <c r="DX33" s="598"/>
      <c r="DY33" s="598"/>
      <c r="DZ33" s="598"/>
      <c r="EA33" s="598"/>
      <c r="EB33" s="598"/>
      <c r="EC33" s="600"/>
    </row>
    <row r="34" spans="2:133" ht="11.25" customHeight="1" x14ac:dyDescent="0.2">
      <c r="B34" s="570" t="s">
        <v>153</v>
      </c>
      <c r="C34" s="459"/>
      <c r="D34" s="459"/>
      <c r="E34" s="459"/>
      <c r="F34" s="459"/>
      <c r="G34" s="459"/>
      <c r="H34" s="459"/>
      <c r="I34" s="459"/>
      <c r="J34" s="459"/>
      <c r="K34" s="459"/>
      <c r="L34" s="459"/>
      <c r="M34" s="459"/>
      <c r="N34" s="459"/>
      <c r="O34" s="459"/>
      <c r="P34" s="459"/>
      <c r="Q34" s="571"/>
      <c r="R34" s="565">
        <v>334956</v>
      </c>
      <c r="S34" s="344"/>
      <c r="T34" s="344"/>
      <c r="U34" s="344"/>
      <c r="V34" s="344"/>
      <c r="W34" s="344"/>
      <c r="X34" s="344"/>
      <c r="Y34" s="566"/>
      <c r="Z34" s="567">
        <v>0.9</v>
      </c>
      <c r="AA34" s="567"/>
      <c r="AB34" s="567"/>
      <c r="AC34" s="567"/>
      <c r="AD34" s="568" t="s">
        <v>210</v>
      </c>
      <c r="AE34" s="568"/>
      <c r="AF34" s="568"/>
      <c r="AG34" s="568"/>
      <c r="AH34" s="568"/>
      <c r="AI34" s="568"/>
      <c r="AJ34" s="568"/>
      <c r="AK34" s="568"/>
      <c r="AL34" s="572" t="s">
        <v>210</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399</v>
      </c>
      <c r="CE34" s="459"/>
      <c r="CF34" s="459"/>
      <c r="CG34" s="459"/>
      <c r="CH34" s="459"/>
      <c r="CI34" s="459"/>
      <c r="CJ34" s="459"/>
      <c r="CK34" s="459"/>
      <c r="CL34" s="459"/>
      <c r="CM34" s="459"/>
      <c r="CN34" s="459"/>
      <c r="CO34" s="459"/>
      <c r="CP34" s="459"/>
      <c r="CQ34" s="571"/>
      <c r="CR34" s="565">
        <v>4994007</v>
      </c>
      <c r="CS34" s="344"/>
      <c r="CT34" s="344"/>
      <c r="CU34" s="344"/>
      <c r="CV34" s="344"/>
      <c r="CW34" s="344"/>
      <c r="CX34" s="344"/>
      <c r="CY34" s="566"/>
      <c r="CZ34" s="572">
        <v>14.9</v>
      </c>
      <c r="DA34" s="598"/>
      <c r="DB34" s="598"/>
      <c r="DC34" s="599"/>
      <c r="DD34" s="575">
        <v>3338135</v>
      </c>
      <c r="DE34" s="344"/>
      <c r="DF34" s="344"/>
      <c r="DG34" s="344"/>
      <c r="DH34" s="344"/>
      <c r="DI34" s="344"/>
      <c r="DJ34" s="344"/>
      <c r="DK34" s="566"/>
      <c r="DL34" s="575">
        <v>2541437</v>
      </c>
      <c r="DM34" s="344"/>
      <c r="DN34" s="344"/>
      <c r="DO34" s="344"/>
      <c r="DP34" s="344"/>
      <c r="DQ34" s="344"/>
      <c r="DR34" s="344"/>
      <c r="DS34" s="344"/>
      <c r="DT34" s="344"/>
      <c r="DU34" s="344"/>
      <c r="DV34" s="566"/>
      <c r="DW34" s="572">
        <v>12.6</v>
      </c>
      <c r="DX34" s="598"/>
      <c r="DY34" s="598"/>
      <c r="DZ34" s="598"/>
      <c r="EA34" s="598"/>
      <c r="EB34" s="598"/>
      <c r="EC34" s="600"/>
    </row>
    <row r="35" spans="2:133" ht="11.25" customHeight="1" x14ac:dyDescent="0.2">
      <c r="B35" s="570" t="s">
        <v>401</v>
      </c>
      <c r="C35" s="459"/>
      <c r="D35" s="459"/>
      <c r="E35" s="459"/>
      <c r="F35" s="459"/>
      <c r="G35" s="459"/>
      <c r="H35" s="459"/>
      <c r="I35" s="459"/>
      <c r="J35" s="459"/>
      <c r="K35" s="459"/>
      <c r="L35" s="459"/>
      <c r="M35" s="459"/>
      <c r="N35" s="459"/>
      <c r="O35" s="459"/>
      <c r="P35" s="459"/>
      <c r="Q35" s="571"/>
      <c r="R35" s="565">
        <v>770766</v>
      </c>
      <c r="S35" s="344"/>
      <c r="T35" s="344"/>
      <c r="U35" s="344"/>
      <c r="V35" s="344"/>
      <c r="W35" s="344"/>
      <c r="X35" s="344"/>
      <c r="Y35" s="566"/>
      <c r="Z35" s="567">
        <v>2.2000000000000002</v>
      </c>
      <c r="AA35" s="567"/>
      <c r="AB35" s="567"/>
      <c r="AC35" s="567"/>
      <c r="AD35" s="568" t="s">
        <v>210</v>
      </c>
      <c r="AE35" s="568"/>
      <c r="AF35" s="568"/>
      <c r="AG35" s="568"/>
      <c r="AH35" s="568"/>
      <c r="AI35" s="568"/>
      <c r="AJ35" s="568"/>
      <c r="AK35" s="568"/>
      <c r="AL35" s="572" t="s">
        <v>210</v>
      </c>
      <c r="AM35" s="350"/>
      <c r="AN35" s="350"/>
      <c r="AO35" s="573"/>
      <c r="AP35" s="16"/>
      <c r="AQ35" s="338" t="s">
        <v>402</v>
      </c>
      <c r="AR35" s="339"/>
      <c r="AS35" s="339"/>
      <c r="AT35" s="339"/>
      <c r="AU35" s="339"/>
      <c r="AV35" s="339"/>
      <c r="AW35" s="339"/>
      <c r="AX35" s="339"/>
      <c r="AY35" s="339"/>
      <c r="AZ35" s="339"/>
      <c r="BA35" s="339"/>
      <c r="BB35" s="339"/>
      <c r="BC35" s="339"/>
      <c r="BD35" s="339"/>
      <c r="BE35" s="339"/>
      <c r="BF35" s="381"/>
      <c r="BG35" s="338" t="s">
        <v>218</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403</v>
      </c>
      <c r="CE35" s="459"/>
      <c r="CF35" s="459"/>
      <c r="CG35" s="459"/>
      <c r="CH35" s="459"/>
      <c r="CI35" s="459"/>
      <c r="CJ35" s="459"/>
      <c r="CK35" s="459"/>
      <c r="CL35" s="459"/>
      <c r="CM35" s="459"/>
      <c r="CN35" s="459"/>
      <c r="CO35" s="459"/>
      <c r="CP35" s="459"/>
      <c r="CQ35" s="571"/>
      <c r="CR35" s="565">
        <v>807961</v>
      </c>
      <c r="CS35" s="596"/>
      <c r="CT35" s="596"/>
      <c r="CU35" s="596"/>
      <c r="CV35" s="596"/>
      <c r="CW35" s="596"/>
      <c r="CX35" s="596"/>
      <c r="CY35" s="597"/>
      <c r="CZ35" s="572">
        <v>2.4</v>
      </c>
      <c r="DA35" s="598"/>
      <c r="DB35" s="598"/>
      <c r="DC35" s="599"/>
      <c r="DD35" s="575">
        <v>610739</v>
      </c>
      <c r="DE35" s="596"/>
      <c r="DF35" s="596"/>
      <c r="DG35" s="596"/>
      <c r="DH35" s="596"/>
      <c r="DI35" s="596"/>
      <c r="DJ35" s="596"/>
      <c r="DK35" s="597"/>
      <c r="DL35" s="575">
        <v>459457</v>
      </c>
      <c r="DM35" s="596"/>
      <c r="DN35" s="596"/>
      <c r="DO35" s="596"/>
      <c r="DP35" s="596"/>
      <c r="DQ35" s="596"/>
      <c r="DR35" s="596"/>
      <c r="DS35" s="596"/>
      <c r="DT35" s="596"/>
      <c r="DU35" s="596"/>
      <c r="DV35" s="597"/>
      <c r="DW35" s="572">
        <v>2.2999999999999998</v>
      </c>
      <c r="DX35" s="598"/>
      <c r="DY35" s="598"/>
      <c r="DZ35" s="598"/>
      <c r="EA35" s="598"/>
      <c r="EB35" s="598"/>
      <c r="EC35" s="600"/>
    </row>
    <row r="36" spans="2:133" ht="11.25" customHeight="1" x14ac:dyDescent="0.2">
      <c r="B36" s="570" t="s">
        <v>294</v>
      </c>
      <c r="C36" s="459"/>
      <c r="D36" s="459"/>
      <c r="E36" s="459"/>
      <c r="F36" s="459"/>
      <c r="G36" s="459"/>
      <c r="H36" s="459"/>
      <c r="I36" s="459"/>
      <c r="J36" s="459"/>
      <c r="K36" s="459"/>
      <c r="L36" s="459"/>
      <c r="M36" s="459"/>
      <c r="N36" s="459"/>
      <c r="O36" s="459"/>
      <c r="P36" s="459"/>
      <c r="Q36" s="571"/>
      <c r="R36" s="565">
        <v>1561083</v>
      </c>
      <c r="S36" s="344"/>
      <c r="T36" s="344"/>
      <c r="U36" s="344"/>
      <c r="V36" s="344"/>
      <c r="W36" s="344"/>
      <c r="X36" s="344"/>
      <c r="Y36" s="566"/>
      <c r="Z36" s="567">
        <v>4.4000000000000004</v>
      </c>
      <c r="AA36" s="567"/>
      <c r="AB36" s="567"/>
      <c r="AC36" s="567"/>
      <c r="AD36" s="568" t="s">
        <v>210</v>
      </c>
      <c r="AE36" s="568"/>
      <c r="AF36" s="568"/>
      <c r="AG36" s="568"/>
      <c r="AH36" s="568"/>
      <c r="AI36" s="568"/>
      <c r="AJ36" s="568"/>
      <c r="AK36" s="568"/>
      <c r="AL36" s="572" t="s">
        <v>210</v>
      </c>
      <c r="AM36" s="350"/>
      <c r="AN36" s="350"/>
      <c r="AO36" s="573"/>
      <c r="AP36" s="16"/>
      <c r="AQ36" s="612" t="s">
        <v>387</v>
      </c>
      <c r="AR36" s="613"/>
      <c r="AS36" s="613"/>
      <c r="AT36" s="613"/>
      <c r="AU36" s="613"/>
      <c r="AV36" s="613"/>
      <c r="AW36" s="613"/>
      <c r="AX36" s="613"/>
      <c r="AY36" s="614"/>
      <c r="AZ36" s="557">
        <v>4480431</v>
      </c>
      <c r="BA36" s="558"/>
      <c r="BB36" s="558"/>
      <c r="BC36" s="558"/>
      <c r="BD36" s="558"/>
      <c r="BE36" s="558"/>
      <c r="BF36" s="615"/>
      <c r="BG36" s="554" t="s">
        <v>407</v>
      </c>
      <c r="BH36" s="555"/>
      <c r="BI36" s="555"/>
      <c r="BJ36" s="555"/>
      <c r="BK36" s="555"/>
      <c r="BL36" s="555"/>
      <c r="BM36" s="555"/>
      <c r="BN36" s="555"/>
      <c r="BO36" s="555"/>
      <c r="BP36" s="555"/>
      <c r="BQ36" s="555"/>
      <c r="BR36" s="555"/>
      <c r="BS36" s="555"/>
      <c r="BT36" s="555"/>
      <c r="BU36" s="556"/>
      <c r="BV36" s="557">
        <v>21305</v>
      </c>
      <c r="BW36" s="558"/>
      <c r="BX36" s="558"/>
      <c r="BY36" s="558"/>
      <c r="BZ36" s="558"/>
      <c r="CA36" s="558"/>
      <c r="CB36" s="615"/>
      <c r="CD36" s="570" t="s">
        <v>31</v>
      </c>
      <c r="CE36" s="459"/>
      <c r="CF36" s="459"/>
      <c r="CG36" s="459"/>
      <c r="CH36" s="459"/>
      <c r="CI36" s="459"/>
      <c r="CJ36" s="459"/>
      <c r="CK36" s="459"/>
      <c r="CL36" s="459"/>
      <c r="CM36" s="459"/>
      <c r="CN36" s="459"/>
      <c r="CO36" s="459"/>
      <c r="CP36" s="459"/>
      <c r="CQ36" s="571"/>
      <c r="CR36" s="565">
        <v>3700704</v>
      </c>
      <c r="CS36" s="344"/>
      <c r="CT36" s="344"/>
      <c r="CU36" s="344"/>
      <c r="CV36" s="344"/>
      <c r="CW36" s="344"/>
      <c r="CX36" s="344"/>
      <c r="CY36" s="566"/>
      <c r="CZ36" s="572">
        <v>11</v>
      </c>
      <c r="DA36" s="598"/>
      <c r="DB36" s="598"/>
      <c r="DC36" s="599"/>
      <c r="DD36" s="575">
        <v>3156382</v>
      </c>
      <c r="DE36" s="344"/>
      <c r="DF36" s="344"/>
      <c r="DG36" s="344"/>
      <c r="DH36" s="344"/>
      <c r="DI36" s="344"/>
      <c r="DJ36" s="344"/>
      <c r="DK36" s="566"/>
      <c r="DL36" s="575">
        <v>1993119</v>
      </c>
      <c r="DM36" s="344"/>
      <c r="DN36" s="344"/>
      <c r="DO36" s="344"/>
      <c r="DP36" s="344"/>
      <c r="DQ36" s="344"/>
      <c r="DR36" s="344"/>
      <c r="DS36" s="344"/>
      <c r="DT36" s="344"/>
      <c r="DU36" s="344"/>
      <c r="DV36" s="566"/>
      <c r="DW36" s="572">
        <v>9.9</v>
      </c>
      <c r="DX36" s="598"/>
      <c r="DY36" s="598"/>
      <c r="DZ36" s="598"/>
      <c r="EA36" s="598"/>
      <c r="EB36" s="598"/>
      <c r="EC36" s="600"/>
    </row>
    <row r="37" spans="2:133" ht="11.25" customHeight="1" x14ac:dyDescent="0.2">
      <c r="B37" s="570" t="s">
        <v>397</v>
      </c>
      <c r="C37" s="459"/>
      <c r="D37" s="459"/>
      <c r="E37" s="459"/>
      <c r="F37" s="459"/>
      <c r="G37" s="459"/>
      <c r="H37" s="459"/>
      <c r="I37" s="459"/>
      <c r="J37" s="459"/>
      <c r="K37" s="459"/>
      <c r="L37" s="459"/>
      <c r="M37" s="459"/>
      <c r="N37" s="459"/>
      <c r="O37" s="459"/>
      <c r="P37" s="459"/>
      <c r="Q37" s="571"/>
      <c r="R37" s="565">
        <v>551978</v>
      </c>
      <c r="S37" s="344"/>
      <c r="T37" s="344"/>
      <c r="U37" s="344"/>
      <c r="V37" s="344"/>
      <c r="W37" s="344"/>
      <c r="X37" s="344"/>
      <c r="Y37" s="566"/>
      <c r="Z37" s="567">
        <v>1.6</v>
      </c>
      <c r="AA37" s="567"/>
      <c r="AB37" s="567"/>
      <c r="AC37" s="567"/>
      <c r="AD37" s="568">
        <v>88</v>
      </c>
      <c r="AE37" s="568"/>
      <c r="AF37" s="568"/>
      <c r="AG37" s="568"/>
      <c r="AH37" s="568"/>
      <c r="AI37" s="568"/>
      <c r="AJ37" s="568"/>
      <c r="AK37" s="568"/>
      <c r="AL37" s="572">
        <v>0</v>
      </c>
      <c r="AM37" s="350"/>
      <c r="AN37" s="350"/>
      <c r="AO37" s="573"/>
      <c r="AQ37" s="616" t="s">
        <v>408</v>
      </c>
      <c r="AR37" s="347"/>
      <c r="AS37" s="347"/>
      <c r="AT37" s="347"/>
      <c r="AU37" s="347"/>
      <c r="AV37" s="347"/>
      <c r="AW37" s="347"/>
      <c r="AX37" s="347"/>
      <c r="AY37" s="617"/>
      <c r="AZ37" s="565">
        <v>1245208</v>
      </c>
      <c r="BA37" s="344"/>
      <c r="BB37" s="344"/>
      <c r="BC37" s="344"/>
      <c r="BD37" s="596"/>
      <c r="BE37" s="596"/>
      <c r="BF37" s="607"/>
      <c r="BG37" s="570" t="s">
        <v>410</v>
      </c>
      <c r="BH37" s="459"/>
      <c r="BI37" s="459"/>
      <c r="BJ37" s="459"/>
      <c r="BK37" s="459"/>
      <c r="BL37" s="459"/>
      <c r="BM37" s="459"/>
      <c r="BN37" s="459"/>
      <c r="BO37" s="459"/>
      <c r="BP37" s="459"/>
      <c r="BQ37" s="459"/>
      <c r="BR37" s="459"/>
      <c r="BS37" s="459"/>
      <c r="BT37" s="459"/>
      <c r="BU37" s="571"/>
      <c r="BV37" s="565">
        <v>-50914</v>
      </c>
      <c r="BW37" s="344"/>
      <c r="BX37" s="344"/>
      <c r="BY37" s="344"/>
      <c r="BZ37" s="344"/>
      <c r="CA37" s="344"/>
      <c r="CB37" s="576"/>
      <c r="CD37" s="570" t="s">
        <v>164</v>
      </c>
      <c r="CE37" s="459"/>
      <c r="CF37" s="459"/>
      <c r="CG37" s="459"/>
      <c r="CH37" s="459"/>
      <c r="CI37" s="459"/>
      <c r="CJ37" s="459"/>
      <c r="CK37" s="459"/>
      <c r="CL37" s="459"/>
      <c r="CM37" s="459"/>
      <c r="CN37" s="459"/>
      <c r="CO37" s="459"/>
      <c r="CP37" s="459"/>
      <c r="CQ37" s="571"/>
      <c r="CR37" s="565">
        <v>315956</v>
      </c>
      <c r="CS37" s="596"/>
      <c r="CT37" s="596"/>
      <c r="CU37" s="596"/>
      <c r="CV37" s="596"/>
      <c r="CW37" s="596"/>
      <c r="CX37" s="596"/>
      <c r="CY37" s="597"/>
      <c r="CZ37" s="572">
        <v>0.9</v>
      </c>
      <c r="DA37" s="598"/>
      <c r="DB37" s="598"/>
      <c r="DC37" s="599"/>
      <c r="DD37" s="575">
        <v>315956</v>
      </c>
      <c r="DE37" s="596"/>
      <c r="DF37" s="596"/>
      <c r="DG37" s="596"/>
      <c r="DH37" s="596"/>
      <c r="DI37" s="596"/>
      <c r="DJ37" s="596"/>
      <c r="DK37" s="597"/>
      <c r="DL37" s="575">
        <v>258597</v>
      </c>
      <c r="DM37" s="596"/>
      <c r="DN37" s="596"/>
      <c r="DO37" s="596"/>
      <c r="DP37" s="596"/>
      <c r="DQ37" s="596"/>
      <c r="DR37" s="596"/>
      <c r="DS37" s="596"/>
      <c r="DT37" s="596"/>
      <c r="DU37" s="596"/>
      <c r="DV37" s="597"/>
      <c r="DW37" s="572">
        <v>1.3</v>
      </c>
      <c r="DX37" s="598"/>
      <c r="DY37" s="598"/>
      <c r="DZ37" s="598"/>
      <c r="EA37" s="598"/>
      <c r="EB37" s="598"/>
      <c r="EC37" s="600"/>
    </row>
    <row r="38" spans="2:133" ht="11.25" customHeight="1" x14ac:dyDescent="0.2">
      <c r="B38" s="570" t="s">
        <v>411</v>
      </c>
      <c r="C38" s="459"/>
      <c r="D38" s="459"/>
      <c r="E38" s="459"/>
      <c r="F38" s="459"/>
      <c r="G38" s="459"/>
      <c r="H38" s="459"/>
      <c r="I38" s="459"/>
      <c r="J38" s="459"/>
      <c r="K38" s="459"/>
      <c r="L38" s="459"/>
      <c r="M38" s="459"/>
      <c r="N38" s="459"/>
      <c r="O38" s="459"/>
      <c r="P38" s="459"/>
      <c r="Q38" s="571"/>
      <c r="R38" s="565">
        <v>3824479</v>
      </c>
      <c r="S38" s="344"/>
      <c r="T38" s="344"/>
      <c r="U38" s="344"/>
      <c r="V38" s="344"/>
      <c r="W38" s="344"/>
      <c r="X38" s="344"/>
      <c r="Y38" s="566"/>
      <c r="Z38" s="567">
        <v>10.8</v>
      </c>
      <c r="AA38" s="567"/>
      <c r="AB38" s="567"/>
      <c r="AC38" s="567"/>
      <c r="AD38" s="568" t="s">
        <v>210</v>
      </c>
      <c r="AE38" s="568"/>
      <c r="AF38" s="568"/>
      <c r="AG38" s="568"/>
      <c r="AH38" s="568"/>
      <c r="AI38" s="568"/>
      <c r="AJ38" s="568"/>
      <c r="AK38" s="568"/>
      <c r="AL38" s="572" t="s">
        <v>210</v>
      </c>
      <c r="AM38" s="350"/>
      <c r="AN38" s="350"/>
      <c r="AO38" s="573"/>
      <c r="AQ38" s="616" t="s">
        <v>412</v>
      </c>
      <c r="AR38" s="347"/>
      <c r="AS38" s="347"/>
      <c r="AT38" s="347"/>
      <c r="AU38" s="347"/>
      <c r="AV38" s="347"/>
      <c r="AW38" s="347"/>
      <c r="AX38" s="347"/>
      <c r="AY38" s="617"/>
      <c r="AZ38" s="565">
        <v>403827</v>
      </c>
      <c r="BA38" s="344"/>
      <c r="BB38" s="344"/>
      <c r="BC38" s="344"/>
      <c r="BD38" s="596"/>
      <c r="BE38" s="596"/>
      <c r="BF38" s="607"/>
      <c r="BG38" s="570" t="s">
        <v>416</v>
      </c>
      <c r="BH38" s="459"/>
      <c r="BI38" s="459"/>
      <c r="BJ38" s="459"/>
      <c r="BK38" s="459"/>
      <c r="BL38" s="459"/>
      <c r="BM38" s="459"/>
      <c r="BN38" s="459"/>
      <c r="BO38" s="459"/>
      <c r="BP38" s="459"/>
      <c r="BQ38" s="459"/>
      <c r="BR38" s="459"/>
      <c r="BS38" s="459"/>
      <c r="BT38" s="459"/>
      <c r="BU38" s="571"/>
      <c r="BV38" s="565">
        <v>5683</v>
      </c>
      <c r="BW38" s="344"/>
      <c r="BX38" s="344"/>
      <c r="BY38" s="344"/>
      <c r="BZ38" s="344"/>
      <c r="CA38" s="344"/>
      <c r="CB38" s="576"/>
      <c r="CD38" s="570" t="s">
        <v>417</v>
      </c>
      <c r="CE38" s="459"/>
      <c r="CF38" s="459"/>
      <c r="CG38" s="459"/>
      <c r="CH38" s="459"/>
      <c r="CI38" s="459"/>
      <c r="CJ38" s="459"/>
      <c r="CK38" s="459"/>
      <c r="CL38" s="459"/>
      <c r="CM38" s="459"/>
      <c r="CN38" s="459"/>
      <c r="CO38" s="459"/>
      <c r="CP38" s="459"/>
      <c r="CQ38" s="571"/>
      <c r="CR38" s="565">
        <v>2487161</v>
      </c>
      <c r="CS38" s="344"/>
      <c r="CT38" s="344"/>
      <c r="CU38" s="344"/>
      <c r="CV38" s="344"/>
      <c r="CW38" s="344"/>
      <c r="CX38" s="344"/>
      <c r="CY38" s="566"/>
      <c r="CZ38" s="572">
        <v>7.4</v>
      </c>
      <c r="DA38" s="598"/>
      <c r="DB38" s="598"/>
      <c r="DC38" s="599"/>
      <c r="DD38" s="575">
        <v>2036957</v>
      </c>
      <c r="DE38" s="344"/>
      <c r="DF38" s="344"/>
      <c r="DG38" s="344"/>
      <c r="DH38" s="344"/>
      <c r="DI38" s="344"/>
      <c r="DJ38" s="344"/>
      <c r="DK38" s="566"/>
      <c r="DL38" s="575">
        <v>1860646</v>
      </c>
      <c r="DM38" s="344"/>
      <c r="DN38" s="344"/>
      <c r="DO38" s="344"/>
      <c r="DP38" s="344"/>
      <c r="DQ38" s="344"/>
      <c r="DR38" s="344"/>
      <c r="DS38" s="344"/>
      <c r="DT38" s="344"/>
      <c r="DU38" s="344"/>
      <c r="DV38" s="566"/>
      <c r="DW38" s="572">
        <v>9.1999999999999993</v>
      </c>
      <c r="DX38" s="598"/>
      <c r="DY38" s="598"/>
      <c r="DZ38" s="598"/>
      <c r="EA38" s="598"/>
      <c r="EB38" s="598"/>
      <c r="EC38" s="600"/>
    </row>
    <row r="39" spans="2:133" ht="11.25" customHeight="1" x14ac:dyDescent="0.2">
      <c r="B39" s="570" t="s">
        <v>418</v>
      </c>
      <c r="C39" s="459"/>
      <c r="D39" s="459"/>
      <c r="E39" s="459"/>
      <c r="F39" s="459"/>
      <c r="G39" s="459"/>
      <c r="H39" s="459"/>
      <c r="I39" s="459"/>
      <c r="J39" s="459"/>
      <c r="K39" s="459"/>
      <c r="L39" s="459"/>
      <c r="M39" s="459"/>
      <c r="N39" s="459"/>
      <c r="O39" s="459"/>
      <c r="P39" s="459"/>
      <c r="Q39" s="571"/>
      <c r="R39" s="565" t="s">
        <v>210</v>
      </c>
      <c r="S39" s="344"/>
      <c r="T39" s="344"/>
      <c r="U39" s="344"/>
      <c r="V39" s="344"/>
      <c r="W39" s="344"/>
      <c r="X39" s="344"/>
      <c r="Y39" s="566"/>
      <c r="Z39" s="567" t="s">
        <v>210</v>
      </c>
      <c r="AA39" s="567"/>
      <c r="AB39" s="567"/>
      <c r="AC39" s="567"/>
      <c r="AD39" s="568" t="s">
        <v>210</v>
      </c>
      <c r="AE39" s="568"/>
      <c r="AF39" s="568"/>
      <c r="AG39" s="568"/>
      <c r="AH39" s="568"/>
      <c r="AI39" s="568"/>
      <c r="AJ39" s="568"/>
      <c r="AK39" s="568"/>
      <c r="AL39" s="572" t="s">
        <v>210</v>
      </c>
      <c r="AM39" s="350"/>
      <c r="AN39" s="350"/>
      <c r="AO39" s="573"/>
      <c r="AQ39" s="616" t="s">
        <v>313</v>
      </c>
      <c r="AR39" s="347"/>
      <c r="AS39" s="347"/>
      <c r="AT39" s="347"/>
      <c r="AU39" s="347"/>
      <c r="AV39" s="347"/>
      <c r="AW39" s="347"/>
      <c r="AX39" s="347"/>
      <c r="AY39" s="617"/>
      <c r="AZ39" s="565">
        <v>391651</v>
      </c>
      <c r="BA39" s="344"/>
      <c r="BB39" s="344"/>
      <c r="BC39" s="344"/>
      <c r="BD39" s="596"/>
      <c r="BE39" s="596"/>
      <c r="BF39" s="607"/>
      <c r="BG39" s="570" t="s">
        <v>342</v>
      </c>
      <c r="BH39" s="459"/>
      <c r="BI39" s="459"/>
      <c r="BJ39" s="459"/>
      <c r="BK39" s="459"/>
      <c r="BL39" s="459"/>
      <c r="BM39" s="459"/>
      <c r="BN39" s="459"/>
      <c r="BO39" s="459"/>
      <c r="BP39" s="459"/>
      <c r="BQ39" s="459"/>
      <c r="BR39" s="459"/>
      <c r="BS39" s="459"/>
      <c r="BT39" s="459"/>
      <c r="BU39" s="571"/>
      <c r="BV39" s="565">
        <v>8635</v>
      </c>
      <c r="BW39" s="344"/>
      <c r="BX39" s="344"/>
      <c r="BY39" s="344"/>
      <c r="BZ39" s="344"/>
      <c r="CA39" s="344"/>
      <c r="CB39" s="576"/>
      <c r="CD39" s="570" t="s">
        <v>422</v>
      </c>
      <c r="CE39" s="459"/>
      <c r="CF39" s="459"/>
      <c r="CG39" s="459"/>
      <c r="CH39" s="459"/>
      <c r="CI39" s="459"/>
      <c r="CJ39" s="459"/>
      <c r="CK39" s="459"/>
      <c r="CL39" s="459"/>
      <c r="CM39" s="459"/>
      <c r="CN39" s="459"/>
      <c r="CO39" s="459"/>
      <c r="CP39" s="459"/>
      <c r="CQ39" s="571"/>
      <c r="CR39" s="565">
        <v>1028908</v>
      </c>
      <c r="CS39" s="596"/>
      <c r="CT39" s="596"/>
      <c r="CU39" s="596"/>
      <c r="CV39" s="596"/>
      <c r="CW39" s="596"/>
      <c r="CX39" s="596"/>
      <c r="CY39" s="597"/>
      <c r="CZ39" s="572">
        <v>3.1</v>
      </c>
      <c r="DA39" s="598"/>
      <c r="DB39" s="598"/>
      <c r="DC39" s="599"/>
      <c r="DD39" s="575">
        <v>337771</v>
      </c>
      <c r="DE39" s="596"/>
      <c r="DF39" s="596"/>
      <c r="DG39" s="596"/>
      <c r="DH39" s="596"/>
      <c r="DI39" s="596"/>
      <c r="DJ39" s="596"/>
      <c r="DK39" s="597"/>
      <c r="DL39" s="575" t="s">
        <v>210</v>
      </c>
      <c r="DM39" s="596"/>
      <c r="DN39" s="596"/>
      <c r="DO39" s="596"/>
      <c r="DP39" s="596"/>
      <c r="DQ39" s="596"/>
      <c r="DR39" s="596"/>
      <c r="DS39" s="596"/>
      <c r="DT39" s="596"/>
      <c r="DU39" s="596"/>
      <c r="DV39" s="597"/>
      <c r="DW39" s="572" t="s">
        <v>210</v>
      </c>
      <c r="DX39" s="598"/>
      <c r="DY39" s="598"/>
      <c r="DZ39" s="598"/>
      <c r="EA39" s="598"/>
      <c r="EB39" s="598"/>
      <c r="EC39" s="600"/>
    </row>
    <row r="40" spans="2:133" ht="11.25" customHeight="1" x14ac:dyDescent="0.2">
      <c r="B40" s="570" t="s">
        <v>423</v>
      </c>
      <c r="C40" s="459"/>
      <c r="D40" s="459"/>
      <c r="E40" s="459"/>
      <c r="F40" s="459"/>
      <c r="G40" s="459"/>
      <c r="H40" s="459"/>
      <c r="I40" s="459"/>
      <c r="J40" s="459"/>
      <c r="K40" s="459"/>
      <c r="L40" s="459"/>
      <c r="M40" s="459"/>
      <c r="N40" s="459"/>
      <c r="O40" s="459"/>
      <c r="P40" s="459"/>
      <c r="Q40" s="571"/>
      <c r="R40" s="565">
        <v>203779</v>
      </c>
      <c r="S40" s="344"/>
      <c r="T40" s="344"/>
      <c r="U40" s="344"/>
      <c r="V40" s="344"/>
      <c r="W40" s="344"/>
      <c r="X40" s="344"/>
      <c r="Y40" s="566"/>
      <c r="Z40" s="567">
        <v>0.6</v>
      </c>
      <c r="AA40" s="567"/>
      <c r="AB40" s="567"/>
      <c r="AC40" s="567"/>
      <c r="AD40" s="568" t="s">
        <v>210</v>
      </c>
      <c r="AE40" s="568"/>
      <c r="AF40" s="568"/>
      <c r="AG40" s="568"/>
      <c r="AH40" s="568"/>
      <c r="AI40" s="568"/>
      <c r="AJ40" s="568"/>
      <c r="AK40" s="568"/>
      <c r="AL40" s="572" t="s">
        <v>210</v>
      </c>
      <c r="AM40" s="350"/>
      <c r="AN40" s="350"/>
      <c r="AO40" s="573"/>
      <c r="AQ40" s="616" t="s">
        <v>425</v>
      </c>
      <c r="AR40" s="347"/>
      <c r="AS40" s="347"/>
      <c r="AT40" s="347"/>
      <c r="AU40" s="347"/>
      <c r="AV40" s="347"/>
      <c r="AW40" s="347"/>
      <c r="AX40" s="347"/>
      <c r="AY40" s="617"/>
      <c r="AZ40" s="565">
        <v>64897</v>
      </c>
      <c r="BA40" s="344"/>
      <c r="BB40" s="344"/>
      <c r="BC40" s="344"/>
      <c r="BD40" s="596"/>
      <c r="BE40" s="596"/>
      <c r="BF40" s="607"/>
      <c r="BG40" s="647" t="s">
        <v>427</v>
      </c>
      <c r="BH40" s="506"/>
      <c r="BI40" s="506"/>
      <c r="BJ40" s="506"/>
      <c r="BK40" s="506"/>
      <c r="BL40" s="7"/>
      <c r="BM40" s="459" t="s">
        <v>428</v>
      </c>
      <c r="BN40" s="459"/>
      <c r="BO40" s="459"/>
      <c r="BP40" s="459"/>
      <c r="BQ40" s="459"/>
      <c r="BR40" s="459"/>
      <c r="BS40" s="459"/>
      <c r="BT40" s="459"/>
      <c r="BU40" s="571"/>
      <c r="BV40" s="565">
        <v>93</v>
      </c>
      <c r="BW40" s="344"/>
      <c r="BX40" s="344"/>
      <c r="BY40" s="344"/>
      <c r="BZ40" s="344"/>
      <c r="CA40" s="344"/>
      <c r="CB40" s="576"/>
      <c r="CD40" s="570" t="s">
        <v>307</v>
      </c>
      <c r="CE40" s="459"/>
      <c r="CF40" s="459"/>
      <c r="CG40" s="459"/>
      <c r="CH40" s="459"/>
      <c r="CI40" s="459"/>
      <c r="CJ40" s="459"/>
      <c r="CK40" s="459"/>
      <c r="CL40" s="459"/>
      <c r="CM40" s="459"/>
      <c r="CN40" s="459"/>
      <c r="CO40" s="459"/>
      <c r="CP40" s="459"/>
      <c r="CQ40" s="571"/>
      <c r="CR40" s="565">
        <v>280668</v>
      </c>
      <c r="CS40" s="344"/>
      <c r="CT40" s="344"/>
      <c r="CU40" s="344"/>
      <c r="CV40" s="344"/>
      <c r="CW40" s="344"/>
      <c r="CX40" s="344"/>
      <c r="CY40" s="566"/>
      <c r="CZ40" s="572">
        <v>0.8</v>
      </c>
      <c r="DA40" s="598"/>
      <c r="DB40" s="598"/>
      <c r="DC40" s="599"/>
      <c r="DD40" s="575">
        <v>265688</v>
      </c>
      <c r="DE40" s="344"/>
      <c r="DF40" s="344"/>
      <c r="DG40" s="344"/>
      <c r="DH40" s="344"/>
      <c r="DI40" s="344"/>
      <c r="DJ40" s="344"/>
      <c r="DK40" s="566"/>
      <c r="DL40" s="575">
        <v>257982</v>
      </c>
      <c r="DM40" s="344"/>
      <c r="DN40" s="344"/>
      <c r="DO40" s="344"/>
      <c r="DP40" s="344"/>
      <c r="DQ40" s="344"/>
      <c r="DR40" s="344"/>
      <c r="DS40" s="344"/>
      <c r="DT40" s="344"/>
      <c r="DU40" s="344"/>
      <c r="DV40" s="566"/>
      <c r="DW40" s="572">
        <v>1.3</v>
      </c>
      <c r="DX40" s="598"/>
      <c r="DY40" s="598"/>
      <c r="DZ40" s="598"/>
      <c r="EA40" s="598"/>
      <c r="EB40" s="598"/>
      <c r="EC40" s="600"/>
    </row>
    <row r="41" spans="2:133" ht="11.25" customHeight="1" x14ac:dyDescent="0.2">
      <c r="B41" s="583" t="s">
        <v>424</v>
      </c>
      <c r="C41" s="584"/>
      <c r="D41" s="584"/>
      <c r="E41" s="584"/>
      <c r="F41" s="584"/>
      <c r="G41" s="584"/>
      <c r="H41" s="584"/>
      <c r="I41" s="584"/>
      <c r="J41" s="584"/>
      <c r="K41" s="584"/>
      <c r="L41" s="584"/>
      <c r="M41" s="584"/>
      <c r="N41" s="584"/>
      <c r="O41" s="584"/>
      <c r="P41" s="584"/>
      <c r="Q41" s="585"/>
      <c r="R41" s="618">
        <v>35484986</v>
      </c>
      <c r="S41" s="619"/>
      <c r="T41" s="619"/>
      <c r="U41" s="619"/>
      <c r="V41" s="619"/>
      <c r="W41" s="619"/>
      <c r="X41" s="619"/>
      <c r="Y41" s="620"/>
      <c r="Z41" s="621">
        <v>100</v>
      </c>
      <c r="AA41" s="621"/>
      <c r="AB41" s="621"/>
      <c r="AC41" s="621"/>
      <c r="AD41" s="622">
        <v>19940423</v>
      </c>
      <c r="AE41" s="622"/>
      <c r="AF41" s="622"/>
      <c r="AG41" s="622"/>
      <c r="AH41" s="622"/>
      <c r="AI41" s="622"/>
      <c r="AJ41" s="622"/>
      <c r="AK41" s="622"/>
      <c r="AL41" s="623">
        <v>100</v>
      </c>
      <c r="AM41" s="610"/>
      <c r="AN41" s="610"/>
      <c r="AO41" s="624"/>
      <c r="AQ41" s="616" t="s">
        <v>429</v>
      </c>
      <c r="AR41" s="347"/>
      <c r="AS41" s="347"/>
      <c r="AT41" s="347"/>
      <c r="AU41" s="347"/>
      <c r="AV41" s="347"/>
      <c r="AW41" s="347"/>
      <c r="AX41" s="347"/>
      <c r="AY41" s="617"/>
      <c r="AZ41" s="565">
        <v>423931</v>
      </c>
      <c r="BA41" s="344"/>
      <c r="BB41" s="344"/>
      <c r="BC41" s="344"/>
      <c r="BD41" s="596"/>
      <c r="BE41" s="596"/>
      <c r="BF41" s="607"/>
      <c r="BG41" s="647"/>
      <c r="BH41" s="506"/>
      <c r="BI41" s="506"/>
      <c r="BJ41" s="506"/>
      <c r="BK41" s="506"/>
      <c r="BL41" s="7"/>
      <c r="BM41" s="459" t="s">
        <v>347</v>
      </c>
      <c r="BN41" s="459"/>
      <c r="BO41" s="459"/>
      <c r="BP41" s="459"/>
      <c r="BQ41" s="459"/>
      <c r="BR41" s="459"/>
      <c r="BS41" s="459"/>
      <c r="BT41" s="459"/>
      <c r="BU41" s="571"/>
      <c r="BV41" s="565" t="s">
        <v>210</v>
      </c>
      <c r="BW41" s="344"/>
      <c r="BX41" s="344"/>
      <c r="BY41" s="344"/>
      <c r="BZ41" s="344"/>
      <c r="CA41" s="344"/>
      <c r="CB41" s="576"/>
      <c r="CD41" s="570" t="s">
        <v>288</v>
      </c>
      <c r="CE41" s="459"/>
      <c r="CF41" s="459"/>
      <c r="CG41" s="459"/>
      <c r="CH41" s="459"/>
      <c r="CI41" s="459"/>
      <c r="CJ41" s="459"/>
      <c r="CK41" s="459"/>
      <c r="CL41" s="459"/>
      <c r="CM41" s="459"/>
      <c r="CN41" s="459"/>
      <c r="CO41" s="459"/>
      <c r="CP41" s="459"/>
      <c r="CQ41" s="571"/>
      <c r="CR41" s="565" t="s">
        <v>210</v>
      </c>
      <c r="CS41" s="596"/>
      <c r="CT41" s="596"/>
      <c r="CU41" s="596"/>
      <c r="CV41" s="596"/>
      <c r="CW41" s="596"/>
      <c r="CX41" s="596"/>
      <c r="CY41" s="597"/>
      <c r="CZ41" s="572" t="s">
        <v>210</v>
      </c>
      <c r="DA41" s="598"/>
      <c r="DB41" s="598"/>
      <c r="DC41" s="599"/>
      <c r="DD41" s="575" t="s">
        <v>210</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AQ42" s="631" t="s">
        <v>430</v>
      </c>
      <c r="AR42" s="632"/>
      <c r="AS42" s="632"/>
      <c r="AT42" s="632"/>
      <c r="AU42" s="632"/>
      <c r="AV42" s="632"/>
      <c r="AW42" s="632"/>
      <c r="AX42" s="632"/>
      <c r="AY42" s="633"/>
      <c r="AZ42" s="618">
        <v>1950917</v>
      </c>
      <c r="BA42" s="619"/>
      <c r="BB42" s="619"/>
      <c r="BC42" s="619"/>
      <c r="BD42" s="609"/>
      <c r="BE42" s="609"/>
      <c r="BF42" s="611"/>
      <c r="BG42" s="522"/>
      <c r="BH42" s="523"/>
      <c r="BI42" s="523"/>
      <c r="BJ42" s="523"/>
      <c r="BK42" s="523"/>
      <c r="BL42" s="20"/>
      <c r="BM42" s="584" t="s">
        <v>431</v>
      </c>
      <c r="BN42" s="584"/>
      <c r="BO42" s="584"/>
      <c r="BP42" s="584"/>
      <c r="BQ42" s="584"/>
      <c r="BR42" s="584"/>
      <c r="BS42" s="584"/>
      <c r="BT42" s="584"/>
      <c r="BU42" s="585"/>
      <c r="BV42" s="618">
        <v>412</v>
      </c>
      <c r="BW42" s="619"/>
      <c r="BX42" s="619"/>
      <c r="BY42" s="619"/>
      <c r="BZ42" s="619"/>
      <c r="CA42" s="619"/>
      <c r="CB42" s="634"/>
      <c r="CD42" s="570" t="s">
        <v>281</v>
      </c>
      <c r="CE42" s="459"/>
      <c r="CF42" s="459"/>
      <c r="CG42" s="459"/>
      <c r="CH42" s="459"/>
      <c r="CI42" s="459"/>
      <c r="CJ42" s="459"/>
      <c r="CK42" s="459"/>
      <c r="CL42" s="459"/>
      <c r="CM42" s="459"/>
      <c r="CN42" s="459"/>
      <c r="CO42" s="459"/>
      <c r="CP42" s="459"/>
      <c r="CQ42" s="571"/>
      <c r="CR42" s="565">
        <v>5084050</v>
      </c>
      <c r="CS42" s="596"/>
      <c r="CT42" s="596"/>
      <c r="CU42" s="596"/>
      <c r="CV42" s="596"/>
      <c r="CW42" s="596"/>
      <c r="CX42" s="596"/>
      <c r="CY42" s="597"/>
      <c r="CZ42" s="572">
        <v>15.2</v>
      </c>
      <c r="DA42" s="598"/>
      <c r="DB42" s="598"/>
      <c r="DC42" s="599"/>
      <c r="DD42" s="575">
        <v>789686</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 t="s">
        <v>50</v>
      </c>
      <c r="CD43" s="570" t="s">
        <v>60</v>
      </c>
      <c r="CE43" s="459"/>
      <c r="CF43" s="459"/>
      <c r="CG43" s="459"/>
      <c r="CH43" s="459"/>
      <c r="CI43" s="459"/>
      <c r="CJ43" s="459"/>
      <c r="CK43" s="459"/>
      <c r="CL43" s="459"/>
      <c r="CM43" s="459"/>
      <c r="CN43" s="459"/>
      <c r="CO43" s="459"/>
      <c r="CP43" s="459"/>
      <c r="CQ43" s="571"/>
      <c r="CR43" s="565">
        <v>137643</v>
      </c>
      <c r="CS43" s="596"/>
      <c r="CT43" s="596"/>
      <c r="CU43" s="596"/>
      <c r="CV43" s="596"/>
      <c r="CW43" s="596"/>
      <c r="CX43" s="596"/>
      <c r="CY43" s="597"/>
      <c r="CZ43" s="572">
        <v>0.4</v>
      </c>
      <c r="DA43" s="598"/>
      <c r="DB43" s="598"/>
      <c r="DC43" s="599"/>
      <c r="DD43" s="575">
        <v>137643</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635" t="s">
        <v>405</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180</v>
      </c>
      <c r="CE44" s="538"/>
      <c r="CF44" s="570" t="s">
        <v>432</v>
      </c>
      <c r="CG44" s="459"/>
      <c r="CH44" s="459"/>
      <c r="CI44" s="459"/>
      <c r="CJ44" s="459"/>
      <c r="CK44" s="459"/>
      <c r="CL44" s="459"/>
      <c r="CM44" s="459"/>
      <c r="CN44" s="459"/>
      <c r="CO44" s="459"/>
      <c r="CP44" s="459"/>
      <c r="CQ44" s="571"/>
      <c r="CR44" s="565">
        <v>4944356</v>
      </c>
      <c r="CS44" s="344"/>
      <c r="CT44" s="344"/>
      <c r="CU44" s="344"/>
      <c r="CV44" s="344"/>
      <c r="CW44" s="344"/>
      <c r="CX44" s="344"/>
      <c r="CY44" s="566"/>
      <c r="CZ44" s="572">
        <v>14.8</v>
      </c>
      <c r="DA44" s="350"/>
      <c r="DB44" s="350"/>
      <c r="DC44" s="577"/>
      <c r="DD44" s="575">
        <v>748121</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B45" s="635" t="s">
        <v>272</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433</v>
      </c>
      <c r="CG45" s="459"/>
      <c r="CH45" s="459"/>
      <c r="CI45" s="459"/>
      <c r="CJ45" s="459"/>
      <c r="CK45" s="459"/>
      <c r="CL45" s="459"/>
      <c r="CM45" s="459"/>
      <c r="CN45" s="459"/>
      <c r="CO45" s="459"/>
      <c r="CP45" s="459"/>
      <c r="CQ45" s="571"/>
      <c r="CR45" s="565">
        <v>2668684</v>
      </c>
      <c r="CS45" s="596"/>
      <c r="CT45" s="596"/>
      <c r="CU45" s="596"/>
      <c r="CV45" s="596"/>
      <c r="CW45" s="596"/>
      <c r="CX45" s="596"/>
      <c r="CY45" s="597"/>
      <c r="CZ45" s="572">
        <v>8</v>
      </c>
      <c r="DA45" s="598"/>
      <c r="DB45" s="598"/>
      <c r="DC45" s="599"/>
      <c r="DD45" s="575">
        <v>241168</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B46" s="41"/>
      <c r="CD46" s="546"/>
      <c r="CE46" s="541"/>
      <c r="CF46" s="570" t="s">
        <v>435</v>
      </c>
      <c r="CG46" s="459"/>
      <c r="CH46" s="459"/>
      <c r="CI46" s="459"/>
      <c r="CJ46" s="459"/>
      <c r="CK46" s="459"/>
      <c r="CL46" s="459"/>
      <c r="CM46" s="459"/>
      <c r="CN46" s="459"/>
      <c r="CO46" s="459"/>
      <c r="CP46" s="459"/>
      <c r="CQ46" s="571"/>
      <c r="CR46" s="565">
        <v>2116130</v>
      </c>
      <c r="CS46" s="344"/>
      <c r="CT46" s="344"/>
      <c r="CU46" s="344"/>
      <c r="CV46" s="344"/>
      <c r="CW46" s="344"/>
      <c r="CX46" s="344"/>
      <c r="CY46" s="566"/>
      <c r="CZ46" s="572">
        <v>6.3</v>
      </c>
      <c r="DA46" s="350"/>
      <c r="DB46" s="350"/>
      <c r="DC46" s="577"/>
      <c r="DD46" s="575">
        <v>388446</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B47" s="41"/>
      <c r="CD47" s="546"/>
      <c r="CE47" s="541"/>
      <c r="CF47" s="570" t="s">
        <v>437</v>
      </c>
      <c r="CG47" s="459"/>
      <c r="CH47" s="459"/>
      <c r="CI47" s="459"/>
      <c r="CJ47" s="459"/>
      <c r="CK47" s="459"/>
      <c r="CL47" s="459"/>
      <c r="CM47" s="459"/>
      <c r="CN47" s="459"/>
      <c r="CO47" s="459"/>
      <c r="CP47" s="459"/>
      <c r="CQ47" s="571"/>
      <c r="CR47" s="565">
        <v>139694</v>
      </c>
      <c r="CS47" s="596"/>
      <c r="CT47" s="596"/>
      <c r="CU47" s="596"/>
      <c r="CV47" s="596"/>
      <c r="CW47" s="596"/>
      <c r="CX47" s="596"/>
      <c r="CY47" s="597"/>
      <c r="CZ47" s="572">
        <v>0.4</v>
      </c>
      <c r="DA47" s="598"/>
      <c r="DB47" s="598"/>
      <c r="DC47" s="599"/>
      <c r="DD47" s="575">
        <v>41565</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ht="13" x14ac:dyDescent="0.2">
      <c r="B48" s="41"/>
      <c r="CD48" s="547"/>
      <c r="CE48" s="549"/>
      <c r="CF48" s="570" t="s">
        <v>438</v>
      </c>
      <c r="CG48" s="459"/>
      <c r="CH48" s="459"/>
      <c r="CI48" s="459"/>
      <c r="CJ48" s="459"/>
      <c r="CK48" s="459"/>
      <c r="CL48" s="459"/>
      <c r="CM48" s="459"/>
      <c r="CN48" s="459"/>
      <c r="CO48" s="459"/>
      <c r="CP48" s="459"/>
      <c r="CQ48" s="571"/>
      <c r="CR48" s="565" t="s">
        <v>210</v>
      </c>
      <c r="CS48" s="344"/>
      <c r="CT48" s="344"/>
      <c r="CU48" s="344"/>
      <c r="CV48" s="344"/>
      <c r="CW48" s="344"/>
      <c r="CX48" s="344"/>
      <c r="CY48" s="566"/>
      <c r="CZ48" s="572" t="s">
        <v>210</v>
      </c>
      <c r="DA48" s="350"/>
      <c r="DB48" s="350"/>
      <c r="DC48" s="577"/>
      <c r="DD48" s="575" t="s">
        <v>210</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2">
      <c r="B49" s="41"/>
      <c r="CD49" s="583" t="s">
        <v>198</v>
      </c>
      <c r="CE49" s="584"/>
      <c r="CF49" s="584"/>
      <c r="CG49" s="584"/>
      <c r="CH49" s="584"/>
      <c r="CI49" s="584"/>
      <c r="CJ49" s="584"/>
      <c r="CK49" s="584"/>
      <c r="CL49" s="584"/>
      <c r="CM49" s="584"/>
      <c r="CN49" s="584"/>
      <c r="CO49" s="584"/>
      <c r="CP49" s="584"/>
      <c r="CQ49" s="585"/>
      <c r="CR49" s="618">
        <v>33516731</v>
      </c>
      <c r="CS49" s="609"/>
      <c r="CT49" s="609"/>
      <c r="CU49" s="609"/>
      <c r="CV49" s="609"/>
      <c r="CW49" s="609"/>
      <c r="CX49" s="609"/>
      <c r="CY49" s="637"/>
      <c r="CZ49" s="623">
        <v>100</v>
      </c>
      <c r="DA49" s="638"/>
      <c r="DB49" s="638"/>
      <c r="DC49" s="639"/>
      <c r="DD49" s="640">
        <v>22767586</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z9n/emtvIFmFUTH0PUA5lori+4l6DoryYIgf5VvC3DuNRQRLvMafHUL2966lTsYlbblWzQtfC/PEM5W5Is8ROQ==" saltValue="ka6zMtyrnr10ffycr+8iU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U63" sqref="AU63:AY63"/>
    </sheetView>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1" t="s">
        <v>302</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133</v>
      </c>
      <c r="DK2" s="653"/>
      <c r="DL2" s="653"/>
      <c r="DM2" s="653"/>
      <c r="DN2" s="653"/>
      <c r="DO2" s="654"/>
      <c r="DP2" s="50"/>
      <c r="DQ2" s="652" t="s">
        <v>306</v>
      </c>
      <c r="DR2" s="653"/>
      <c r="DS2" s="653"/>
      <c r="DT2" s="653"/>
      <c r="DU2" s="653"/>
      <c r="DV2" s="653"/>
      <c r="DW2" s="653"/>
      <c r="DX2" s="653"/>
      <c r="DY2" s="653"/>
      <c r="DZ2" s="654"/>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5" t="s">
        <v>439</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440</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2">
      <c r="A5" s="910" t="s">
        <v>441</v>
      </c>
      <c r="B5" s="911"/>
      <c r="C5" s="911"/>
      <c r="D5" s="911"/>
      <c r="E5" s="911"/>
      <c r="F5" s="911"/>
      <c r="G5" s="911"/>
      <c r="H5" s="911"/>
      <c r="I5" s="911"/>
      <c r="J5" s="911"/>
      <c r="K5" s="911"/>
      <c r="L5" s="911"/>
      <c r="M5" s="911"/>
      <c r="N5" s="911"/>
      <c r="O5" s="911"/>
      <c r="P5" s="912"/>
      <c r="Q5" s="916" t="s">
        <v>183</v>
      </c>
      <c r="R5" s="917"/>
      <c r="S5" s="917"/>
      <c r="T5" s="917"/>
      <c r="U5" s="918"/>
      <c r="V5" s="916" t="s">
        <v>442</v>
      </c>
      <c r="W5" s="917"/>
      <c r="X5" s="917"/>
      <c r="Y5" s="917"/>
      <c r="Z5" s="918"/>
      <c r="AA5" s="916" t="s">
        <v>443</v>
      </c>
      <c r="AB5" s="917"/>
      <c r="AC5" s="917"/>
      <c r="AD5" s="917"/>
      <c r="AE5" s="917"/>
      <c r="AF5" s="922" t="s">
        <v>181</v>
      </c>
      <c r="AG5" s="917"/>
      <c r="AH5" s="917"/>
      <c r="AI5" s="917"/>
      <c r="AJ5" s="923"/>
      <c r="AK5" s="917" t="s">
        <v>444</v>
      </c>
      <c r="AL5" s="917"/>
      <c r="AM5" s="917"/>
      <c r="AN5" s="917"/>
      <c r="AO5" s="918"/>
      <c r="AP5" s="916" t="s">
        <v>445</v>
      </c>
      <c r="AQ5" s="917"/>
      <c r="AR5" s="917"/>
      <c r="AS5" s="917"/>
      <c r="AT5" s="918"/>
      <c r="AU5" s="916" t="s">
        <v>447</v>
      </c>
      <c r="AV5" s="917"/>
      <c r="AW5" s="917"/>
      <c r="AX5" s="917"/>
      <c r="AY5" s="923"/>
      <c r="AZ5" s="56"/>
      <c r="BA5" s="56"/>
      <c r="BB5" s="56"/>
      <c r="BC5" s="56"/>
      <c r="BD5" s="56"/>
      <c r="BE5" s="67"/>
      <c r="BF5" s="67"/>
      <c r="BG5" s="67"/>
      <c r="BH5" s="67"/>
      <c r="BI5" s="67"/>
      <c r="BJ5" s="67"/>
      <c r="BK5" s="67"/>
      <c r="BL5" s="67"/>
      <c r="BM5" s="67"/>
      <c r="BN5" s="67"/>
      <c r="BO5" s="67"/>
      <c r="BP5" s="67"/>
      <c r="BQ5" s="910" t="s">
        <v>448</v>
      </c>
      <c r="BR5" s="911"/>
      <c r="BS5" s="911"/>
      <c r="BT5" s="911"/>
      <c r="BU5" s="911"/>
      <c r="BV5" s="911"/>
      <c r="BW5" s="911"/>
      <c r="BX5" s="911"/>
      <c r="BY5" s="911"/>
      <c r="BZ5" s="911"/>
      <c r="CA5" s="911"/>
      <c r="CB5" s="911"/>
      <c r="CC5" s="911"/>
      <c r="CD5" s="911"/>
      <c r="CE5" s="911"/>
      <c r="CF5" s="911"/>
      <c r="CG5" s="912"/>
      <c r="CH5" s="916" t="s">
        <v>371</v>
      </c>
      <c r="CI5" s="917"/>
      <c r="CJ5" s="917"/>
      <c r="CK5" s="917"/>
      <c r="CL5" s="918"/>
      <c r="CM5" s="916" t="s">
        <v>326</v>
      </c>
      <c r="CN5" s="917"/>
      <c r="CO5" s="917"/>
      <c r="CP5" s="917"/>
      <c r="CQ5" s="918"/>
      <c r="CR5" s="916" t="s">
        <v>253</v>
      </c>
      <c r="CS5" s="917"/>
      <c r="CT5" s="917"/>
      <c r="CU5" s="917"/>
      <c r="CV5" s="918"/>
      <c r="CW5" s="916" t="s">
        <v>51</v>
      </c>
      <c r="CX5" s="917"/>
      <c r="CY5" s="917"/>
      <c r="CZ5" s="917"/>
      <c r="DA5" s="918"/>
      <c r="DB5" s="916" t="s">
        <v>414</v>
      </c>
      <c r="DC5" s="917"/>
      <c r="DD5" s="917"/>
      <c r="DE5" s="917"/>
      <c r="DF5" s="918"/>
      <c r="DG5" s="926" t="s">
        <v>251</v>
      </c>
      <c r="DH5" s="927"/>
      <c r="DI5" s="927"/>
      <c r="DJ5" s="927"/>
      <c r="DK5" s="928"/>
      <c r="DL5" s="926" t="s">
        <v>449</v>
      </c>
      <c r="DM5" s="927"/>
      <c r="DN5" s="927"/>
      <c r="DO5" s="927"/>
      <c r="DP5" s="928"/>
      <c r="DQ5" s="916" t="s">
        <v>451</v>
      </c>
      <c r="DR5" s="917"/>
      <c r="DS5" s="917"/>
      <c r="DT5" s="917"/>
      <c r="DU5" s="918"/>
      <c r="DV5" s="916" t="s">
        <v>447</v>
      </c>
      <c r="DW5" s="917"/>
      <c r="DX5" s="917"/>
      <c r="DY5" s="917"/>
      <c r="DZ5" s="923"/>
      <c r="EA5" s="67"/>
    </row>
    <row r="6" spans="1:131" s="47" customFormat="1" ht="26.25" customHeight="1" x14ac:dyDescent="0.2">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2">
      <c r="A7" s="51">
        <v>1</v>
      </c>
      <c r="B7" s="657" t="s">
        <v>452</v>
      </c>
      <c r="C7" s="658"/>
      <c r="D7" s="658"/>
      <c r="E7" s="658"/>
      <c r="F7" s="658"/>
      <c r="G7" s="658"/>
      <c r="H7" s="658"/>
      <c r="I7" s="658"/>
      <c r="J7" s="658"/>
      <c r="K7" s="658"/>
      <c r="L7" s="658"/>
      <c r="M7" s="658"/>
      <c r="N7" s="658"/>
      <c r="O7" s="658"/>
      <c r="P7" s="659"/>
      <c r="Q7" s="660">
        <v>35485</v>
      </c>
      <c r="R7" s="661"/>
      <c r="S7" s="661"/>
      <c r="T7" s="661"/>
      <c r="U7" s="661"/>
      <c r="V7" s="661">
        <v>33517</v>
      </c>
      <c r="W7" s="661"/>
      <c r="X7" s="661"/>
      <c r="Y7" s="661"/>
      <c r="Z7" s="661"/>
      <c r="AA7" s="661">
        <v>1968</v>
      </c>
      <c r="AB7" s="661"/>
      <c r="AC7" s="661"/>
      <c r="AD7" s="661"/>
      <c r="AE7" s="662"/>
      <c r="AF7" s="663">
        <v>1630</v>
      </c>
      <c r="AG7" s="664"/>
      <c r="AH7" s="664"/>
      <c r="AI7" s="664"/>
      <c r="AJ7" s="665"/>
      <c r="AK7" s="666">
        <v>115</v>
      </c>
      <c r="AL7" s="661"/>
      <c r="AM7" s="661"/>
      <c r="AN7" s="661"/>
      <c r="AO7" s="661"/>
      <c r="AP7" s="661">
        <v>34045</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542</v>
      </c>
      <c r="BT7" s="658"/>
      <c r="BU7" s="658"/>
      <c r="BV7" s="658"/>
      <c r="BW7" s="658"/>
      <c r="BX7" s="658"/>
      <c r="BY7" s="658"/>
      <c r="BZ7" s="658"/>
      <c r="CA7" s="658"/>
      <c r="CB7" s="658"/>
      <c r="CC7" s="658"/>
      <c r="CD7" s="658"/>
      <c r="CE7" s="658"/>
      <c r="CF7" s="658"/>
      <c r="CG7" s="659"/>
      <c r="CH7" s="669">
        <v>9</v>
      </c>
      <c r="CI7" s="670"/>
      <c r="CJ7" s="670"/>
      <c r="CK7" s="670"/>
      <c r="CL7" s="671"/>
      <c r="CM7" s="669">
        <v>80.599999999999994</v>
      </c>
      <c r="CN7" s="670"/>
      <c r="CO7" s="670"/>
      <c r="CP7" s="670"/>
      <c r="CQ7" s="671"/>
      <c r="CR7" s="669">
        <v>35</v>
      </c>
      <c r="CS7" s="670"/>
      <c r="CT7" s="670"/>
      <c r="CU7" s="670"/>
      <c r="CV7" s="671"/>
      <c r="CW7" s="669" t="s">
        <v>210</v>
      </c>
      <c r="CX7" s="670"/>
      <c r="CY7" s="670"/>
      <c r="CZ7" s="670"/>
      <c r="DA7" s="671"/>
      <c r="DB7" s="669" t="s">
        <v>210</v>
      </c>
      <c r="DC7" s="670"/>
      <c r="DD7" s="670"/>
      <c r="DE7" s="670"/>
      <c r="DF7" s="671"/>
      <c r="DG7" s="669" t="s">
        <v>210</v>
      </c>
      <c r="DH7" s="670"/>
      <c r="DI7" s="670"/>
      <c r="DJ7" s="670"/>
      <c r="DK7" s="671"/>
      <c r="DL7" s="669" t="s">
        <v>210</v>
      </c>
      <c r="DM7" s="670"/>
      <c r="DN7" s="670"/>
      <c r="DO7" s="670"/>
      <c r="DP7" s="671"/>
      <c r="DQ7" s="669" t="s">
        <v>210</v>
      </c>
      <c r="DR7" s="670"/>
      <c r="DS7" s="670"/>
      <c r="DT7" s="670"/>
      <c r="DU7" s="671"/>
      <c r="DV7" s="657"/>
      <c r="DW7" s="658"/>
      <c r="DX7" s="658"/>
      <c r="DY7" s="658"/>
      <c r="DZ7" s="672"/>
      <c r="EA7" s="67"/>
    </row>
    <row r="8" spans="1:131" s="47" customFormat="1" ht="26.25" customHeight="1" x14ac:dyDescent="0.2">
      <c r="A8" s="52">
        <v>2</v>
      </c>
      <c r="B8" s="673"/>
      <c r="C8" s="674"/>
      <c r="D8" s="674"/>
      <c r="E8" s="674"/>
      <c r="F8" s="674"/>
      <c r="G8" s="674"/>
      <c r="H8" s="674"/>
      <c r="I8" s="674"/>
      <c r="J8" s="674"/>
      <c r="K8" s="674"/>
      <c r="L8" s="674"/>
      <c r="M8" s="674"/>
      <c r="N8" s="674"/>
      <c r="O8" s="674"/>
      <c r="P8" s="675"/>
      <c r="Q8" s="676"/>
      <c r="R8" s="677"/>
      <c r="S8" s="677"/>
      <c r="T8" s="677"/>
      <c r="U8" s="677"/>
      <c r="V8" s="677"/>
      <c r="W8" s="677"/>
      <c r="X8" s="677"/>
      <c r="Y8" s="677"/>
      <c r="Z8" s="677"/>
      <c r="AA8" s="677"/>
      <c r="AB8" s="677"/>
      <c r="AC8" s="677"/>
      <c r="AD8" s="677"/>
      <c r="AE8" s="678"/>
      <c r="AF8" s="679"/>
      <c r="AG8" s="680"/>
      <c r="AH8" s="680"/>
      <c r="AI8" s="680"/>
      <c r="AJ8" s="681"/>
      <c r="AK8" s="682"/>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543</v>
      </c>
      <c r="BT8" s="674"/>
      <c r="BU8" s="674"/>
      <c r="BV8" s="674"/>
      <c r="BW8" s="674"/>
      <c r="BX8" s="674"/>
      <c r="BY8" s="674"/>
      <c r="BZ8" s="674"/>
      <c r="CA8" s="674"/>
      <c r="CB8" s="674"/>
      <c r="CC8" s="674"/>
      <c r="CD8" s="674"/>
      <c r="CE8" s="674"/>
      <c r="CF8" s="674"/>
      <c r="CG8" s="675"/>
      <c r="CH8" s="685">
        <v>8</v>
      </c>
      <c r="CI8" s="680"/>
      <c r="CJ8" s="680"/>
      <c r="CK8" s="680"/>
      <c r="CL8" s="686"/>
      <c r="CM8" s="685">
        <v>362.4</v>
      </c>
      <c r="CN8" s="680"/>
      <c r="CO8" s="680"/>
      <c r="CP8" s="680"/>
      <c r="CQ8" s="686"/>
      <c r="CR8" s="685">
        <v>100</v>
      </c>
      <c r="CS8" s="680"/>
      <c r="CT8" s="680"/>
      <c r="CU8" s="680"/>
      <c r="CV8" s="686"/>
      <c r="CW8" s="685" t="s">
        <v>210</v>
      </c>
      <c r="CX8" s="680"/>
      <c r="CY8" s="680"/>
      <c r="CZ8" s="680"/>
      <c r="DA8" s="686"/>
      <c r="DB8" s="685" t="s">
        <v>210</v>
      </c>
      <c r="DC8" s="680"/>
      <c r="DD8" s="680"/>
      <c r="DE8" s="680"/>
      <c r="DF8" s="686"/>
      <c r="DG8" s="685" t="s">
        <v>210</v>
      </c>
      <c r="DH8" s="680"/>
      <c r="DI8" s="680"/>
      <c r="DJ8" s="680"/>
      <c r="DK8" s="686"/>
      <c r="DL8" s="685" t="s">
        <v>210</v>
      </c>
      <c r="DM8" s="680"/>
      <c r="DN8" s="680"/>
      <c r="DO8" s="680"/>
      <c r="DP8" s="686"/>
      <c r="DQ8" s="685" t="s">
        <v>210</v>
      </c>
      <c r="DR8" s="680"/>
      <c r="DS8" s="680"/>
      <c r="DT8" s="680"/>
      <c r="DU8" s="686"/>
      <c r="DV8" s="673"/>
      <c r="DW8" s="674"/>
      <c r="DX8" s="674"/>
      <c r="DY8" s="674"/>
      <c r="DZ8" s="687"/>
      <c r="EA8" s="67"/>
    </row>
    <row r="9" spans="1:131" s="47" customFormat="1" ht="26.25" customHeight="1" x14ac:dyDescent="0.2">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t="s">
        <v>544</v>
      </c>
      <c r="BT9" s="674"/>
      <c r="BU9" s="674"/>
      <c r="BV9" s="674"/>
      <c r="BW9" s="674"/>
      <c r="BX9" s="674"/>
      <c r="BY9" s="674"/>
      <c r="BZ9" s="674"/>
      <c r="CA9" s="674"/>
      <c r="CB9" s="674"/>
      <c r="CC9" s="674"/>
      <c r="CD9" s="674"/>
      <c r="CE9" s="674"/>
      <c r="CF9" s="674"/>
      <c r="CG9" s="675"/>
      <c r="CH9" s="685">
        <v>-4</v>
      </c>
      <c r="CI9" s="680"/>
      <c r="CJ9" s="680"/>
      <c r="CK9" s="680"/>
      <c r="CL9" s="686"/>
      <c r="CM9" s="685">
        <v>23.8</v>
      </c>
      <c r="CN9" s="680"/>
      <c r="CO9" s="680"/>
      <c r="CP9" s="680"/>
      <c r="CQ9" s="686"/>
      <c r="CR9" s="685">
        <v>15</v>
      </c>
      <c r="CS9" s="680"/>
      <c r="CT9" s="680"/>
      <c r="CU9" s="680"/>
      <c r="CV9" s="686"/>
      <c r="CW9" s="685" t="s">
        <v>210</v>
      </c>
      <c r="CX9" s="680"/>
      <c r="CY9" s="680"/>
      <c r="CZ9" s="680"/>
      <c r="DA9" s="686"/>
      <c r="DB9" s="685" t="s">
        <v>210</v>
      </c>
      <c r="DC9" s="680"/>
      <c r="DD9" s="680"/>
      <c r="DE9" s="680"/>
      <c r="DF9" s="686"/>
      <c r="DG9" s="685" t="s">
        <v>210</v>
      </c>
      <c r="DH9" s="680"/>
      <c r="DI9" s="680"/>
      <c r="DJ9" s="680"/>
      <c r="DK9" s="686"/>
      <c r="DL9" s="685" t="s">
        <v>210</v>
      </c>
      <c r="DM9" s="680"/>
      <c r="DN9" s="680"/>
      <c r="DO9" s="680"/>
      <c r="DP9" s="686"/>
      <c r="DQ9" s="685" t="s">
        <v>210</v>
      </c>
      <c r="DR9" s="680"/>
      <c r="DS9" s="680"/>
      <c r="DT9" s="680"/>
      <c r="DU9" s="686"/>
      <c r="DV9" s="673"/>
      <c r="DW9" s="674"/>
      <c r="DX9" s="674"/>
      <c r="DY9" s="674"/>
      <c r="DZ9" s="687"/>
      <c r="EA9" s="67"/>
    </row>
    <row r="10" spans="1:131" s="47" customFormat="1" ht="26.25" customHeight="1" x14ac:dyDescent="0.2">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t="s">
        <v>481</v>
      </c>
      <c r="BT10" s="674"/>
      <c r="BU10" s="674"/>
      <c r="BV10" s="674"/>
      <c r="BW10" s="674"/>
      <c r="BX10" s="674"/>
      <c r="BY10" s="674"/>
      <c r="BZ10" s="674"/>
      <c r="CA10" s="674"/>
      <c r="CB10" s="674"/>
      <c r="CC10" s="674"/>
      <c r="CD10" s="674"/>
      <c r="CE10" s="674"/>
      <c r="CF10" s="674"/>
      <c r="CG10" s="675"/>
      <c r="CH10" s="685">
        <v>1</v>
      </c>
      <c r="CI10" s="680"/>
      <c r="CJ10" s="680"/>
      <c r="CK10" s="680"/>
      <c r="CL10" s="686"/>
      <c r="CM10" s="685">
        <v>35.200000000000003</v>
      </c>
      <c r="CN10" s="680"/>
      <c r="CO10" s="680"/>
      <c r="CP10" s="680"/>
      <c r="CQ10" s="686"/>
      <c r="CR10" s="685">
        <v>2</v>
      </c>
      <c r="CS10" s="680"/>
      <c r="CT10" s="680"/>
      <c r="CU10" s="680"/>
      <c r="CV10" s="686"/>
      <c r="CW10" s="685" t="s">
        <v>210</v>
      </c>
      <c r="CX10" s="680"/>
      <c r="CY10" s="680"/>
      <c r="CZ10" s="680"/>
      <c r="DA10" s="686"/>
      <c r="DB10" s="685" t="s">
        <v>210</v>
      </c>
      <c r="DC10" s="680"/>
      <c r="DD10" s="680"/>
      <c r="DE10" s="680"/>
      <c r="DF10" s="686"/>
      <c r="DG10" s="685" t="s">
        <v>210</v>
      </c>
      <c r="DH10" s="680"/>
      <c r="DI10" s="680"/>
      <c r="DJ10" s="680"/>
      <c r="DK10" s="686"/>
      <c r="DL10" s="685" t="s">
        <v>210</v>
      </c>
      <c r="DM10" s="680"/>
      <c r="DN10" s="680"/>
      <c r="DO10" s="680"/>
      <c r="DP10" s="686"/>
      <c r="DQ10" s="685" t="s">
        <v>210</v>
      </c>
      <c r="DR10" s="680"/>
      <c r="DS10" s="680"/>
      <c r="DT10" s="680"/>
      <c r="DU10" s="686"/>
      <c r="DV10" s="673"/>
      <c r="DW10" s="674"/>
      <c r="DX10" s="674"/>
      <c r="DY10" s="674"/>
      <c r="DZ10" s="687"/>
      <c r="EA10" s="67"/>
    </row>
    <row r="11" spans="1:131" s="47" customFormat="1" ht="26.25" customHeight="1" x14ac:dyDescent="0.2">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t="s">
        <v>545</v>
      </c>
      <c r="BT11" s="674"/>
      <c r="BU11" s="674"/>
      <c r="BV11" s="674"/>
      <c r="BW11" s="674"/>
      <c r="BX11" s="674"/>
      <c r="BY11" s="674"/>
      <c r="BZ11" s="674"/>
      <c r="CA11" s="674"/>
      <c r="CB11" s="674"/>
      <c r="CC11" s="674"/>
      <c r="CD11" s="674"/>
      <c r="CE11" s="674"/>
      <c r="CF11" s="674"/>
      <c r="CG11" s="675"/>
      <c r="CH11" s="685">
        <v>0</v>
      </c>
      <c r="CI11" s="680"/>
      <c r="CJ11" s="680"/>
      <c r="CK11" s="680"/>
      <c r="CL11" s="686"/>
      <c r="CM11" s="685">
        <v>30.1</v>
      </c>
      <c r="CN11" s="680"/>
      <c r="CO11" s="680"/>
      <c r="CP11" s="680"/>
      <c r="CQ11" s="686"/>
      <c r="CR11" s="685">
        <v>63</v>
      </c>
      <c r="CS11" s="680"/>
      <c r="CT11" s="680"/>
      <c r="CU11" s="680"/>
      <c r="CV11" s="686"/>
      <c r="CW11" s="685" t="s">
        <v>210</v>
      </c>
      <c r="CX11" s="680"/>
      <c r="CY11" s="680"/>
      <c r="CZ11" s="680"/>
      <c r="DA11" s="686"/>
      <c r="DB11" s="685" t="s">
        <v>210</v>
      </c>
      <c r="DC11" s="680"/>
      <c r="DD11" s="680"/>
      <c r="DE11" s="680"/>
      <c r="DF11" s="686"/>
      <c r="DG11" s="685" t="s">
        <v>210</v>
      </c>
      <c r="DH11" s="680"/>
      <c r="DI11" s="680"/>
      <c r="DJ11" s="680"/>
      <c r="DK11" s="686"/>
      <c r="DL11" s="685" t="s">
        <v>210</v>
      </c>
      <c r="DM11" s="680"/>
      <c r="DN11" s="680"/>
      <c r="DO11" s="680"/>
      <c r="DP11" s="686"/>
      <c r="DQ11" s="685" t="s">
        <v>210</v>
      </c>
      <c r="DR11" s="680"/>
      <c r="DS11" s="680"/>
      <c r="DT11" s="680"/>
      <c r="DU11" s="686"/>
      <c r="DV11" s="673"/>
      <c r="DW11" s="674"/>
      <c r="DX11" s="674"/>
      <c r="DY11" s="674"/>
      <c r="DZ11" s="687"/>
      <c r="EA11" s="67"/>
    </row>
    <row r="12" spans="1:131" s="47" customFormat="1" ht="26.25" customHeight="1" x14ac:dyDescent="0.2">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t="s">
        <v>18</v>
      </c>
      <c r="BT12" s="674"/>
      <c r="BU12" s="674"/>
      <c r="BV12" s="674"/>
      <c r="BW12" s="674"/>
      <c r="BX12" s="674"/>
      <c r="BY12" s="674"/>
      <c r="BZ12" s="674"/>
      <c r="CA12" s="674"/>
      <c r="CB12" s="674"/>
      <c r="CC12" s="674"/>
      <c r="CD12" s="674"/>
      <c r="CE12" s="674"/>
      <c r="CF12" s="674"/>
      <c r="CG12" s="675"/>
      <c r="CH12" s="685">
        <v>27</v>
      </c>
      <c r="CI12" s="680"/>
      <c r="CJ12" s="680"/>
      <c r="CK12" s="680"/>
      <c r="CL12" s="686"/>
      <c r="CM12" s="685">
        <v>297.60000000000002</v>
      </c>
      <c r="CN12" s="680"/>
      <c r="CO12" s="680"/>
      <c r="CP12" s="680"/>
      <c r="CQ12" s="686"/>
      <c r="CR12" s="685">
        <v>24</v>
      </c>
      <c r="CS12" s="680"/>
      <c r="CT12" s="680"/>
      <c r="CU12" s="680"/>
      <c r="CV12" s="686"/>
      <c r="CW12" s="685" t="s">
        <v>210</v>
      </c>
      <c r="CX12" s="680"/>
      <c r="CY12" s="680"/>
      <c r="CZ12" s="680"/>
      <c r="DA12" s="686"/>
      <c r="DB12" s="685" t="s">
        <v>210</v>
      </c>
      <c r="DC12" s="680"/>
      <c r="DD12" s="680"/>
      <c r="DE12" s="680"/>
      <c r="DF12" s="686"/>
      <c r="DG12" s="685" t="s">
        <v>210</v>
      </c>
      <c r="DH12" s="680"/>
      <c r="DI12" s="680"/>
      <c r="DJ12" s="680"/>
      <c r="DK12" s="686"/>
      <c r="DL12" s="685" t="s">
        <v>210</v>
      </c>
      <c r="DM12" s="680"/>
      <c r="DN12" s="680"/>
      <c r="DO12" s="680"/>
      <c r="DP12" s="686"/>
      <c r="DQ12" s="685" t="s">
        <v>210</v>
      </c>
      <c r="DR12" s="680"/>
      <c r="DS12" s="680"/>
      <c r="DT12" s="680"/>
      <c r="DU12" s="686"/>
      <c r="DV12" s="673"/>
      <c r="DW12" s="674"/>
      <c r="DX12" s="674"/>
      <c r="DY12" s="674"/>
      <c r="DZ12" s="687"/>
      <c r="EA12" s="67"/>
    </row>
    <row r="13" spans="1:131" s="47" customFormat="1" ht="26.25" customHeight="1" x14ac:dyDescent="0.2">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t="s">
        <v>546</v>
      </c>
      <c r="BT13" s="674"/>
      <c r="BU13" s="674"/>
      <c r="BV13" s="674"/>
      <c r="BW13" s="674"/>
      <c r="BX13" s="674"/>
      <c r="BY13" s="674"/>
      <c r="BZ13" s="674"/>
      <c r="CA13" s="674"/>
      <c r="CB13" s="674"/>
      <c r="CC13" s="674"/>
      <c r="CD13" s="674"/>
      <c r="CE13" s="674"/>
      <c r="CF13" s="674"/>
      <c r="CG13" s="675"/>
      <c r="CH13" s="685">
        <v>1.6</v>
      </c>
      <c r="CI13" s="680"/>
      <c r="CJ13" s="680"/>
      <c r="CK13" s="680"/>
      <c r="CL13" s="686"/>
      <c r="CM13" s="685">
        <v>6.9</v>
      </c>
      <c r="CN13" s="680"/>
      <c r="CO13" s="680"/>
      <c r="CP13" s="680"/>
      <c r="CQ13" s="686"/>
      <c r="CR13" s="685">
        <v>1</v>
      </c>
      <c r="CS13" s="680"/>
      <c r="CT13" s="680"/>
      <c r="CU13" s="680"/>
      <c r="CV13" s="686"/>
      <c r="CW13" s="685" t="s">
        <v>210</v>
      </c>
      <c r="CX13" s="680"/>
      <c r="CY13" s="680"/>
      <c r="CZ13" s="680"/>
      <c r="DA13" s="686"/>
      <c r="DB13" s="685" t="s">
        <v>210</v>
      </c>
      <c r="DC13" s="680"/>
      <c r="DD13" s="680"/>
      <c r="DE13" s="680"/>
      <c r="DF13" s="686"/>
      <c r="DG13" s="685" t="s">
        <v>210</v>
      </c>
      <c r="DH13" s="680"/>
      <c r="DI13" s="680"/>
      <c r="DJ13" s="680"/>
      <c r="DK13" s="686"/>
      <c r="DL13" s="685" t="s">
        <v>210</v>
      </c>
      <c r="DM13" s="680"/>
      <c r="DN13" s="680"/>
      <c r="DO13" s="680"/>
      <c r="DP13" s="686"/>
      <c r="DQ13" s="685" t="s">
        <v>210</v>
      </c>
      <c r="DR13" s="680"/>
      <c r="DS13" s="680"/>
      <c r="DT13" s="680"/>
      <c r="DU13" s="686"/>
      <c r="DV13" s="673"/>
      <c r="DW13" s="674"/>
      <c r="DX13" s="674"/>
      <c r="DY13" s="674"/>
      <c r="DZ13" s="687"/>
      <c r="EA13" s="67"/>
    </row>
    <row r="14" spans="1:131" s="47" customFormat="1" ht="26.25" customHeight="1" x14ac:dyDescent="0.2">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2">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2">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2">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2">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2">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2">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2">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2">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454</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2">
      <c r="A23" s="53" t="s">
        <v>261</v>
      </c>
      <c r="B23" s="696" t="s">
        <v>309</v>
      </c>
      <c r="C23" s="697"/>
      <c r="D23" s="697"/>
      <c r="E23" s="697"/>
      <c r="F23" s="697"/>
      <c r="G23" s="697"/>
      <c r="H23" s="697"/>
      <c r="I23" s="697"/>
      <c r="J23" s="697"/>
      <c r="K23" s="697"/>
      <c r="L23" s="697"/>
      <c r="M23" s="697"/>
      <c r="N23" s="697"/>
      <c r="O23" s="697"/>
      <c r="P23" s="698"/>
      <c r="Q23" s="699">
        <f>+Q7</f>
        <v>35485</v>
      </c>
      <c r="R23" s="700"/>
      <c r="S23" s="700"/>
      <c r="T23" s="700"/>
      <c r="U23" s="700"/>
      <c r="V23" s="700">
        <f>+V7</f>
        <v>33517</v>
      </c>
      <c r="W23" s="700"/>
      <c r="X23" s="700"/>
      <c r="Y23" s="700"/>
      <c r="Z23" s="700"/>
      <c r="AA23" s="700">
        <f>+AA7</f>
        <v>1968</v>
      </c>
      <c r="AB23" s="700"/>
      <c r="AC23" s="700"/>
      <c r="AD23" s="700"/>
      <c r="AE23" s="701"/>
      <c r="AF23" s="702">
        <v>1630</v>
      </c>
      <c r="AG23" s="700"/>
      <c r="AH23" s="700"/>
      <c r="AI23" s="700"/>
      <c r="AJ23" s="703"/>
      <c r="AK23" s="704"/>
      <c r="AL23" s="705"/>
      <c r="AM23" s="705"/>
      <c r="AN23" s="705"/>
      <c r="AO23" s="705"/>
      <c r="AP23" s="700">
        <f>+AP7</f>
        <v>34045</v>
      </c>
      <c r="AQ23" s="700"/>
      <c r="AR23" s="700"/>
      <c r="AS23" s="700"/>
      <c r="AT23" s="700"/>
      <c r="AU23" s="706"/>
      <c r="AV23" s="706"/>
      <c r="AW23" s="706"/>
      <c r="AX23" s="706"/>
      <c r="AY23" s="707"/>
      <c r="AZ23" s="708" t="s">
        <v>210</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2">
      <c r="A24" s="711" t="s">
        <v>384</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2">
      <c r="A25" s="655" t="s">
        <v>419</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2">
      <c r="A26" s="910" t="s">
        <v>441</v>
      </c>
      <c r="B26" s="911"/>
      <c r="C26" s="911"/>
      <c r="D26" s="911"/>
      <c r="E26" s="911"/>
      <c r="F26" s="911"/>
      <c r="G26" s="911"/>
      <c r="H26" s="911"/>
      <c r="I26" s="911"/>
      <c r="J26" s="911"/>
      <c r="K26" s="911"/>
      <c r="L26" s="911"/>
      <c r="M26" s="911"/>
      <c r="N26" s="911"/>
      <c r="O26" s="911"/>
      <c r="P26" s="912"/>
      <c r="Q26" s="916" t="s">
        <v>456</v>
      </c>
      <c r="R26" s="917"/>
      <c r="S26" s="917"/>
      <c r="T26" s="917"/>
      <c r="U26" s="918"/>
      <c r="V26" s="916" t="s">
        <v>167</v>
      </c>
      <c r="W26" s="917"/>
      <c r="X26" s="917"/>
      <c r="Y26" s="917"/>
      <c r="Z26" s="918"/>
      <c r="AA26" s="916" t="s">
        <v>457</v>
      </c>
      <c r="AB26" s="917"/>
      <c r="AC26" s="917"/>
      <c r="AD26" s="917"/>
      <c r="AE26" s="917"/>
      <c r="AF26" s="932" t="s">
        <v>257</v>
      </c>
      <c r="AG26" s="933"/>
      <c r="AH26" s="933"/>
      <c r="AI26" s="933"/>
      <c r="AJ26" s="934"/>
      <c r="AK26" s="917" t="s">
        <v>388</v>
      </c>
      <c r="AL26" s="917"/>
      <c r="AM26" s="917"/>
      <c r="AN26" s="917"/>
      <c r="AO26" s="918"/>
      <c r="AP26" s="916" t="s">
        <v>363</v>
      </c>
      <c r="AQ26" s="917"/>
      <c r="AR26" s="917"/>
      <c r="AS26" s="917"/>
      <c r="AT26" s="918"/>
      <c r="AU26" s="916" t="s">
        <v>458</v>
      </c>
      <c r="AV26" s="917"/>
      <c r="AW26" s="917"/>
      <c r="AX26" s="917"/>
      <c r="AY26" s="918"/>
      <c r="AZ26" s="916" t="s">
        <v>240</v>
      </c>
      <c r="BA26" s="917"/>
      <c r="BB26" s="917"/>
      <c r="BC26" s="917"/>
      <c r="BD26" s="918"/>
      <c r="BE26" s="916" t="s">
        <v>447</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2">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2">
      <c r="A28" s="54">
        <v>1</v>
      </c>
      <c r="B28" s="657" t="s">
        <v>115</v>
      </c>
      <c r="C28" s="658"/>
      <c r="D28" s="658"/>
      <c r="E28" s="658"/>
      <c r="F28" s="658"/>
      <c r="G28" s="658"/>
      <c r="H28" s="658"/>
      <c r="I28" s="658"/>
      <c r="J28" s="658"/>
      <c r="K28" s="658"/>
      <c r="L28" s="658"/>
      <c r="M28" s="658"/>
      <c r="N28" s="658"/>
      <c r="O28" s="658"/>
      <c r="P28" s="659"/>
      <c r="Q28" s="712">
        <v>4903</v>
      </c>
      <c r="R28" s="713"/>
      <c r="S28" s="713"/>
      <c r="T28" s="713"/>
      <c r="U28" s="713"/>
      <c r="V28" s="713">
        <v>4882</v>
      </c>
      <c r="W28" s="713"/>
      <c r="X28" s="713"/>
      <c r="Y28" s="713"/>
      <c r="Z28" s="713"/>
      <c r="AA28" s="713">
        <v>21</v>
      </c>
      <c r="AB28" s="713"/>
      <c r="AC28" s="713"/>
      <c r="AD28" s="713"/>
      <c r="AE28" s="714"/>
      <c r="AF28" s="715">
        <v>21</v>
      </c>
      <c r="AG28" s="713"/>
      <c r="AH28" s="713"/>
      <c r="AI28" s="713"/>
      <c r="AJ28" s="716"/>
      <c r="AK28" s="717">
        <v>423.9</v>
      </c>
      <c r="AL28" s="713"/>
      <c r="AM28" s="713"/>
      <c r="AN28" s="713"/>
      <c r="AO28" s="713"/>
      <c r="AP28" s="713" t="s">
        <v>210</v>
      </c>
      <c r="AQ28" s="713"/>
      <c r="AR28" s="713"/>
      <c r="AS28" s="713"/>
      <c r="AT28" s="713"/>
      <c r="AU28" s="713" t="s">
        <v>210</v>
      </c>
      <c r="AV28" s="713"/>
      <c r="AW28" s="713"/>
      <c r="AX28" s="713"/>
      <c r="AY28" s="713"/>
      <c r="AZ28" s="718" t="s">
        <v>210</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2">
      <c r="A29" s="54">
        <v>2</v>
      </c>
      <c r="B29" s="673" t="s">
        <v>459</v>
      </c>
      <c r="C29" s="674"/>
      <c r="D29" s="674"/>
      <c r="E29" s="674"/>
      <c r="F29" s="674"/>
      <c r="G29" s="674"/>
      <c r="H29" s="674"/>
      <c r="I29" s="674"/>
      <c r="J29" s="674"/>
      <c r="K29" s="674"/>
      <c r="L29" s="674"/>
      <c r="M29" s="674"/>
      <c r="N29" s="674"/>
      <c r="O29" s="674"/>
      <c r="P29" s="675"/>
      <c r="Q29" s="676">
        <v>748.6</v>
      </c>
      <c r="R29" s="677"/>
      <c r="S29" s="677"/>
      <c r="T29" s="677"/>
      <c r="U29" s="677"/>
      <c r="V29" s="677">
        <v>747.7</v>
      </c>
      <c r="W29" s="677"/>
      <c r="X29" s="677"/>
      <c r="Y29" s="677"/>
      <c r="Z29" s="677"/>
      <c r="AA29" s="677">
        <v>1</v>
      </c>
      <c r="AB29" s="677"/>
      <c r="AC29" s="677"/>
      <c r="AD29" s="677"/>
      <c r="AE29" s="678"/>
      <c r="AF29" s="679">
        <v>1</v>
      </c>
      <c r="AG29" s="680"/>
      <c r="AH29" s="680"/>
      <c r="AI29" s="680"/>
      <c r="AJ29" s="681"/>
      <c r="AK29" s="682">
        <v>228.5</v>
      </c>
      <c r="AL29" s="677"/>
      <c r="AM29" s="677"/>
      <c r="AN29" s="677"/>
      <c r="AO29" s="677"/>
      <c r="AP29" s="677" t="s">
        <v>210</v>
      </c>
      <c r="AQ29" s="677"/>
      <c r="AR29" s="677"/>
      <c r="AS29" s="677"/>
      <c r="AT29" s="677"/>
      <c r="AU29" s="677" t="s">
        <v>210</v>
      </c>
      <c r="AV29" s="677"/>
      <c r="AW29" s="677"/>
      <c r="AX29" s="677"/>
      <c r="AY29" s="677"/>
      <c r="AZ29" s="721" t="s">
        <v>210</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2">
      <c r="A30" s="54">
        <v>3</v>
      </c>
      <c r="B30" s="673" t="s">
        <v>460</v>
      </c>
      <c r="C30" s="674"/>
      <c r="D30" s="674"/>
      <c r="E30" s="674"/>
      <c r="F30" s="674"/>
      <c r="G30" s="674"/>
      <c r="H30" s="674"/>
      <c r="I30" s="674"/>
      <c r="J30" s="674"/>
      <c r="K30" s="674"/>
      <c r="L30" s="674"/>
      <c r="M30" s="674"/>
      <c r="N30" s="674"/>
      <c r="O30" s="674"/>
      <c r="P30" s="675"/>
      <c r="Q30" s="676">
        <v>6578</v>
      </c>
      <c r="R30" s="677"/>
      <c r="S30" s="677"/>
      <c r="T30" s="677"/>
      <c r="U30" s="677"/>
      <c r="V30" s="677">
        <v>6252</v>
      </c>
      <c r="W30" s="677"/>
      <c r="X30" s="677"/>
      <c r="Y30" s="677"/>
      <c r="Z30" s="677"/>
      <c r="AA30" s="677">
        <v>326</v>
      </c>
      <c r="AB30" s="677"/>
      <c r="AC30" s="677"/>
      <c r="AD30" s="677"/>
      <c r="AE30" s="678"/>
      <c r="AF30" s="679">
        <v>326</v>
      </c>
      <c r="AG30" s="680"/>
      <c r="AH30" s="680"/>
      <c r="AI30" s="680"/>
      <c r="AJ30" s="681"/>
      <c r="AK30" s="682">
        <v>984</v>
      </c>
      <c r="AL30" s="677"/>
      <c r="AM30" s="677"/>
      <c r="AN30" s="677"/>
      <c r="AO30" s="677"/>
      <c r="AP30" s="677" t="s">
        <v>210</v>
      </c>
      <c r="AQ30" s="677"/>
      <c r="AR30" s="677"/>
      <c r="AS30" s="677"/>
      <c r="AT30" s="677"/>
      <c r="AU30" s="677" t="s">
        <v>210</v>
      </c>
      <c r="AV30" s="677"/>
      <c r="AW30" s="677"/>
      <c r="AX30" s="677"/>
      <c r="AY30" s="677"/>
      <c r="AZ30" s="721" t="s">
        <v>210</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2">
      <c r="A31" s="54">
        <v>4</v>
      </c>
      <c r="B31" s="673" t="s">
        <v>187</v>
      </c>
      <c r="C31" s="674"/>
      <c r="D31" s="674"/>
      <c r="E31" s="674"/>
      <c r="F31" s="674"/>
      <c r="G31" s="674"/>
      <c r="H31" s="674"/>
      <c r="I31" s="674"/>
      <c r="J31" s="674"/>
      <c r="K31" s="674"/>
      <c r="L31" s="674"/>
      <c r="M31" s="674"/>
      <c r="N31" s="674"/>
      <c r="O31" s="674"/>
      <c r="P31" s="675"/>
      <c r="Q31" s="676">
        <v>52</v>
      </c>
      <c r="R31" s="677"/>
      <c r="S31" s="677"/>
      <c r="T31" s="677"/>
      <c r="U31" s="677"/>
      <c r="V31" s="677">
        <v>51</v>
      </c>
      <c r="W31" s="677"/>
      <c r="X31" s="677"/>
      <c r="Y31" s="677"/>
      <c r="Z31" s="677"/>
      <c r="AA31" s="677">
        <v>2</v>
      </c>
      <c r="AB31" s="677"/>
      <c r="AC31" s="677"/>
      <c r="AD31" s="677"/>
      <c r="AE31" s="678"/>
      <c r="AF31" s="679">
        <v>2</v>
      </c>
      <c r="AG31" s="680"/>
      <c r="AH31" s="680"/>
      <c r="AI31" s="680"/>
      <c r="AJ31" s="681"/>
      <c r="AK31" s="682">
        <v>4.2</v>
      </c>
      <c r="AL31" s="677"/>
      <c r="AM31" s="677"/>
      <c r="AN31" s="677"/>
      <c r="AO31" s="677"/>
      <c r="AP31" s="677" t="s">
        <v>210</v>
      </c>
      <c r="AQ31" s="677"/>
      <c r="AR31" s="677"/>
      <c r="AS31" s="677"/>
      <c r="AT31" s="677"/>
      <c r="AU31" s="677" t="s">
        <v>210</v>
      </c>
      <c r="AV31" s="677"/>
      <c r="AW31" s="677"/>
      <c r="AX31" s="677"/>
      <c r="AY31" s="677"/>
      <c r="AZ31" s="721" t="s">
        <v>210</v>
      </c>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2">
      <c r="A32" s="54">
        <v>5</v>
      </c>
      <c r="B32" s="673" t="s">
        <v>461</v>
      </c>
      <c r="C32" s="674"/>
      <c r="D32" s="674"/>
      <c r="E32" s="674"/>
      <c r="F32" s="674"/>
      <c r="G32" s="674"/>
      <c r="H32" s="674"/>
      <c r="I32" s="674"/>
      <c r="J32" s="674"/>
      <c r="K32" s="674"/>
      <c r="L32" s="674"/>
      <c r="M32" s="674"/>
      <c r="N32" s="674"/>
      <c r="O32" s="674"/>
      <c r="P32" s="675"/>
      <c r="Q32" s="676">
        <v>1274.8</v>
      </c>
      <c r="R32" s="677"/>
      <c r="S32" s="677"/>
      <c r="T32" s="677"/>
      <c r="U32" s="677"/>
      <c r="V32" s="677">
        <v>1119.7</v>
      </c>
      <c r="W32" s="677"/>
      <c r="X32" s="677"/>
      <c r="Y32" s="677"/>
      <c r="Z32" s="677"/>
      <c r="AA32" s="677">
        <v>155</v>
      </c>
      <c r="AB32" s="677"/>
      <c r="AC32" s="677"/>
      <c r="AD32" s="677"/>
      <c r="AE32" s="678"/>
      <c r="AF32" s="679">
        <v>1283</v>
      </c>
      <c r="AG32" s="680"/>
      <c r="AH32" s="680"/>
      <c r="AI32" s="680"/>
      <c r="AJ32" s="681"/>
      <c r="AK32" s="682">
        <v>147.19999999999999</v>
      </c>
      <c r="AL32" s="677"/>
      <c r="AM32" s="677"/>
      <c r="AN32" s="677"/>
      <c r="AO32" s="677"/>
      <c r="AP32" s="677">
        <v>6800.5</v>
      </c>
      <c r="AQ32" s="677"/>
      <c r="AR32" s="677"/>
      <c r="AS32" s="677"/>
      <c r="AT32" s="677"/>
      <c r="AU32" s="677">
        <v>2938</v>
      </c>
      <c r="AV32" s="677"/>
      <c r="AW32" s="677"/>
      <c r="AX32" s="677"/>
      <c r="AY32" s="677"/>
      <c r="AZ32" s="721" t="s">
        <v>210</v>
      </c>
      <c r="BA32" s="721"/>
      <c r="BB32" s="721"/>
      <c r="BC32" s="721"/>
      <c r="BD32" s="721"/>
      <c r="BE32" s="683" t="s">
        <v>463</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2">
      <c r="A33" s="54">
        <v>6</v>
      </c>
      <c r="B33" s="673" t="s">
        <v>128</v>
      </c>
      <c r="C33" s="674"/>
      <c r="D33" s="674"/>
      <c r="E33" s="674"/>
      <c r="F33" s="674"/>
      <c r="G33" s="674"/>
      <c r="H33" s="674"/>
      <c r="I33" s="674"/>
      <c r="J33" s="674"/>
      <c r="K33" s="674"/>
      <c r="L33" s="674"/>
      <c r="M33" s="674"/>
      <c r="N33" s="674"/>
      <c r="O33" s="674"/>
      <c r="P33" s="675"/>
      <c r="Q33" s="676">
        <v>1737.3</v>
      </c>
      <c r="R33" s="677"/>
      <c r="S33" s="677"/>
      <c r="T33" s="677"/>
      <c r="U33" s="677"/>
      <c r="V33" s="677">
        <v>1711.8</v>
      </c>
      <c r="W33" s="677"/>
      <c r="X33" s="677"/>
      <c r="Y33" s="677"/>
      <c r="Z33" s="677"/>
      <c r="AA33" s="677">
        <v>25.1</v>
      </c>
      <c r="AB33" s="677"/>
      <c r="AC33" s="677"/>
      <c r="AD33" s="677"/>
      <c r="AE33" s="678"/>
      <c r="AF33" s="679">
        <v>293</v>
      </c>
      <c r="AG33" s="680"/>
      <c r="AH33" s="680"/>
      <c r="AI33" s="680"/>
      <c r="AJ33" s="681"/>
      <c r="AK33" s="682">
        <v>813.7</v>
      </c>
      <c r="AL33" s="677"/>
      <c r="AM33" s="677"/>
      <c r="AN33" s="677"/>
      <c r="AO33" s="677"/>
      <c r="AP33" s="677">
        <v>9410.6</v>
      </c>
      <c r="AQ33" s="677"/>
      <c r="AR33" s="677"/>
      <c r="AS33" s="677"/>
      <c r="AT33" s="677"/>
      <c r="AU33" s="677">
        <v>7510</v>
      </c>
      <c r="AV33" s="677"/>
      <c r="AW33" s="677"/>
      <c r="AX33" s="677"/>
      <c r="AY33" s="677"/>
      <c r="AZ33" s="721" t="s">
        <v>210</v>
      </c>
      <c r="BA33" s="721"/>
      <c r="BB33" s="721"/>
      <c r="BC33" s="721"/>
      <c r="BD33" s="721"/>
      <c r="BE33" s="683" t="s">
        <v>463</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2">
      <c r="A34" s="54">
        <v>7</v>
      </c>
      <c r="B34" s="673" t="s">
        <v>464</v>
      </c>
      <c r="C34" s="674"/>
      <c r="D34" s="674"/>
      <c r="E34" s="674"/>
      <c r="F34" s="674"/>
      <c r="G34" s="674"/>
      <c r="H34" s="674"/>
      <c r="I34" s="674"/>
      <c r="J34" s="674"/>
      <c r="K34" s="674"/>
      <c r="L34" s="674"/>
      <c r="M34" s="674"/>
      <c r="N34" s="674"/>
      <c r="O34" s="674"/>
      <c r="P34" s="675"/>
      <c r="Q34" s="676">
        <v>1587.7</v>
      </c>
      <c r="R34" s="677"/>
      <c r="S34" s="677"/>
      <c r="T34" s="677"/>
      <c r="U34" s="677"/>
      <c r="V34" s="677">
        <v>1424.9</v>
      </c>
      <c r="W34" s="677"/>
      <c r="X34" s="677"/>
      <c r="Y34" s="677"/>
      <c r="Z34" s="677"/>
      <c r="AA34" s="677">
        <v>162.80000000000001</v>
      </c>
      <c r="AB34" s="677"/>
      <c r="AC34" s="677"/>
      <c r="AD34" s="677"/>
      <c r="AE34" s="678"/>
      <c r="AF34" s="679">
        <v>1944</v>
      </c>
      <c r="AG34" s="680"/>
      <c r="AH34" s="680"/>
      <c r="AI34" s="680"/>
      <c r="AJ34" s="681"/>
      <c r="AK34" s="682">
        <v>328.3</v>
      </c>
      <c r="AL34" s="677"/>
      <c r="AM34" s="677"/>
      <c r="AN34" s="677"/>
      <c r="AO34" s="677"/>
      <c r="AP34" s="677">
        <v>965.2</v>
      </c>
      <c r="AQ34" s="677"/>
      <c r="AR34" s="677"/>
      <c r="AS34" s="677"/>
      <c r="AT34" s="677"/>
      <c r="AU34" s="677">
        <v>659</v>
      </c>
      <c r="AV34" s="677"/>
      <c r="AW34" s="677"/>
      <c r="AX34" s="677"/>
      <c r="AY34" s="677"/>
      <c r="AZ34" s="721" t="s">
        <v>210</v>
      </c>
      <c r="BA34" s="721"/>
      <c r="BB34" s="721"/>
      <c r="BC34" s="721"/>
      <c r="BD34" s="721"/>
      <c r="BE34" s="683" t="s">
        <v>463</v>
      </c>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2">
      <c r="A35" s="54">
        <v>8</v>
      </c>
      <c r="B35" s="673" t="s">
        <v>465</v>
      </c>
      <c r="C35" s="674"/>
      <c r="D35" s="674"/>
      <c r="E35" s="674"/>
      <c r="F35" s="674"/>
      <c r="G35" s="674"/>
      <c r="H35" s="674"/>
      <c r="I35" s="674"/>
      <c r="J35" s="674"/>
      <c r="K35" s="674"/>
      <c r="L35" s="674"/>
      <c r="M35" s="674"/>
      <c r="N35" s="674"/>
      <c r="O35" s="674"/>
      <c r="P35" s="675"/>
      <c r="Q35" s="676">
        <v>54</v>
      </c>
      <c r="R35" s="677"/>
      <c r="S35" s="677"/>
      <c r="T35" s="677"/>
      <c r="U35" s="677"/>
      <c r="V35" s="677">
        <v>52.6</v>
      </c>
      <c r="W35" s="677"/>
      <c r="X35" s="677"/>
      <c r="Y35" s="677"/>
      <c r="Z35" s="677"/>
      <c r="AA35" s="677">
        <v>1</v>
      </c>
      <c r="AB35" s="677"/>
      <c r="AC35" s="677"/>
      <c r="AD35" s="677"/>
      <c r="AE35" s="678"/>
      <c r="AF35" s="679">
        <v>1</v>
      </c>
      <c r="AG35" s="680"/>
      <c r="AH35" s="680"/>
      <c r="AI35" s="680"/>
      <c r="AJ35" s="681"/>
      <c r="AK35" s="682">
        <v>47.4</v>
      </c>
      <c r="AL35" s="677"/>
      <c r="AM35" s="677"/>
      <c r="AN35" s="677"/>
      <c r="AO35" s="677"/>
      <c r="AP35" s="677">
        <v>283</v>
      </c>
      <c r="AQ35" s="677"/>
      <c r="AR35" s="677"/>
      <c r="AS35" s="677"/>
      <c r="AT35" s="677"/>
      <c r="AU35" s="677">
        <v>262</v>
      </c>
      <c r="AV35" s="677"/>
      <c r="AW35" s="677"/>
      <c r="AX35" s="677"/>
      <c r="AY35" s="677"/>
      <c r="AZ35" s="721" t="s">
        <v>210</v>
      </c>
      <c r="BA35" s="721"/>
      <c r="BB35" s="721"/>
      <c r="BC35" s="721"/>
      <c r="BD35" s="721"/>
      <c r="BE35" s="683" t="s">
        <v>26</v>
      </c>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2">
      <c r="A36" s="54">
        <v>9</v>
      </c>
      <c r="B36" s="673" t="s">
        <v>204</v>
      </c>
      <c r="C36" s="674"/>
      <c r="D36" s="674"/>
      <c r="E36" s="674"/>
      <c r="F36" s="674"/>
      <c r="G36" s="674"/>
      <c r="H36" s="674"/>
      <c r="I36" s="674"/>
      <c r="J36" s="674"/>
      <c r="K36" s="674"/>
      <c r="L36" s="674"/>
      <c r="M36" s="674"/>
      <c r="N36" s="674"/>
      <c r="O36" s="674"/>
      <c r="P36" s="675"/>
      <c r="Q36" s="676">
        <v>34</v>
      </c>
      <c r="R36" s="677"/>
      <c r="S36" s="677"/>
      <c r="T36" s="677"/>
      <c r="U36" s="677"/>
      <c r="V36" s="677">
        <v>33</v>
      </c>
      <c r="W36" s="677"/>
      <c r="X36" s="677"/>
      <c r="Y36" s="677"/>
      <c r="Z36" s="677"/>
      <c r="AA36" s="677">
        <v>0</v>
      </c>
      <c r="AB36" s="677"/>
      <c r="AC36" s="677"/>
      <c r="AD36" s="677"/>
      <c r="AE36" s="678"/>
      <c r="AF36" s="679">
        <v>0</v>
      </c>
      <c r="AG36" s="680"/>
      <c r="AH36" s="680"/>
      <c r="AI36" s="680"/>
      <c r="AJ36" s="681"/>
      <c r="AK36" s="682">
        <v>33.4</v>
      </c>
      <c r="AL36" s="677"/>
      <c r="AM36" s="677"/>
      <c r="AN36" s="677"/>
      <c r="AO36" s="677"/>
      <c r="AP36" s="677">
        <v>5.0999999999999996</v>
      </c>
      <c r="AQ36" s="677"/>
      <c r="AR36" s="677"/>
      <c r="AS36" s="677"/>
      <c r="AT36" s="677"/>
      <c r="AU36" s="677">
        <v>5</v>
      </c>
      <c r="AV36" s="677"/>
      <c r="AW36" s="677"/>
      <c r="AX36" s="677"/>
      <c r="AY36" s="677"/>
      <c r="AZ36" s="721" t="s">
        <v>210</v>
      </c>
      <c r="BA36" s="721"/>
      <c r="BB36" s="721"/>
      <c r="BC36" s="721"/>
      <c r="BD36" s="721"/>
      <c r="BE36" s="683" t="s">
        <v>26</v>
      </c>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2">
      <c r="A37" s="54">
        <v>10</v>
      </c>
      <c r="B37" s="673" t="s">
        <v>466</v>
      </c>
      <c r="C37" s="674"/>
      <c r="D37" s="674"/>
      <c r="E37" s="674"/>
      <c r="F37" s="674"/>
      <c r="G37" s="674"/>
      <c r="H37" s="674"/>
      <c r="I37" s="674"/>
      <c r="J37" s="674"/>
      <c r="K37" s="674"/>
      <c r="L37" s="674"/>
      <c r="M37" s="674"/>
      <c r="N37" s="674"/>
      <c r="O37" s="674"/>
      <c r="P37" s="675"/>
      <c r="Q37" s="676">
        <v>17.8</v>
      </c>
      <c r="R37" s="677"/>
      <c r="S37" s="677"/>
      <c r="T37" s="677"/>
      <c r="U37" s="677"/>
      <c r="V37" s="677">
        <v>17.8</v>
      </c>
      <c r="W37" s="677"/>
      <c r="X37" s="677"/>
      <c r="Y37" s="677"/>
      <c r="Z37" s="677"/>
      <c r="AA37" s="677" t="s">
        <v>210</v>
      </c>
      <c r="AB37" s="677"/>
      <c r="AC37" s="677"/>
      <c r="AD37" s="677"/>
      <c r="AE37" s="678"/>
      <c r="AF37" s="679" t="s">
        <v>210</v>
      </c>
      <c r="AG37" s="680"/>
      <c r="AH37" s="680"/>
      <c r="AI37" s="680"/>
      <c r="AJ37" s="681"/>
      <c r="AK37" s="682">
        <v>17.8</v>
      </c>
      <c r="AL37" s="677"/>
      <c r="AM37" s="677"/>
      <c r="AN37" s="677"/>
      <c r="AO37" s="677"/>
      <c r="AP37" s="677" t="s">
        <v>210</v>
      </c>
      <c r="AQ37" s="677"/>
      <c r="AR37" s="677"/>
      <c r="AS37" s="677"/>
      <c r="AT37" s="677"/>
      <c r="AU37" s="677" t="s">
        <v>210</v>
      </c>
      <c r="AV37" s="677"/>
      <c r="AW37" s="677"/>
      <c r="AX37" s="677"/>
      <c r="AY37" s="677"/>
      <c r="AZ37" s="721" t="s">
        <v>210</v>
      </c>
      <c r="BA37" s="721"/>
      <c r="BB37" s="721"/>
      <c r="BC37" s="721"/>
      <c r="BD37" s="721"/>
      <c r="BE37" s="683" t="s">
        <v>26</v>
      </c>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2">
      <c r="A38" s="54">
        <v>11</v>
      </c>
      <c r="B38" s="673" t="s">
        <v>108</v>
      </c>
      <c r="C38" s="674"/>
      <c r="D38" s="674"/>
      <c r="E38" s="674"/>
      <c r="F38" s="674"/>
      <c r="G38" s="674"/>
      <c r="H38" s="674"/>
      <c r="I38" s="674"/>
      <c r="J38" s="674"/>
      <c r="K38" s="674"/>
      <c r="L38" s="674"/>
      <c r="M38" s="674"/>
      <c r="N38" s="674"/>
      <c r="O38" s="674"/>
      <c r="P38" s="675"/>
      <c r="Q38" s="676">
        <v>110</v>
      </c>
      <c r="R38" s="677"/>
      <c r="S38" s="677"/>
      <c r="T38" s="677"/>
      <c r="U38" s="677"/>
      <c r="V38" s="677">
        <v>97</v>
      </c>
      <c r="W38" s="677"/>
      <c r="X38" s="677"/>
      <c r="Y38" s="677"/>
      <c r="Z38" s="677"/>
      <c r="AA38" s="677">
        <v>12</v>
      </c>
      <c r="AB38" s="677"/>
      <c r="AC38" s="677"/>
      <c r="AD38" s="677"/>
      <c r="AE38" s="678"/>
      <c r="AF38" s="679">
        <v>12</v>
      </c>
      <c r="AG38" s="680"/>
      <c r="AH38" s="680"/>
      <c r="AI38" s="680"/>
      <c r="AJ38" s="681"/>
      <c r="AK38" s="682">
        <v>13.5</v>
      </c>
      <c r="AL38" s="677"/>
      <c r="AM38" s="677"/>
      <c r="AN38" s="677"/>
      <c r="AO38" s="677"/>
      <c r="AP38" s="677" t="s">
        <v>210</v>
      </c>
      <c r="AQ38" s="677"/>
      <c r="AR38" s="677"/>
      <c r="AS38" s="677"/>
      <c r="AT38" s="677"/>
      <c r="AU38" s="677" t="s">
        <v>210</v>
      </c>
      <c r="AV38" s="677"/>
      <c r="AW38" s="677"/>
      <c r="AX38" s="677"/>
      <c r="AY38" s="677"/>
      <c r="AZ38" s="721" t="s">
        <v>210</v>
      </c>
      <c r="BA38" s="721"/>
      <c r="BB38" s="721"/>
      <c r="BC38" s="721"/>
      <c r="BD38" s="721"/>
      <c r="BE38" s="683" t="s">
        <v>26</v>
      </c>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2">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2">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2">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2">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2">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2">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2">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2">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2">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2">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2">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2">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2">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2">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2">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2">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2">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2">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2">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2">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2">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2">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2">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2">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468</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2">
      <c r="A63" s="53" t="s">
        <v>261</v>
      </c>
      <c r="B63" s="696" t="s">
        <v>376</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3884</v>
      </c>
      <c r="AG63" s="700"/>
      <c r="AH63" s="700"/>
      <c r="AI63" s="700"/>
      <c r="AJ63" s="703"/>
      <c r="AK63" s="704"/>
      <c r="AL63" s="705"/>
      <c r="AM63" s="705"/>
      <c r="AN63" s="705"/>
      <c r="AO63" s="705"/>
      <c r="AP63" s="700">
        <f>+AP32+AP33+AP34+AP35+AP36</f>
        <v>17464.399999999998</v>
      </c>
      <c r="AQ63" s="700"/>
      <c r="AR63" s="700"/>
      <c r="AS63" s="700"/>
      <c r="AT63" s="700"/>
      <c r="AU63" s="700">
        <f>+AU32+AU33+AU34+AU35+AU36</f>
        <v>11374</v>
      </c>
      <c r="AV63" s="700"/>
      <c r="AW63" s="700"/>
      <c r="AX63" s="700"/>
      <c r="AY63" s="700"/>
      <c r="AZ63" s="730"/>
      <c r="BA63" s="730"/>
      <c r="BB63" s="730"/>
      <c r="BC63" s="730"/>
      <c r="BD63" s="730"/>
      <c r="BE63" s="706"/>
      <c r="BF63" s="706"/>
      <c r="BG63" s="706"/>
      <c r="BH63" s="706"/>
      <c r="BI63" s="707"/>
      <c r="BJ63" s="708" t="s">
        <v>210</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2">
      <c r="A65" s="56" t="s">
        <v>453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2">
      <c r="A66" s="910" t="s">
        <v>415</v>
      </c>
      <c r="B66" s="911"/>
      <c r="C66" s="911"/>
      <c r="D66" s="911"/>
      <c r="E66" s="911"/>
      <c r="F66" s="911"/>
      <c r="G66" s="911"/>
      <c r="H66" s="911"/>
      <c r="I66" s="911"/>
      <c r="J66" s="911"/>
      <c r="K66" s="911"/>
      <c r="L66" s="911"/>
      <c r="M66" s="911"/>
      <c r="N66" s="911"/>
      <c r="O66" s="911"/>
      <c r="P66" s="912"/>
      <c r="Q66" s="916" t="s">
        <v>456</v>
      </c>
      <c r="R66" s="917"/>
      <c r="S66" s="917"/>
      <c r="T66" s="917"/>
      <c r="U66" s="918"/>
      <c r="V66" s="916" t="s">
        <v>167</v>
      </c>
      <c r="W66" s="917"/>
      <c r="X66" s="917"/>
      <c r="Y66" s="917"/>
      <c r="Z66" s="918"/>
      <c r="AA66" s="916" t="s">
        <v>457</v>
      </c>
      <c r="AB66" s="917"/>
      <c r="AC66" s="917"/>
      <c r="AD66" s="917"/>
      <c r="AE66" s="918"/>
      <c r="AF66" s="938" t="s">
        <v>257</v>
      </c>
      <c r="AG66" s="933"/>
      <c r="AH66" s="933"/>
      <c r="AI66" s="933"/>
      <c r="AJ66" s="939"/>
      <c r="AK66" s="916" t="s">
        <v>388</v>
      </c>
      <c r="AL66" s="911"/>
      <c r="AM66" s="911"/>
      <c r="AN66" s="911"/>
      <c r="AO66" s="912"/>
      <c r="AP66" s="916" t="s">
        <v>363</v>
      </c>
      <c r="AQ66" s="917"/>
      <c r="AR66" s="917"/>
      <c r="AS66" s="917"/>
      <c r="AT66" s="918"/>
      <c r="AU66" s="916" t="s">
        <v>469</v>
      </c>
      <c r="AV66" s="917"/>
      <c r="AW66" s="917"/>
      <c r="AX66" s="917"/>
      <c r="AY66" s="918"/>
      <c r="AZ66" s="916" t="s">
        <v>447</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2">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2">
      <c r="A68" s="51">
        <v>1</v>
      </c>
      <c r="B68" s="657" t="s">
        <v>65</v>
      </c>
      <c r="C68" s="658"/>
      <c r="D68" s="658"/>
      <c r="E68" s="658"/>
      <c r="F68" s="658"/>
      <c r="G68" s="658"/>
      <c r="H68" s="658"/>
      <c r="I68" s="658"/>
      <c r="J68" s="658"/>
      <c r="K68" s="658"/>
      <c r="L68" s="658"/>
      <c r="M68" s="658"/>
      <c r="N68" s="658"/>
      <c r="O68" s="658"/>
      <c r="P68" s="659"/>
      <c r="Q68" s="660">
        <v>6419</v>
      </c>
      <c r="R68" s="661"/>
      <c r="S68" s="661"/>
      <c r="T68" s="661"/>
      <c r="U68" s="661"/>
      <c r="V68" s="661">
        <v>6830</v>
      </c>
      <c r="W68" s="661"/>
      <c r="X68" s="661"/>
      <c r="Y68" s="661"/>
      <c r="Z68" s="661"/>
      <c r="AA68" s="661">
        <v>-411</v>
      </c>
      <c r="AB68" s="661"/>
      <c r="AC68" s="661"/>
      <c r="AD68" s="661"/>
      <c r="AE68" s="661"/>
      <c r="AF68" s="661">
        <v>3374</v>
      </c>
      <c r="AG68" s="661"/>
      <c r="AH68" s="661"/>
      <c r="AI68" s="661"/>
      <c r="AJ68" s="661"/>
      <c r="AK68" s="661" t="s">
        <v>210</v>
      </c>
      <c r="AL68" s="661"/>
      <c r="AM68" s="661"/>
      <c r="AN68" s="661"/>
      <c r="AO68" s="661"/>
      <c r="AP68" s="661">
        <v>17137</v>
      </c>
      <c r="AQ68" s="661"/>
      <c r="AR68" s="661"/>
      <c r="AS68" s="661"/>
      <c r="AT68" s="661"/>
      <c r="AU68" s="661">
        <v>118</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2">
      <c r="A69" s="52">
        <v>2</v>
      </c>
      <c r="B69" s="673" t="s">
        <v>13</v>
      </c>
      <c r="C69" s="674"/>
      <c r="D69" s="674"/>
      <c r="E69" s="674"/>
      <c r="F69" s="674"/>
      <c r="G69" s="674"/>
      <c r="H69" s="674"/>
      <c r="I69" s="674"/>
      <c r="J69" s="674"/>
      <c r="K69" s="674"/>
      <c r="L69" s="674"/>
      <c r="M69" s="674"/>
      <c r="N69" s="674"/>
      <c r="O69" s="674"/>
      <c r="P69" s="675"/>
      <c r="Q69" s="676">
        <v>318</v>
      </c>
      <c r="R69" s="677"/>
      <c r="S69" s="677"/>
      <c r="T69" s="677"/>
      <c r="U69" s="677"/>
      <c r="V69" s="677">
        <v>315</v>
      </c>
      <c r="W69" s="677"/>
      <c r="X69" s="677"/>
      <c r="Y69" s="677"/>
      <c r="Z69" s="677"/>
      <c r="AA69" s="677">
        <v>3</v>
      </c>
      <c r="AB69" s="677"/>
      <c r="AC69" s="677"/>
      <c r="AD69" s="677"/>
      <c r="AE69" s="677"/>
      <c r="AF69" s="677">
        <v>3</v>
      </c>
      <c r="AG69" s="677"/>
      <c r="AH69" s="677"/>
      <c r="AI69" s="677"/>
      <c r="AJ69" s="677"/>
      <c r="AK69" s="677">
        <v>226</v>
      </c>
      <c r="AL69" s="677"/>
      <c r="AM69" s="677"/>
      <c r="AN69" s="677"/>
      <c r="AO69" s="677"/>
      <c r="AP69" s="677" t="s">
        <v>210</v>
      </c>
      <c r="AQ69" s="677"/>
      <c r="AR69" s="677"/>
      <c r="AS69" s="677"/>
      <c r="AT69" s="677"/>
      <c r="AU69" s="677" t="s">
        <v>210</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2">
      <c r="A70" s="52">
        <v>3</v>
      </c>
      <c r="B70" s="673" t="s">
        <v>547</v>
      </c>
      <c r="C70" s="674"/>
      <c r="D70" s="674"/>
      <c r="E70" s="674"/>
      <c r="F70" s="674"/>
      <c r="G70" s="674"/>
      <c r="H70" s="674"/>
      <c r="I70" s="674"/>
      <c r="J70" s="674"/>
      <c r="K70" s="674"/>
      <c r="L70" s="674"/>
      <c r="M70" s="674"/>
      <c r="N70" s="674"/>
      <c r="O70" s="674"/>
      <c r="P70" s="675"/>
      <c r="Q70" s="676">
        <v>292382</v>
      </c>
      <c r="R70" s="677"/>
      <c r="S70" s="677"/>
      <c r="T70" s="677"/>
      <c r="U70" s="677"/>
      <c r="V70" s="677">
        <v>292372</v>
      </c>
      <c r="W70" s="677"/>
      <c r="X70" s="677"/>
      <c r="Y70" s="677"/>
      <c r="Z70" s="677"/>
      <c r="AA70" s="677">
        <v>10</v>
      </c>
      <c r="AB70" s="677"/>
      <c r="AC70" s="677"/>
      <c r="AD70" s="677"/>
      <c r="AE70" s="677"/>
      <c r="AF70" s="677">
        <v>10</v>
      </c>
      <c r="AG70" s="677"/>
      <c r="AH70" s="677"/>
      <c r="AI70" s="677"/>
      <c r="AJ70" s="677"/>
      <c r="AK70" s="677">
        <v>8484</v>
      </c>
      <c r="AL70" s="677"/>
      <c r="AM70" s="677"/>
      <c r="AN70" s="677"/>
      <c r="AO70" s="677"/>
      <c r="AP70" s="677" t="s">
        <v>210</v>
      </c>
      <c r="AQ70" s="677"/>
      <c r="AR70" s="677"/>
      <c r="AS70" s="677"/>
      <c r="AT70" s="677"/>
      <c r="AU70" s="677" t="s">
        <v>210</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2">
      <c r="A71" s="52">
        <v>4</v>
      </c>
      <c r="B71" s="673" t="s">
        <v>406</v>
      </c>
      <c r="C71" s="674"/>
      <c r="D71" s="674"/>
      <c r="E71" s="674"/>
      <c r="F71" s="674"/>
      <c r="G71" s="674"/>
      <c r="H71" s="674"/>
      <c r="I71" s="674"/>
      <c r="J71" s="674"/>
      <c r="K71" s="674"/>
      <c r="L71" s="674"/>
      <c r="M71" s="674"/>
      <c r="N71" s="674"/>
      <c r="O71" s="674"/>
      <c r="P71" s="675"/>
      <c r="Q71" s="676">
        <v>6273</v>
      </c>
      <c r="R71" s="677"/>
      <c r="S71" s="677"/>
      <c r="T71" s="677"/>
      <c r="U71" s="677"/>
      <c r="V71" s="677">
        <v>6106</v>
      </c>
      <c r="W71" s="677"/>
      <c r="X71" s="677"/>
      <c r="Y71" s="677"/>
      <c r="Z71" s="677"/>
      <c r="AA71" s="677">
        <v>167</v>
      </c>
      <c r="AB71" s="677"/>
      <c r="AC71" s="677"/>
      <c r="AD71" s="677"/>
      <c r="AE71" s="677"/>
      <c r="AF71" s="677">
        <v>167</v>
      </c>
      <c r="AG71" s="677"/>
      <c r="AH71" s="677"/>
      <c r="AI71" s="677"/>
      <c r="AJ71" s="677"/>
      <c r="AK71" s="677">
        <v>19</v>
      </c>
      <c r="AL71" s="677"/>
      <c r="AM71" s="677"/>
      <c r="AN71" s="677"/>
      <c r="AO71" s="677"/>
      <c r="AP71" s="677" t="s">
        <v>210</v>
      </c>
      <c r="AQ71" s="677"/>
      <c r="AR71" s="677"/>
      <c r="AS71" s="677"/>
      <c r="AT71" s="677"/>
      <c r="AU71" s="677" t="s">
        <v>210</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2">
      <c r="A72" s="52">
        <v>5</v>
      </c>
      <c r="B72" s="673" t="s">
        <v>548</v>
      </c>
      <c r="C72" s="674"/>
      <c r="D72" s="674"/>
      <c r="E72" s="674"/>
      <c r="F72" s="674"/>
      <c r="G72" s="674"/>
      <c r="H72" s="674"/>
      <c r="I72" s="674"/>
      <c r="J72" s="674"/>
      <c r="K72" s="674"/>
      <c r="L72" s="674"/>
      <c r="M72" s="674"/>
      <c r="N72" s="674"/>
      <c r="O72" s="674"/>
      <c r="P72" s="675"/>
      <c r="Q72" s="676">
        <v>776</v>
      </c>
      <c r="R72" s="677"/>
      <c r="S72" s="677"/>
      <c r="T72" s="677"/>
      <c r="U72" s="677"/>
      <c r="V72" s="677">
        <v>379</v>
      </c>
      <c r="W72" s="677"/>
      <c r="X72" s="677"/>
      <c r="Y72" s="677"/>
      <c r="Z72" s="677"/>
      <c r="AA72" s="677">
        <v>397</v>
      </c>
      <c r="AB72" s="677"/>
      <c r="AC72" s="677"/>
      <c r="AD72" s="677"/>
      <c r="AE72" s="677"/>
      <c r="AF72" s="677">
        <v>397</v>
      </c>
      <c r="AG72" s="677"/>
      <c r="AH72" s="677"/>
      <c r="AI72" s="677"/>
      <c r="AJ72" s="677"/>
      <c r="AK72" s="677" t="s">
        <v>210</v>
      </c>
      <c r="AL72" s="677"/>
      <c r="AM72" s="677"/>
      <c r="AN72" s="677"/>
      <c r="AO72" s="677"/>
      <c r="AP72" s="677" t="s">
        <v>210</v>
      </c>
      <c r="AQ72" s="677"/>
      <c r="AR72" s="677"/>
      <c r="AS72" s="677"/>
      <c r="AT72" s="677"/>
      <c r="AU72" s="677" t="s">
        <v>210</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2">
      <c r="A73" s="52">
        <v>6</v>
      </c>
      <c r="B73" s="673" t="s">
        <v>549</v>
      </c>
      <c r="C73" s="674"/>
      <c r="D73" s="674"/>
      <c r="E73" s="674"/>
      <c r="F73" s="674"/>
      <c r="G73" s="674"/>
      <c r="H73" s="674"/>
      <c r="I73" s="674"/>
      <c r="J73" s="674"/>
      <c r="K73" s="674"/>
      <c r="L73" s="674"/>
      <c r="M73" s="674"/>
      <c r="N73" s="674"/>
      <c r="O73" s="674"/>
      <c r="P73" s="675"/>
      <c r="Q73" s="676">
        <v>241</v>
      </c>
      <c r="R73" s="677"/>
      <c r="S73" s="677"/>
      <c r="T73" s="677"/>
      <c r="U73" s="677"/>
      <c r="V73" s="677">
        <v>230</v>
      </c>
      <c r="W73" s="677"/>
      <c r="X73" s="677"/>
      <c r="Y73" s="677"/>
      <c r="Z73" s="677"/>
      <c r="AA73" s="677">
        <v>11</v>
      </c>
      <c r="AB73" s="677"/>
      <c r="AC73" s="677"/>
      <c r="AD73" s="677"/>
      <c r="AE73" s="677"/>
      <c r="AF73" s="677">
        <v>11</v>
      </c>
      <c r="AG73" s="677"/>
      <c r="AH73" s="677"/>
      <c r="AI73" s="677"/>
      <c r="AJ73" s="677"/>
      <c r="AK73" s="677">
        <v>237</v>
      </c>
      <c r="AL73" s="677"/>
      <c r="AM73" s="677"/>
      <c r="AN73" s="677"/>
      <c r="AO73" s="677"/>
      <c r="AP73" s="677" t="s">
        <v>210</v>
      </c>
      <c r="AQ73" s="677"/>
      <c r="AR73" s="677"/>
      <c r="AS73" s="677"/>
      <c r="AT73" s="677"/>
      <c r="AU73" s="677" t="s">
        <v>210</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2">
      <c r="A74" s="52">
        <v>7</v>
      </c>
      <c r="B74" s="673" t="s">
        <v>550</v>
      </c>
      <c r="C74" s="674"/>
      <c r="D74" s="674"/>
      <c r="E74" s="674"/>
      <c r="F74" s="674"/>
      <c r="G74" s="674"/>
      <c r="H74" s="674"/>
      <c r="I74" s="674"/>
      <c r="J74" s="674"/>
      <c r="K74" s="674"/>
      <c r="L74" s="674"/>
      <c r="M74" s="674"/>
      <c r="N74" s="674"/>
      <c r="O74" s="674"/>
      <c r="P74" s="675"/>
      <c r="Q74" s="676">
        <v>92</v>
      </c>
      <c r="R74" s="677"/>
      <c r="S74" s="677"/>
      <c r="T74" s="677"/>
      <c r="U74" s="677"/>
      <c r="V74" s="677">
        <v>75</v>
      </c>
      <c r="W74" s="677"/>
      <c r="X74" s="677"/>
      <c r="Y74" s="677"/>
      <c r="Z74" s="677"/>
      <c r="AA74" s="677">
        <v>17</v>
      </c>
      <c r="AB74" s="677"/>
      <c r="AC74" s="677"/>
      <c r="AD74" s="677"/>
      <c r="AE74" s="677"/>
      <c r="AF74" s="677">
        <v>17</v>
      </c>
      <c r="AG74" s="677"/>
      <c r="AH74" s="677"/>
      <c r="AI74" s="677"/>
      <c r="AJ74" s="677"/>
      <c r="AK74" s="677">
        <v>20</v>
      </c>
      <c r="AL74" s="677"/>
      <c r="AM74" s="677"/>
      <c r="AN74" s="677"/>
      <c r="AO74" s="677"/>
      <c r="AP74" s="677" t="s">
        <v>210</v>
      </c>
      <c r="AQ74" s="677"/>
      <c r="AR74" s="677"/>
      <c r="AS74" s="677"/>
      <c r="AT74" s="677"/>
      <c r="AU74" s="677" t="s">
        <v>210</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2">
      <c r="A75" s="52">
        <v>8</v>
      </c>
      <c r="B75" s="673" t="s">
        <v>551</v>
      </c>
      <c r="C75" s="674"/>
      <c r="D75" s="674"/>
      <c r="E75" s="674"/>
      <c r="F75" s="674"/>
      <c r="G75" s="674"/>
      <c r="H75" s="674"/>
      <c r="I75" s="674"/>
      <c r="J75" s="674"/>
      <c r="K75" s="674"/>
      <c r="L75" s="674"/>
      <c r="M75" s="674"/>
      <c r="N75" s="674"/>
      <c r="O75" s="674"/>
      <c r="P75" s="675"/>
      <c r="Q75" s="685">
        <v>325.7</v>
      </c>
      <c r="R75" s="680"/>
      <c r="S75" s="680"/>
      <c r="T75" s="680"/>
      <c r="U75" s="682"/>
      <c r="V75" s="678">
        <v>287.5</v>
      </c>
      <c r="W75" s="680"/>
      <c r="X75" s="680"/>
      <c r="Y75" s="680"/>
      <c r="Z75" s="682"/>
      <c r="AA75" s="678">
        <v>38.200000000000003</v>
      </c>
      <c r="AB75" s="680"/>
      <c r="AC75" s="680"/>
      <c r="AD75" s="680"/>
      <c r="AE75" s="682"/>
      <c r="AF75" s="678">
        <v>38.200000000000003</v>
      </c>
      <c r="AG75" s="680"/>
      <c r="AH75" s="680"/>
      <c r="AI75" s="680"/>
      <c r="AJ75" s="682"/>
      <c r="AK75" s="678" t="s">
        <v>210</v>
      </c>
      <c r="AL75" s="680"/>
      <c r="AM75" s="680"/>
      <c r="AN75" s="680"/>
      <c r="AO75" s="682"/>
      <c r="AP75" s="678" t="s">
        <v>210</v>
      </c>
      <c r="AQ75" s="680"/>
      <c r="AR75" s="680"/>
      <c r="AS75" s="680"/>
      <c r="AT75" s="682"/>
      <c r="AU75" s="678" t="s">
        <v>210</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2">
      <c r="A76" s="52">
        <v>9</v>
      </c>
      <c r="B76" s="673"/>
      <c r="C76" s="674"/>
      <c r="D76" s="674"/>
      <c r="E76" s="674"/>
      <c r="F76" s="674"/>
      <c r="G76" s="674"/>
      <c r="H76" s="674"/>
      <c r="I76" s="674"/>
      <c r="J76" s="674"/>
      <c r="K76" s="674"/>
      <c r="L76" s="674"/>
      <c r="M76" s="674"/>
      <c r="N76" s="674"/>
      <c r="O76" s="674"/>
      <c r="P76" s="675"/>
      <c r="Q76" s="685"/>
      <c r="R76" s="680"/>
      <c r="S76" s="680"/>
      <c r="T76" s="680"/>
      <c r="U76" s="682"/>
      <c r="V76" s="678"/>
      <c r="W76" s="680"/>
      <c r="X76" s="680"/>
      <c r="Y76" s="680"/>
      <c r="Z76" s="682"/>
      <c r="AA76" s="678"/>
      <c r="AB76" s="680"/>
      <c r="AC76" s="680"/>
      <c r="AD76" s="680"/>
      <c r="AE76" s="682"/>
      <c r="AF76" s="678"/>
      <c r="AG76" s="680"/>
      <c r="AH76" s="680"/>
      <c r="AI76" s="680"/>
      <c r="AJ76" s="682"/>
      <c r="AK76" s="678"/>
      <c r="AL76" s="680"/>
      <c r="AM76" s="680"/>
      <c r="AN76" s="680"/>
      <c r="AO76" s="682"/>
      <c r="AP76" s="678"/>
      <c r="AQ76" s="680"/>
      <c r="AR76" s="680"/>
      <c r="AS76" s="680"/>
      <c r="AT76" s="682"/>
      <c r="AU76" s="678"/>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2">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2">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2">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2">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2">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2">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2">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2">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2">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2">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2">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2">
      <c r="A88" s="53" t="s">
        <v>261</v>
      </c>
      <c r="B88" s="696" t="s">
        <v>188</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f>+AF68+AF69+AF70+AF71+AF72+AF73+AF74+AF75</f>
        <v>4017.2</v>
      </c>
      <c r="AG88" s="700"/>
      <c r="AH88" s="700"/>
      <c r="AI88" s="700"/>
      <c r="AJ88" s="700"/>
      <c r="AK88" s="705"/>
      <c r="AL88" s="705"/>
      <c r="AM88" s="705"/>
      <c r="AN88" s="705"/>
      <c r="AO88" s="705"/>
      <c r="AP88" s="700">
        <f>+AP68</f>
        <v>17137</v>
      </c>
      <c r="AQ88" s="700"/>
      <c r="AR88" s="700"/>
      <c r="AS88" s="700"/>
      <c r="AT88" s="700"/>
      <c r="AU88" s="700">
        <f>+AU68</f>
        <v>118</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261</v>
      </c>
      <c r="BR102" s="696" t="s">
        <v>450</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f>+CR7+CR8+CR9+CR11++CR12+CR13</f>
        <v>238</v>
      </c>
      <c r="CS102" s="709"/>
      <c r="CT102" s="709"/>
      <c r="CU102" s="709"/>
      <c r="CV102" s="749"/>
      <c r="CW102" s="748"/>
      <c r="CX102" s="709"/>
      <c r="CY102" s="709"/>
      <c r="CZ102" s="709"/>
      <c r="DA102" s="749"/>
      <c r="DB102" s="748"/>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107</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470</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426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284</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53" t="s">
        <v>471</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211</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2">
      <c r="A109" s="756" t="s">
        <v>472</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434</v>
      </c>
      <c r="AB109" s="757"/>
      <c r="AC109" s="757"/>
      <c r="AD109" s="757"/>
      <c r="AE109" s="758"/>
      <c r="AF109" s="759" t="s">
        <v>473</v>
      </c>
      <c r="AG109" s="757"/>
      <c r="AH109" s="757"/>
      <c r="AI109" s="757"/>
      <c r="AJ109" s="758"/>
      <c r="AK109" s="759" t="s">
        <v>389</v>
      </c>
      <c r="AL109" s="757"/>
      <c r="AM109" s="757"/>
      <c r="AN109" s="757"/>
      <c r="AO109" s="758"/>
      <c r="AP109" s="759" t="s">
        <v>467</v>
      </c>
      <c r="AQ109" s="757"/>
      <c r="AR109" s="757"/>
      <c r="AS109" s="757"/>
      <c r="AT109" s="760"/>
      <c r="AU109" s="756" t="s">
        <v>472</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434</v>
      </c>
      <c r="BR109" s="757"/>
      <c r="BS109" s="757"/>
      <c r="BT109" s="757"/>
      <c r="BU109" s="758"/>
      <c r="BV109" s="759" t="s">
        <v>473</v>
      </c>
      <c r="BW109" s="757"/>
      <c r="BX109" s="757"/>
      <c r="BY109" s="757"/>
      <c r="BZ109" s="758"/>
      <c r="CA109" s="759" t="s">
        <v>389</v>
      </c>
      <c r="CB109" s="757"/>
      <c r="CC109" s="757"/>
      <c r="CD109" s="757"/>
      <c r="CE109" s="758"/>
      <c r="CF109" s="761" t="s">
        <v>467</v>
      </c>
      <c r="CG109" s="761"/>
      <c r="CH109" s="761"/>
      <c r="CI109" s="761"/>
      <c r="CJ109" s="761"/>
      <c r="CK109" s="759" t="s">
        <v>95</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434</v>
      </c>
      <c r="DH109" s="757"/>
      <c r="DI109" s="757"/>
      <c r="DJ109" s="757"/>
      <c r="DK109" s="758"/>
      <c r="DL109" s="759" t="s">
        <v>473</v>
      </c>
      <c r="DM109" s="757"/>
      <c r="DN109" s="757"/>
      <c r="DO109" s="757"/>
      <c r="DP109" s="758"/>
      <c r="DQ109" s="759" t="s">
        <v>389</v>
      </c>
      <c r="DR109" s="757"/>
      <c r="DS109" s="757"/>
      <c r="DT109" s="757"/>
      <c r="DU109" s="758"/>
      <c r="DV109" s="759" t="s">
        <v>467</v>
      </c>
      <c r="DW109" s="757"/>
      <c r="DX109" s="757"/>
      <c r="DY109" s="757"/>
      <c r="DZ109" s="760"/>
    </row>
    <row r="110" spans="1:131" s="48" customFormat="1" ht="26.25" customHeight="1" x14ac:dyDescent="0.2">
      <c r="A110" s="762" t="s">
        <v>334</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4197927</v>
      </c>
      <c r="AB110" s="766"/>
      <c r="AC110" s="766"/>
      <c r="AD110" s="766"/>
      <c r="AE110" s="767"/>
      <c r="AF110" s="768">
        <v>4246489</v>
      </c>
      <c r="AG110" s="766"/>
      <c r="AH110" s="766"/>
      <c r="AI110" s="766"/>
      <c r="AJ110" s="767"/>
      <c r="AK110" s="768">
        <v>4523636</v>
      </c>
      <c r="AL110" s="766"/>
      <c r="AM110" s="766"/>
      <c r="AN110" s="766"/>
      <c r="AO110" s="767"/>
      <c r="AP110" s="769">
        <v>28.6</v>
      </c>
      <c r="AQ110" s="770"/>
      <c r="AR110" s="770"/>
      <c r="AS110" s="770"/>
      <c r="AT110" s="771"/>
      <c r="AU110" s="974" t="s">
        <v>129</v>
      </c>
      <c r="AV110" s="975"/>
      <c r="AW110" s="975"/>
      <c r="AX110" s="975"/>
      <c r="AY110" s="975"/>
      <c r="AZ110" s="772" t="s">
        <v>474</v>
      </c>
      <c r="BA110" s="763"/>
      <c r="BB110" s="763"/>
      <c r="BC110" s="763"/>
      <c r="BD110" s="763"/>
      <c r="BE110" s="763"/>
      <c r="BF110" s="763"/>
      <c r="BG110" s="763"/>
      <c r="BH110" s="763"/>
      <c r="BI110" s="763"/>
      <c r="BJ110" s="763"/>
      <c r="BK110" s="763"/>
      <c r="BL110" s="763"/>
      <c r="BM110" s="763"/>
      <c r="BN110" s="763"/>
      <c r="BO110" s="763"/>
      <c r="BP110" s="764"/>
      <c r="BQ110" s="773">
        <v>35928944</v>
      </c>
      <c r="BR110" s="774"/>
      <c r="BS110" s="774"/>
      <c r="BT110" s="774"/>
      <c r="BU110" s="774"/>
      <c r="BV110" s="774">
        <v>35431836</v>
      </c>
      <c r="BW110" s="774"/>
      <c r="BX110" s="774"/>
      <c r="BY110" s="774"/>
      <c r="BZ110" s="774"/>
      <c r="CA110" s="774">
        <v>34044791</v>
      </c>
      <c r="CB110" s="774"/>
      <c r="CC110" s="774"/>
      <c r="CD110" s="774"/>
      <c r="CE110" s="774"/>
      <c r="CF110" s="775">
        <v>215.1</v>
      </c>
      <c r="CG110" s="776"/>
      <c r="CH110" s="776"/>
      <c r="CI110" s="776"/>
      <c r="CJ110" s="776"/>
      <c r="CK110" s="980" t="s">
        <v>385</v>
      </c>
      <c r="CL110" s="981"/>
      <c r="CM110" s="772" t="s">
        <v>66</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210</v>
      </c>
      <c r="DH110" s="774"/>
      <c r="DI110" s="774"/>
      <c r="DJ110" s="774"/>
      <c r="DK110" s="774"/>
      <c r="DL110" s="774" t="s">
        <v>210</v>
      </c>
      <c r="DM110" s="774"/>
      <c r="DN110" s="774"/>
      <c r="DO110" s="774"/>
      <c r="DP110" s="774"/>
      <c r="DQ110" s="774" t="s">
        <v>210</v>
      </c>
      <c r="DR110" s="774"/>
      <c r="DS110" s="774"/>
      <c r="DT110" s="774"/>
      <c r="DU110" s="774"/>
      <c r="DV110" s="777" t="s">
        <v>210</v>
      </c>
      <c r="DW110" s="777"/>
      <c r="DX110" s="777"/>
      <c r="DY110" s="777"/>
      <c r="DZ110" s="778"/>
    </row>
    <row r="111" spans="1:131" s="48" customFormat="1" ht="26.25" customHeight="1" x14ac:dyDescent="0.2">
      <c r="A111" s="779" t="s">
        <v>455</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210</v>
      </c>
      <c r="AB111" s="782"/>
      <c r="AC111" s="782"/>
      <c r="AD111" s="782"/>
      <c r="AE111" s="783"/>
      <c r="AF111" s="784" t="s">
        <v>210</v>
      </c>
      <c r="AG111" s="782"/>
      <c r="AH111" s="782"/>
      <c r="AI111" s="782"/>
      <c r="AJ111" s="783"/>
      <c r="AK111" s="784" t="s">
        <v>210</v>
      </c>
      <c r="AL111" s="782"/>
      <c r="AM111" s="782"/>
      <c r="AN111" s="782"/>
      <c r="AO111" s="783"/>
      <c r="AP111" s="785" t="s">
        <v>210</v>
      </c>
      <c r="AQ111" s="786"/>
      <c r="AR111" s="786"/>
      <c r="AS111" s="786"/>
      <c r="AT111" s="787"/>
      <c r="AU111" s="976"/>
      <c r="AV111" s="977"/>
      <c r="AW111" s="977"/>
      <c r="AX111" s="977"/>
      <c r="AY111" s="977"/>
      <c r="AZ111" s="788" t="s">
        <v>475</v>
      </c>
      <c r="BA111" s="789"/>
      <c r="BB111" s="789"/>
      <c r="BC111" s="789"/>
      <c r="BD111" s="789"/>
      <c r="BE111" s="789"/>
      <c r="BF111" s="789"/>
      <c r="BG111" s="789"/>
      <c r="BH111" s="789"/>
      <c r="BI111" s="789"/>
      <c r="BJ111" s="789"/>
      <c r="BK111" s="789"/>
      <c r="BL111" s="789"/>
      <c r="BM111" s="789"/>
      <c r="BN111" s="789"/>
      <c r="BO111" s="789"/>
      <c r="BP111" s="790"/>
      <c r="BQ111" s="791">
        <v>49845</v>
      </c>
      <c r="BR111" s="792"/>
      <c r="BS111" s="792"/>
      <c r="BT111" s="792"/>
      <c r="BU111" s="792"/>
      <c r="BV111" s="792">
        <v>44025</v>
      </c>
      <c r="BW111" s="792"/>
      <c r="BX111" s="792"/>
      <c r="BY111" s="792"/>
      <c r="BZ111" s="792"/>
      <c r="CA111" s="792">
        <v>40337</v>
      </c>
      <c r="CB111" s="792"/>
      <c r="CC111" s="792"/>
      <c r="CD111" s="792"/>
      <c r="CE111" s="792"/>
      <c r="CF111" s="793">
        <v>0.3</v>
      </c>
      <c r="CG111" s="794"/>
      <c r="CH111" s="794"/>
      <c r="CI111" s="794"/>
      <c r="CJ111" s="794"/>
      <c r="CK111" s="982"/>
      <c r="CL111" s="983"/>
      <c r="CM111" s="788" t="s">
        <v>145</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210</v>
      </c>
      <c r="DH111" s="792"/>
      <c r="DI111" s="792"/>
      <c r="DJ111" s="792"/>
      <c r="DK111" s="792"/>
      <c r="DL111" s="792" t="s">
        <v>210</v>
      </c>
      <c r="DM111" s="792"/>
      <c r="DN111" s="792"/>
      <c r="DO111" s="792"/>
      <c r="DP111" s="792"/>
      <c r="DQ111" s="792" t="s">
        <v>210</v>
      </c>
      <c r="DR111" s="792"/>
      <c r="DS111" s="792"/>
      <c r="DT111" s="792"/>
      <c r="DU111" s="792"/>
      <c r="DV111" s="795" t="s">
        <v>210</v>
      </c>
      <c r="DW111" s="795"/>
      <c r="DX111" s="795"/>
      <c r="DY111" s="795"/>
      <c r="DZ111" s="796"/>
    </row>
    <row r="112" spans="1:131" s="48" customFormat="1" ht="26.25" customHeight="1" x14ac:dyDescent="0.2">
      <c r="A112" s="943" t="s">
        <v>156</v>
      </c>
      <c r="B112" s="944"/>
      <c r="C112" s="789" t="s">
        <v>477</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210</v>
      </c>
      <c r="AB112" s="782"/>
      <c r="AC112" s="782"/>
      <c r="AD112" s="782"/>
      <c r="AE112" s="783"/>
      <c r="AF112" s="784" t="s">
        <v>210</v>
      </c>
      <c r="AG112" s="782"/>
      <c r="AH112" s="782"/>
      <c r="AI112" s="782"/>
      <c r="AJ112" s="783"/>
      <c r="AK112" s="784" t="s">
        <v>210</v>
      </c>
      <c r="AL112" s="782"/>
      <c r="AM112" s="782"/>
      <c r="AN112" s="782"/>
      <c r="AO112" s="783"/>
      <c r="AP112" s="785" t="s">
        <v>210</v>
      </c>
      <c r="AQ112" s="786"/>
      <c r="AR112" s="786"/>
      <c r="AS112" s="786"/>
      <c r="AT112" s="787"/>
      <c r="AU112" s="976"/>
      <c r="AV112" s="977"/>
      <c r="AW112" s="977"/>
      <c r="AX112" s="977"/>
      <c r="AY112" s="977"/>
      <c r="AZ112" s="788" t="s">
        <v>201</v>
      </c>
      <c r="BA112" s="789"/>
      <c r="BB112" s="789"/>
      <c r="BC112" s="789"/>
      <c r="BD112" s="789"/>
      <c r="BE112" s="789"/>
      <c r="BF112" s="789"/>
      <c r="BG112" s="789"/>
      <c r="BH112" s="789"/>
      <c r="BI112" s="789"/>
      <c r="BJ112" s="789"/>
      <c r="BK112" s="789"/>
      <c r="BL112" s="789"/>
      <c r="BM112" s="789"/>
      <c r="BN112" s="789"/>
      <c r="BO112" s="789"/>
      <c r="BP112" s="790"/>
      <c r="BQ112" s="791">
        <v>12427809</v>
      </c>
      <c r="BR112" s="792"/>
      <c r="BS112" s="792"/>
      <c r="BT112" s="792"/>
      <c r="BU112" s="792"/>
      <c r="BV112" s="792">
        <v>12180824</v>
      </c>
      <c r="BW112" s="792"/>
      <c r="BX112" s="792"/>
      <c r="BY112" s="792"/>
      <c r="BZ112" s="792"/>
      <c r="CA112" s="792">
        <v>11373881</v>
      </c>
      <c r="CB112" s="792"/>
      <c r="CC112" s="792"/>
      <c r="CD112" s="792"/>
      <c r="CE112" s="792"/>
      <c r="CF112" s="793">
        <v>71.900000000000006</v>
      </c>
      <c r="CG112" s="794"/>
      <c r="CH112" s="794"/>
      <c r="CI112" s="794"/>
      <c r="CJ112" s="794"/>
      <c r="CK112" s="982"/>
      <c r="CL112" s="983"/>
      <c r="CM112" s="788" t="s">
        <v>394</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210</v>
      </c>
      <c r="DH112" s="792"/>
      <c r="DI112" s="792"/>
      <c r="DJ112" s="792"/>
      <c r="DK112" s="792"/>
      <c r="DL112" s="792" t="s">
        <v>210</v>
      </c>
      <c r="DM112" s="792"/>
      <c r="DN112" s="792"/>
      <c r="DO112" s="792"/>
      <c r="DP112" s="792"/>
      <c r="DQ112" s="792" t="s">
        <v>210</v>
      </c>
      <c r="DR112" s="792"/>
      <c r="DS112" s="792"/>
      <c r="DT112" s="792"/>
      <c r="DU112" s="792"/>
      <c r="DV112" s="795" t="s">
        <v>210</v>
      </c>
      <c r="DW112" s="795"/>
      <c r="DX112" s="795"/>
      <c r="DY112" s="795"/>
      <c r="DZ112" s="796"/>
    </row>
    <row r="113" spans="1:130" s="48" customFormat="1" ht="26.25" customHeight="1" x14ac:dyDescent="0.2">
      <c r="A113" s="945"/>
      <c r="B113" s="946"/>
      <c r="C113" s="789" t="s">
        <v>479</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1434579</v>
      </c>
      <c r="AB113" s="782"/>
      <c r="AC113" s="782"/>
      <c r="AD113" s="782"/>
      <c r="AE113" s="783"/>
      <c r="AF113" s="784">
        <v>1411758</v>
      </c>
      <c r="AG113" s="782"/>
      <c r="AH113" s="782"/>
      <c r="AI113" s="782"/>
      <c r="AJ113" s="783"/>
      <c r="AK113" s="784">
        <v>1401888</v>
      </c>
      <c r="AL113" s="782"/>
      <c r="AM113" s="782"/>
      <c r="AN113" s="782"/>
      <c r="AO113" s="783"/>
      <c r="AP113" s="785">
        <v>8.9</v>
      </c>
      <c r="AQ113" s="786"/>
      <c r="AR113" s="786"/>
      <c r="AS113" s="786"/>
      <c r="AT113" s="787"/>
      <c r="AU113" s="976"/>
      <c r="AV113" s="977"/>
      <c r="AW113" s="977"/>
      <c r="AX113" s="977"/>
      <c r="AY113" s="977"/>
      <c r="AZ113" s="788" t="s">
        <v>214</v>
      </c>
      <c r="BA113" s="789"/>
      <c r="BB113" s="789"/>
      <c r="BC113" s="789"/>
      <c r="BD113" s="789"/>
      <c r="BE113" s="789"/>
      <c r="BF113" s="789"/>
      <c r="BG113" s="789"/>
      <c r="BH113" s="789"/>
      <c r="BI113" s="789"/>
      <c r="BJ113" s="789"/>
      <c r="BK113" s="789"/>
      <c r="BL113" s="789"/>
      <c r="BM113" s="789"/>
      <c r="BN113" s="789"/>
      <c r="BO113" s="789"/>
      <c r="BP113" s="790"/>
      <c r="BQ113" s="791">
        <v>136821</v>
      </c>
      <c r="BR113" s="792"/>
      <c r="BS113" s="792"/>
      <c r="BT113" s="792"/>
      <c r="BU113" s="792"/>
      <c r="BV113" s="792">
        <v>127287</v>
      </c>
      <c r="BW113" s="792"/>
      <c r="BX113" s="792"/>
      <c r="BY113" s="792"/>
      <c r="BZ113" s="792"/>
      <c r="CA113" s="792">
        <v>117565</v>
      </c>
      <c r="CB113" s="792"/>
      <c r="CC113" s="792"/>
      <c r="CD113" s="792"/>
      <c r="CE113" s="792"/>
      <c r="CF113" s="793">
        <v>0.7</v>
      </c>
      <c r="CG113" s="794"/>
      <c r="CH113" s="794"/>
      <c r="CI113" s="794"/>
      <c r="CJ113" s="794"/>
      <c r="CK113" s="982"/>
      <c r="CL113" s="983"/>
      <c r="CM113" s="788" t="s">
        <v>404</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210</v>
      </c>
      <c r="DH113" s="782"/>
      <c r="DI113" s="782"/>
      <c r="DJ113" s="782"/>
      <c r="DK113" s="783"/>
      <c r="DL113" s="784" t="s">
        <v>210</v>
      </c>
      <c r="DM113" s="782"/>
      <c r="DN113" s="782"/>
      <c r="DO113" s="782"/>
      <c r="DP113" s="783"/>
      <c r="DQ113" s="784" t="s">
        <v>210</v>
      </c>
      <c r="DR113" s="782"/>
      <c r="DS113" s="782"/>
      <c r="DT113" s="782"/>
      <c r="DU113" s="783"/>
      <c r="DV113" s="785" t="s">
        <v>210</v>
      </c>
      <c r="DW113" s="786"/>
      <c r="DX113" s="786"/>
      <c r="DY113" s="786"/>
      <c r="DZ113" s="787"/>
    </row>
    <row r="114" spans="1:130" s="48" customFormat="1" ht="26.25" customHeight="1" x14ac:dyDescent="0.2">
      <c r="A114" s="945"/>
      <c r="B114" s="946"/>
      <c r="C114" s="789" t="s">
        <v>480</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12175</v>
      </c>
      <c r="AB114" s="782"/>
      <c r="AC114" s="782"/>
      <c r="AD114" s="782"/>
      <c r="AE114" s="783"/>
      <c r="AF114" s="784">
        <v>12175</v>
      </c>
      <c r="AG114" s="782"/>
      <c r="AH114" s="782"/>
      <c r="AI114" s="782"/>
      <c r="AJ114" s="783"/>
      <c r="AK114" s="784">
        <v>12175</v>
      </c>
      <c r="AL114" s="782"/>
      <c r="AM114" s="782"/>
      <c r="AN114" s="782"/>
      <c r="AO114" s="783"/>
      <c r="AP114" s="785">
        <v>0.1</v>
      </c>
      <c r="AQ114" s="786"/>
      <c r="AR114" s="786"/>
      <c r="AS114" s="786"/>
      <c r="AT114" s="787"/>
      <c r="AU114" s="976"/>
      <c r="AV114" s="977"/>
      <c r="AW114" s="977"/>
      <c r="AX114" s="977"/>
      <c r="AY114" s="977"/>
      <c r="AZ114" s="788" t="s">
        <v>482</v>
      </c>
      <c r="BA114" s="789"/>
      <c r="BB114" s="789"/>
      <c r="BC114" s="789"/>
      <c r="BD114" s="789"/>
      <c r="BE114" s="789"/>
      <c r="BF114" s="789"/>
      <c r="BG114" s="789"/>
      <c r="BH114" s="789"/>
      <c r="BI114" s="789"/>
      <c r="BJ114" s="789"/>
      <c r="BK114" s="789"/>
      <c r="BL114" s="789"/>
      <c r="BM114" s="789"/>
      <c r="BN114" s="789"/>
      <c r="BO114" s="789"/>
      <c r="BP114" s="790"/>
      <c r="BQ114" s="791">
        <v>5069650</v>
      </c>
      <c r="BR114" s="792"/>
      <c r="BS114" s="792"/>
      <c r="BT114" s="792"/>
      <c r="BU114" s="792"/>
      <c r="BV114" s="792">
        <v>5063135</v>
      </c>
      <c r="BW114" s="792"/>
      <c r="BX114" s="792"/>
      <c r="BY114" s="792"/>
      <c r="BZ114" s="792"/>
      <c r="CA114" s="792">
        <v>5085971</v>
      </c>
      <c r="CB114" s="792"/>
      <c r="CC114" s="792"/>
      <c r="CD114" s="792"/>
      <c r="CE114" s="792"/>
      <c r="CF114" s="793">
        <v>32.1</v>
      </c>
      <c r="CG114" s="794"/>
      <c r="CH114" s="794"/>
      <c r="CI114" s="794"/>
      <c r="CJ114" s="794"/>
      <c r="CK114" s="982"/>
      <c r="CL114" s="983"/>
      <c r="CM114" s="788" t="s">
        <v>483</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210</v>
      </c>
      <c r="DH114" s="782"/>
      <c r="DI114" s="782"/>
      <c r="DJ114" s="782"/>
      <c r="DK114" s="783"/>
      <c r="DL114" s="784" t="s">
        <v>210</v>
      </c>
      <c r="DM114" s="782"/>
      <c r="DN114" s="782"/>
      <c r="DO114" s="782"/>
      <c r="DP114" s="783"/>
      <c r="DQ114" s="784" t="s">
        <v>210</v>
      </c>
      <c r="DR114" s="782"/>
      <c r="DS114" s="782"/>
      <c r="DT114" s="782"/>
      <c r="DU114" s="783"/>
      <c r="DV114" s="785" t="s">
        <v>210</v>
      </c>
      <c r="DW114" s="786"/>
      <c r="DX114" s="786"/>
      <c r="DY114" s="786"/>
      <c r="DZ114" s="787"/>
    </row>
    <row r="115" spans="1:130" s="48" customFormat="1" ht="26.25" customHeight="1" x14ac:dyDescent="0.2">
      <c r="A115" s="945"/>
      <c r="B115" s="946"/>
      <c r="C115" s="789" t="s">
        <v>374</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2837</v>
      </c>
      <c r="AB115" s="782"/>
      <c r="AC115" s="782"/>
      <c r="AD115" s="782"/>
      <c r="AE115" s="783"/>
      <c r="AF115" s="784">
        <v>2112</v>
      </c>
      <c r="AG115" s="782"/>
      <c r="AH115" s="782"/>
      <c r="AI115" s="782"/>
      <c r="AJ115" s="783"/>
      <c r="AK115" s="784">
        <v>1301</v>
      </c>
      <c r="AL115" s="782"/>
      <c r="AM115" s="782"/>
      <c r="AN115" s="782"/>
      <c r="AO115" s="783"/>
      <c r="AP115" s="785">
        <v>0</v>
      </c>
      <c r="AQ115" s="786"/>
      <c r="AR115" s="786"/>
      <c r="AS115" s="786"/>
      <c r="AT115" s="787"/>
      <c r="AU115" s="976"/>
      <c r="AV115" s="977"/>
      <c r="AW115" s="977"/>
      <c r="AX115" s="977"/>
      <c r="AY115" s="977"/>
      <c r="AZ115" s="788" t="s">
        <v>351</v>
      </c>
      <c r="BA115" s="789"/>
      <c r="BB115" s="789"/>
      <c r="BC115" s="789"/>
      <c r="BD115" s="789"/>
      <c r="BE115" s="789"/>
      <c r="BF115" s="789"/>
      <c r="BG115" s="789"/>
      <c r="BH115" s="789"/>
      <c r="BI115" s="789"/>
      <c r="BJ115" s="789"/>
      <c r="BK115" s="789"/>
      <c r="BL115" s="789"/>
      <c r="BM115" s="789"/>
      <c r="BN115" s="789"/>
      <c r="BO115" s="789"/>
      <c r="BP115" s="790"/>
      <c r="BQ115" s="791">
        <v>168</v>
      </c>
      <c r="BR115" s="792"/>
      <c r="BS115" s="792"/>
      <c r="BT115" s="792"/>
      <c r="BU115" s="792"/>
      <c r="BV115" s="792">
        <v>395</v>
      </c>
      <c r="BW115" s="792"/>
      <c r="BX115" s="792"/>
      <c r="BY115" s="792"/>
      <c r="BZ115" s="792"/>
      <c r="CA115" s="792">
        <v>364</v>
      </c>
      <c r="CB115" s="792"/>
      <c r="CC115" s="792"/>
      <c r="CD115" s="792"/>
      <c r="CE115" s="792"/>
      <c r="CF115" s="793">
        <v>0</v>
      </c>
      <c r="CG115" s="794"/>
      <c r="CH115" s="794"/>
      <c r="CI115" s="794"/>
      <c r="CJ115" s="794"/>
      <c r="CK115" s="982"/>
      <c r="CL115" s="983"/>
      <c r="CM115" s="788" t="s">
        <v>32</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210</v>
      </c>
      <c r="DH115" s="782"/>
      <c r="DI115" s="782"/>
      <c r="DJ115" s="782"/>
      <c r="DK115" s="783"/>
      <c r="DL115" s="784" t="s">
        <v>210</v>
      </c>
      <c r="DM115" s="782"/>
      <c r="DN115" s="782"/>
      <c r="DO115" s="782"/>
      <c r="DP115" s="783"/>
      <c r="DQ115" s="784" t="s">
        <v>210</v>
      </c>
      <c r="DR115" s="782"/>
      <c r="DS115" s="782"/>
      <c r="DT115" s="782"/>
      <c r="DU115" s="783"/>
      <c r="DV115" s="785" t="s">
        <v>210</v>
      </c>
      <c r="DW115" s="786"/>
      <c r="DX115" s="786"/>
      <c r="DY115" s="786"/>
      <c r="DZ115" s="787"/>
    </row>
    <row r="116" spans="1:130" s="48" customFormat="1" ht="26.25" customHeight="1" x14ac:dyDescent="0.2">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210</v>
      </c>
      <c r="AB116" s="782"/>
      <c r="AC116" s="782"/>
      <c r="AD116" s="782"/>
      <c r="AE116" s="783"/>
      <c r="AF116" s="784" t="s">
        <v>210</v>
      </c>
      <c r="AG116" s="782"/>
      <c r="AH116" s="782"/>
      <c r="AI116" s="782"/>
      <c r="AJ116" s="783"/>
      <c r="AK116" s="784" t="s">
        <v>210</v>
      </c>
      <c r="AL116" s="782"/>
      <c r="AM116" s="782"/>
      <c r="AN116" s="782"/>
      <c r="AO116" s="783"/>
      <c r="AP116" s="785" t="s">
        <v>210</v>
      </c>
      <c r="AQ116" s="786"/>
      <c r="AR116" s="786"/>
      <c r="AS116" s="786"/>
      <c r="AT116" s="787"/>
      <c r="AU116" s="976"/>
      <c r="AV116" s="977"/>
      <c r="AW116" s="977"/>
      <c r="AX116" s="977"/>
      <c r="AY116" s="977"/>
      <c r="AZ116" s="799" t="s">
        <v>231</v>
      </c>
      <c r="BA116" s="800"/>
      <c r="BB116" s="800"/>
      <c r="BC116" s="800"/>
      <c r="BD116" s="800"/>
      <c r="BE116" s="800"/>
      <c r="BF116" s="800"/>
      <c r="BG116" s="800"/>
      <c r="BH116" s="800"/>
      <c r="BI116" s="800"/>
      <c r="BJ116" s="800"/>
      <c r="BK116" s="800"/>
      <c r="BL116" s="800"/>
      <c r="BM116" s="800"/>
      <c r="BN116" s="800"/>
      <c r="BO116" s="800"/>
      <c r="BP116" s="801"/>
      <c r="BQ116" s="791" t="s">
        <v>210</v>
      </c>
      <c r="BR116" s="792"/>
      <c r="BS116" s="792"/>
      <c r="BT116" s="792"/>
      <c r="BU116" s="792"/>
      <c r="BV116" s="792" t="s">
        <v>210</v>
      </c>
      <c r="BW116" s="792"/>
      <c r="BX116" s="792"/>
      <c r="BY116" s="792"/>
      <c r="BZ116" s="792"/>
      <c r="CA116" s="792" t="s">
        <v>210</v>
      </c>
      <c r="CB116" s="792"/>
      <c r="CC116" s="792"/>
      <c r="CD116" s="792"/>
      <c r="CE116" s="792"/>
      <c r="CF116" s="793" t="s">
        <v>210</v>
      </c>
      <c r="CG116" s="794"/>
      <c r="CH116" s="794"/>
      <c r="CI116" s="794"/>
      <c r="CJ116" s="794"/>
      <c r="CK116" s="982"/>
      <c r="CL116" s="983"/>
      <c r="CM116" s="788" t="s">
        <v>11</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210</v>
      </c>
      <c r="DH116" s="782"/>
      <c r="DI116" s="782"/>
      <c r="DJ116" s="782"/>
      <c r="DK116" s="783"/>
      <c r="DL116" s="784" t="s">
        <v>210</v>
      </c>
      <c r="DM116" s="782"/>
      <c r="DN116" s="782"/>
      <c r="DO116" s="782"/>
      <c r="DP116" s="783"/>
      <c r="DQ116" s="784" t="s">
        <v>210</v>
      </c>
      <c r="DR116" s="782"/>
      <c r="DS116" s="782"/>
      <c r="DT116" s="782"/>
      <c r="DU116" s="783"/>
      <c r="DV116" s="785" t="s">
        <v>210</v>
      </c>
      <c r="DW116" s="786"/>
      <c r="DX116" s="786"/>
      <c r="DY116" s="786"/>
      <c r="DZ116" s="787"/>
    </row>
    <row r="117" spans="1:130" s="48" customFormat="1" ht="26.25" customHeight="1" x14ac:dyDescent="0.2">
      <c r="A117" s="756" t="s">
        <v>277</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329</v>
      </c>
      <c r="Z117" s="758"/>
      <c r="AA117" s="803">
        <v>5647518</v>
      </c>
      <c r="AB117" s="804"/>
      <c r="AC117" s="804"/>
      <c r="AD117" s="804"/>
      <c r="AE117" s="805"/>
      <c r="AF117" s="806">
        <v>5672534</v>
      </c>
      <c r="AG117" s="804"/>
      <c r="AH117" s="804"/>
      <c r="AI117" s="804"/>
      <c r="AJ117" s="805"/>
      <c r="AK117" s="806">
        <v>5939000</v>
      </c>
      <c r="AL117" s="804"/>
      <c r="AM117" s="804"/>
      <c r="AN117" s="804"/>
      <c r="AO117" s="805"/>
      <c r="AP117" s="807"/>
      <c r="AQ117" s="808"/>
      <c r="AR117" s="808"/>
      <c r="AS117" s="808"/>
      <c r="AT117" s="809"/>
      <c r="AU117" s="976"/>
      <c r="AV117" s="977"/>
      <c r="AW117" s="977"/>
      <c r="AX117" s="977"/>
      <c r="AY117" s="977"/>
      <c r="AZ117" s="810" t="s">
        <v>484</v>
      </c>
      <c r="BA117" s="811"/>
      <c r="BB117" s="811"/>
      <c r="BC117" s="811"/>
      <c r="BD117" s="811"/>
      <c r="BE117" s="811"/>
      <c r="BF117" s="811"/>
      <c r="BG117" s="811"/>
      <c r="BH117" s="811"/>
      <c r="BI117" s="811"/>
      <c r="BJ117" s="811"/>
      <c r="BK117" s="811"/>
      <c r="BL117" s="811"/>
      <c r="BM117" s="811"/>
      <c r="BN117" s="811"/>
      <c r="BO117" s="811"/>
      <c r="BP117" s="812"/>
      <c r="BQ117" s="791" t="s">
        <v>210</v>
      </c>
      <c r="BR117" s="792"/>
      <c r="BS117" s="792"/>
      <c r="BT117" s="792"/>
      <c r="BU117" s="792"/>
      <c r="BV117" s="792" t="s">
        <v>210</v>
      </c>
      <c r="BW117" s="792"/>
      <c r="BX117" s="792"/>
      <c r="BY117" s="792"/>
      <c r="BZ117" s="792"/>
      <c r="CA117" s="792" t="s">
        <v>210</v>
      </c>
      <c r="CB117" s="792"/>
      <c r="CC117" s="792"/>
      <c r="CD117" s="792"/>
      <c r="CE117" s="792"/>
      <c r="CF117" s="793" t="s">
        <v>210</v>
      </c>
      <c r="CG117" s="794"/>
      <c r="CH117" s="794"/>
      <c r="CI117" s="794"/>
      <c r="CJ117" s="794"/>
      <c r="CK117" s="982"/>
      <c r="CL117" s="983"/>
      <c r="CM117" s="788" t="s">
        <v>344</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210</v>
      </c>
      <c r="DH117" s="782"/>
      <c r="DI117" s="782"/>
      <c r="DJ117" s="782"/>
      <c r="DK117" s="783"/>
      <c r="DL117" s="784" t="s">
        <v>210</v>
      </c>
      <c r="DM117" s="782"/>
      <c r="DN117" s="782"/>
      <c r="DO117" s="782"/>
      <c r="DP117" s="783"/>
      <c r="DQ117" s="784" t="s">
        <v>210</v>
      </c>
      <c r="DR117" s="782"/>
      <c r="DS117" s="782"/>
      <c r="DT117" s="782"/>
      <c r="DU117" s="783"/>
      <c r="DV117" s="785" t="s">
        <v>210</v>
      </c>
      <c r="DW117" s="786"/>
      <c r="DX117" s="786"/>
      <c r="DY117" s="786"/>
      <c r="DZ117" s="787"/>
    </row>
    <row r="118" spans="1:130" s="48" customFormat="1" ht="26.25" customHeight="1" x14ac:dyDescent="0.2">
      <c r="A118" s="756" t="s">
        <v>95</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434</v>
      </c>
      <c r="AB118" s="757"/>
      <c r="AC118" s="757"/>
      <c r="AD118" s="757"/>
      <c r="AE118" s="758"/>
      <c r="AF118" s="759" t="s">
        <v>473</v>
      </c>
      <c r="AG118" s="757"/>
      <c r="AH118" s="757"/>
      <c r="AI118" s="757"/>
      <c r="AJ118" s="758"/>
      <c r="AK118" s="759" t="s">
        <v>389</v>
      </c>
      <c r="AL118" s="757"/>
      <c r="AM118" s="757"/>
      <c r="AN118" s="757"/>
      <c r="AO118" s="758"/>
      <c r="AP118" s="759" t="s">
        <v>467</v>
      </c>
      <c r="AQ118" s="757"/>
      <c r="AR118" s="757"/>
      <c r="AS118" s="757"/>
      <c r="AT118" s="760"/>
      <c r="AU118" s="976"/>
      <c r="AV118" s="977"/>
      <c r="AW118" s="977"/>
      <c r="AX118" s="977"/>
      <c r="AY118" s="977"/>
      <c r="AZ118" s="813" t="s">
        <v>485</v>
      </c>
      <c r="BA118" s="797"/>
      <c r="BB118" s="797"/>
      <c r="BC118" s="797"/>
      <c r="BD118" s="797"/>
      <c r="BE118" s="797"/>
      <c r="BF118" s="797"/>
      <c r="BG118" s="797"/>
      <c r="BH118" s="797"/>
      <c r="BI118" s="797"/>
      <c r="BJ118" s="797"/>
      <c r="BK118" s="797"/>
      <c r="BL118" s="797"/>
      <c r="BM118" s="797"/>
      <c r="BN118" s="797"/>
      <c r="BO118" s="797"/>
      <c r="BP118" s="798"/>
      <c r="BQ118" s="814" t="s">
        <v>210</v>
      </c>
      <c r="BR118" s="815"/>
      <c r="BS118" s="815"/>
      <c r="BT118" s="815"/>
      <c r="BU118" s="815"/>
      <c r="BV118" s="815" t="s">
        <v>210</v>
      </c>
      <c r="BW118" s="815"/>
      <c r="BX118" s="815"/>
      <c r="BY118" s="815"/>
      <c r="BZ118" s="815"/>
      <c r="CA118" s="815" t="s">
        <v>210</v>
      </c>
      <c r="CB118" s="815"/>
      <c r="CC118" s="815"/>
      <c r="CD118" s="815"/>
      <c r="CE118" s="815"/>
      <c r="CF118" s="793" t="s">
        <v>210</v>
      </c>
      <c r="CG118" s="794"/>
      <c r="CH118" s="794"/>
      <c r="CI118" s="794"/>
      <c r="CJ118" s="794"/>
      <c r="CK118" s="982"/>
      <c r="CL118" s="983"/>
      <c r="CM118" s="788" t="s">
        <v>486</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210</v>
      </c>
      <c r="DH118" s="782"/>
      <c r="DI118" s="782"/>
      <c r="DJ118" s="782"/>
      <c r="DK118" s="783"/>
      <c r="DL118" s="784" t="s">
        <v>210</v>
      </c>
      <c r="DM118" s="782"/>
      <c r="DN118" s="782"/>
      <c r="DO118" s="782"/>
      <c r="DP118" s="783"/>
      <c r="DQ118" s="784" t="s">
        <v>210</v>
      </c>
      <c r="DR118" s="782"/>
      <c r="DS118" s="782"/>
      <c r="DT118" s="782"/>
      <c r="DU118" s="783"/>
      <c r="DV118" s="785" t="s">
        <v>210</v>
      </c>
      <c r="DW118" s="786"/>
      <c r="DX118" s="786"/>
      <c r="DY118" s="786"/>
      <c r="DZ118" s="787"/>
    </row>
    <row r="119" spans="1:130" s="48" customFormat="1" ht="26.25" customHeight="1" x14ac:dyDescent="0.2">
      <c r="A119" s="986" t="s">
        <v>385</v>
      </c>
      <c r="B119" s="981"/>
      <c r="C119" s="772" t="s">
        <v>66</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210</v>
      </c>
      <c r="AB119" s="766"/>
      <c r="AC119" s="766"/>
      <c r="AD119" s="766"/>
      <c r="AE119" s="767"/>
      <c r="AF119" s="768" t="s">
        <v>210</v>
      </c>
      <c r="AG119" s="766"/>
      <c r="AH119" s="766"/>
      <c r="AI119" s="766"/>
      <c r="AJ119" s="767"/>
      <c r="AK119" s="768" t="s">
        <v>210</v>
      </c>
      <c r="AL119" s="766"/>
      <c r="AM119" s="766"/>
      <c r="AN119" s="766"/>
      <c r="AO119" s="767"/>
      <c r="AP119" s="769" t="s">
        <v>210</v>
      </c>
      <c r="AQ119" s="770"/>
      <c r="AR119" s="770"/>
      <c r="AS119" s="770"/>
      <c r="AT119" s="771"/>
      <c r="AU119" s="978"/>
      <c r="AV119" s="979"/>
      <c r="AW119" s="979"/>
      <c r="AX119" s="979"/>
      <c r="AY119" s="979"/>
      <c r="AZ119" s="69" t="s">
        <v>277</v>
      </c>
      <c r="BA119" s="69"/>
      <c r="BB119" s="69"/>
      <c r="BC119" s="69"/>
      <c r="BD119" s="69"/>
      <c r="BE119" s="69"/>
      <c r="BF119" s="69"/>
      <c r="BG119" s="69"/>
      <c r="BH119" s="69"/>
      <c r="BI119" s="69"/>
      <c r="BJ119" s="69"/>
      <c r="BK119" s="69"/>
      <c r="BL119" s="69"/>
      <c r="BM119" s="69"/>
      <c r="BN119" s="69"/>
      <c r="BO119" s="802" t="s">
        <v>172</v>
      </c>
      <c r="BP119" s="816"/>
      <c r="BQ119" s="814">
        <v>53613237</v>
      </c>
      <c r="BR119" s="815"/>
      <c r="BS119" s="815"/>
      <c r="BT119" s="815"/>
      <c r="BU119" s="815"/>
      <c r="BV119" s="815">
        <v>52847502</v>
      </c>
      <c r="BW119" s="815"/>
      <c r="BX119" s="815"/>
      <c r="BY119" s="815"/>
      <c r="BZ119" s="815"/>
      <c r="CA119" s="815">
        <v>50662909</v>
      </c>
      <c r="CB119" s="815"/>
      <c r="CC119" s="815"/>
      <c r="CD119" s="815"/>
      <c r="CE119" s="815"/>
      <c r="CF119" s="817"/>
      <c r="CG119" s="818"/>
      <c r="CH119" s="818"/>
      <c r="CI119" s="818"/>
      <c r="CJ119" s="819"/>
      <c r="CK119" s="984"/>
      <c r="CL119" s="985"/>
      <c r="CM119" s="813" t="s">
        <v>487</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v>49845</v>
      </c>
      <c r="DH119" s="821"/>
      <c r="DI119" s="821"/>
      <c r="DJ119" s="821"/>
      <c r="DK119" s="822"/>
      <c r="DL119" s="823">
        <v>44025</v>
      </c>
      <c r="DM119" s="821"/>
      <c r="DN119" s="821"/>
      <c r="DO119" s="821"/>
      <c r="DP119" s="822"/>
      <c r="DQ119" s="823">
        <v>40337</v>
      </c>
      <c r="DR119" s="821"/>
      <c r="DS119" s="821"/>
      <c r="DT119" s="821"/>
      <c r="DU119" s="822"/>
      <c r="DV119" s="824">
        <v>0.3</v>
      </c>
      <c r="DW119" s="825"/>
      <c r="DX119" s="825"/>
      <c r="DY119" s="825"/>
      <c r="DZ119" s="826"/>
    </row>
    <row r="120" spans="1:130" s="48" customFormat="1" ht="26.25" customHeight="1" x14ac:dyDescent="0.2">
      <c r="A120" s="987"/>
      <c r="B120" s="983"/>
      <c r="C120" s="788" t="s">
        <v>145</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210</v>
      </c>
      <c r="AB120" s="782"/>
      <c r="AC120" s="782"/>
      <c r="AD120" s="782"/>
      <c r="AE120" s="783"/>
      <c r="AF120" s="784" t="s">
        <v>210</v>
      </c>
      <c r="AG120" s="782"/>
      <c r="AH120" s="782"/>
      <c r="AI120" s="782"/>
      <c r="AJ120" s="783"/>
      <c r="AK120" s="784" t="s">
        <v>210</v>
      </c>
      <c r="AL120" s="782"/>
      <c r="AM120" s="782"/>
      <c r="AN120" s="782"/>
      <c r="AO120" s="783"/>
      <c r="AP120" s="785" t="s">
        <v>210</v>
      </c>
      <c r="AQ120" s="786"/>
      <c r="AR120" s="786"/>
      <c r="AS120" s="786"/>
      <c r="AT120" s="787"/>
      <c r="AU120" s="949" t="s">
        <v>476</v>
      </c>
      <c r="AV120" s="950"/>
      <c r="AW120" s="950"/>
      <c r="AX120" s="950"/>
      <c r="AY120" s="951"/>
      <c r="AZ120" s="772" t="s">
        <v>224</v>
      </c>
      <c r="BA120" s="763"/>
      <c r="BB120" s="763"/>
      <c r="BC120" s="763"/>
      <c r="BD120" s="763"/>
      <c r="BE120" s="763"/>
      <c r="BF120" s="763"/>
      <c r="BG120" s="763"/>
      <c r="BH120" s="763"/>
      <c r="BI120" s="763"/>
      <c r="BJ120" s="763"/>
      <c r="BK120" s="763"/>
      <c r="BL120" s="763"/>
      <c r="BM120" s="763"/>
      <c r="BN120" s="763"/>
      <c r="BO120" s="763"/>
      <c r="BP120" s="764"/>
      <c r="BQ120" s="773">
        <v>28222104</v>
      </c>
      <c r="BR120" s="774"/>
      <c r="BS120" s="774"/>
      <c r="BT120" s="774"/>
      <c r="BU120" s="774"/>
      <c r="BV120" s="774">
        <v>29359296</v>
      </c>
      <c r="BW120" s="774"/>
      <c r="BX120" s="774"/>
      <c r="BY120" s="774"/>
      <c r="BZ120" s="774"/>
      <c r="CA120" s="774">
        <v>29641570</v>
      </c>
      <c r="CB120" s="774"/>
      <c r="CC120" s="774"/>
      <c r="CD120" s="774"/>
      <c r="CE120" s="774"/>
      <c r="CF120" s="775">
        <v>187.3</v>
      </c>
      <c r="CG120" s="776"/>
      <c r="CH120" s="776"/>
      <c r="CI120" s="776"/>
      <c r="CJ120" s="776"/>
      <c r="CK120" s="957" t="s">
        <v>202</v>
      </c>
      <c r="CL120" s="958"/>
      <c r="CM120" s="958"/>
      <c r="CN120" s="958"/>
      <c r="CO120" s="959"/>
      <c r="CP120" s="827" t="s">
        <v>128</v>
      </c>
      <c r="CQ120" s="828"/>
      <c r="CR120" s="828"/>
      <c r="CS120" s="828"/>
      <c r="CT120" s="828"/>
      <c r="CU120" s="828"/>
      <c r="CV120" s="828"/>
      <c r="CW120" s="828"/>
      <c r="CX120" s="828"/>
      <c r="CY120" s="828"/>
      <c r="CZ120" s="828"/>
      <c r="DA120" s="828"/>
      <c r="DB120" s="828"/>
      <c r="DC120" s="828"/>
      <c r="DD120" s="828"/>
      <c r="DE120" s="828"/>
      <c r="DF120" s="829"/>
      <c r="DG120" s="773">
        <v>9252232</v>
      </c>
      <c r="DH120" s="774"/>
      <c r="DI120" s="774"/>
      <c r="DJ120" s="774"/>
      <c r="DK120" s="774"/>
      <c r="DL120" s="774">
        <v>8687517</v>
      </c>
      <c r="DM120" s="774"/>
      <c r="DN120" s="774"/>
      <c r="DO120" s="774"/>
      <c r="DP120" s="774"/>
      <c r="DQ120" s="774">
        <v>7509678</v>
      </c>
      <c r="DR120" s="774"/>
      <c r="DS120" s="774"/>
      <c r="DT120" s="774"/>
      <c r="DU120" s="774"/>
      <c r="DV120" s="777">
        <v>47.5</v>
      </c>
      <c r="DW120" s="777"/>
      <c r="DX120" s="777"/>
      <c r="DY120" s="777"/>
      <c r="DZ120" s="778"/>
    </row>
    <row r="121" spans="1:130" s="48" customFormat="1" ht="26.25" customHeight="1" x14ac:dyDescent="0.2">
      <c r="A121" s="987"/>
      <c r="B121" s="983"/>
      <c r="C121" s="810" t="s">
        <v>144</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210</v>
      </c>
      <c r="AB121" s="782"/>
      <c r="AC121" s="782"/>
      <c r="AD121" s="782"/>
      <c r="AE121" s="783"/>
      <c r="AF121" s="784" t="s">
        <v>210</v>
      </c>
      <c r="AG121" s="782"/>
      <c r="AH121" s="782"/>
      <c r="AI121" s="782"/>
      <c r="AJ121" s="783"/>
      <c r="AK121" s="784" t="s">
        <v>210</v>
      </c>
      <c r="AL121" s="782"/>
      <c r="AM121" s="782"/>
      <c r="AN121" s="782"/>
      <c r="AO121" s="783"/>
      <c r="AP121" s="785" t="s">
        <v>210</v>
      </c>
      <c r="AQ121" s="786"/>
      <c r="AR121" s="786"/>
      <c r="AS121" s="786"/>
      <c r="AT121" s="787"/>
      <c r="AU121" s="952"/>
      <c r="AV121" s="953"/>
      <c r="AW121" s="953"/>
      <c r="AX121" s="953"/>
      <c r="AY121" s="954"/>
      <c r="AZ121" s="788" t="s">
        <v>488</v>
      </c>
      <c r="BA121" s="789"/>
      <c r="BB121" s="789"/>
      <c r="BC121" s="789"/>
      <c r="BD121" s="789"/>
      <c r="BE121" s="789"/>
      <c r="BF121" s="789"/>
      <c r="BG121" s="789"/>
      <c r="BH121" s="789"/>
      <c r="BI121" s="789"/>
      <c r="BJ121" s="789"/>
      <c r="BK121" s="789"/>
      <c r="BL121" s="789"/>
      <c r="BM121" s="789"/>
      <c r="BN121" s="789"/>
      <c r="BO121" s="789"/>
      <c r="BP121" s="790"/>
      <c r="BQ121" s="791">
        <v>279483</v>
      </c>
      <c r="BR121" s="792"/>
      <c r="BS121" s="792"/>
      <c r="BT121" s="792"/>
      <c r="BU121" s="792"/>
      <c r="BV121" s="792">
        <v>233186</v>
      </c>
      <c r="BW121" s="792"/>
      <c r="BX121" s="792"/>
      <c r="BY121" s="792"/>
      <c r="BZ121" s="792"/>
      <c r="CA121" s="792">
        <v>189985</v>
      </c>
      <c r="CB121" s="792"/>
      <c r="CC121" s="792"/>
      <c r="CD121" s="792"/>
      <c r="CE121" s="792"/>
      <c r="CF121" s="793">
        <v>1.2</v>
      </c>
      <c r="CG121" s="794"/>
      <c r="CH121" s="794"/>
      <c r="CI121" s="794"/>
      <c r="CJ121" s="794"/>
      <c r="CK121" s="960"/>
      <c r="CL121" s="961"/>
      <c r="CM121" s="961"/>
      <c r="CN121" s="961"/>
      <c r="CO121" s="962"/>
      <c r="CP121" s="830" t="s">
        <v>461</v>
      </c>
      <c r="CQ121" s="831"/>
      <c r="CR121" s="831"/>
      <c r="CS121" s="831"/>
      <c r="CT121" s="831"/>
      <c r="CU121" s="831"/>
      <c r="CV121" s="831"/>
      <c r="CW121" s="831"/>
      <c r="CX121" s="831"/>
      <c r="CY121" s="831"/>
      <c r="CZ121" s="831"/>
      <c r="DA121" s="831"/>
      <c r="DB121" s="831"/>
      <c r="DC121" s="831"/>
      <c r="DD121" s="831"/>
      <c r="DE121" s="831"/>
      <c r="DF121" s="832"/>
      <c r="DG121" s="791">
        <v>2086401</v>
      </c>
      <c r="DH121" s="792"/>
      <c r="DI121" s="792"/>
      <c r="DJ121" s="792"/>
      <c r="DK121" s="792"/>
      <c r="DL121" s="792">
        <v>2471811</v>
      </c>
      <c r="DM121" s="792"/>
      <c r="DN121" s="792"/>
      <c r="DO121" s="792"/>
      <c r="DP121" s="792"/>
      <c r="DQ121" s="792">
        <v>2937820</v>
      </c>
      <c r="DR121" s="792"/>
      <c r="DS121" s="792"/>
      <c r="DT121" s="792"/>
      <c r="DU121" s="792"/>
      <c r="DV121" s="795">
        <v>18.600000000000001</v>
      </c>
      <c r="DW121" s="795"/>
      <c r="DX121" s="795"/>
      <c r="DY121" s="795"/>
      <c r="DZ121" s="796"/>
    </row>
    <row r="122" spans="1:130" s="48" customFormat="1" ht="26.25" customHeight="1" x14ac:dyDescent="0.2">
      <c r="A122" s="987"/>
      <c r="B122" s="983"/>
      <c r="C122" s="788" t="s">
        <v>483</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210</v>
      </c>
      <c r="AB122" s="782"/>
      <c r="AC122" s="782"/>
      <c r="AD122" s="782"/>
      <c r="AE122" s="783"/>
      <c r="AF122" s="784" t="s">
        <v>210</v>
      </c>
      <c r="AG122" s="782"/>
      <c r="AH122" s="782"/>
      <c r="AI122" s="782"/>
      <c r="AJ122" s="783"/>
      <c r="AK122" s="784" t="s">
        <v>210</v>
      </c>
      <c r="AL122" s="782"/>
      <c r="AM122" s="782"/>
      <c r="AN122" s="782"/>
      <c r="AO122" s="783"/>
      <c r="AP122" s="785" t="s">
        <v>210</v>
      </c>
      <c r="AQ122" s="786"/>
      <c r="AR122" s="786"/>
      <c r="AS122" s="786"/>
      <c r="AT122" s="787"/>
      <c r="AU122" s="952"/>
      <c r="AV122" s="953"/>
      <c r="AW122" s="953"/>
      <c r="AX122" s="953"/>
      <c r="AY122" s="954"/>
      <c r="AZ122" s="813" t="s">
        <v>490</v>
      </c>
      <c r="BA122" s="797"/>
      <c r="BB122" s="797"/>
      <c r="BC122" s="797"/>
      <c r="BD122" s="797"/>
      <c r="BE122" s="797"/>
      <c r="BF122" s="797"/>
      <c r="BG122" s="797"/>
      <c r="BH122" s="797"/>
      <c r="BI122" s="797"/>
      <c r="BJ122" s="797"/>
      <c r="BK122" s="797"/>
      <c r="BL122" s="797"/>
      <c r="BM122" s="797"/>
      <c r="BN122" s="797"/>
      <c r="BO122" s="797"/>
      <c r="BP122" s="798"/>
      <c r="BQ122" s="814">
        <v>36526595</v>
      </c>
      <c r="BR122" s="815"/>
      <c r="BS122" s="815"/>
      <c r="BT122" s="815"/>
      <c r="BU122" s="815"/>
      <c r="BV122" s="815">
        <v>36138514</v>
      </c>
      <c r="BW122" s="815"/>
      <c r="BX122" s="815"/>
      <c r="BY122" s="815"/>
      <c r="BZ122" s="815"/>
      <c r="CA122" s="815">
        <v>35234496</v>
      </c>
      <c r="CB122" s="815"/>
      <c r="CC122" s="815"/>
      <c r="CD122" s="815"/>
      <c r="CE122" s="815"/>
      <c r="CF122" s="833">
        <v>222.7</v>
      </c>
      <c r="CG122" s="834"/>
      <c r="CH122" s="834"/>
      <c r="CI122" s="834"/>
      <c r="CJ122" s="834"/>
      <c r="CK122" s="960"/>
      <c r="CL122" s="961"/>
      <c r="CM122" s="961"/>
      <c r="CN122" s="961"/>
      <c r="CO122" s="962"/>
      <c r="CP122" s="830" t="s">
        <v>464</v>
      </c>
      <c r="CQ122" s="831"/>
      <c r="CR122" s="831"/>
      <c r="CS122" s="831"/>
      <c r="CT122" s="831"/>
      <c r="CU122" s="831"/>
      <c r="CV122" s="831"/>
      <c r="CW122" s="831"/>
      <c r="CX122" s="831"/>
      <c r="CY122" s="831"/>
      <c r="CZ122" s="831"/>
      <c r="DA122" s="831"/>
      <c r="DB122" s="831"/>
      <c r="DC122" s="831"/>
      <c r="DD122" s="831"/>
      <c r="DE122" s="831"/>
      <c r="DF122" s="832"/>
      <c r="DG122" s="791">
        <v>771405</v>
      </c>
      <c r="DH122" s="792"/>
      <c r="DI122" s="792"/>
      <c r="DJ122" s="792"/>
      <c r="DK122" s="792"/>
      <c r="DL122" s="792">
        <v>731892</v>
      </c>
      <c r="DM122" s="792"/>
      <c r="DN122" s="792"/>
      <c r="DO122" s="792"/>
      <c r="DP122" s="792"/>
      <c r="DQ122" s="792">
        <v>659277</v>
      </c>
      <c r="DR122" s="792"/>
      <c r="DS122" s="792"/>
      <c r="DT122" s="792"/>
      <c r="DU122" s="792"/>
      <c r="DV122" s="795">
        <v>4.2</v>
      </c>
      <c r="DW122" s="795"/>
      <c r="DX122" s="795"/>
      <c r="DY122" s="795"/>
      <c r="DZ122" s="796"/>
    </row>
    <row r="123" spans="1:130" s="48" customFormat="1" ht="26.25" customHeight="1" x14ac:dyDescent="0.2">
      <c r="A123" s="987"/>
      <c r="B123" s="983"/>
      <c r="C123" s="788" t="s">
        <v>11</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210</v>
      </c>
      <c r="AB123" s="782"/>
      <c r="AC123" s="782"/>
      <c r="AD123" s="782"/>
      <c r="AE123" s="783"/>
      <c r="AF123" s="784" t="s">
        <v>210</v>
      </c>
      <c r="AG123" s="782"/>
      <c r="AH123" s="782"/>
      <c r="AI123" s="782"/>
      <c r="AJ123" s="783"/>
      <c r="AK123" s="784" t="s">
        <v>210</v>
      </c>
      <c r="AL123" s="782"/>
      <c r="AM123" s="782"/>
      <c r="AN123" s="782"/>
      <c r="AO123" s="783"/>
      <c r="AP123" s="785" t="s">
        <v>210</v>
      </c>
      <c r="AQ123" s="786"/>
      <c r="AR123" s="786"/>
      <c r="AS123" s="786"/>
      <c r="AT123" s="787"/>
      <c r="AU123" s="955"/>
      <c r="AV123" s="956"/>
      <c r="AW123" s="956"/>
      <c r="AX123" s="956"/>
      <c r="AY123" s="956"/>
      <c r="AZ123" s="69" t="s">
        <v>277</v>
      </c>
      <c r="BA123" s="69"/>
      <c r="BB123" s="69"/>
      <c r="BC123" s="69"/>
      <c r="BD123" s="69"/>
      <c r="BE123" s="69"/>
      <c r="BF123" s="69"/>
      <c r="BG123" s="69"/>
      <c r="BH123" s="69"/>
      <c r="BI123" s="69"/>
      <c r="BJ123" s="69"/>
      <c r="BK123" s="69"/>
      <c r="BL123" s="69"/>
      <c r="BM123" s="69"/>
      <c r="BN123" s="69"/>
      <c r="BO123" s="802" t="s">
        <v>491</v>
      </c>
      <c r="BP123" s="816"/>
      <c r="BQ123" s="835">
        <v>65028182</v>
      </c>
      <c r="BR123" s="836"/>
      <c r="BS123" s="836"/>
      <c r="BT123" s="836"/>
      <c r="BU123" s="836"/>
      <c r="BV123" s="836">
        <v>65730996</v>
      </c>
      <c r="BW123" s="836"/>
      <c r="BX123" s="836"/>
      <c r="BY123" s="836"/>
      <c r="BZ123" s="836"/>
      <c r="CA123" s="836">
        <v>65066051</v>
      </c>
      <c r="CB123" s="836"/>
      <c r="CC123" s="836"/>
      <c r="CD123" s="836"/>
      <c r="CE123" s="836"/>
      <c r="CF123" s="817"/>
      <c r="CG123" s="818"/>
      <c r="CH123" s="818"/>
      <c r="CI123" s="818"/>
      <c r="CJ123" s="819"/>
      <c r="CK123" s="960"/>
      <c r="CL123" s="961"/>
      <c r="CM123" s="961"/>
      <c r="CN123" s="961"/>
      <c r="CO123" s="962"/>
      <c r="CP123" s="830" t="s">
        <v>465</v>
      </c>
      <c r="CQ123" s="831"/>
      <c r="CR123" s="831"/>
      <c r="CS123" s="831"/>
      <c r="CT123" s="831"/>
      <c r="CU123" s="831"/>
      <c r="CV123" s="831"/>
      <c r="CW123" s="831"/>
      <c r="CX123" s="831"/>
      <c r="CY123" s="831"/>
      <c r="CZ123" s="831"/>
      <c r="DA123" s="831"/>
      <c r="DB123" s="831"/>
      <c r="DC123" s="831"/>
      <c r="DD123" s="831"/>
      <c r="DE123" s="831"/>
      <c r="DF123" s="832"/>
      <c r="DG123" s="781">
        <v>308467</v>
      </c>
      <c r="DH123" s="782"/>
      <c r="DI123" s="782"/>
      <c r="DJ123" s="782"/>
      <c r="DK123" s="783"/>
      <c r="DL123" s="784">
        <v>282349</v>
      </c>
      <c r="DM123" s="782"/>
      <c r="DN123" s="782"/>
      <c r="DO123" s="782"/>
      <c r="DP123" s="783"/>
      <c r="DQ123" s="784">
        <v>261912</v>
      </c>
      <c r="DR123" s="782"/>
      <c r="DS123" s="782"/>
      <c r="DT123" s="782"/>
      <c r="DU123" s="783"/>
      <c r="DV123" s="785">
        <v>1.7</v>
      </c>
      <c r="DW123" s="786"/>
      <c r="DX123" s="786"/>
      <c r="DY123" s="786"/>
      <c r="DZ123" s="787"/>
    </row>
    <row r="124" spans="1:130" s="48" customFormat="1" ht="26.25" customHeight="1" x14ac:dyDescent="0.2">
      <c r="A124" s="987"/>
      <c r="B124" s="983"/>
      <c r="C124" s="788" t="s">
        <v>344</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210</v>
      </c>
      <c r="AB124" s="782"/>
      <c r="AC124" s="782"/>
      <c r="AD124" s="782"/>
      <c r="AE124" s="783"/>
      <c r="AF124" s="784" t="s">
        <v>210</v>
      </c>
      <c r="AG124" s="782"/>
      <c r="AH124" s="782"/>
      <c r="AI124" s="782"/>
      <c r="AJ124" s="783"/>
      <c r="AK124" s="784" t="s">
        <v>210</v>
      </c>
      <c r="AL124" s="782"/>
      <c r="AM124" s="782"/>
      <c r="AN124" s="782"/>
      <c r="AO124" s="783"/>
      <c r="AP124" s="785" t="s">
        <v>210</v>
      </c>
      <c r="AQ124" s="786"/>
      <c r="AR124" s="786"/>
      <c r="AS124" s="786"/>
      <c r="AT124" s="787"/>
      <c r="AU124" s="837" t="s">
        <v>492</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t="s">
        <v>210</v>
      </c>
      <c r="BR124" s="841"/>
      <c r="BS124" s="841"/>
      <c r="BT124" s="841"/>
      <c r="BU124" s="841"/>
      <c r="BV124" s="841" t="s">
        <v>210</v>
      </c>
      <c r="BW124" s="841"/>
      <c r="BX124" s="841"/>
      <c r="BY124" s="841"/>
      <c r="BZ124" s="841"/>
      <c r="CA124" s="841" t="s">
        <v>210</v>
      </c>
      <c r="CB124" s="841"/>
      <c r="CC124" s="841"/>
      <c r="CD124" s="841"/>
      <c r="CE124" s="841"/>
      <c r="CF124" s="842"/>
      <c r="CG124" s="843"/>
      <c r="CH124" s="843"/>
      <c r="CI124" s="843"/>
      <c r="CJ124" s="844"/>
      <c r="CK124" s="963"/>
      <c r="CL124" s="963"/>
      <c r="CM124" s="963"/>
      <c r="CN124" s="963"/>
      <c r="CO124" s="964"/>
      <c r="CP124" s="830" t="s">
        <v>493</v>
      </c>
      <c r="CQ124" s="831"/>
      <c r="CR124" s="831"/>
      <c r="CS124" s="831"/>
      <c r="CT124" s="831"/>
      <c r="CU124" s="831"/>
      <c r="CV124" s="831"/>
      <c r="CW124" s="831"/>
      <c r="CX124" s="831"/>
      <c r="CY124" s="831"/>
      <c r="CZ124" s="831"/>
      <c r="DA124" s="831"/>
      <c r="DB124" s="831"/>
      <c r="DC124" s="831"/>
      <c r="DD124" s="831"/>
      <c r="DE124" s="831"/>
      <c r="DF124" s="832"/>
      <c r="DG124" s="820">
        <v>9304</v>
      </c>
      <c r="DH124" s="821"/>
      <c r="DI124" s="821"/>
      <c r="DJ124" s="821"/>
      <c r="DK124" s="822"/>
      <c r="DL124" s="823">
        <v>7255</v>
      </c>
      <c r="DM124" s="821"/>
      <c r="DN124" s="821"/>
      <c r="DO124" s="821"/>
      <c r="DP124" s="822"/>
      <c r="DQ124" s="823">
        <v>5194</v>
      </c>
      <c r="DR124" s="821"/>
      <c r="DS124" s="821"/>
      <c r="DT124" s="821"/>
      <c r="DU124" s="822"/>
      <c r="DV124" s="824">
        <v>0</v>
      </c>
      <c r="DW124" s="825"/>
      <c r="DX124" s="825"/>
      <c r="DY124" s="825"/>
      <c r="DZ124" s="826"/>
    </row>
    <row r="125" spans="1:130" s="48" customFormat="1" ht="26.25" customHeight="1" x14ac:dyDescent="0.2">
      <c r="A125" s="987"/>
      <c r="B125" s="983"/>
      <c r="C125" s="788" t="s">
        <v>486</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210</v>
      </c>
      <c r="AB125" s="782"/>
      <c r="AC125" s="782"/>
      <c r="AD125" s="782"/>
      <c r="AE125" s="783"/>
      <c r="AF125" s="784" t="s">
        <v>210</v>
      </c>
      <c r="AG125" s="782"/>
      <c r="AH125" s="782"/>
      <c r="AI125" s="782"/>
      <c r="AJ125" s="783"/>
      <c r="AK125" s="784" t="s">
        <v>210</v>
      </c>
      <c r="AL125" s="782"/>
      <c r="AM125" s="782"/>
      <c r="AN125" s="782"/>
      <c r="AO125" s="783"/>
      <c r="AP125" s="785" t="s">
        <v>210</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496</v>
      </c>
      <c r="CL125" s="958"/>
      <c r="CM125" s="958"/>
      <c r="CN125" s="958"/>
      <c r="CO125" s="959"/>
      <c r="CP125" s="772" t="s">
        <v>147</v>
      </c>
      <c r="CQ125" s="763"/>
      <c r="CR125" s="763"/>
      <c r="CS125" s="763"/>
      <c r="CT125" s="763"/>
      <c r="CU125" s="763"/>
      <c r="CV125" s="763"/>
      <c r="CW125" s="763"/>
      <c r="CX125" s="763"/>
      <c r="CY125" s="763"/>
      <c r="CZ125" s="763"/>
      <c r="DA125" s="763"/>
      <c r="DB125" s="763"/>
      <c r="DC125" s="763"/>
      <c r="DD125" s="763"/>
      <c r="DE125" s="763"/>
      <c r="DF125" s="764"/>
      <c r="DG125" s="773" t="s">
        <v>210</v>
      </c>
      <c r="DH125" s="774"/>
      <c r="DI125" s="774"/>
      <c r="DJ125" s="774"/>
      <c r="DK125" s="774"/>
      <c r="DL125" s="774" t="s">
        <v>210</v>
      </c>
      <c r="DM125" s="774"/>
      <c r="DN125" s="774"/>
      <c r="DO125" s="774"/>
      <c r="DP125" s="774"/>
      <c r="DQ125" s="774" t="s">
        <v>210</v>
      </c>
      <c r="DR125" s="774"/>
      <c r="DS125" s="774"/>
      <c r="DT125" s="774"/>
      <c r="DU125" s="774"/>
      <c r="DV125" s="777" t="s">
        <v>210</v>
      </c>
      <c r="DW125" s="777"/>
      <c r="DX125" s="777"/>
      <c r="DY125" s="777"/>
      <c r="DZ125" s="778"/>
    </row>
    <row r="126" spans="1:130" s="48" customFormat="1" ht="26.25" customHeight="1" x14ac:dyDescent="0.2">
      <c r="A126" s="987"/>
      <c r="B126" s="983"/>
      <c r="C126" s="788" t="s">
        <v>487</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210</v>
      </c>
      <c r="AB126" s="782"/>
      <c r="AC126" s="782"/>
      <c r="AD126" s="782"/>
      <c r="AE126" s="783"/>
      <c r="AF126" s="784" t="s">
        <v>210</v>
      </c>
      <c r="AG126" s="782"/>
      <c r="AH126" s="782"/>
      <c r="AI126" s="782"/>
      <c r="AJ126" s="783"/>
      <c r="AK126" s="784" t="s">
        <v>210</v>
      </c>
      <c r="AL126" s="782"/>
      <c r="AM126" s="782"/>
      <c r="AN126" s="782"/>
      <c r="AO126" s="783"/>
      <c r="AP126" s="785" t="s">
        <v>210</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420</v>
      </c>
      <c r="CQ126" s="789"/>
      <c r="CR126" s="789"/>
      <c r="CS126" s="789"/>
      <c r="CT126" s="789"/>
      <c r="CU126" s="789"/>
      <c r="CV126" s="789"/>
      <c r="CW126" s="789"/>
      <c r="CX126" s="789"/>
      <c r="CY126" s="789"/>
      <c r="CZ126" s="789"/>
      <c r="DA126" s="789"/>
      <c r="DB126" s="789"/>
      <c r="DC126" s="789"/>
      <c r="DD126" s="789"/>
      <c r="DE126" s="789"/>
      <c r="DF126" s="790"/>
      <c r="DG126" s="791" t="s">
        <v>210</v>
      </c>
      <c r="DH126" s="792"/>
      <c r="DI126" s="792"/>
      <c r="DJ126" s="792"/>
      <c r="DK126" s="792"/>
      <c r="DL126" s="792" t="s">
        <v>210</v>
      </c>
      <c r="DM126" s="792"/>
      <c r="DN126" s="792"/>
      <c r="DO126" s="792"/>
      <c r="DP126" s="792"/>
      <c r="DQ126" s="792" t="s">
        <v>210</v>
      </c>
      <c r="DR126" s="792"/>
      <c r="DS126" s="792"/>
      <c r="DT126" s="792"/>
      <c r="DU126" s="792"/>
      <c r="DV126" s="795" t="s">
        <v>210</v>
      </c>
      <c r="DW126" s="795"/>
      <c r="DX126" s="795"/>
      <c r="DY126" s="795"/>
      <c r="DZ126" s="796"/>
    </row>
    <row r="127" spans="1:130" s="48" customFormat="1" ht="26.25" customHeight="1" x14ac:dyDescent="0.2">
      <c r="A127" s="988"/>
      <c r="B127" s="985"/>
      <c r="C127" s="813" t="s">
        <v>84</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v>2837</v>
      </c>
      <c r="AB127" s="782"/>
      <c r="AC127" s="782"/>
      <c r="AD127" s="782"/>
      <c r="AE127" s="783"/>
      <c r="AF127" s="784">
        <v>2112</v>
      </c>
      <c r="AG127" s="782"/>
      <c r="AH127" s="782"/>
      <c r="AI127" s="782"/>
      <c r="AJ127" s="783"/>
      <c r="AK127" s="784">
        <v>1301</v>
      </c>
      <c r="AL127" s="782"/>
      <c r="AM127" s="782"/>
      <c r="AN127" s="782"/>
      <c r="AO127" s="783"/>
      <c r="AP127" s="785">
        <v>0</v>
      </c>
      <c r="AQ127" s="786"/>
      <c r="AR127" s="786"/>
      <c r="AS127" s="786"/>
      <c r="AT127" s="787"/>
      <c r="AU127" s="56"/>
      <c r="AV127" s="56"/>
      <c r="AW127" s="56"/>
      <c r="AX127" s="845" t="s">
        <v>497</v>
      </c>
      <c r="AY127" s="846"/>
      <c r="AZ127" s="846"/>
      <c r="BA127" s="846"/>
      <c r="BB127" s="846"/>
      <c r="BC127" s="846"/>
      <c r="BD127" s="846"/>
      <c r="BE127" s="847"/>
      <c r="BF127" s="848" t="s">
        <v>127</v>
      </c>
      <c r="BG127" s="846"/>
      <c r="BH127" s="846"/>
      <c r="BI127" s="846"/>
      <c r="BJ127" s="846"/>
      <c r="BK127" s="846"/>
      <c r="BL127" s="847"/>
      <c r="BM127" s="848" t="s">
        <v>421</v>
      </c>
      <c r="BN127" s="846"/>
      <c r="BO127" s="846"/>
      <c r="BP127" s="846"/>
      <c r="BQ127" s="846"/>
      <c r="BR127" s="846"/>
      <c r="BS127" s="847"/>
      <c r="BT127" s="848" t="s">
        <v>409</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413</v>
      </c>
      <c r="CQ127" s="789"/>
      <c r="CR127" s="789"/>
      <c r="CS127" s="789"/>
      <c r="CT127" s="789"/>
      <c r="CU127" s="789"/>
      <c r="CV127" s="789"/>
      <c r="CW127" s="789"/>
      <c r="CX127" s="789"/>
      <c r="CY127" s="789"/>
      <c r="CZ127" s="789"/>
      <c r="DA127" s="789"/>
      <c r="DB127" s="789"/>
      <c r="DC127" s="789"/>
      <c r="DD127" s="789"/>
      <c r="DE127" s="789"/>
      <c r="DF127" s="790"/>
      <c r="DG127" s="791" t="s">
        <v>210</v>
      </c>
      <c r="DH127" s="792"/>
      <c r="DI127" s="792"/>
      <c r="DJ127" s="792"/>
      <c r="DK127" s="792"/>
      <c r="DL127" s="792" t="s">
        <v>210</v>
      </c>
      <c r="DM127" s="792"/>
      <c r="DN127" s="792"/>
      <c r="DO127" s="792"/>
      <c r="DP127" s="792"/>
      <c r="DQ127" s="792" t="s">
        <v>210</v>
      </c>
      <c r="DR127" s="792"/>
      <c r="DS127" s="792"/>
      <c r="DT127" s="792"/>
      <c r="DU127" s="792"/>
      <c r="DV127" s="795" t="s">
        <v>210</v>
      </c>
      <c r="DW127" s="795"/>
      <c r="DX127" s="795"/>
      <c r="DY127" s="795"/>
      <c r="DZ127" s="796"/>
    </row>
    <row r="128" spans="1:130" s="48" customFormat="1" ht="26.25" customHeight="1" x14ac:dyDescent="0.2">
      <c r="A128" s="850" t="s">
        <v>498</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48976</v>
      </c>
      <c r="AB128" s="766"/>
      <c r="AC128" s="766"/>
      <c r="AD128" s="766"/>
      <c r="AE128" s="767"/>
      <c r="AF128" s="768">
        <v>49153</v>
      </c>
      <c r="AG128" s="766"/>
      <c r="AH128" s="766"/>
      <c r="AI128" s="766"/>
      <c r="AJ128" s="767"/>
      <c r="AK128" s="768">
        <v>46238</v>
      </c>
      <c r="AL128" s="766"/>
      <c r="AM128" s="766"/>
      <c r="AN128" s="766"/>
      <c r="AO128" s="767"/>
      <c r="AP128" s="854"/>
      <c r="AQ128" s="855"/>
      <c r="AR128" s="855"/>
      <c r="AS128" s="855"/>
      <c r="AT128" s="856"/>
      <c r="AU128" s="56"/>
      <c r="AV128" s="56"/>
      <c r="AW128" s="56"/>
      <c r="AX128" s="762" t="s">
        <v>314</v>
      </c>
      <c r="AY128" s="763"/>
      <c r="AZ128" s="763"/>
      <c r="BA128" s="763"/>
      <c r="BB128" s="763"/>
      <c r="BC128" s="763"/>
      <c r="BD128" s="763"/>
      <c r="BE128" s="764"/>
      <c r="BF128" s="857" t="s">
        <v>210</v>
      </c>
      <c r="BG128" s="858"/>
      <c r="BH128" s="858"/>
      <c r="BI128" s="858"/>
      <c r="BJ128" s="858"/>
      <c r="BK128" s="858"/>
      <c r="BL128" s="859"/>
      <c r="BM128" s="857">
        <v>12.5</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400</v>
      </c>
      <c r="CQ128" s="656"/>
      <c r="CR128" s="656"/>
      <c r="CS128" s="656"/>
      <c r="CT128" s="656"/>
      <c r="CU128" s="656"/>
      <c r="CV128" s="656"/>
      <c r="CW128" s="656"/>
      <c r="CX128" s="656"/>
      <c r="CY128" s="656"/>
      <c r="CZ128" s="656"/>
      <c r="DA128" s="656"/>
      <c r="DB128" s="656"/>
      <c r="DC128" s="656"/>
      <c r="DD128" s="656"/>
      <c r="DE128" s="656"/>
      <c r="DF128" s="862"/>
      <c r="DG128" s="863">
        <v>168</v>
      </c>
      <c r="DH128" s="864"/>
      <c r="DI128" s="864"/>
      <c r="DJ128" s="864"/>
      <c r="DK128" s="864"/>
      <c r="DL128" s="864">
        <v>395</v>
      </c>
      <c r="DM128" s="864"/>
      <c r="DN128" s="864"/>
      <c r="DO128" s="864"/>
      <c r="DP128" s="864"/>
      <c r="DQ128" s="864">
        <v>364</v>
      </c>
      <c r="DR128" s="864"/>
      <c r="DS128" s="864"/>
      <c r="DT128" s="864"/>
      <c r="DU128" s="864"/>
      <c r="DV128" s="865">
        <v>0</v>
      </c>
      <c r="DW128" s="865"/>
      <c r="DX128" s="865"/>
      <c r="DY128" s="865"/>
      <c r="DZ128" s="866"/>
    </row>
    <row r="129" spans="1:131" s="48" customFormat="1" ht="26.25" customHeight="1" x14ac:dyDescent="0.2">
      <c r="A129" s="779" t="s">
        <v>177</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247</v>
      </c>
      <c r="X129" s="868"/>
      <c r="Y129" s="868"/>
      <c r="Z129" s="869"/>
      <c r="AA129" s="781">
        <v>19737525</v>
      </c>
      <c r="AB129" s="782"/>
      <c r="AC129" s="782"/>
      <c r="AD129" s="782"/>
      <c r="AE129" s="783"/>
      <c r="AF129" s="784">
        <v>20297053</v>
      </c>
      <c r="AG129" s="782"/>
      <c r="AH129" s="782"/>
      <c r="AI129" s="782"/>
      <c r="AJ129" s="783"/>
      <c r="AK129" s="784">
        <v>19922369</v>
      </c>
      <c r="AL129" s="782"/>
      <c r="AM129" s="782"/>
      <c r="AN129" s="782"/>
      <c r="AO129" s="783"/>
      <c r="AP129" s="870"/>
      <c r="AQ129" s="871"/>
      <c r="AR129" s="871"/>
      <c r="AS129" s="871"/>
      <c r="AT129" s="872"/>
      <c r="AU129" s="67"/>
      <c r="AV129" s="67"/>
      <c r="AW129" s="67"/>
      <c r="AX129" s="873" t="s">
        <v>119</v>
      </c>
      <c r="AY129" s="789"/>
      <c r="AZ129" s="789"/>
      <c r="BA129" s="789"/>
      <c r="BB129" s="789"/>
      <c r="BC129" s="789"/>
      <c r="BD129" s="789"/>
      <c r="BE129" s="790"/>
      <c r="BF129" s="874" t="s">
        <v>210</v>
      </c>
      <c r="BG129" s="875"/>
      <c r="BH129" s="875"/>
      <c r="BI129" s="875"/>
      <c r="BJ129" s="875"/>
      <c r="BK129" s="875"/>
      <c r="BL129" s="876"/>
      <c r="BM129" s="874">
        <v>17.5</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79" t="s">
        <v>499</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500</v>
      </c>
      <c r="X130" s="868"/>
      <c r="Y130" s="868"/>
      <c r="Z130" s="869"/>
      <c r="AA130" s="781">
        <v>3942032</v>
      </c>
      <c r="AB130" s="782"/>
      <c r="AC130" s="782"/>
      <c r="AD130" s="782"/>
      <c r="AE130" s="783"/>
      <c r="AF130" s="784">
        <v>3935831</v>
      </c>
      <c r="AG130" s="782"/>
      <c r="AH130" s="782"/>
      <c r="AI130" s="782"/>
      <c r="AJ130" s="783"/>
      <c r="AK130" s="784">
        <v>4098324</v>
      </c>
      <c r="AL130" s="782"/>
      <c r="AM130" s="782"/>
      <c r="AN130" s="782"/>
      <c r="AO130" s="783"/>
      <c r="AP130" s="870"/>
      <c r="AQ130" s="871"/>
      <c r="AR130" s="871"/>
      <c r="AS130" s="871"/>
      <c r="AT130" s="872"/>
      <c r="AU130" s="67"/>
      <c r="AV130" s="67"/>
      <c r="AW130" s="67"/>
      <c r="AX130" s="873" t="s">
        <v>436</v>
      </c>
      <c r="AY130" s="789"/>
      <c r="AZ130" s="789"/>
      <c r="BA130" s="789"/>
      <c r="BB130" s="789"/>
      <c r="BC130" s="789"/>
      <c r="BD130" s="789"/>
      <c r="BE130" s="790"/>
      <c r="BF130" s="878">
        <v>10.7</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179</v>
      </c>
      <c r="X131" s="885"/>
      <c r="Y131" s="885"/>
      <c r="Z131" s="886"/>
      <c r="AA131" s="820">
        <v>15795493</v>
      </c>
      <c r="AB131" s="821"/>
      <c r="AC131" s="821"/>
      <c r="AD131" s="821"/>
      <c r="AE131" s="822"/>
      <c r="AF131" s="823">
        <v>16361222</v>
      </c>
      <c r="AG131" s="821"/>
      <c r="AH131" s="821"/>
      <c r="AI131" s="821"/>
      <c r="AJ131" s="822"/>
      <c r="AK131" s="823">
        <v>15824045</v>
      </c>
      <c r="AL131" s="821"/>
      <c r="AM131" s="821"/>
      <c r="AN131" s="821"/>
      <c r="AO131" s="822"/>
      <c r="AP131" s="887"/>
      <c r="AQ131" s="888"/>
      <c r="AR131" s="888"/>
      <c r="AS131" s="888"/>
      <c r="AT131" s="889"/>
      <c r="AU131" s="67"/>
      <c r="AV131" s="67"/>
      <c r="AW131" s="67"/>
      <c r="AX131" s="890" t="s">
        <v>64</v>
      </c>
      <c r="AY131" s="656"/>
      <c r="AZ131" s="656"/>
      <c r="BA131" s="656"/>
      <c r="BB131" s="656"/>
      <c r="BC131" s="656"/>
      <c r="BD131" s="656"/>
      <c r="BE131" s="862"/>
      <c r="BF131" s="891" t="s">
        <v>210</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70" t="s">
        <v>122</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501</v>
      </c>
      <c r="W132" s="897"/>
      <c r="X132" s="897"/>
      <c r="Y132" s="897"/>
      <c r="Z132" s="898"/>
      <c r="AA132" s="899">
        <v>10.48723202</v>
      </c>
      <c r="AB132" s="900"/>
      <c r="AC132" s="900"/>
      <c r="AD132" s="900"/>
      <c r="AE132" s="901"/>
      <c r="AF132" s="902">
        <v>10.31432738</v>
      </c>
      <c r="AG132" s="900"/>
      <c r="AH132" s="900"/>
      <c r="AI132" s="900"/>
      <c r="AJ132" s="901"/>
      <c r="AK132" s="902">
        <v>11.339945</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61</v>
      </c>
      <c r="W133" s="904"/>
      <c r="X133" s="904"/>
      <c r="Y133" s="904"/>
      <c r="Z133" s="905"/>
      <c r="AA133" s="906">
        <v>10.3</v>
      </c>
      <c r="AB133" s="907"/>
      <c r="AC133" s="907"/>
      <c r="AD133" s="907"/>
      <c r="AE133" s="908"/>
      <c r="AF133" s="906">
        <v>10.3</v>
      </c>
      <c r="AG133" s="907"/>
      <c r="AH133" s="907"/>
      <c r="AI133" s="907"/>
      <c r="AJ133" s="908"/>
      <c r="AK133" s="906">
        <v>10.7</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NddBIrAZovbtBijVMxqiRmPB8xHEH3P8o06ePVTyV0u4f5ZhF7H5NVOz06WxWBSvvPT3In7Up7jcYNb+evWdnA==" saltValue="8OaD12URvX6RrOT8RHJxE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Y96" sqref="Y96"/>
    </sheetView>
  </sheetViews>
  <sheetFormatPr defaultColWidth="0" defaultRowHeight="13.5" customHeight="1" zeroHeight="1" x14ac:dyDescent="0.2"/>
  <cols>
    <col min="1" max="120" width="2.7265625" style="77" customWidth="1"/>
    <col min="121" max="121" width="0" style="78" hidden="1" customWidth="1"/>
    <col min="122" max="122" width="9" style="78" hidden="1" customWidth="1"/>
    <col min="123" max="16384" width="9" style="78" hidden="1"/>
  </cols>
  <sheetData>
    <row r="1" spans="1:120" ht="13"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78"/>
    </row>
    <row r="17" spans="119:120" ht="13" x14ac:dyDescent="0.2">
      <c r="DP17" s="78"/>
    </row>
    <row r="18" spans="119:120" ht="13" x14ac:dyDescent="0.2"/>
    <row r="19" spans="119:120" ht="13" x14ac:dyDescent="0.2"/>
    <row r="20" spans="119:120" ht="13" x14ac:dyDescent="0.2">
      <c r="DO20" s="78"/>
      <c r="DP20" s="78"/>
    </row>
    <row r="21" spans="119:120" ht="13" x14ac:dyDescent="0.2">
      <c r="DP21" s="78"/>
    </row>
    <row r="22" spans="119:120" ht="13" x14ac:dyDescent="0.2"/>
    <row r="23" spans="119:120" ht="13" x14ac:dyDescent="0.2">
      <c r="DO23" s="78"/>
      <c r="DP23" s="78"/>
    </row>
    <row r="24" spans="119:120" ht="13" x14ac:dyDescent="0.2">
      <c r="DP24" s="78"/>
    </row>
    <row r="25" spans="119:120" ht="13" x14ac:dyDescent="0.2">
      <c r="DP25" s="78"/>
    </row>
    <row r="26" spans="119:120" ht="13" x14ac:dyDescent="0.2">
      <c r="DO26" s="78"/>
      <c r="DP26" s="78"/>
    </row>
    <row r="27" spans="119:120" ht="13" x14ac:dyDescent="0.2"/>
    <row r="28" spans="119:120" ht="13" x14ac:dyDescent="0.2">
      <c r="DO28" s="78"/>
      <c r="DP28" s="78"/>
    </row>
    <row r="29" spans="119:120" ht="13" x14ac:dyDescent="0.2">
      <c r="DP29" s="78"/>
    </row>
    <row r="30" spans="119:120" ht="13" x14ac:dyDescent="0.2"/>
    <row r="31" spans="119:120" ht="13" x14ac:dyDescent="0.2">
      <c r="DO31" s="78"/>
      <c r="DP31" s="78"/>
    </row>
    <row r="32" spans="119:120" ht="13" x14ac:dyDescent="0.2"/>
    <row r="33" spans="98:120" ht="13" x14ac:dyDescent="0.2">
      <c r="DO33" s="78"/>
      <c r="DP33" s="78"/>
    </row>
    <row r="34" spans="98:120" ht="13" x14ac:dyDescent="0.2">
      <c r="DM34" s="78"/>
    </row>
    <row r="35" spans="98:120" ht="13" x14ac:dyDescent="0.2">
      <c r="CT35" s="78"/>
      <c r="CU35" s="78"/>
      <c r="CV35" s="78"/>
      <c r="CY35" s="78"/>
      <c r="CZ35" s="78"/>
      <c r="DA35" s="78"/>
      <c r="DD35" s="78"/>
      <c r="DE35" s="78"/>
      <c r="DF35" s="78"/>
      <c r="DI35" s="78"/>
      <c r="DJ35" s="78"/>
      <c r="DK35" s="78"/>
      <c r="DM35" s="78"/>
      <c r="DN35" s="78"/>
      <c r="DO35" s="78"/>
      <c r="DP35" s="78"/>
    </row>
    <row r="36" spans="98:120" ht="13" x14ac:dyDescent="0.2"/>
    <row r="37" spans="98:120" ht="13" x14ac:dyDescent="0.2">
      <c r="CW37" s="78"/>
      <c r="DB37" s="78"/>
      <c r="DG37" s="78"/>
      <c r="DL37" s="78"/>
      <c r="DP37" s="78"/>
    </row>
    <row r="38" spans="98:120" ht="13" x14ac:dyDescent="0.2">
      <c r="CT38" s="78"/>
      <c r="CU38" s="78"/>
      <c r="CV38" s="78"/>
      <c r="CW38" s="78"/>
      <c r="CY38" s="78"/>
      <c r="CZ38" s="78"/>
      <c r="DA38" s="78"/>
      <c r="DB38" s="78"/>
      <c r="DD38" s="78"/>
      <c r="DE38" s="78"/>
      <c r="DF38" s="78"/>
      <c r="DG38" s="78"/>
      <c r="DI38" s="78"/>
      <c r="DJ38" s="78"/>
      <c r="DK38" s="78"/>
      <c r="DL38" s="78"/>
      <c r="DN38" s="78"/>
      <c r="DO38" s="78"/>
      <c r="DP38" s="7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78"/>
      <c r="DO49" s="78"/>
      <c r="DP49" s="7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78"/>
      <c r="CS63" s="78"/>
      <c r="CX63" s="78"/>
      <c r="DC63" s="78"/>
      <c r="DH63" s="78"/>
    </row>
    <row r="64" spans="22:120" ht="13" x14ac:dyDescent="0.2">
      <c r="V64" s="78"/>
    </row>
    <row r="65" spans="15:120" ht="13"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 x14ac:dyDescent="0.2">
      <c r="Q66" s="78"/>
      <c r="S66" s="78"/>
      <c r="U66" s="78"/>
      <c r="DM66" s="78"/>
    </row>
    <row r="67" spans="15:120" ht="13"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 x14ac:dyDescent="0.2"/>
    <row r="69" spans="15:120" ht="13" x14ac:dyDescent="0.2"/>
    <row r="70" spans="15:120" ht="13" x14ac:dyDescent="0.2"/>
    <row r="71" spans="15:120" ht="13" x14ac:dyDescent="0.2"/>
    <row r="72" spans="15:120" ht="13" x14ac:dyDescent="0.2">
      <c r="DP72" s="78"/>
    </row>
    <row r="73" spans="15:120" ht="13" x14ac:dyDescent="0.2">
      <c r="DP73" s="7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78"/>
      <c r="CX96" s="78"/>
      <c r="DC96" s="78"/>
      <c r="DH96" s="78"/>
    </row>
    <row r="97" spans="24:120" ht="13" x14ac:dyDescent="0.2">
      <c r="CS97" s="78"/>
      <c r="CX97" s="78"/>
      <c r="DC97" s="78"/>
      <c r="DH97" s="78"/>
      <c r="DP97" s="77" t="s">
        <v>99</v>
      </c>
    </row>
    <row r="98" spans="24:120" ht="13" hidden="1" x14ac:dyDescent="0.2">
      <c r="CS98" s="78"/>
      <c r="CX98" s="78"/>
      <c r="DC98" s="78"/>
      <c r="DH98" s="78"/>
    </row>
    <row r="99" spans="24:120" ht="13"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 hidden="1" x14ac:dyDescent="0.2">
      <c r="CT103" s="78"/>
      <c r="CV103" s="78"/>
      <c r="CW103" s="78"/>
      <c r="CY103" s="78"/>
      <c r="DA103" s="78"/>
      <c r="DB103" s="78"/>
      <c r="DD103" s="78"/>
      <c r="DF103" s="78"/>
      <c r="DG103" s="78"/>
      <c r="DI103" s="78"/>
      <c r="DK103" s="78"/>
      <c r="DL103" s="78"/>
      <c r="DM103" s="78"/>
      <c r="DN103" s="78"/>
      <c r="DO103" s="78"/>
      <c r="DP103" s="78"/>
    </row>
    <row r="104" spans="24:120" ht="13"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JWfScyIHxfUo9kRTNfkPKGo+8Lm8sGkN51kzAytweHWfpv1Tf6EsbEC8/0V3T4JEFyBa4/DMT0NOZDiDYI82HA==" saltValue="jPUFz+By2BtXEHn0VnjwpA==" spinCount="100000" sheet="1" objects="1" scenarios="1"/>
  <phoneticPr fontId="21"/>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Rd8wxyrjy90bliTgaEu3cbvgnyQynHh1H17qkGtZ5tlWSYIOesBdm7qTiPEf9dkJM7PrRD2hamfhG9LGcxcB8w==" saltValue="05NY1x5D2mZ88wPT3n4WIw=="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L63" sqref="AL63"/>
    </sheetView>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502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337</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87</v>
      </c>
      <c r="AP7" s="127"/>
      <c r="AQ7" s="138" t="s">
        <v>503</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504</v>
      </c>
      <c r="AQ8" s="139" t="s">
        <v>505</v>
      </c>
      <c r="AR8" s="153" t="s">
        <v>506</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507</v>
      </c>
      <c r="AL9" s="990"/>
      <c r="AM9" s="990"/>
      <c r="AN9" s="991"/>
      <c r="AO9" s="117">
        <v>6375467</v>
      </c>
      <c r="AP9" s="117">
        <v>149708</v>
      </c>
      <c r="AQ9" s="140">
        <v>105319</v>
      </c>
      <c r="AR9" s="154">
        <v>42.1</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217</v>
      </c>
      <c r="AL10" s="990"/>
      <c r="AM10" s="990"/>
      <c r="AN10" s="991"/>
      <c r="AO10" s="118">
        <v>113267</v>
      </c>
      <c r="AP10" s="118">
        <v>2660</v>
      </c>
      <c r="AQ10" s="141">
        <v>9860</v>
      </c>
      <c r="AR10" s="155">
        <v>-73</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398</v>
      </c>
      <c r="AL11" s="990"/>
      <c r="AM11" s="990"/>
      <c r="AN11" s="991"/>
      <c r="AO11" s="118" t="s">
        <v>210</v>
      </c>
      <c r="AP11" s="118" t="s">
        <v>210</v>
      </c>
      <c r="AQ11" s="141">
        <v>1656</v>
      </c>
      <c r="AR11" s="155" t="s">
        <v>210</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246</v>
      </c>
      <c r="AL12" s="990"/>
      <c r="AM12" s="990"/>
      <c r="AN12" s="991"/>
      <c r="AO12" s="118" t="s">
        <v>210</v>
      </c>
      <c r="AP12" s="118" t="s">
        <v>210</v>
      </c>
      <c r="AQ12" s="141">
        <v>3</v>
      </c>
      <c r="AR12" s="155" t="s">
        <v>210</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508</v>
      </c>
      <c r="AL13" s="990"/>
      <c r="AM13" s="990"/>
      <c r="AN13" s="991"/>
      <c r="AO13" s="118">
        <v>165491</v>
      </c>
      <c r="AP13" s="118">
        <v>3886</v>
      </c>
      <c r="AQ13" s="141">
        <v>4056</v>
      </c>
      <c r="AR13" s="155">
        <v>-4.2</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509</v>
      </c>
      <c r="AL14" s="990"/>
      <c r="AM14" s="990"/>
      <c r="AN14" s="991"/>
      <c r="AO14" s="118">
        <v>137643</v>
      </c>
      <c r="AP14" s="118">
        <v>3232</v>
      </c>
      <c r="AQ14" s="141">
        <v>2339</v>
      </c>
      <c r="AR14" s="155">
        <v>38.200000000000003</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316</v>
      </c>
      <c r="AL15" s="993"/>
      <c r="AM15" s="993"/>
      <c r="AN15" s="994"/>
      <c r="AO15" s="118">
        <v>-397653</v>
      </c>
      <c r="AP15" s="118">
        <v>-9338</v>
      </c>
      <c r="AQ15" s="141">
        <v>-7717</v>
      </c>
      <c r="AR15" s="155">
        <v>21</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277</v>
      </c>
      <c r="AL16" s="993"/>
      <c r="AM16" s="993"/>
      <c r="AN16" s="994"/>
      <c r="AO16" s="118">
        <v>6394215</v>
      </c>
      <c r="AP16" s="118">
        <v>150148</v>
      </c>
      <c r="AQ16" s="141">
        <v>115515</v>
      </c>
      <c r="AR16" s="155">
        <v>30</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192</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510</v>
      </c>
      <c r="AP20" s="129" t="s">
        <v>341</v>
      </c>
      <c r="AQ20" s="142" t="s">
        <v>42</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511</v>
      </c>
      <c r="AL21" s="996"/>
      <c r="AM21" s="996"/>
      <c r="AN21" s="997"/>
      <c r="AO21" s="120">
        <v>14.37</v>
      </c>
      <c r="AP21" s="130">
        <v>10.69</v>
      </c>
      <c r="AQ21" s="143">
        <v>3.68</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512</v>
      </c>
      <c r="AL22" s="996"/>
      <c r="AM22" s="996"/>
      <c r="AN22" s="997"/>
      <c r="AO22" s="121">
        <v>97.8</v>
      </c>
      <c r="AP22" s="131">
        <v>97.4</v>
      </c>
      <c r="AQ22" s="144">
        <v>0.4</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998" t="s">
        <v>513</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ht="13" x14ac:dyDescent="0.2">
      <c r="A27" s="85"/>
      <c r="AO27" s="90"/>
      <c r="AP27" s="90"/>
      <c r="AQ27" s="90"/>
      <c r="AR27" s="90"/>
      <c r="AS27" s="90"/>
      <c r="AT27" s="90"/>
    </row>
    <row r="28" spans="1:46" ht="16.5" x14ac:dyDescent="0.2">
      <c r="A28" s="82" t="s">
        <v>270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125</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87</v>
      </c>
      <c r="AP30" s="127"/>
      <c r="AQ30" s="138" t="s">
        <v>503</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504</v>
      </c>
      <c r="AQ31" s="139" t="s">
        <v>505</v>
      </c>
      <c r="AR31" s="153" t="s">
        <v>506</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514</v>
      </c>
      <c r="AL32" s="1000"/>
      <c r="AM32" s="1000"/>
      <c r="AN32" s="1001"/>
      <c r="AO32" s="118">
        <v>4523636</v>
      </c>
      <c r="AP32" s="118">
        <v>106224</v>
      </c>
      <c r="AQ32" s="145">
        <v>74824</v>
      </c>
      <c r="AR32" s="155">
        <v>42</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462</v>
      </c>
      <c r="AL33" s="1000"/>
      <c r="AM33" s="1000"/>
      <c r="AN33" s="1001"/>
      <c r="AO33" s="118" t="s">
        <v>210</v>
      </c>
      <c r="AP33" s="118" t="s">
        <v>210</v>
      </c>
      <c r="AQ33" s="145" t="s">
        <v>210</v>
      </c>
      <c r="AR33" s="155" t="s">
        <v>210</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515</v>
      </c>
      <c r="AL34" s="1000"/>
      <c r="AM34" s="1000"/>
      <c r="AN34" s="1001"/>
      <c r="AO34" s="118" t="s">
        <v>210</v>
      </c>
      <c r="AP34" s="118" t="s">
        <v>210</v>
      </c>
      <c r="AQ34" s="145">
        <v>1</v>
      </c>
      <c r="AR34" s="155" t="s">
        <v>210</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516</v>
      </c>
      <c r="AL35" s="1000"/>
      <c r="AM35" s="1000"/>
      <c r="AN35" s="1001"/>
      <c r="AO35" s="118">
        <v>1401888</v>
      </c>
      <c r="AP35" s="118">
        <v>32919</v>
      </c>
      <c r="AQ35" s="145">
        <v>17427</v>
      </c>
      <c r="AR35" s="155">
        <v>88.9</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38</v>
      </c>
      <c r="AL36" s="1000"/>
      <c r="AM36" s="1000"/>
      <c r="AN36" s="1001"/>
      <c r="AO36" s="118">
        <v>12175</v>
      </c>
      <c r="AP36" s="118">
        <v>286</v>
      </c>
      <c r="AQ36" s="145">
        <v>2447</v>
      </c>
      <c r="AR36" s="155">
        <v>-88.3</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354</v>
      </c>
      <c r="AL37" s="1000"/>
      <c r="AM37" s="1000"/>
      <c r="AN37" s="1001"/>
      <c r="AO37" s="118">
        <v>1301</v>
      </c>
      <c r="AP37" s="118">
        <v>31</v>
      </c>
      <c r="AQ37" s="145">
        <v>591</v>
      </c>
      <c r="AR37" s="155">
        <v>-94.8</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517</v>
      </c>
      <c r="AL38" s="1003"/>
      <c r="AM38" s="1003"/>
      <c r="AN38" s="1004"/>
      <c r="AO38" s="122" t="s">
        <v>210</v>
      </c>
      <c r="AP38" s="122" t="s">
        <v>210</v>
      </c>
      <c r="AQ38" s="146">
        <v>2</v>
      </c>
      <c r="AR38" s="144" t="s">
        <v>210</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59</v>
      </c>
      <c r="AL39" s="1003"/>
      <c r="AM39" s="1003"/>
      <c r="AN39" s="1004"/>
      <c r="AO39" s="118">
        <v>-46238</v>
      </c>
      <c r="AP39" s="118">
        <v>-1086</v>
      </c>
      <c r="AQ39" s="145">
        <v>-3618</v>
      </c>
      <c r="AR39" s="155">
        <v>-70</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518</v>
      </c>
      <c r="AL40" s="1000"/>
      <c r="AM40" s="1000"/>
      <c r="AN40" s="1001"/>
      <c r="AO40" s="118">
        <v>-4098324</v>
      </c>
      <c r="AP40" s="118">
        <v>-96236</v>
      </c>
      <c r="AQ40" s="145">
        <v>-63812</v>
      </c>
      <c r="AR40" s="155">
        <v>50.8</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387</v>
      </c>
      <c r="AL41" s="1006"/>
      <c r="AM41" s="1006"/>
      <c r="AN41" s="1007"/>
      <c r="AO41" s="118">
        <v>1794438</v>
      </c>
      <c r="AP41" s="118">
        <v>42137</v>
      </c>
      <c r="AQ41" s="145">
        <v>27863</v>
      </c>
      <c r="AR41" s="155">
        <v>51.2</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519</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520</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521</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87</v>
      </c>
      <c r="AN49" s="1008" t="s">
        <v>446</v>
      </c>
      <c r="AO49" s="1009"/>
      <c r="AP49" s="1009"/>
      <c r="AQ49" s="1009"/>
      <c r="AR49" s="1010"/>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494</v>
      </c>
      <c r="AO50" s="124" t="s">
        <v>495</v>
      </c>
      <c r="AP50" s="135" t="s">
        <v>522</v>
      </c>
      <c r="AQ50" s="148" t="s">
        <v>382</v>
      </c>
      <c r="AR50" s="158" t="s">
        <v>523</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524</v>
      </c>
      <c r="AL51" s="103"/>
      <c r="AM51" s="108">
        <v>3408913</v>
      </c>
      <c r="AN51" s="115">
        <v>74623</v>
      </c>
      <c r="AO51" s="125">
        <v>-46.8</v>
      </c>
      <c r="AP51" s="136">
        <v>85173</v>
      </c>
      <c r="AQ51" s="149">
        <v>-4.3</v>
      </c>
      <c r="AR51" s="159">
        <v>-42.5</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278</v>
      </c>
      <c r="AM52" s="109">
        <v>2256238</v>
      </c>
      <c r="AN52" s="116">
        <v>49390</v>
      </c>
      <c r="AO52" s="126">
        <v>-45.8</v>
      </c>
      <c r="AP52" s="137">
        <v>43913</v>
      </c>
      <c r="AQ52" s="150">
        <v>-3.4</v>
      </c>
      <c r="AR52" s="160">
        <v>-42.4</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525</v>
      </c>
      <c r="AL53" s="103"/>
      <c r="AM53" s="108">
        <v>3568784</v>
      </c>
      <c r="AN53" s="115">
        <v>79345</v>
      </c>
      <c r="AO53" s="125">
        <v>6.3</v>
      </c>
      <c r="AP53" s="136">
        <v>94081</v>
      </c>
      <c r="AQ53" s="149">
        <v>10.5</v>
      </c>
      <c r="AR53" s="159">
        <v>-4.2</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278</v>
      </c>
      <c r="AM54" s="109">
        <v>2509638</v>
      </c>
      <c r="AN54" s="116">
        <v>55797</v>
      </c>
      <c r="AO54" s="126">
        <v>13</v>
      </c>
      <c r="AP54" s="137">
        <v>48949</v>
      </c>
      <c r="AQ54" s="150">
        <v>11.5</v>
      </c>
      <c r="AR54" s="160">
        <v>1.5</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478</v>
      </c>
      <c r="AL55" s="103"/>
      <c r="AM55" s="108">
        <v>5673739</v>
      </c>
      <c r="AN55" s="115">
        <v>128235</v>
      </c>
      <c r="AO55" s="125">
        <v>61.6</v>
      </c>
      <c r="AP55" s="136">
        <v>92632</v>
      </c>
      <c r="AQ55" s="149">
        <v>-1.5</v>
      </c>
      <c r="AR55" s="159">
        <v>63.1</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278</v>
      </c>
      <c r="AM56" s="109">
        <v>2385976</v>
      </c>
      <c r="AN56" s="116">
        <v>53926</v>
      </c>
      <c r="AO56" s="126">
        <v>-3.4</v>
      </c>
      <c r="AP56" s="137">
        <v>47978</v>
      </c>
      <c r="AQ56" s="150">
        <v>-2</v>
      </c>
      <c r="AR56" s="160">
        <v>-1.4</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526</v>
      </c>
      <c r="AL57" s="103"/>
      <c r="AM57" s="108">
        <v>5470041</v>
      </c>
      <c r="AN57" s="115">
        <v>125968</v>
      </c>
      <c r="AO57" s="125">
        <v>-1.8</v>
      </c>
      <c r="AP57" s="136">
        <v>96469</v>
      </c>
      <c r="AQ57" s="149">
        <v>4.0999999999999996</v>
      </c>
      <c r="AR57" s="159">
        <v>-5.9</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278</v>
      </c>
      <c r="AM58" s="109">
        <v>3341537</v>
      </c>
      <c r="AN58" s="116">
        <v>76951</v>
      </c>
      <c r="AO58" s="126">
        <v>42.7</v>
      </c>
      <c r="AP58" s="137">
        <v>49775</v>
      </c>
      <c r="AQ58" s="150">
        <v>3.7</v>
      </c>
      <c r="AR58" s="160">
        <v>39</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142</v>
      </c>
      <c r="AL59" s="103"/>
      <c r="AM59" s="108">
        <v>4944356</v>
      </c>
      <c r="AN59" s="115">
        <v>116103</v>
      </c>
      <c r="AO59" s="125">
        <v>-7.8</v>
      </c>
      <c r="AP59" s="136">
        <v>85743</v>
      </c>
      <c r="AQ59" s="149">
        <v>-11.1</v>
      </c>
      <c r="AR59" s="159">
        <v>3.3</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278</v>
      </c>
      <c r="AM60" s="109">
        <v>2116130</v>
      </c>
      <c r="AN60" s="116">
        <v>49691</v>
      </c>
      <c r="AO60" s="126">
        <v>-35.4</v>
      </c>
      <c r="AP60" s="137">
        <v>45231</v>
      </c>
      <c r="AQ60" s="150">
        <v>-9.1</v>
      </c>
      <c r="AR60" s="160">
        <v>-26.3</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527</v>
      </c>
      <c r="AL61" s="106"/>
      <c r="AM61" s="108">
        <v>4613167</v>
      </c>
      <c r="AN61" s="115">
        <v>104855</v>
      </c>
      <c r="AO61" s="125">
        <v>2.2999999999999998</v>
      </c>
      <c r="AP61" s="136">
        <v>90820</v>
      </c>
      <c r="AQ61" s="151">
        <v>-0.5</v>
      </c>
      <c r="AR61" s="159">
        <v>2.8</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278</v>
      </c>
      <c r="AM62" s="109">
        <v>2521904</v>
      </c>
      <c r="AN62" s="116">
        <v>57151</v>
      </c>
      <c r="AO62" s="126">
        <v>-5.8</v>
      </c>
      <c r="AP62" s="137">
        <v>47169</v>
      </c>
      <c r="AQ62" s="150">
        <v>0.1</v>
      </c>
      <c r="AR62" s="160">
        <v>-5.9</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WEq6eZIMxE1JHt2UVobRMCRnRS6Ffn2juLjhzGk3xXyodXSeiNhEFyqzYdQKRuhSo33Ka2ckGRSx+jTSKQZ1iQ==" saltValue="PYSFokWnA+kfm6RKc+AXF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99</v>
      </c>
    </row>
    <row r="120" spans="125:125" ht="13.5" hidden="1" customHeight="1" x14ac:dyDescent="0.2"/>
    <row r="121" spans="125:125" ht="13.5" hidden="1" customHeight="1" x14ac:dyDescent="0.2">
      <c r="DU121" s="78"/>
    </row>
  </sheetData>
  <sheetProtection algorithmName="SHA-512" hashValue="izdIrFRewS5hprp80sUrjYJU1Ejplp5rNXv12MzTZXRlU5WpnV9f44orUNw67LgaSrxWbN0GuM2h4xryPibZjQ==" saltValue="YhrjImXiWkcISGYJdMs9j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99</v>
      </c>
    </row>
  </sheetData>
  <sheetProtection algorithmName="SHA-512" hashValue="T6xDeTTxM87MZcxuC/agRApf6GRwY9Jcr/rm8yxoNUksh6YQEYQMEEkrC52aVA1r9FRoWmB7Kia6mlJXnY48rA==" saltValue="zE77QGsxsmuWueOi2UBDO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5</v>
      </c>
      <c r="C46" s="171"/>
      <c r="D46" s="171"/>
      <c r="E46" s="172" t="s">
        <v>17</v>
      </c>
      <c r="F46" s="173" t="s">
        <v>529</v>
      </c>
      <c r="G46" s="177" t="s">
        <v>530</v>
      </c>
      <c r="H46" s="177" t="s">
        <v>531</v>
      </c>
      <c r="I46" s="177" t="s">
        <v>532</v>
      </c>
      <c r="J46" s="182" t="s">
        <v>533</v>
      </c>
    </row>
    <row r="47" spans="2:10" ht="57.75" customHeight="1" x14ac:dyDescent="0.2">
      <c r="B47" s="168"/>
      <c r="C47" s="1015" t="s">
        <v>3</v>
      </c>
      <c r="D47" s="1015"/>
      <c r="E47" s="1016"/>
      <c r="F47" s="174">
        <v>60.19</v>
      </c>
      <c r="G47" s="178">
        <v>58.08</v>
      </c>
      <c r="H47" s="178">
        <v>49.44</v>
      </c>
      <c r="I47" s="178">
        <v>48.16</v>
      </c>
      <c r="J47" s="183">
        <v>49.06</v>
      </c>
    </row>
    <row r="48" spans="2:10" ht="57.75" customHeight="1" x14ac:dyDescent="0.2">
      <c r="B48" s="169"/>
      <c r="C48" s="1017" t="s">
        <v>9</v>
      </c>
      <c r="D48" s="1017"/>
      <c r="E48" s="1018"/>
      <c r="F48" s="175">
        <v>6.47</v>
      </c>
      <c r="G48" s="179">
        <v>5.59</v>
      </c>
      <c r="H48" s="179">
        <v>4.5999999999999996</v>
      </c>
      <c r="I48" s="179">
        <v>7.12</v>
      </c>
      <c r="J48" s="184">
        <v>8.18</v>
      </c>
    </row>
    <row r="49" spans="2:10" ht="57.75" customHeight="1" x14ac:dyDescent="0.2">
      <c r="B49" s="170"/>
      <c r="C49" s="1019" t="s">
        <v>16</v>
      </c>
      <c r="D49" s="1019"/>
      <c r="E49" s="1020"/>
      <c r="F49" s="176" t="s">
        <v>534</v>
      </c>
      <c r="G49" s="180" t="s">
        <v>535</v>
      </c>
      <c r="H49" s="180" t="s">
        <v>536</v>
      </c>
      <c r="I49" s="180">
        <v>6.62</v>
      </c>
      <c r="J49" s="185">
        <v>4.75</v>
      </c>
    </row>
    <row r="50" spans="2:10" ht="13" x14ac:dyDescent="0.2"/>
  </sheetData>
  <sheetProtection algorithmName="SHA-512" hashValue="3SsoOevUm4zwO7psWsMLjt3tkfcS5wasNdPIA9XPI39XdRx/vdwgKfHkA2KS61/0SEkfmkuNlBcUWuCR8tPsWg==" saltValue="7NLCikzzsrQVg8fvT0xvw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2024-02-05T02:47:50Z</dcterms:created>
  <dcterms:modified xsi:type="dcterms:W3CDTF">2024-03-21T05:34:00Z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2024-03-19T02:32:59Z</vt:filetime>
  </property>
</Properties>
</file>