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9020" windowHeight="108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<sst xmlns="http://schemas.openxmlformats.org/spreadsheetml/2006/main" count="1116" uniqueCount="612">
  <si>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</si>
  <si>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</si>
  <si>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</si>
  <si>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</si>
  <si>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</si>
  <si>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</si>
  <si>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</si>
  <si>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</si>
  <si>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</si>
  <si>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</si>
  <si>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</si>
  <si>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</si>
  <si>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</si>
  <si>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</si>
  <si>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</si>
  <si>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</si>
  <si>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</si>
  <si>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</si>
  <si>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</si>
  <si>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</si>
  <si>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</si>
  <si>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</si>
  <si>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</si>
  <si>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</si>
  <si>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</si>
  <si>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</si>
  <si>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</si>
  <si>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</si>
  <si>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</si>
  <si>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</si>
  <si>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</si>
  <si>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</si>
  <si>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</si>
  <si>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</si>
  <si>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</si>
  <si>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</si>
  <si>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</si>
  <si>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</si>
  <si>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</si>
  <si>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</si>
  <si>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</si>
  <si>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</si>
  <si>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</si>
  <si>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</si>
  <si>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</si>
  <si>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</si>
  <si>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</si>
  <si>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</si>
  <si>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</si>
  <si>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</si>
  <si>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</si>
  <si>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</si>
  <si>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</si>
  <si>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</si>
  <si>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</si>
  <si>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</si>
  <si>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</si>
  <si>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</si>
  <si>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</si>
  <si>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</si>
  <si>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</si>
  <si>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</si>
  <si>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</si>
  <si>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</si>
  <si>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</si>
  <si>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</si>
  <si>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</si>
  <si>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</si>
  <si>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</si>
  <si>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</si>
  <si>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</si>
  <si>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</si>
  <si>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</si>
  <si>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</si>
  <si>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</si>
  <si>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</si>
  <si>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</si>
  <si>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</si>
  <si>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</si>
  <si>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</si>
  <si>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</si>
  <si>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</si>
  <si>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</si>
  <si>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</si>
  <si>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</si>
  <si>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</si>
  <si>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</si>
  <si>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</si>
  <si>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</si>
  <si>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</si>
  <si>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</si>
  <si>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</si>
  <si>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</si>
  <si>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</si>
  <si>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</si>
  <si>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</si>
  <si>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</si>
  <si>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</si>
  <si>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</si>
  <si>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</si>
  <si>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</si>
  <si>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</si>
  <si>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</si>
  <si>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</si>
  <si>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</si>
  <si>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</si>
  <si>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</si>
  <si>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</si>
  <si>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</si>
  <si>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</si>
  <si>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</si>
  <si>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</si>
  <si>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</si>
  <si>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</si>
  <si>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</si>
  <si>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</si>
  <si>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</si>
  <si>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</si>
  <si>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</si>
  <si>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</si>
  <si>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</si>
  <si>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</si>
  <si>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</si>
  <si>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</si>
  <si>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</si>
  <si>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</si>
  <si>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</si>
  <si>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</si>
  <si>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</si>
  <si>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</si>
  <si>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</si>
  <si>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</si>
  <si>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</si>
  <si>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</si>
  <si>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</si>
  <si>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</si>
  <si>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</si>
  <si>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</si>
  <si>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</si>
  <si>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</si>
  <si>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</si>
  <si>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</si>
  <si>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</si>
  <si>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</si>
  <si>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</si>
  <si>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</si>
  <si>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</si>
  <si>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</si>
  <si>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</si>
  <si>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</si>
  <si>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</si>
  <si>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</si>
  <si>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</si>
  <si>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</si>
  <si>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</si>
  <si>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</si>
  <si>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</si>
  <si>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</si>
  <si>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</si>
  <si>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</si>
  <si>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</si>
  <si>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</si>
  <si>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</si>
  <si>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</si>
  <si>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</si>
  <si>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</si>
  <si>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</si>
  <si>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</si>
  <si>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</si>
  <si>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</si>
  <si>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</si>
  <si>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</si>
  <si>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</si>
  <si>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</si>
  <si>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</si>
  <si>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</si>
  <si>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</si>
  <si>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</si>
  <si>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</si>
  <si>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</si>
  <si>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</si>
  <si>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</si>
  <si>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</si>
  <si>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</si>
  <si>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</si>
  <si>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</si>
  <si>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</si>
  <si>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</si>
  <si>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</si>
  <si>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</si>
  <si>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</si>
  <si>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</si>
  <si>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</si>
  <si>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</si>
  <si>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</si>
  <si>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</si>
  <si>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</si>
  <si>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</si>
  <si>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</si>
  <si>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</si>
  <si>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</si>
  <si>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</si>
  <si>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</si>
  <si>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</si>
  <si>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</si>
  <si>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</si>
  <si>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</si>
  <si>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</si>
  <si>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</si>
  <si>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</si>
  <si>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</si>
  <si>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</si>
  <si>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</si>
  <si>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</si>
  <si>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</si>
  <si>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</si>
  <si>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岡山県赤磐市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</si>
  <si>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</si>
  <si>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</si>
  <si>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</si>
  <si>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</si>
  <si>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</si>
  <si>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</si>
  <si>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</si>
  <si>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</si>
  <si>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</si>
  <si>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</si>
  <si>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</si>
  <si>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</si>
  <si>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</si>
  <si>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</si>
  <si>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</si>
  <si>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</si>
  <si>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</si>
  <si>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</si>
  <si>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</si>
  <si>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</si>
  <si>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</si>
  <si>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</si>
  <si>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</si>
  <si>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</si>
  <si>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</si>
  <si>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</si>
  <si>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</si>
  <si>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</si>
  <si>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</si>
  <si>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</si>
  <si>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</si>
  <si>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</si>
  <si>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</si>
  <si>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</si>
  <si>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</si>
  <si>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</si>
  <si>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</si>
  <si>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</si>
  <si>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</si>
  <si>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</si>
  <si>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</si>
  <si>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</si>
  <si>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</si>
  <si>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</si>
  <si>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</si>
  <si>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</si>
  <si>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</si>
  <si>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</si>
  <si>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</si>
  <si>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</si>
  <si>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</si>
  <si>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</si>
  <si>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</si>
  <si>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</si>
  <si>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</si>
  <si>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</si>
  <si>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</si>
  <si>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</si>
  <si>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</si>
  <si>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</si>
  <si>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</si>
  <si>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</si>
  <si>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</si>
  <si>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</si>
  <si>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</si>
  <si>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</si>
  <si>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</si>
  <si>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</si>
  <si>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</si>
  <si>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</si>
  <si>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</si>
  <si>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</si>
  <si>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</si>
  <si>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</si>
  <si>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</si>
  <si>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</si>
  <si>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</si>
  <si>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</si>
  <si>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</si>
  <si>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</si>
  <si>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</si>
  <si>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</si>
  <si>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</si>
  <si>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</si>
  <si>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</si>
  <si>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</si>
  <si>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</si>
  <si>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</si>
  <si>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</si>
  <si>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</si>
  <si>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</si>
  <si>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</si>
  <si>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</si>
  <si>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</si>
  <si>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</si>
  <si>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</si>
  <si>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</si>
  <si>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</si>
  <si>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</si>
  <si>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</si>
  <si>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</si>
  <si>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</si>
  <si>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</si>
  <si>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</si>
  <si>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</si>
  <si>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</si>
  <si>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</si>
  <si>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</si>
  <si>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</si>
  <si>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</si>
  <si>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</si>
  <si>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</si>
  <si>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</si>
  <si>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</si>
  <si>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</si>
  <si>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</si>
  <si>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</si>
  <si>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</si>
  <si>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</si>
  <si>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</si>
  <si>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</si>
  <si>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</si>
  <si>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</si>
  <si>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</si>
  <si>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</si>
  <si>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</si>
  <si>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</si>
  <si>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</si>
  <si>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</si>
  <si>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</si>
  <si>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</si>
  <si>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</si>
  <si>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</si>
  <si>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</si>
  <si>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</si>
  <si>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</si>
  <si>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</si>
  <si>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</si>
  <si>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</si>
  <si>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</si>
  <si>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</si>
  <si>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</si>
  <si>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</si>
  <si>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</si>
  <si>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</si>
  <si>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</si>
  <si>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</si>
  <si>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</si>
  <si>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</si>
  <si>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</si>
  <si>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</si>
  <si>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</si>
  <si>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岡山県赤磐市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</si>
  <si>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</si>
  <si>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</si>
  <si>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</si>
  <si>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</si>
  <si>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</si>
  <si>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</si>
  <si>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</si>
  <si>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</si>
  <si>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</si>
  <si>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</si>
  <si>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</si>
  <si>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</si>
  <si>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</si>
  <si>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</si>
  <si>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</si>
  <si>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</si>
  <si>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</si>
  <si>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</si>
  <si>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</si>
  <si>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</si>
  <si>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</si>
  <si>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</si>
  <si>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</si>
  <si>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</si>
  <si>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</si>
  <si>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</si>
  <si>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</si>
  <si>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</si>
  <si>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</si>
  <si>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</si>
  <si>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</si>
  <si>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</si>
  <si>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</si>
  <si>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</si>
  <si>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</si>
  <si>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</si>
  <si>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</si>
  <si>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</si>
  <si>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</si>
  <si>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</si>
  <si>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赤磐市下水道事業会計</t>
    <phoneticPr fontId="5"/>
  </si>
  <si>
    <t>赤磐市宅地等開発事業特別会計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</si>
  <si>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</si>
  <si>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</si>
  <si>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</si>
  <si>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</si>
  <si>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</si>
  <si>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</si>
  <si>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</si>
  <si>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</si>
  <si>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</si>
  <si>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</si>
  <si>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</si>
  <si>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</si>
  <si>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</si>
  <si>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</si>
  <si>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</si>
  <si>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</si>
  <si>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</si>
  <si>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</si>
  <si>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</si>
  <si>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</si>
  <si>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</si>
  <si>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</si>
  <si>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</si>
  <si>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</si>
  <si>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</si>
  <si>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</si>
  <si>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</si>
  <si>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</si>
  <si>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</si>
  <si>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</si>
  <si>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</si>
  <si>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</si>
  <si>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</si>
  <si>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</si>
  <si>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</si>
  <si>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</si>
  <si>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</si>
  <si>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</si>
  <si>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</si>
  <si>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</si>
  <si>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</si>
  <si>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</si>
  <si>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</si>
  <si>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</si>
  <si>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</si>
  <si>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</si>
  <si>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</si>
  <si>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</si>
  <si>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</si>
  <si>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</si>
  <si>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</si>
  <si>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</si>
  <si>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</si>
  <si>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</si>
  <si>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</si>
  <si>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</si>
  <si>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</si>
  <si>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</si>
  <si>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</si>
  <si>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</si>
  <si>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</si>
  <si>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</si>
  <si>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</si>
  <si>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</si>
  <si>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</si>
  <si>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</si>
  <si>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赤磐市下水道事業会計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</si>
  <si>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</si>
  <si>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</si>
  <si>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</si>
  <si>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赤磐市水道事業会計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</si>
  <si>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</si>
  <si>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赤磐市国民健康保険特別会計</t>
    <phoneticPr fontId="5"/>
  </si>
  <si>
    <t>(Ｆ)</t>
    <phoneticPr fontId="5"/>
  </si>
  <si>
    <t>赤磐市介護保険特別会計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</si>
  <si>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</si>
  <si>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</si>
  <si>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</si>
  <si>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</si>
  <si>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</si>
  <si>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</si>
  <si>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</si>
  <si>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</si>
  <si>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</si>
  <si>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</si>
  <si>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</si>
  <si>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</si>
  <si>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</si>
  <si>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</si>
  <si>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</si>
  <si>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</si>
  <si>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</si>
  <si>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</si>
  <si>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</si>
  <si>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</si>
  <si>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</si>
  <si>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</si>
  <si>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</si>
  <si>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</si>
  <si>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</si>
  <si>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</si>
  <si>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</si>
  <si>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</si>
  <si>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</si>
  <si>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</si>
  <si>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</si>
  <si>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</si>
  <si>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</si>
  <si>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</si>
  <si>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</si>
  <si>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</si>
  <si>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</si>
  <si>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</si>
  <si>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</si>
  <si>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</si>
  <si>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</si>
  <si>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</si>
  <si>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</si>
  <si>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</si>
  <si>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</si>
  <si>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</si>
  <si>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</si>
  <si>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</si>
  <si>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</si>
  <si>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</si>
  <si>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</si>
  <si>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</si>
  <si>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</si>
  <si>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</si>
  <si>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</si>
  <si>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</si>
  <si>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</si>
  <si>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</si>
  <si>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</si>
  <si>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</si>
  <si>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</si>
  <si>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</si>
  <si>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</si>
  <si>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</si>
  <si>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</si>
  <si>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</si>
  <si>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</si>
  <si>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</si>
  <si>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</si>
  <si>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</si>
  <si>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</si>
  <si>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</si>
  <si>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</si>
  <si>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</si>
  <si>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</si>
  <si>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</si>
  <si>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</si>
  <si>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</si>
  <si>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</si>
  <si>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</si>
  <si>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</si>
  <si>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</si>
  <si>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10.79</t>
  </si>
  <si>
    <t>▲ 6.84</t>
  </si>
  <si>
    <t>▲ 9.00</t>
  </si>
  <si>
    <t>▲ 5.74</t>
  </si>
  <si>
    <t>▲ 5.86</t>
  </si>
  <si>
    <t>赤磐市水道事業会計</t>
  </si>
  <si>
    <t>一般会計</t>
  </si>
  <si>
    <t>赤磐市下水道事業会計</t>
  </si>
  <si>
    <t>赤磐市国民健康保険特別会計</t>
  </si>
  <si>
    <t>赤磐市介護保険特別会計</t>
  </si>
  <si>
    <t>赤磐市宅地等開発事業特別会計</t>
  </si>
  <si>
    <t>赤磐市後期高齢者医療特別会計</t>
  </si>
  <si>
    <t>赤磐市竜天オートキャンプ場特別会計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</si>
  <si>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</si>
  <si>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</si>
  <si>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</si>
  <si>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</si>
  <si>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</si>
  <si>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</si>
  <si>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</si>
  <si>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</si>
  <si>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</si>
  <si>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</si>
  <si>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</si>
  <si>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</si>
  <si>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</si>
  <si>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</si>
  <si>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</si>
  <si>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2"/>
  </si>
  <si>
    <t>田原用水組合</t>
    <rPh sb="0" eb="2">
      <t>タハラ</t>
    </rPh>
    <rPh sb="2" eb="4">
      <t>ヨウスイ</t>
    </rPh>
    <rPh sb="4" eb="6">
      <t>クミアイ</t>
    </rPh>
    <phoneticPr fontId="2"/>
  </si>
  <si>
    <t>和気北部衛生施設組合（一般会計）</t>
    <rPh sb="0" eb="2">
      <t>ワケ</t>
    </rPh>
    <rPh sb="2" eb="4">
      <t>ホクブ</t>
    </rPh>
    <rPh sb="4" eb="6">
      <t>エイセイ</t>
    </rPh>
    <rPh sb="6" eb="8">
      <t>シセツ</t>
    </rPh>
    <rPh sb="8" eb="10">
      <t>クミアイ</t>
    </rPh>
    <rPh sb="11" eb="13">
      <t>イッパン</t>
    </rPh>
    <rPh sb="13" eb="15">
      <t>カイケイ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</si>
  <si>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</si>
  <si>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</si>
  <si>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柵原・吉井特別養護老人ホーム組合</t>
    <rPh sb="0" eb="1">
      <t>サク</t>
    </rPh>
    <rPh sb="1" eb="2">
      <t>ハラ</t>
    </rPh>
    <rPh sb="3" eb="5">
      <t>ヨシイ</t>
    </rPh>
    <rPh sb="5" eb="7">
      <t>トクベツ</t>
    </rPh>
    <rPh sb="7" eb="9">
      <t>ヨウゴ</t>
    </rPh>
    <rPh sb="9" eb="11">
      <t>ロウジン</t>
    </rPh>
    <rPh sb="14" eb="16">
      <t>クミアイ</t>
    </rPh>
    <phoneticPr fontId="2"/>
  </si>
  <si>
    <t>岡山県広域水道企業団</t>
    <rPh sb="0" eb="3">
      <t>オカヤマケン</t>
    </rPh>
    <rPh sb="3" eb="5">
      <t>コウイキ</t>
    </rPh>
    <rPh sb="5" eb="7">
      <t>スイドウ</t>
    </rPh>
    <rPh sb="7" eb="9">
      <t>キギョウ</t>
    </rPh>
    <rPh sb="9" eb="10">
      <t>ダン</t>
    </rPh>
    <phoneticPr fontId="2"/>
  </si>
  <si>
    <t>赤磐市土地開発公社</t>
    <rPh sb="0" eb="3">
      <t>アカイワシ</t>
    </rPh>
    <rPh sb="3" eb="5">
      <t>トチ</t>
    </rPh>
    <rPh sb="5" eb="7">
      <t>カイハツ</t>
    </rPh>
    <rPh sb="7" eb="9">
      <t>コウシャ</t>
    </rPh>
    <phoneticPr fontId="2"/>
  </si>
  <si>
    <t>是里ワイン醸造場</t>
    <rPh sb="0" eb="2">
      <t>コレサト</t>
    </rPh>
    <rPh sb="5" eb="7">
      <t>ジョウゾウ</t>
    </rPh>
    <rPh sb="7" eb="8">
      <t>ジョウ</t>
    </rPh>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</si>
  <si>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</si>
  <si>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</si>
  <si>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山陽ふれあい公園基金</t>
    <rPh sb="0" eb="2">
      <t>サンヨウ</t>
    </rPh>
    <rPh sb="6" eb="8">
      <t>コウエン</t>
    </rPh>
    <rPh sb="8" eb="10">
      <t>キキン</t>
    </rPh>
    <phoneticPr fontId="5"/>
  </si>
  <si>
    <t>ふるさと応援基金</t>
    <rPh sb="4" eb="6">
      <t>オウエン</t>
    </rPh>
    <rPh sb="6" eb="8">
      <t>キキン</t>
    </rPh>
    <phoneticPr fontId="5"/>
  </si>
  <si>
    <t>最終処分場管理運営基金</t>
    <rPh sb="0" eb="2">
      <t>サイシュウ</t>
    </rPh>
    <rPh sb="2" eb="5">
      <t>ショブンジョウ</t>
    </rPh>
    <rPh sb="5" eb="7">
      <t>カンリ</t>
    </rPh>
    <rPh sb="7" eb="9">
      <t>ウンエイ</t>
    </rPh>
    <rPh sb="9" eb="11">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</si>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</sst>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6BE3-4C57-A75D-45809E67B5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61274</c:v>
                </c:pt>
                <c:pt idx="1">
                  <c:v>33788</c:v>
                </c:pt>
                <c:pt idx="2">
                  <c:v>45209</c:v>
                </c:pt>
                <c:pt idx="3">
                  <c:v>51492</c:v>
                </c:pt>
                <c:pt idx="4">
                  <c:v>38913</c:v>
                </c:pt>
              </c:numCache>
            </c:numRef>
          </c:val>
          <c:smooth val="0"/>
          <c:extLst>
            <c:ext xmlns:c16="http://schemas.microsoft.com/office/drawing/2014/chart" uri="{C3380CC4-5D6E-409C-BE32-E72D297353CC}">
              <c16:uniqueId val="{00000001-6BE3-4C57-A75D-45809E67B5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8.56</c:v>
                </c:pt>
                <c:pt idx="1">
                  <c:v>7.89</c:v>
                </c:pt>
                <c:pt idx="2">
                  <c:v>12.18</c:v>
                </c:pt>
                <c:pt idx="3">
                  <c:v>10.220000000000001</c:v>
                </c:pt>
                <c:pt idx="4">
                  <c:v>9.75</c:v>
                </c:pt>
              </c:numCache>
            </c:numRef>
          </c:val>
          <c:extLst>
            <c:ext xmlns:c16="http://schemas.microsoft.com/office/drawing/2014/chart" uri="{C3380CC4-5D6E-409C-BE32-E72D297353CC}">
              <c16:uniqueId val="{00000000-4B5B-4660-A122-E23E103AE8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50.38</c:v>
                </c:pt>
                <c:pt idx="1">
                  <c:v>51.95</c:v>
                </c:pt>
                <c:pt idx="2">
                  <c:v>42.34</c:v>
                </c:pt>
                <c:pt idx="3">
                  <c:v>45.16</c:v>
                </c:pt>
                <c:pt idx="4">
                  <c:v>48.86</c:v>
                </c:pt>
              </c:numCache>
            </c:numRef>
          </c:val>
          <c:extLst>
            <c:ext xmlns:c16="http://schemas.microsoft.com/office/drawing/2014/chart" uri="{C3380CC4-5D6E-409C-BE32-E72D297353CC}">
              <c16:uniqueId val="{00000001-4B5B-4660-A122-E23E103AE8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-10.79</c:v>
                </c:pt>
                <c:pt idx="1">
                  <c:v>-6.84</c:v>
                </c:pt>
                <c:pt idx="2">
                  <c:v>-9</c:v>
                </c:pt>
                <c:pt idx="3">
                  <c:v>-5.74</c:v>
                </c:pt>
                <c:pt idx="4">
                  <c:v>-5.86</c:v>
                </c:pt>
              </c:numCache>
            </c:numRef>
          </c:val>
          <c:smooth val="0"/>
          <c:extLst>
            <c:ext xmlns:c16="http://schemas.microsoft.com/office/drawing/2014/chart" uri="{C3380CC4-5D6E-409C-BE32-E72D297353CC}">
              <c16:uniqueId val="{00000002-4B5B-4660-A122-E23E103AE8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0.53</c:v>
                </c:pt>
                <c:pt idx="2">
                  <c:v>#N/A</c:v>
                </c:pt>
                <c:pt idx="3">
                  <c:v>3.58</c:v>
                </c:pt>
                <c:pt idx="4">
                  <c:v>#N/A</c:v>
                </c:pt>
                <c:pt idx="5">
                  <c:v>0.09</c:v>
                </c:pt>
                <c:pt idx="6">
                  <c:v>#N/A</c:v>
                </c:pt>
                <c:pt idx="7">
                  <c:v>0.05</c:v>
                </c:pt>
                <c:pt idx="8">
                  <c:v>#N/A</c:v>
                </c:pt>
                <c:pt idx="9">
                  <c:v>0</c:v>
                </c:pt>
              </c:numCache>
            </c:numRef>
          </c:val>
          <c:extLst>
            <c:ext xmlns:c16="http://schemas.microsoft.com/office/drawing/2014/chart" uri="{C3380CC4-5D6E-409C-BE32-E72D297353CC}">
              <c16:uniqueId val="{00000000-19FC-4CAF-AF1D-7BA6E3279B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FC-4CAF-AF1D-7BA6E3279B1A}"/>
            </c:ext>
          </c:extLst>
        </c:ser>
        <c:ser>
          <c:idx val="2"/>
          <c:order val="2"/>
          <c:tx>
            <c:strRef>
              <c:f>データシート!$A$29</c:f>
              <c:strCache>
                <c:ptCount val="1"/>
                <c:pt idx="0">
                  <c:v>赤磐市竜天オートキャンプ場特別会計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2-19FC-4CAF-AF1D-7BA6E3279B1A}"/>
            </c:ext>
          </c:extLst>
        </c:ser>
        <c:ser>
          <c:idx val="3"/>
          <c:order val="3"/>
          <c:tx>
            <c:strRef>
              <c:f>データシート!$A$30</c:f>
              <c:strCache>
                <c:ptCount val="1"/>
                <c:pt idx="0">
                  <c:v>赤磐市後期高齢者医療特別会計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0.03</c:v>
                </c:pt>
                <c:pt idx="4">
                  <c:v>#N/A</c:v>
                </c:pt>
                <c:pt idx="5">
                  <c:v>0.09</c:v>
                </c:pt>
                <c:pt idx="6">
                  <c:v>#N/A</c:v>
                </c:pt>
                <c:pt idx="7">
                  <c:v>0.04</c:v>
                </c:pt>
                <c:pt idx="8">
                  <c:v>#N/A</c:v>
                </c:pt>
                <c:pt idx="9">
                  <c:v>0.03</c:v>
                </c:pt>
              </c:numCache>
            </c:numRef>
          </c:val>
          <c:extLst>
            <c:ext xmlns:c16="http://schemas.microsoft.com/office/drawing/2014/chart" uri="{C3380CC4-5D6E-409C-BE32-E72D297353CC}">
              <c16:uniqueId val="{00000003-19FC-4CAF-AF1D-7BA6E3279B1A}"/>
            </c:ext>
          </c:extLst>
        </c:ser>
        <c:ser>
          <c:idx val="4"/>
          <c:order val="4"/>
          <c:tx>
            <c:strRef>
              <c:f>データシート!$A$31</c:f>
              <c:strCache>
                <c:ptCount val="1"/>
                <c:pt idx="0">
                  <c:v>赤磐市宅地等開発事業特別会計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0.67</c:v>
                </c:pt>
                <c:pt idx="2">
                  <c:v>#N/A</c:v>
                </c:pt>
                <c:pt idx="3">
                  <c:v>0.86</c:v>
                </c:pt>
                <c:pt idx="4">
                  <c:v>#N/A</c:v>
                </c:pt>
                <c:pt idx="5">
                  <c:v>0.78</c:v>
                </c:pt>
                <c:pt idx="6">
                  <c:v>#N/A</c:v>
                </c:pt>
                <c:pt idx="7">
                  <c:v>0.68</c:v>
                </c:pt>
                <c:pt idx="8">
                  <c:v>#N/A</c:v>
                </c:pt>
                <c:pt idx="9">
                  <c:v>0.64</c:v>
                </c:pt>
              </c:numCache>
            </c:numRef>
          </c:val>
          <c:extLst>
            <c:ext xmlns:c16="http://schemas.microsoft.com/office/drawing/2014/chart" uri="{C3380CC4-5D6E-409C-BE32-E72D297353CC}">
              <c16:uniqueId val="{00000004-19FC-4CAF-AF1D-7BA6E3279B1A}"/>
            </c:ext>
          </c:extLst>
        </c:ser>
        <c:ser>
          <c:idx val="5"/>
          <c:order val="5"/>
          <c:tx>
            <c:strRef>
              <c:f>データシート!$A$32</c:f>
              <c:strCache>
                <c:ptCount val="1"/>
                <c:pt idx="0">
                  <c:v>赤磐市介護保険特別会計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1.1399999999999999</c:v>
                </c:pt>
                <c:pt idx="2">
                  <c:v>#N/A</c:v>
                </c:pt>
                <c:pt idx="3">
                  <c:v>0.76</c:v>
                </c:pt>
                <c:pt idx="4">
                  <c:v>#N/A</c:v>
                </c:pt>
                <c:pt idx="5">
                  <c:v>0.18</c:v>
                </c:pt>
                <c:pt idx="6">
                  <c:v>#N/A</c:v>
                </c:pt>
                <c:pt idx="7">
                  <c:v>2.04</c:v>
                </c:pt>
                <c:pt idx="8">
                  <c:v>#N/A</c:v>
                </c:pt>
                <c:pt idx="9">
                  <c:v>2.0499999999999998</c:v>
                </c:pt>
              </c:numCache>
            </c:numRef>
          </c:val>
          <c:extLst>
            <c:ext xmlns:c16="http://schemas.microsoft.com/office/drawing/2014/chart" uri="{C3380CC4-5D6E-409C-BE32-E72D297353CC}">
              <c16:uniqueId val="{00000005-19FC-4CAF-AF1D-7BA6E3279B1A}"/>
            </c:ext>
          </c:extLst>
        </c:ser>
        <c:ser>
          <c:idx val="6"/>
          <c:order val="6"/>
          <c:tx>
            <c:strRef>
              <c:f>データシート!$A$33</c:f>
              <c:strCache>
                <c:ptCount val="1"/>
                <c:pt idx="0">
                  <c:v>赤磐市国民健康保険特別会計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2.72</c:v>
                </c:pt>
                <c:pt idx="2">
                  <c:v>#N/A</c:v>
                </c:pt>
                <c:pt idx="3">
                  <c:v>2.12</c:v>
                </c:pt>
                <c:pt idx="4">
                  <c:v>#N/A</c:v>
                </c:pt>
                <c:pt idx="5">
                  <c:v>2.35</c:v>
                </c:pt>
                <c:pt idx="6">
                  <c:v>#N/A</c:v>
                </c:pt>
                <c:pt idx="7">
                  <c:v>3.51</c:v>
                </c:pt>
                <c:pt idx="8">
                  <c:v>#N/A</c:v>
                </c:pt>
                <c:pt idx="9">
                  <c:v>3.64</c:v>
                </c:pt>
              </c:numCache>
            </c:numRef>
          </c:val>
          <c:extLst>
            <c:ext xmlns:c16="http://schemas.microsoft.com/office/drawing/2014/chart" uri="{C3380CC4-5D6E-409C-BE32-E72D297353CC}">
              <c16:uniqueId val="{00000006-19FC-4CAF-AF1D-7BA6E3279B1A}"/>
            </c:ext>
          </c:extLst>
        </c:ser>
        <c:ser>
          <c:idx val="7"/>
          <c:order val="7"/>
          <c:tx>
            <c:strRef>
              <c:f>データシート!$A$34</c:f>
              <c:strCache>
                <c:ptCount val="1"/>
                <c:pt idx="0">
                  <c:v>赤磐市下水道事業会計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2.4500000000000002</c:v>
                </c:pt>
                <c:pt idx="6">
                  <c:v>#N/A</c:v>
                </c:pt>
                <c:pt idx="7">
                  <c:v>2.4300000000000002</c:v>
                </c:pt>
                <c:pt idx="8">
                  <c:v>#N/A</c:v>
                </c:pt>
                <c:pt idx="9">
                  <c:v>4.07</c:v>
                </c:pt>
              </c:numCache>
            </c:numRef>
          </c:val>
          <c:extLst>
            <c:ext xmlns:c16="http://schemas.microsoft.com/office/drawing/2014/chart" uri="{C3380CC4-5D6E-409C-BE32-E72D297353CC}">
              <c16:uniqueId val="{00000007-19FC-4CAF-AF1D-7BA6E3279B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8.5399999999999991</c:v>
                </c:pt>
                <c:pt idx="2">
                  <c:v>#N/A</c:v>
                </c:pt>
                <c:pt idx="3">
                  <c:v>7.84</c:v>
                </c:pt>
                <c:pt idx="4">
                  <c:v>#N/A</c:v>
                </c:pt>
                <c:pt idx="5">
                  <c:v>12.17</c:v>
                </c:pt>
                <c:pt idx="6">
                  <c:v>#N/A</c:v>
                </c:pt>
                <c:pt idx="7">
                  <c:v>10.210000000000001</c:v>
                </c:pt>
                <c:pt idx="8">
                  <c:v>#N/A</c:v>
                </c:pt>
                <c:pt idx="9">
                  <c:v>9.73</c:v>
                </c:pt>
              </c:numCache>
            </c:numRef>
          </c:val>
          <c:extLst>
            <c:ext xmlns:c16="http://schemas.microsoft.com/office/drawing/2014/chart" uri="{C3380CC4-5D6E-409C-BE32-E72D297353CC}">
              <c16:uniqueId val="{00000008-19FC-4CAF-AF1D-7BA6E3279B1A}"/>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20.62</c:v>
                </c:pt>
                <c:pt idx="2">
                  <c:v>#N/A</c:v>
                </c:pt>
                <c:pt idx="3">
                  <c:v>21.73</c:v>
                </c:pt>
                <c:pt idx="4">
                  <c:v>#N/A</c:v>
                </c:pt>
                <c:pt idx="5">
                  <c:v>22.09</c:v>
                </c:pt>
                <c:pt idx="6">
                  <c:v>#N/A</c:v>
                </c:pt>
                <c:pt idx="7">
                  <c:v>21.55</c:v>
                </c:pt>
                <c:pt idx="8">
                  <c:v>#N/A</c:v>
                </c:pt>
                <c:pt idx="9">
                  <c:v>21.51</c:v>
                </c:pt>
              </c:numCache>
            </c:numRef>
          </c:val>
          <c:extLst>
            <c:ext xmlns:c16="http://schemas.microsoft.com/office/drawing/2014/chart" uri="{C3380CC4-5D6E-409C-BE32-E72D297353CC}">
              <c16:uniqueId val="{00000009-19FC-4CAF-AF1D-7BA6E3279B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2250</c:v>
                </c:pt>
                <c:pt idx="5">
                  <c:v>2141</c:v>
                </c:pt>
                <c:pt idx="8">
                  <c:v>2079</c:v>
                </c:pt>
                <c:pt idx="11">
                  <c:v>2111</c:v>
                </c:pt>
                <c:pt idx="14">
                  <c:v>2129</c:v>
                </c:pt>
              </c:numCache>
            </c:numRef>
          </c:val>
          <c:extLst>
            <c:ext xmlns:c16="http://schemas.microsoft.com/office/drawing/2014/chart" uri="{C3380CC4-5D6E-409C-BE32-E72D297353CC}">
              <c16:uniqueId val="{00000000-950C-4EEB-83F3-2F83E424EB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0C-4EEB-83F3-2F83E424EB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37</c:v>
                </c:pt>
                <c:pt idx="3">
                  <c:v>42</c:v>
                </c:pt>
                <c:pt idx="6">
                  <c:v>35</c:v>
                </c:pt>
                <c:pt idx="9">
                  <c:v>31</c:v>
                </c:pt>
                <c:pt idx="12">
                  <c:v>34</c:v>
                </c:pt>
              </c:numCache>
            </c:numRef>
          </c:val>
          <c:extLst>
            <c:ext xmlns:c16="http://schemas.microsoft.com/office/drawing/2014/chart" uri="{C3380CC4-5D6E-409C-BE32-E72D297353CC}">
              <c16:uniqueId val="{00000002-950C-4EEB-83F3-2F83E424EB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32</c:v>
                </c:pt>
                <c:pt idx="6">
                  <c:v>30</c:v>
                </c:pt>
                <c:pt idx="9">
                  <c:v>27</c:v>
                </c:pt>
                <c:pt idx="12">
                  <c:v>24</c:v>
                </c:pt>
              </c:numCache>
            </c:numRef>
          </c:val>
          <c:extLst>
            <c:ext xmlns:c16="http://schemas.microsoft.com/office/drawing/2014/chart" uri="{C3380CC4-5D6E-409C-BE32-E72D297353CC}">
              <c16:uniqueId val="{00000003-950C-4EEB-83F3-2F83E424EB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802</c:v>
                </c:pt>
                <c:pt idx="3">
                  <c:v>810</c:v>
                </c:pt>
                <c:pt idx="6">
                  <c:v>718</c:v>
                </c:pt>
                <c:pt idx="9">
                  <c:v>774</c:v>
                </c:pt>
                <c:pt idx="12">
                  <c:v>680</c:v>
                </c:pt>
              </c:numCache>
            </c:numRef>
          </c:val>
          <c:extLst>
            <c:ext xmlns:c16="http://schemas.microsoft.com/office/drawing/2014/chart" uri="{C3380CC4-5D6E-409C-BE32-E72D297353CC}">
              <c16:uniqueId val="{00000004-950C-4EEB-83F3-2F83E424EB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0C-4EEB-83F3-2F83E424EB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0C-4EEB-83F3-2F83E424EB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2110</c:v>
                </c:pt>
                <c:pt idx="3">
                  <c:v>1961</c:v>
                </c:pt>
                <c:pt idx="6">
                  <c:v>2027</c:v>
                </c:pt>
                <c:pt idx="9">
                  <c:v>2130</c:v>
                </c:pt>
                <c:pt idx="12">
                  <c:v>2258</c:v>
                </c:pt>
              </c:numCache>
            </c:numRef>
          </c:val>
          <c:extLst>
            <c:ext xmlns:c16="http://schemas.microsoft.com/office/drawing/2014/chart" uri="{C3380CC4-5D6E-409C-BE32-E72D297353CC}">
              <c16:uniqueId val="{00000007-950C-4EEB-83F3-2F83E424EB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744</c:v>
                </c:pt>
                <c:pt idx="2">
                  <c:v>#N/A</c:v>
                </c:pt>
                <c:pt idx="3">
                  <c:v>#N/A</c:v>
                </c:pt>
                <c:pt idx="4">
                  <c:v>704</c:v>
                </c:pt>
                <c:pt idx="5">
                  <c:v>#N/A</c:v>
                </c:pt>
                <c:pt idx="6">
                  <c:v>#N/A</c:v>
                </c:pt>
                <c:pt idx="7">
                  <c:v>731</c:v>
                </c:pt>
                <c:pt idx="8">
                  <c:v>#N/A</c:v>
                </c:pt>
                <c:pt idx="9">
                  <c:v>#N/A</c:v>
                </c:pt>
                <c:pt idx="10">
                  <c:v>851</c:v>
                </c:pt>
                <c:pt idx="11">
                  <c:v>#N/A</c:v>
                </c:pt>
                <c:pt idx="12">
                  <c:v>#N/A</c:v>
                </c:pt>
                <c:pt idx="13">
                  <c:v>867</c:v>
                </c:pt>
                <c:pt idx="14">
                  <c:v>#N/A</c:v>
                </c:pt>
              </c:numCache>
            </c:numRef>
          </c:val>
          <c:smooth val="0"/>
          <c:extLst>
            <c:ext xmlns:c16="http://schemas.microsoft.com/office/drawing/2014/chart" uri="{C3380CC4-5D6E-409C-BE32-E72D297353CC}">
              <c16:uniqueId val="{00000008-950C-4EEB-83F3-2F83E424EB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22819</c:v>
                </c:pt>
                <c:pt idx="5">
                  <c:v>22203</c:v>
                </c:pt>
                <c:pt idx="8">
                  <c:v>21565</c:v>
                </c:pt>
                <c:pt idx="11">
                  <c:v>20687</c:v>
                </c:pt>
                <c:pt idx="14">
                  <c:v>19552</c:v>
                </c:pt>
              </c:numCache>
            </c:numRef>
          </c:val>
          <c:extLst>
            <c:ext xmlns:c16="http://schemas.microsoft.com/office/drawing/2014/chart" uri="{C3380CC4-5D6E-409C-BE32-E72D297353CC}">
              <c16:uniqueId val="{00000000-0033-45F5-8C1D-E52D8D0409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369</c:v>
                </c:pt>
                <c:pt idx="5">
                  <c:v>293</c:v>
                </c:pt>
                <c:pt idx="8">
                  <c:v>560</c:v>
                </c:pt>
                <c:pt idx="11">
                  <c:v>777</c:v>
                </c:pt>
                <c:pt idx="14">
                  <c:v>627</c:v>
                </c:pt>
              </c:numCache>
            </c:numRef>
          </c:val>
          <c:extLst>
            <c:ext xmlns:c16="http://schemas.microsoft.com/office/drawing/2014/chart" uri="{C3380CC4-5D6E-409C-BE32-E72D297353CC}">
              <c16:uniqueId val="{00000001-0033-45F5-8C1D-E52D8D0409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9161</c:v>
                </c:pt>
                <c:pt idx="5">
                  <c:v>9427</c:v>
                </c:pt>
                <c:pt idx="8">
                  <c:v>8762</c:v>
                </c:pt>
                <c:pt idx="11">
                  <c:v>9683</c:v>
                </c:pt>
                <c:pt idx="14">
                  <c:v>10197</c:v>
                </c:pt>
              </c:numCache>
            </c:numRef>
          </c:val>
          <c:extLst>
            <c:ext xmlns:c16="http://schemas.microsoft.com/office/drawing/2014/chart" uri="{C3380CC4-5D6E-409C-BE32-E72D297353CC}">
              <c16:uniqueId val="{00000002-0033-45F5-8C1D-E52D8D0409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33-45F5-8C1D-E52D8D0409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33-45F5-8C1D-E52D8D0409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33-45F5-8C1D-E52D8D0409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706</c:v>
                </c:pt>
                <c:pt idx="3">
                  <c:v>716</c:v>
                </c:pt>
                <c:pt idx="6">
                  <c:v>737</c:v>
                </c:pt>
                <c:pt idx="9">
                  <c:v>791</c:v>
                </c:pt>
                <c:pt idx="12">
                  <c:v>861</c:v>
                </c:pt>
              </c:numCache>
            </c:numRef>
          </c:val>
          <c:extLst>
            <c:ext xmlns:c16="http://schemas.microsoft.com/office/drawing/2014/chart" uri="{C3380CC4-5D6E-409C-BE32-E72D297353CC}">
              <c16:uniqueId val="{00000006-0033-45F5-8C1D-E52D8D0409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210</c:v>
                </c:pt>
                <c:pt idx="3">
                  <c:v>181</c:v>
                </c:pt>
                <c:pt idx="6">
                  <c:v>154</c:v>
                </c:pt>
                <c:pt idx="9">
                  <c:v>130</c:v>
                </c:pt>
                <c:pt idx="12">
                  <c:v>109</c:v>
                </c:pt>
              </c:numCache>
            </c:numRef>
          </c:val>
          <c:extLst>
            <c:ext xmlns:c16="http://schemas.microsoft.com/office/drawing/2014/chart" uri="{C3380CC4-5D6E-409C-BE32-E72D297353CC}">
              <c16:uniqueId val="{00000007-0033-45F5-8C1D-E52D8D0409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13971</c:v>
                </c:pt>
                <c:pt idx="3">
                  <c:v>13912</c:v>
                </c:pt>
                <c:pt idx="6">
                  <c:v>10559</c:v>
                </c:pt>
                <c:pt idx="9">
                  <c:v>9628</c:v>
                </c:pt>
                <c:pt idx="12">
                  <c:v>7561</c:v>
                </c:pt>
              </c:numCache>
            </c:numRef>
          </c:val>
          <c:extLst>
            <c:ext xmlns:c16="http://schemas.microsoft.com/office/drawing/2014/chart" uri="{C3380CC4-5D6E-409C-BE32-E72D297353CC}">
              <c16:uniqueId val="{00000008-0033-45F5-8C1D-E52D8D0409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780</c:v>
                </c:pt>
                <c:pt idx="3">
                  <c:v>662</c:v>
                </c:pt>
                <c:pt idx="6">
                  <c:v>760</c:v>
                </c:pt>
                <c:pt idx="9">
                  <c:v>1038</c:v>
                </c:pt>
                <c:pt idx="12">
                  <c:v>877</c:v>
                </c:pt>
              </c:numCache>
            </c:numRef>
          </c:val>
          <c:extLst>
            <c:ext xmlns:c16="http://schemas.microsoft.com/office/drawing/2014/chart" uri="{C3380CC4-5D6E-409C-BE32-E72D297353CC}">
              <c16:uniqueId val="{00000009-0033-45F5-8C1D-E52D8D0409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20507</c:v>
                </c:pt>
                <c:pt idx="3">
                  <c:v>20332</c:v>
                </c:pt>
                <c:pt idx="6">
                  <c:v>19934</c:v>
                </c:pt>
                <c:pt idx="9">
                  <c:v>19400</c:v>
                </c:pt>
                <c:pt idx="12">
                  <c:v>18268</c:v>
                </c:pt>
              </c:numCache>
            </c:numRef>
          </c:val>
          <c:extLst>
            <c:ext xmlns:c16="http://schemas.microsoft.com/office/drawing/2014/chart" uri="{C3380CC4-5D6E-409C-BE32-E72D297353CC}">
              <c16:uniqueId val="{0000000A-0033-45F5-8C1D-E52D8D0409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3825</c:v>
                </c:pt>
                <c:pt idx="2">
                  <c:v>#N/A</c:v>
                </c:pt>
                <c:pt idx="3">
                  <c:v>#N/A</c:v>
                </c:pt>
                <c:pt idx="4">
                  <c:v>3880</c:v>
                </c:pt>
                <c:pt idx="5">
                  <c:v>#N/A</c:v>
                </c:pt>
                <c:pt idx="6">
                  <c:v>#N/A</c:v>
                </c:pt>
                <c:pt idx="7">
                  <c:v>1257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33-45F5-8C1D-E52D8D0409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5275</c:v>
                </c:pt>
                <c:pt idx="1">
                  <c:v>5918</c:v>
                </c:pt>
                <c:pt idx="2">
                  <c:v>6288</c:v>
                </c:pt>
              </c:numCache>
            </c:numRef>
          </c:val>
          <c:extLst>
            <c:ext xmlns:c16="http://schemas.microsoft.com/office/drawing/2014/chart" uri="{C3380CC4-5D6E-409C-BE32-E72D297353CC}">
              <c16:uniqueId val="{00000000-4396-462E-BE62-9444898679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111</c:v>
                </c:pt>
                <c:pt idx="1">
                  <c:v>292</c:v>
                </c:pt>
                <c:pt idx="2">
                  <c:v>293</c:v>
                </c:pt>
              </c:numCache>
            </c:numRef>
          </c:val>
          <c:extLst>
            <c:ext xmlns:c16="http://schemas.microsoft.com/office/drawing/2014/chart" uri="{C3380CC4-5D6E-409C-BE32-E72D297353CC}">
              <c16:uniqueId val="{00000001-4396-462E-BE62-9444898679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4302</c:v>
                </c:pt>
                <c:pt idx="1">
                  <c:v>4385</c:v>
                </c:pt>
                <c:pt idx="2">
                  <c:v>4334</c:v>
                </c:pt>
              </c:numCache>
            </c:numRef>
          </c:val>
          <c:extLst>
            <c:ext xmlns:c16="http://schemas.microsoft.com/office/drawing/2014/chart" uri="{C3380CC4-5D6E-409C-BE32-E72D297353CC}">
              <c16:uniqueId val="{00000002-4396-462E-BE62-9444898679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大規模事業に伴う合併特例債等の償還開始により、元利償還金は微増となった。今後は庁舎整備などの大規模事業で起債を見込んでいるため更なる負担増が見込まれる。</a:t>
          </a:r>
        </a:p>
        <a:p>
          <a:r>
            <a:rPr kumimoji="1" lang="ja-JP" altLang="en-US" sz="1200">
              <a:latin typeface="ＭＳ ゴシック" pitchFamily="49" charset="-128"/>
              <a:ea typeface="ＭＳ ゴシック" pitchFamily="49" charset="-128"/>
            </a:rPr>
            <a:t>　引き続き事業の選択と集中による絞り込みにより、地方債の発行を必要最小限に留めるとともに、普通交付税算入率の高い起債を優先的に活用する。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一般会計等に係る地方債の現在高、公営企業債等繰入見込額の減により、将来負担額は減少した。充当可能財源等は、充当可能基金の増により増加した。</a:t>
          </a:r>
        </a:p>
        <a:p>
          <a:r>
            <a:rPr kumimoji="1" lang="ja-JP" altLang="en-US" sz="1200">
              <a:latin typeface="ＭＳ ゴシック" pitchFamily="49" charset="-128"/>
              <a:ea typeface="ＭＳ ゴシック" pitchFamily="49" charset="-128"/>
            </a:rPr>
            <a:t>　今後も扶助費等の歳出増に伴う財政調整基金の取崩し額の増加により、充当可能基金の減少が見込まれるため、地方債発行の抑制等、将来負担額の減額に努める。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岡山県赤磐市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財政調整基金６億７，０００万円取り崩した一方、前年度決算剰余金及び基金運用利子がそれを３億７，０００万円程度上回ったこと等により、基金全体としては３億１，９００万円の増となった。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扶助費等の歳出増により財政調整基金の取崩しが増える見込みのため、基金全体では減少傾向となる見込みである。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地域振興基金：市民の連携の強化及び地域振興を図る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公共施設等整備基金：赤磐市の公共用又は公用に供する施設の建設及び改修その他の整備等</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山陽ふれあい公園基金：山陽ふれあい公園の維持管理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ふるさと応援基金：活力あるふるさとづくりに資するまちづくりのための各種事業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最終処分場管理運営基金：赤磐市内の廃棄物最終処分場の管理</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基金運用利子収入による増や事業実施による取崩しがあるものの、ほぼ横ばいで推移している。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ふるさと応援基金：ふるさと応援寄付金収入の減に伴い減少</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地域振興基金：基金運用利子分を市民の連携の強化及び地域振興を図るための事業の財源として、順次取崩す予定。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公共施設等整備基金：赤磐市内の公共施設等の老朽化等に対する建替えや大規模改修の財源とする。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決算剰余金及び基金運用利子による積み立てが財源不足による取り崩しを上回ったことにより増加した。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災害への備え等により今後も減少していく見込みであるが、事業の見直しや歳出削減により基金の取崩しの減に努める。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普通交付税の臨時財政対策債償還基金費分及び基金運用利子を積立てたことにより増加した。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現在のところ基金運用利子以外の積立や繰上償還の予定はなく、基金残高は横ばいが続く見込みである。地方債の償還に備え適正に管理していく。</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43,392
42,855
209.36
21,935,938
20,525,812
1,254,573
12,868,489
18,268,299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以降、平成２０年度までは連続して緩やかながら伸びが見られていたが、生産年齢人口の減、デフレの影響による法人税の減等により平成２１年度から４年連続で低下し、平成２４年度から令和４年度までほぼ横ばいで推移している。類似団体平均及び県平均は依然上回っているものの、全国平均には届いていない。</a:t>
          </a:r>
        </a:p>
        <a:p>
          <a:r>
            <a:rPr kumimoji="1" lang="ja-JP" altLang="en-US" sz="1100">
              <a:latin typeface="ＭＳ Ｐゴシック" panose="020B0600070205080204" pitchFamily="50" charset="-128"/>
              <a:ea typeface="ＭＳ Ｐゴシック" panose="020B0600070205080204" pitchFamily="50" charset="-128"/>
            </a:rPr>
            <a:t>　将来へ向けて市民が安心して生活できる行政サービスの安定的な提供を図るため、歳入では市税等の収納率の向上や、企業誘致による法人税・固定資産税等自主財源のさらなる確保、歳出では徹底した経常経費の抑制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100330</xdr:rowOff>
    </xdr:to>
    <xdr:cxnSp macro="">
      <xdr:nvCxnSpPr>
        <xdr:cNvPr id="67" name="直線コネクタ 66"/>
        <xdr:cNvCxnSpPr/>
      </xdr:nvCxnSpPr>
      <xdr:spPr>
        <a:xfrm>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76200</xdr:rowOff>
    </xdr:to>
    <xdr:cxnSp macro="">
      <xdr:nvCxnSpPr>
        <xdr:cNvPr id="70" name="直線コネクタ 69"/>
        <xdr:cNvCxnSpPr/>
      </xdr:nvCxnSpPr>
      <xdr:spPr>
        <a:xfrm>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52070</xdr:rowOff>
    </xdr:to>
    <xdr:cxnSp macro="">
      <xdr:nvCxnSpPr>
        <xdr:cNvPr id="73" name="直線コネクタ 72"/>
        <xdr:cNvCxnSpPr/>
      </xdr:nvCxnSpPr>
      <xdr:spPr>
        <a:xfrm>
          <a:off x="2336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52070</xdr:rowOff>
    </xdr:from>
    <xdr:to>
      <xdr:col>11</xdr:col>
      <xdr:colOff>31750</xdr:colOff>
      <xdr:row>41</xdr:row>
      <xdr:rowOff>52070</xdr:rowOff>
    </xdr:to>
    <xdr:cxnSp macro="">
      <xdr:nvCxnSpPr>
        <xdr:cNvPr id="76" name="直線コネクタ 75"/>
        <xdr:cNvCxnSpPr/>
      </xdr:nvCxnSpPr>
      <xdr:spPr>
        <a:xfrm>
          <a:off x="1447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7" name="財政力該当値テキスト"/>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0" name="楕円 89"/>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91" name="テキスト ボックス 90"/>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1270</xdr:rowOff>
    </xdr:from>
    <xdr:to>
      <xdr:col>11</xdr:col>
      <xdr:colOff>82550</xdr:colOff>
      <xdr:row>41</xdr:row>
      <xdr:rowOff>102870</xdr:rowOff>
    </xdr:to>
    <xdr:sp macro="" textlink="">
      <xdr:nvSpPr>
        <xdr:cNvPr id="92" name="楕円 91"/>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93" name="テキスト ボックス 92"/>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から３．０ポイント悪化し８９．２％となったが、類似団体平均・全国平均は下回っている。前年度の普通交付税における個別算定経費の増加や基準財政需要額の算定項目新設による増加等、外部要因の影響が減少したことが悪化の要因となっている。</a:t>
          </a:r>
        </a:p>
        <a:p>
          <a:r>
            <a:rPr kumimoji="1" lang="ja-JP" altLang="en-US" sz="1200">
              <a:latin typeface="ＭＳ Ｐゴシック" panose="020B0600070205080204" pitchFamily="50" charset="-128"/>
              <a:ea typeface="ＭＳ Ｐゴシック" panose="020B0600070205080204" pitchFamily="50" charset="-128"/>
            </a:rPr>
            <a:t>　今後も普通交付税の増は見込めないことから、歳入では市税の徴収の強化、企業誘致等による税収確保の推進、歳出では人件費、公債費等の義務的経費の抑制、施設の統廃合による経費の削減、特別会計・企業会計への繰出金抑制、事務事業の見直し等徹底し、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31387</xdr:rowOff>
    </xdr:from>
    <xdr:to>
      <xdr:col>23</xdr:col>
      <xdr:colOff>133350</xdr:colOff>
      <xdr:row>59</xdr:row>
      <xdr:rowOff>134801</xdr:rowOff>
    </xdr:to>
    <xdr:cxnSp macro="">
      <xdr:nvCxnSpPr>
        <xdr:cNvPr id="132" name="直線コネクタ 131"/>
        <xdr:cNvCxnSpPr/>
      </xdr:nvCxnSpPr>
      <xdr:spPr>
        <a:xfrm>
          <a:off x="4114800" y="1014693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31387</xdr:rowOff>
    </xdr:from>
    <xdr:to>
      <xdr:col>19</xdr:col>
      <xdr:colOff>133350</xdr:colOff>
      <xdr:row>60</xdr:row>
      <xdr:rowOff>21953</xdr:rowOff>
    </xdr:to>
    <xdr:cxnSp macro="">
      <xdr:nvCxnSpPr>
        <xdr:cNvPr id="135" name="直線コネクタ 134"/>
        <xdr:cNvCxnSpPr/>
      </xdr:nvCxnSpPr>
      <xdr:spPr>
        <a:xfrm flipV="1">
          <a:off x="3225800" y="10146937"/>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21953</xdr:rowOff>
    </xdr:from>
    <xdr:to>
      <xdr:col>15</xdr:col>
      <xdr:colOff>82550</xdr:colOff>
      <xdr:row>60</xdr:row>
      <xdr:rowOff>121920</xdr:rowOff>
    </xdr:to>
    <xdr:cxnSp macro="">
      <xdr:nvCxnSpPr>
        <xdr:cNvPr id="138" name="直線コネクタ 137"/>
        <xdr:cNvCxnSpPr/>
      </xdr:nvCxnSpPr>
      <xdr:spPr>
        <a:xfrm flipV="1">
          <a:off x="2336800" y="1030895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121920</xdr:rowOff>
    </xdr:to>
    <xdr:cxnSp macro="">
      <xdr:nvCxnSpPr>
        <xdr:cNvPr id="141" name="直線コネクタ 140"/>
        <xdr:cNvCxnSpPr/>
      </xdr:nvCxnSpPr>
      <xdr:spPr>
        <a:xfrm>
          <a:off x="1447800" y="103468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84001</xdr:rowOff>
    </xdr:from>
    <xdr:to>
      <xdr:col>23</xdr:col>
      <xdr:colOff>184150</xdr:colOff>
      <xdr:row>60</xdr:row>
      <xdr:rowOff>14151</xdr:rowOff>
    </xdr:to>
    <xdr:sp macro="" textlink="">
      <xdr:nvSpPr>
        <xdr:cNvPr id="151" name="楕円 150"/>
        <xdr:cNvSpPr/>
      </xdr:nvSpPr>
      <xdr:spPr>
        <a:xfrm>
          <a:off x="4902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100528</xdr:rowOff>
    </xdr:from>
    <xdr:ext cx="762000" cy="259045"/>
    <xdr:sp macro="" textlink="">
      <xdr:nvSpPr>
        <xdr:cNvPr id="152" name="財政構造の弾力性該当値テキスト"/>
        <xdr:cNvSpPr txBox="1"/>
      </xdr:nvSpPr>
      <xdr:spPr>
        <a:xfrm>
          <a:off x="5041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152037</xdr:rowOff>
    </xdr:from>
    <xdr:to>
      <xdr:col>19</xdr:col>
      <xdr:colOff>184150</xdr:colOff>
      <xdr:row>59</xdr:row>
      <xdr:rowOff>82187</xdr:rowOff>
    </xdr:to>
    <xdr:sp macro="" textlink="">
      <xdr:nvSpPr>
        <xdr:cNvPr id="153" name="楕円 152"/>
        <xdr:cNvSpPr/>
      </xdr:nvSpPr>
      <xdr:spPr>
        <a:xfrm>
          <a:off x="4064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92364</xdr:rowOff>
    </xdr:from>
    <xdr:ext cx="736600" cy="259045"/>
    <xdr:sp macro="" textlink="">
      <xdr:nvSpPr>
        <xdr:cNvPr id="154" name="テキスト ボックス 153"/>
        <xdr:cNvSpPr txBox="1"/>
      </xdr:nvSpPr>
      <xdr:spPr>
        <a:xfrm>
          <a:off x="3733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142603</xdr:rowOff>
    </xdr:from>
    <xdr:to>
      <xdr:col>15</xdr:col>
      <xdr:colOff>133350</xdr:colOff>
      <xdr:row>60</xdr:row>
      <xdr:rowOff>72753</xdr:rowOff>
    </xdr:to>
    <xdr:sp macro="" textlink="">
      <xdr:nvSpPr>
        <xdr:cNvPr id="155" name="楕円 154"/>
        <xdr:cNvSpPr/>
      </xdr:nvSpPr>
      <xdr:spPr>
        <a:xfrm>
          <a:off x="3175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82930</xdr:rowOff>
    </xdr:from>
    <xdr:ext cx="762000" cy="259045"/>
    <xdr:sp macro="" textlink="">
      <xdr:nvSpPr>
        <xdr:cNvPr id="156" name="テキスト ボックス 155"/>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157497</xdr:rowOff>
    </xdr:from>
    <xdr:ext cx="762000" cy="259045"/>
    <xdr:sp macro="" textlink="">
      <xdr:nvSpPr>
        <xdr:cNvPr id="158" name="テキスト ボックス 157"/>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59" name="楕円 158"/>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60" name="テキスト ボックス 159"/>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及び県平均は下回っているものの、全国平均を上回っている。増加した主な要因は、原油価格高騰等に伴う電気料等の増による物件費の増加である。一方で人件費は、保育所運営やごみ処理業務を直営で行っていること等により高い状況にはあるが、前年度比では減となっている。</a:t>
          </a:r>
        </a:p>
        <a:p>
          <a:r>
            <a:rPr kumimoji="1" lang="ja-JP" altLang="en-US" sz="1200">
              <a:latin typeface="ＭＳ Ｐゴシック" panose="020B0600070205080204" pitchFamily="50" charset="-128"/>
              <a:ea typeface="ＭＳ Ｐゴシック" panose="020B0600070205080204" pitchFamily="50" charset="-128"/>
            </a:rPr>
            <a:t>　今後は、民間でも実施可能な部分については、指定管理者制度の活用等により経費削減を図っていくことや、公共施設等の統廃合を検討していかなければならない。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130150</xdr:rowOff>
    </xdr:from>
    <xdr:to>
      <xdr:col>23</xdr:col>
      <xdr:colOff>133350</xdr:colOff>
      <xdr:row>81</xdr:row>
      <xdr:rowOff>135948</xdr:rowOff>
    </xdr:to>
    <xdr:cxnSp macro="">
      <xdr:nvCxnSpPr>
        <xdr:cNvPr id="196" name="直線コネクタ 195"/>
        <xdr:cNvCxnSpPr/>
      </xdr:nvCxnSpPr>
      <xdr:spPr>
        <a:xfrm>
          <a:off x="4114800" y="14017600"/>
          <a:ext cx="8382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130150</xdr:rowOff>
    </xdr:from>
    <xdr:to>
      <xdr:col>19</xdr:col>
      <xdr:colOff>133350</xdr:colOff>
      <xdr:row>81</xdr:row>
      <xdr:rowOff>140089</xdr:rowOff>
    </xdr:to>
    <xdr:cxnSp macro="">
      <xdr:nvCxnSpPr>
        <xdr:cNvPr id="199" name="直線コネクタ 198"/>
        <xdr:cNvCxnSpPr/>
      </xdr:nvCxnSpPr>
      <xdr:spPr>
        <a:xfrm flipV="1">
          <a:off x="3225800" y="14017600"/>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125941</xdr:rowOff>
    </xdr:from>
    <xdr:to>
      <xdr:col>15</xdr:col>
      <xdr:colOff>82550</xdr:colOff>
      <xdr:row>81</xdr:row>
      <xdr:rowOff>140089</xdr:rowOff>
    </xdr:to>
    <xdr:cxnSp macro="">
      <xdr:nvCxnSpPr>
        <xdr:cNvPr id="202" name="直線コネクタ 201"/>
        <xdr:cNvCxnSpPr/>
      </xdr:nvCxnSpPr>
      <xdr:spPr>
        <a:xfrm>
          <a:off x="2336800" y="14013391"/>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107735</xdr:rowOff>
    </xdr:from>
    <xdr:to>
      <xdr:col>11</xdr:col>
      <xdr:colOff>31750</xdr:colOff>
      <xdr:row>81</xdr:row>
      <xdr:rowOff>125941</xdr:rowOff>
    </xdr:to>
    <xdr:cxnSp macro="">
      <xdr:nvCxnSpPr>
        <xdr:cNvPr id="205" name="直線コネクタ 204"/>
        <xdr:cNvCxnSpPr/>
      </xdr:nvCxnSpPr>
      <xdr:spPr>
        <a:xfrm>
          <a:off x="1447800" y="13995185"/>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85148</xdr:rowOff>
    </xdr:from>
    <xdr:to>
      <xdr:col>23</xdr:col>
      <xdr:colOff>184150</xdr:colOff>
      <xdr:row>82</xdr:row>
      <xdr:rowOff>15298</xdr:rowOff>
    </xdr:to>
    <xdr:sp macro="" textlink="">
      <xdr:nvSpPr>
        <xdr:cNvPr id="215" name="楕円 214"/>
        <xdr:cNvSpPr/>
      </xdr:nvSpPr>
      <xdr:spPr>
        <a:xfrm>
          <a:off x="4902200" y="139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6425</xdr:rowOff>
    </xdr:from>
    <xdr:ext cx="762000" cy="259045"/>
    <xdr:sp macro="" textlink="">
      <xdr:nvSpPr>
        <xdr:cNvPr id="216" name="人件費・物件費等の状況該当値テキスト"/>
        <xdr:cNvSpPr txBox="1"/>
      </xdr:nvSpPr>
      <xdr:spPr>
        <a:xfrm>
          <a:off x="5041900" y="1389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79350</xdr:rowOff>
    </xdr:from>
    <xdr:to>
      <xdr:col>19</xdr:col>
      <xdr:colOff>184150</xdr:colOff>
      <xdr:row>82</xdr:row>
      <xdr:rowOff>9500</xdr:rowOff>
    </xdr:to>
    <xdr:sp macro="" textlink="">
      <xdr:nvSpPr>
        <xdr:cNvPr id="217" name="楕円 216"/>
        <xdr:cNvSpPr/>
      </xdr:nvSpPr>
      <xdr:spPr>
        <a:xfrm>
          <a:off x="4064000" y="139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19677</xdr:rowOff>
    </xdr:from>
    <xdr:ext cx="736600" cy="259045"/>
    <xdr:sp macro="" textlink="">
      <xdr:nvSpPr>
        <xdr:cNvPr id="218" name="テキスト ボックス 217"/>
        <xdr:cNvSpPr txBox="1"/>
      </xdr:nvSpPr>
      <xdr:spPr>
        <a:xfrm>
          <a:off x="3733800" y="137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89289</xdr:rowOff>
    </xdr:from>
    <xdr:to>
      <xdr:col>15</xdr:col>
      <xdr:colOff>133350</xdr:colOff>
      <xdr:row>82</xdr:row>
      <xdr:rowOff>19439</xdr:rowOff>
    </xdr:to>
    <xdr:sp macro="" textlink="">
      <xdr:nvSpPr>
        <xdr:cNvPr id="219" name="楕円 218"/>
        <xdr:cNvSpPr/>
      </xdr:nvSpPr>
      <xdr:spPr>
        <a:xfrm>
          <a:off x="3175000" y="13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29616</xdr:rowOff>
    </xdr:from>
    <xdr:ext cx="762000" cy="259045"/>
    <xdr:sp macro="" textlink="">
      <xdr:nvSpPr>
        <xdr:cNvPr id="220" name="テキスト ボックス 219"/>
        <xdr:cNvSpPr txBox="1"/>
      </xdr:nvSpPr>
      <xdr:spPr>
        <a:xfrm>
          <a:off x="2844800" y="1374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75141</xdr:rowOff>
    </xdr:from>
    <xdr:to>
      <xdr:col>11</xdr:col>
      <xdr:colOff>82550</xdr:colOff>
      <xdr:row>82</xdr:row>
      <xdr:rowOff>5291</xdr:rowOff>
    </xdr:to>
    <xdr:sp macro="" textlink="">
      <xdr:nvSpPr>
        <xdr:cNvPr id="221" name="楕円 220"/>
        <xdr:cNvSpPr/>
      </xdr:nvSpPr>
      <xdr:spPr>
        <a:xfrm>
          <a:off x="2286000" y="13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15468</xdr:rowOff>
    </xdr:from>
    <xdr:ext cx="762000" cy="259045"/>
    <xdr:sp macro="" textlink="">
      <xdr:nvSpPr>
        <xdr:cNvPr id="222" name="テキスト ボックス 221"/>
        <xdr:cNvSpPr txBox="1"/>
      </xdr:nvSpPr>
      <xdr:spPr>
        <a:xfrm>
          <a:off x="1955800" y="1373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56935</xdr:rowOff>
    </xdr:from>
    <xdr:to>
      <xdr:col>7</xdr:col>
      <xdr:colOff>31750</xdr:colOff>
      <xdr:row>81</xdr:row>
      <xdr:rowOff>158535</xdr:rowOff>
    </xdr:to>
    <xdr:sp macro="" textlink="">
      <xdr:nvSpPr>
        <xdr:cNvPr id="223" name="楕円 222"/>
        <xdr:cNvSpPr/>
      </xdr:nvSpPr>
      <xdr:spPr>
        <a:xfrm>
          <a:off x="1397000" y="13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168712</xdr:rowOff>
    </xdr:from>
    <xdr:ext cx="762000" cy="259045"/>
    <xdr:sp macro="" textlink="">
      <xdr:nvSpPr>
        <xdr:cNvPr id="224" name="テキスト ボックス 223"/>
        <xdr:cNvSpPr txBox="1"/>
      </xdr:nvSpPr>
      <xdr:spPr>
        <a:xfrm>
          <a:off x="1066800" y="137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家公務員を１００とした場合の地方公務員の基本給与水準を表すラスパイレス指数は、９５．７％となり、前年度から０．２ポイント低下している。類似団体・全国平均を全て下回っているが、今後も適正な定員管理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18345</xdr:rowOff>
    </xdr:to>
    <xdr:cxnSp macro="">
      <xdr:nvCxnSpPr>
        <xdr:cNvPr id="258" name="直線コネクタ 257"/>
        <xdr:cNvCxnSpPr/>
      </xdr:nvCxnSpPr>
      <xdr:spPr>
        <a:xfrm flipV="1">
          <a:off x="16179800" y="1456478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18345</xdr:rowOff>
    </xdr:to>
    <xdr:cxnSp macro="">
      <xdr:nvCxnSpPr>
        <xdr:cNvPr id="261" name="直線コネクタ 260"/>
        <xdr:cNvCxnSpPr/>
      </xdr:nvCxnSpPr>
      <xdr:spPr>
        <a:xfrm>
          <a:off x="15290800" y="1459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45155</xdr:rowOff>
    </xdr:to>
    <xdr:cxnSp macro="">
      <xdr:nvCxnSpPr>
        <xdr:cNvPr id="264" name="直線コネクタ 263"/>
        <xdr:cNvCxnSpPr/>
      </xdr:nvCxnSpPr>
      <xdr:spPr>
        <a:xfrm flipV="1">
          <a:off x="14401800" y="1459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58561</xdr:rowOff>
    </xdr:to>
    <xdr:cxnSp macro="">
      <xdr:nvCxnSpPr>
        <xdr:cNvPr id="267" name="直線コネクタ 266"/>
        <xdr:cNvCxnSpPr/>
      </xdr:nvCxnSpPr>
      <xdr:spPr>
        <a:xfrm flipV="1">
          <a:off x="13512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7" name="楕円 276"/>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8"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9" name="楕円 278"/>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0" name="テキスト ボックス 279"/>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1" name="楕円 280"/>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2" name="テキスト ボックス 281"/>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3" name="楕円 282"/>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84" name="テキスト ボックス 283"/>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5" name="楕円 284"/>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6" name="テキスト ボックス 285"/>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機構改革による業務見直しを行うなど、第２次定員管理計画に基づき職員数削減に努めている。当市では消防業務、保育所運営、ごみ処理等の業務を直営で行っており、全国平均を上回る状況となっているが、類似団体平均は下回っている。</a:t>
          </a:r>
        </a:p>
        <a:p>
          <a:r>
            <a:rPr kumimoji="1" lang="ja-JP" altLang="en-US" sz="1200">
              <a:latin typeface="ＭＳ Ｐゴシック" panose="020B0600070205080204" pitchFamily="50" charset="-128"/>
              <a:ea typeface="ＭＳ Ｐゴシック" panose="020B0600070205080204" pitchFamily="50" charset="-128"/>
            </a:rPr>
            <a:t>　今度も令和４年３月に策定した第３次定員管理計画に沿って、民間活力の積極的導入や効率的な組織運営の検討による適正配置などで、住民サービスの質の向上を目指す。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47232</xdr:rowOff>
    </xdr:from>
    <xdr:to>
      <xdr:col>81</xdr:col>
      <xdr:colOff>44450</xdr:colOff>
      <xdr:row>60</xdr:row>
      <xdr:rowOff>50679</xdr:rowOff>
    </xdr:to>
    <xdr:cxnSp macro="">
      <xdr:nvCxnSpPr>
        <xdr:cNvPr id="323" name="直線コネクタ 322"/>
        <xdr:cNvCxnSpPr/>
      </xdr:nvCxnSpPr>
      <xdr:spPr>
        <a:xfrm>
          <a:off x="16179800" y="1033423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40338</xdr:rowOff>
    </xdr:from>
    <xdr:to>
      <xdr:col>77</xdr:col>
      <xdr:colOff>44450</xdr:colOff>
      <xdr:row>60</xdr:row>
      <xdr:rowOff>47232</xdr:rowOff>
    </xdr:to>
    <xdr:cxnSp macro="">
      <xdr:nvCxnSpPr>
        <xdr:cNvPr id="326" name="直線コネクタ 325"/>
        <xdr:cNvCxnSpPr/>
      </xdr:nvCxnSpPr>
      <xdr:spPr>
        <a:xfrm>
          <a:off x="15290800" y="1032733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40338</xdr:rowOff>
    </xdr:to>
    <xdr:cxnSp macro="">
      <xdr:nvCxnSpPr>
        <xdr:cNvPr id="329" name="直線コネクタ 328"/>
        <xdr:cNvCxnSpPr/>
      </xdr:nvCxnSpPr>
      <xdr:spPr>
        <a:xfrm>
          <a:off x="14401800" y="1031240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23102</xdr:rowOff>
    </xdr:from>
    <xdr:to>
      <xdr:col>68</xdr:col>
      <xdr:colOff>152400</xdr:colOff>
      <xdr:row>60</xdr:row>
      <xdr:rowOff>25400</xdr:rowOff>
    </xdr:to>
    <xdr:cxnSp macro="">
      <xdr:nvCxnSpPr>
        <xdr:cNvPr id="332" name="直線コネクタ 331"/>
        <xdr:cNvCxnSpPr/>
      </xdr:nvCxnSpPr>
      <xdr:spPr>
        <a:xfrm>
          <a:off x="13512800" y="1031010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171329</xdr:rowOff>
    </xdr:from>
    <xdr:to>
      <xdr:col>81</xdr:col>
      <xdr:colOff>95250</xdr:colOff>
      <xdr:row>60</xdr:row>
      <xdr:rowOff>101479</xdr:rowOff>
    </xdr:to>
    <xdr:sp macro="" textlink="">
      <xdr:nvSpPr>
        <xdr:cNvPr id="342" name="楕円 341"/>
        <xdr:cNvSpPr/>
      </xdr:nvSpPr>
      <xdr:spPr>
        <a:xfrm>
          <a:off x="169672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16406</xdr:rowOff>
    </xdr:from>
    <xdr:ext cx="762000" cy="259045"/>
    <xdr:sp macro="" textlink="">
      <xdr:nvSpPr>
        <xdr:cNvPr id="343" name="定員管理の状況該当値テキスト"/>
        <xdr:cNvSpPr txBox="1"/>
      </xdr:nvSpPr>
      <xdr:spPr>
        <a:xfrm>
          <a:off x="17106900" y="1013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167882</xdr:rowOff>
    </xdr:from>
    <xdr:to>
      <xdr:col>77</xdr:col>
      <xdr:colOff>95250</xdr:colOff>
      <xdr:row>60</xdr:row>
      <xdr:rowOff>98032</xdr:rowOff>
    </xdr:to>
    <xdr:sp macro="" textlink="">
      <xdr:nvSpPr>
        <xdr:cNvPr id="344" name="楕円 343"/>
        <xdr:cNvSpPr/>
      </xdr:nvSpPr>
      <xdr:spPr>
        <a:xfrm>
          <a:off x="16129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108209</xdr:rowOff>
    </xdr:from>
    <xdr:ext cx="736600" cy="259045"/>
    <xdr:sp macro="" textlink="">
      <xdr:nvSpPr>
        <xdr:cNvPr id="345" name="テキスト ボックス 344"/>
        <xdr:cNvSpPr txBox="1"/>
      </xdr:nvSpPr>
      <xdr:spPr>
        <a:xfrm>
          <a:off x="15798800" y="1005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160988</xdr:rowOff>
    </xdr:from>
    <xdr:to>
      <xdr:col>73</xdr:col>
      <xdr:colOff>44450</xdr:colOff>
      <xdr:row>60</xdr:row>
      <xdr:rowOff>91138</xdr:rowOff>
    </xdr:to>
    <xdr:sp macro="" textlink="">
      <xdr:nvSpPr>
        <xdr:cNvPr id="346" name="楕円 345"/>
        <xdr:cNvSpPr/>
      </xdr:nvSpPr>
      <xdr:spPr>
        <a:xfrm>
          <a:off x="15240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101315</xdr:rowOff>
    </xdr:from>
    <xdr:ext cx="762000" cy="259045"/>
    <xdr:sp macro="" textlink="">
      <xdr:nvSpPr>
        <xdr:cNvPr id="347" name="テキスト ボックス 346"/>
        <xdr:cNvSpPr txBox="1"/>
      </xdr:nvSpPr>
      <xdr:spPr>
        <a:xfrm>
          <a:off x="14909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8" name="楕円 347"/>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9" name="テキスト ボックス 348"/>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50" name="楕円 349"/>
        <xdr:cNvSpPr/>
      </xdr:nvSpPr>
      <xdr:spPr>
        <a:xfrm>
          <a:off x="13462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51" name="テキスト ボックス 350"/>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実質公債費比率計算の分母となる普通交付税額や臨時財政対策債発行可能額が大幅に減となったことにより、０．４ポイント上昇し７．６％となっている。類似団体平均を下回っているが、全国・県平均は上回っている状況である。今後は大規模事業が控えているため、交付税算入率の高い地方債を活用するとともに、事業計画の取捨選択による整理、延期等により公債費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161290</xdr:rowOff>
    </xdr:to>
    <xdr:cxnSp macro="">
      <xdr:nvCxnSpPr>
        <xdr:cNvPr id="385" name="直線コネクタ 384"/>
        <xdr:cNvCxnSpPr/>
      </xdr:nvCxnSpPr>
      <xdr:spPr>
        <a:xfrm>
          <a:off x="16179800" y="632544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153247</xdr:rowOff>
    </xdr:to>
    <xdr:cxnSp macro="">
      <xdr:nvCxnSpPr>
        <xdr:cNvPr id="388" name="直線コネクタ 387"/>
        <xdr:cNvCxnSpPr/>
      </xdr:nvCxnSpPr>
      <xdr:spPr>
        <a:xfrm>
          <a:off x="15290800" y="632343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155258</xdr:rowOff>
    </xdr:to>
    <xdr:cxnSp macro="">
      <xdr:nvCxnSpPr>
        <xdr:cNvPr id="391" name="直線コネクタ 390"/>
        <xdr:cNvCxnSpPr/>
      </xdr:nvCxnSpPr>
      <xdr:spPr>
        <a:xfrm flipV="1">
          <a:off x="14401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165312</xdr:rowOff>
    </xdr:to>
    <xdr:cxnSp macro="">
      <xdr:nvCxnSpPr>
        <xdr:cNvPr id="394" name="直線コネクタ 393"/>
        <xdr:cNvCxnSpPr/>
      </xdr:nvCxnSpPr>
      <xdr:spPr>
        <a:xfrm flipV="1">
          <a:off x="13512800" y="632745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4" name="楕円 403"/>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127017</xdr:rowOff>
    </xdr:from>
    <xdr:ext cx="762000" cy="259045"/>
    <xdr:sp macro="" textlink="">
      <xdr:nvSpPr>
        <xdr:cNvPr id="405" name="公債費負担の状況該当値テキスト"/>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6" name="楕円 405"/>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7" name="テキスト ボックス 406"/>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10" name="楕円 409"/>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11" name="テキスト ボックス 410"/>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412" name="楕円 411"/>
        <xdr:cNvSpPr/>
      </xdr:nvSpPr>
      <xdr:spPr>
        <a:xfrm>
          <a:off x="13462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413" name="テキスト ボックス 412"/>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充当可能財源等が将来負担額を上回り、将来負担比率が算定されなかった。類似団体平均を下回っているが、主な要因として、普通交付税額等の減により標準財政規模は減となったものの、公営企業債等繰入見込額の減等による将来負担額の減があげられる。</a:t>
          </a:r>
        </a:p>
        <a:p>
          <a:r>
            <a:rPr kumimoji="1" lang="ja-JP" altLang="en-US" sz="1200">
              <a:latin typeface="ＭＳ Ｐゴシック" panose="020B0600070205080204" pitchFamily="50" charset="-128"/>
              <a:ea typeface="ＭＳ Ｐゴシック" panose="020B0600070205080204" pitchFamily="50" charset="-128"/>
            </a:rPr>
            <a:t>　普通交付税の合併優遇措置が終了した今後は、扶助費等の増加もあり、基金の取崩しも見込まれており、将来負担比率の悪化が予想されるため、後世への負担を少しでも軽減するよう、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72993</xdr:rowOff>
    </xdr:from>
    <xdr:to>
      <xdr:col>72</xdr:col>
      <xdr:colOff>203200</xdr:colOff>
      <xdr:row>16</xdr:row>
      <xdr:rowOff>62611</xdr:rowOff>
    </xdr:to>
    <xdr:cxnSp macro="">
      <xdr:nvCxnSpPr>
        <xdr:cNvPr id="443" name="直線コネクタ 442"/>
        <xdr:cNvCxnSpPr/>
      </xdr:nvCxnSpPr>
      <xdr:spPr>
        <a:xfrm flipV="1">
          <a:off x="14401800" y="2644743"/>
          <a:ext cx="889000" cy="1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54769</xdr:rowOff>
    </xdr:from>
    <xdr:to>
      <xdr:col>68</xdr:col>
      <xdr:colOff>152400</xdr:colOff>
      <xdr:row>16</xdr:row>
      <xdr:rowOff>62611</xdr:rowOff>
    </xdr:to>
    <xdr:cxnSp macro="">
      <xdr:nvCxnSpPr>
        <xdr:cNvPr id="446" name="直線コネクタ 445"/>
        <xdr:cNvCxnSpPr/>
      </xdr:nvCxnSpPr>
      <xdr:spPr>
        <a:xfrm>
          <a:off x="13512800" y="2797969"/>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9" name="フローチャート: 判断 448"/>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0" name="テキスト ボックス 449"/>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1" name="フローチャート: 判断 450"/>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2" name="テキスト ボックス 451"/>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3" name="フローチャート: 判断 452"/>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4" name="テキスト ボックス 453"/>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22193</xdr:rowOff>
    </xdr:from>
    <xdr:to>
      <xdr:col>73</xdr:col>
      <xdr:colOff>44450</xdr:colOff>
      <xdr:row>15</xdr:row>
      <xdr:rowOff>123793</xdr:rowOff>
    </xdr:to>
    <xdr:sp macro="" textlink="">
      <xdr:nvSpPr>
        <xdr:cNvPr id="460" name="楕円 459"/>
        <xdr:cNvSpPr/>
      </xdr:nvSpPr>
      <xdr:spPr>
        <a:xfrm>
          <a:off x="15240000" y="25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133970</xdr:rowOff>
    </xdr:from>
    <xdr:ext cx="762000" cy="259045"/>
    <xdr:sp macro="" textlink="">
      <xdr:nvSpPr>
        <xdr:cNvPr id="461" name="テキスト ボックス 460"/>
        <xdr:cNvSpPr txBox="1"/>
      </xdr:nvSpPr>
      <xdr:spPr>
        <a:xfrm>
          <a:off x="14909800" y="236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11811</xdr:rowOff>
    </xdr:from>
    <xdr:to>
      <xdr:col>68</xdr:col>
      <xdr:colOff>203200</xdr:colOff>
      <xdr:row>16</xdr:row>
      <xdr:rowOff>113411</xdr:rowOff>
    </xdr:to>
    <xdr:sp macro="" textlink="">
      <xdr:nvSpPr>
        <xdr:cNvPr id="462" name="楕円 461"/>
        <xdr:cNvSpPr/>
      </xdr:nvSpPr>
      <xdr:spPr>
        <a:xfrm>
          <a:off x="14351000" y="27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123588</xdr:rowOff>
    </xdr:from>
    <xdr:ext cx="762000" cy="259045"/>
    <xdr:sp macro="" textlink="">
      <xdr:nvSpPr>
        <xdr:cNvPr id="463" name="テキスト ボックス 462"/>
        <xdr:cNvSpPr txBox="1"/>
      </xdr:nvSpPr>
      <xdr:spPr>
        <a:xfrm>
          <a:off x="14020800" y="252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3969</xdr:rowOff>
    </xdr:from>
    <xdr:to>
      <xdr:col>64</xdr:col>
      <xdr:colOff>152400</xdr:colOff>
      <xdr:row>16</xdr:row>
      <xdr:rowOff>105569</xdr:rowOff>
    </xdr:to>
    <xdr:sp macro="" textlink="">
      <xdr:nvSpPr>
        <xdr:cNvPr id="464" name="楕円 463"/>
        <xdr:cNvSpPr/>
      </xdr:nvSpPr>
      <xdr:spPr>
        <a:xfrm>
          <a:off x="13462000" y="27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115746</xdr:rowOff>
    </xdr:from>
    <xdr:ext cx="762000" cy="259045"/>
    <xdr:sp macro="" textlink="">
      <xdr:nvSpPr>
        <xdr:cNvPr id="465" name="テキスト ボックス 464"/>
        <xdr:cNvSpPr txBox="1"/>
      </xdr:nvSpPr>
      <xdr:spPr>
        <a:xfrm>
          <a:off x="13131800" y="25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43,392
42,855
209.36
21,935,938
20,525,812
1,254,573
12,868,489
18,268,299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ものは、令和４年度において２８．１％と類似団体平均と比べて高い水準にある。主な要因としては、消防業務、ごみ処理業務及び保育園運営業務等を直営で行っているために、職員数が類似団体平均と比較して多いことが挙げられる。</a:t>
          </a:r>
        </a:p>
        <a:p>
          <a:r>
            <a:rPr kumimoji="1" lang="ja-JP" altLang="en-US" sz="1200">
              <a:latin typeface="ＭＳ Ｐゴシック" panose="020B0600070205080204" pitchFamily="50" charset="-128"/>
              <a:ea typeface="ＭＳ Ｐゴシック" panose="020B0600070205080204" pitchFamily="50" charset="-128"/>
            </a:rPr>
            <a:t>　今後も令和４年３月に策定した第３次定員管理計画に沿って、事務事業の見直し、民間活力の積極的導入、多様な任用形態の活用、効率的な組織の検討による職員の適正配置などに取り組み、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38</xdr:row>
      <xdr:rowOff>134620</xdr:rowOff>
    </xdr:to>
    <xdr:cxnSp macro="">
      <xdr:nvCxnSpPr>
        <xdr:cNvPr id="66" name="直線コネクタ 65"/>
        <xdr:cNvCxnSpPr/>
      </xdr:nvCxnSpPr>
      <xdr:spPr>
        <a:xfrm>
          <a:off x="3987800" y="661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39</xdr:row>
      <xdr:rowOff>16510</xdr:rowOff>
    </xdr:to>
    <xdr:cxnSp macro="">
      <xdr:nvCxnSpPr>
        <xdr:cNvPr id="69" name="直線コネクタ 68"/>
        <xdr:cNvCxnSpPr/>
      </xdr:nvCxnSpPr>
      <xdr:spPr>
        <a:xfrm flipV="1">
          <a:off x="3098800" y="661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39</xdr:row>
      <xdr:rowOff>16510</xdr:rowOff>
    </xdr:to>
    <xdr:cxnSp macro="">
      <xdr:nvCxnSpPr>
        <xdr:cNvPr id="72" name="直線コネクタ 71"/>
        <xdr:cNvCxnSpPr/>
      </xdr:nvCxnSpPr>
      <xdr:spPr>
        <a:xfrm>
          <a:off x="2209800" y="661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134620</xdr:rowOff>
    </xdr:to>
    <xdr:cxnSp macro="">
      <xdr:nvCxnSpPr>
        <xdr:cNvPr id="75" name="直線コネクタ 74"/>
        <xdr:cNvCxnSpPr/>
      </xdr:nvCxnSpPr>
      <xdr:spPr>
        <a:xfrm flipV="1">
          <a:off x="1320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原油価格高騰等に伴う電気料等の増等により前年度から１．１ポイント増加している。類似団体平均を上回っている要因としては他に、公共施設等の老朽化に伴う修繕料が膨らんでいることなどが挙げられる。</a:t>
          </a:r>
        </a:p>
        <a:p>
          <a:r>
            <a:rPr kumimoji="1" lang="ja-JP" altLang="en-US" sz="1200">
              <a:latin typeface="ＭＳ Ｐゴシック" panose="020B0600070205080204" pitchFamily="50" charset="-128"/>
              <a:ea typeface="ＭＳ Ｐゴシック" panose="020B0600070205080204" pitchFamily="50" charset="-128"/>
            </a:rPr>
            <a:t>　公共施設等の老朽化により今後は上昇が予想されることから、上昇傾向に歯止めをかけるよう、事業内容の検討や見直しを行うなど、経費の削減に努める。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156936</xdr:rowOff>
    </xdr:to>
    <xdr:cxnSp macro="">
      <xdr:nvCxnSpPr>
        <xdr:cNvPr id="129" name="直線コネクタ 128"/>
        <xdr:cNvCxnSpPr/>
      </xdr:nvCxnSpPr>
      <xdr:spPr>
        <a:xfrm>
          <a:off x="15671800" y="29518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18</xdr:row>
      <xdr:rowOff>50800</xdr:rowOff>
    </xdr:to>
    <xdr:cxnSp macro="">
      <xdr:nvCxnSpPr>
        <xdr:cNvPr id="132" name="直線コネクタ 131"/>
        <xdr:cNvCxnSpPr/>
      </xdr:nvCxnSpPr>
      <xdr:spPr>
        <a:xfrm flipV="1">
          <a:off x="14782800" y="2951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137886</xdr:rowOff>
    </xdr:to>
    <xdr:cxnSp macro="">
      <xdr:nvCxnSpPr>
        <xdr:cNvPr id="135" name="直線コネクタ 134"/>
        <xdr:cNvCxnSpPr/>
      </xdr:nvCxnSpPr>
      <xdr:spPr>
        <a:xfrm flipV="1">
          <a:off x="13893800" y="3136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137886</xdr:rowOff>
    </xdr:to>
    <xdr:cxnSp macro="">
      <xdr:nvCxnSpPr>
        <xdr:cNvPr id="138" name="直線コネクタ 137"/>
        <xdr:cNvCxnSpPr/>
      </xdr:nvCxnSpPr>
      <xdr:spPr>
        <a:xfrm>
          <a:off x="13004800" y="3158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全国平均、県平均は下回っているが、類似団体平均を上回っている。前年度から０．２ポイント増加した主な要因は、新型コロナウイルス感染症対策等による国庫支出金の減少である。</a:t>
          </a:r>
        </a:p>
        <a:p>
          <a:r>
            <a:rPr kumimoji="1" lang="ja-JP" altLang="en-US" sz="1200">
              <a:latin typeface="ＭＳ Ｐゴシック" panose="020B0600070205080204" pitchFamily="50" charset="-128"/>
              <a:ea typeface="ＭＳ Ｐゴシック" panose="020B0600070205080204" pitchFamily="50" charset="-128"/>
            </a:rPr>
            <a:t>　今後も子育て支援の充実や高齢者対策などにより扶助費の増加が見込まれるため、資格審査の適正化、各種手当への独自加算や単市事業の手当の見直しを進めていくこと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165100</xdr:rowOff>
    </xdr:to>
    <xdr:cxnSp macro="">
      <xdr:nvCxnSpPr>
        <xdr:cNvPr id="190" name="直線コネクタ 189"/>
        <xdr:cNvCxnSpPr/>
      </xdr:nvCxnSpPr>
      <xdr:spPr>
        <a:xfrm>
          <a:off x="3987800" y="974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139700</xdr:rowOff>
    </xdr:to>
    <xdr:cxnSp macro="">
      <xdr:nvCxnSpPr>
        <xdr:cNvPr id="193" name="直線コネクタ 192"/>
        <xdr:cNvCxnSpPr/>
      </xdr:nvCxnSpPr>
      <xdr:spPr>
        <a:xfrm>
          <a:off x="3098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59</xdr:row>
      <xdr:rowOff>6350</xdr:rowOff>
    </xdr:to>
    <xdr:cxnSp macro="">
      <xdr:nvCxnSpPr>
        <xdr:cNvPr id="196" name="直線コネクタ 195"/>
        <xdr:cNvCxnSpPr/>
      </xdr:nvCxnSpPr>
      <xdr:spPr>
        <a:xfrm flipV="1">
          <a:off x="2209800" y="9740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59</xdr:row>
      <xdr:rowOff>6350</xdr:rowOff>
    </xdr:to>
    <xdr:cxnSp macro="">
      <xdr:nvCxnSpPr>
        <xdr:cNvPr id="199" name="直線コネクタ 198"/>
        <xdr:cNvCxnSpPr/>
      </xdr:nvCxnSpPr>
      <xdr:spPr>
        <a:xfrm>
          <a:off x="1320800" y="9931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2" name="テキスト ボックス 211"/>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5" name="楕円 214"/>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6" name="テキスト ボックス 215"/>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に比べ０．２ポイント低下しており、類似団体平均、全国平均、県平均ともに下回っている。低下傾向である主な要因としては、下水道事業法適化に伴い、同事業への繰出金が減少したことが挙げられるが、高齢化の進展等による介護保険事業会計や後期高齢医療会計等への繰出金は今後も多額となることが予想される。</a:t>
          </a:r>
        </a:p>
        <a:p>
          <a:r>
            <a:rPr kumimoji="1" lang="ja-JP" altLang="en-US" sz="1200">
              <a:latin typeface="ＭＳ Ｐゴシック" panose="020B0600070205080204" pitchFamily="50" charset="-128"/>
              <a:ea typeface="ＭＳ Ｐゴシック" panose="020B0600070205080204" pitchFamily="50" charset="-128"/>
            </a:rPr>
            <a:t>　今後は、経費の節減、独立採算の原則に立ち返った料金の見直しを進めていくことで、税収を主な財源とする普通会計への負担を減らしていくよう努める。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161290</xdr:rowOff>
    </xdr:to>
    <xdr:cxnSp macro="">
      <xdr:nvCxnSpPr>
        <xdr:cNvPr id="251" name="直線コネクタ 250"/>
        <xdr:cNvCxnSpPr/>
      </xdr:nvCxnSpPr>
      <xdr:spPr>
        <a:xfrm flipV="1">
          <a:off x="15671800" y="957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58420</xdr:rowOff>
    </xdr:to>
    <xdr:cxnSp macro="">
      <xdr:nvCxnSpPr>
        <xdr:cNvPr id="254" name="直線コネクタ 253"/>
        <xdr:cNvCxnSpPr/>
      </xdr:nvCxnSpPr>
      <xdr:spPr>
        <a:xfrm flipV="1">
          <a:off x="14782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58</xdr:row>
      <xdr:rowOff>20320</xdr:rowOff>
    </xdr:to>
    <xdr:cxnSp macro="">
      <xdr:nvCxnSpPr>
        <xdr:cNvPr id="257" name="直線コネクタ 256"/>
        <xdr:cNvCxnSpPr/>
      </xdr:nvCxnSpPr>
      <xdr:spPr>
        <a:xfrm flipV="1">
          <a:off x="13893800" y="96596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20320</xdr:rowOff>
    </xdr:to>
    <xdr:cxnSp macro="">
      <xdr:nvCxnSpPr>
        <xdr:cNvPr id="260" name="直線コネクタ 259"/>
        <xdr:cNvCxnSpPr/>
      </xdr:nvCxnSpPr>
      <xdr:spPr>
        <a:xfrm>
          <a:off x="13004800" y="989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2" name="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6" name="楕円 275"/>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7" name="テキスト ボックス 27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補助費等に係る経常収支比率は、前年度から０．２ポイント低下し、類似団体平均及び全国平均を下回っているが県平均を上回っている。</a:t>
          </a:r>
        </a:p>
        <a:p>
          <a:r>
            <a:rPr kumimoji="1" lang="ja-JP" altLang="en-US" sz="1200">
              <a:latin typeface="ＭＳ Ｐゴシック" panose="020B0600070205080204" pitchFamily="50" charset="-128"/>
              <a:ea typeface="ＭＳ Ｐゴシック" panose="020B0600070205080204" pitchFamily="50" charset="-128"/>
            </a:rPr>
            <a:t>　各種団体等への補助金は、運営費補助から事業費補助への転換を図り、個別に各補助金の有効性を見直し、縮小や廃止を行っていく。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xdr:rowOff>
    </xdr:to>
    <xdr:cxnSp macro="">
      <xdr:nvCxnSpPr>
        <xdr:cNvPr id="309" name="直線コネクタ 308"/>
        <xdr:cNvCxnSpPr/>
      </xdr:nvCxnSpPr>
      <xdr:spPr>
        <a:xfrm flipV="1">
          <a:off x="15671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17272</xdr:rowOff>
    </xdr:to>
    <xdr:cxnSp macro="">
      <xdr:nvCxnSpPr>
        <xdr:cNvPr id="312" name="直線コネクタ 311"/>
        <xdr:cNvCxnSpPr/>
      </xdr:nvCxnSpPr>
      <xdr:spPr>
        <a:xfrm flipV="1">
          <a:off x="14782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36</xdr:row>
      <xdr:rowOff>17272</xdr:rowOff>
    </xdr:to>
    <xdr:cxnSp macro="">
      <xdr:nvCxnSpPr>
        <xdr:cNvPr id="315" name="直線コネクタ 314"/>
        <xdr:cNvCxnSpPr/>
      </xdr:nvCxnSpPr>
      <xdr:spPr>
        <a:xfrm>
          <a:off x="13893800" y="60294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28702</xdr:rowOff>
    </xdr:to>
    <xdr:cxnSp macro="">
      <xdr:nvCxnSpPr>
        <xdr:cNvPr id="318" name="直線コネクタ 317"/>
        <xdr:cNvCxnSpPr/>
      </xdr:nvCxnSpPr>
      <xdr:spPr>
        <a:xfrm>
          <a:off x="13004800" y="6029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8" name="楕円 327"/>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9"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0" name="楕円 32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1" name="テキスト ボックス 330"/>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4" name="楕円 333"/>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5" name="テキスト ボックス 334"/>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6" name="楕円 335"/>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7" name="テキスト ボックス 336"/>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平均を２．３ポイント下回っている。現在、公債費は令和４年度をピークとしてその後減少していく見込みであるが、庁舎改修等の大規模事業に伴い借入が増加すれば、後年度の償還金が増加することとなる。</a:t>
          </a:r>
        </a:p>
        <a:p>
          <a:r>
            <a:rPr kumimoji="1" lang="ja-JP" altLang="en-US" sz="1200">
              <a:latin typeface="ＭＳ Ｐゴシック" panose="020B0600070205080204" pitchFamily="50" charset="-128"/>
              <a:ea typeface="ＭＳ Ｐゴシック" panose="020B0600070205080204" pitchFamily="50" charset="-128"/>
            </a:rPr>
            <a:t>　地方債借入れの影響は後年度に現れるので、事業の選択と集中による絞り込みにより、必要最小限に留めるとともに、普通交付税算入率の高い地方債の活用に努める。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121285</xdr:rowOff>
    </xdr:from>
    <xdr:to>
      <xdr:col>24</xdr:col>
      <xdr:colOff>25400</xdr:colOff>
      <xdr:row>74</xdr:row>
      <xdr:rowOff>151765</xdr:rowOff>
    </xdr:to>
    <xdr:cxnSp macro="">
      <xdr:nvCxnSpPr>
        <xdr:cNvPr id="369" name="直線コネクタ 368"/>
        <xdr:cNvCxnSpPr/>
      </xdr:nvCxnSpPr>
      <xdr:spPr>
        <a:xfrm>
          <a:off x="3987800" y="128085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123842</xdr:rowOff>
    </xdr:from>
    <xdr:ext cx="762000" cy="259045"/>
    <xdr:sp macro="" textlink="">
      <xdr:nvSpPr>
        <xdr:cNvPr id="370" name="公債費平均値テキスト"/>
        <xdr:cNvSpPr txBox="1"/>
      </xdr:nvSpPr>
      <xdr:spPr>
        <a:xfrm>
          <a:off x="4914900" y="12811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121285</xdr:rowOff>
    </xdr:from>
    <xdr:to>
      <xdr:col>19</xdr:col>
      <xdr:colOff>187325</xdr:colOff>
      <xdr:row>74</xdr:row>
      <xdr:rowOff>132715</xdr:rowOff>
    </xdr:to>
    <xdr:cxnSp macro="">
      <xdr:nvCxnSpPr>
        <xdr:cNvPr id="372" name="直線コネクタ 371"/>
        <xdr:cNvCxnSpPr/>
      </xdr:nvCxnSpPr>
      <xdr:spPr>
        <a:xfrm flipV="1">
          <a:off x="3098800" y="12808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132715</xdr:rowOff>
    </xdr:to>
    <xdr:cxnSp macro="">
      <xdr:nvCxnSpPr>
        <xdr:cNvPr id="375" name="直線コネクタ 374"/>
        <xdr:cNvCxnSpPr/>
      </xdr:nvCxnSpPr>
      <xdr:spPr>
        <a:xfrm>
          <a:off x="2209800" y="12814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142240</xdr:rowOff>
    </xdr:to>
    <xdr:cxnSp macro="">
      <xdr:nvCxnSpPr>
        <xdr:cNvPr id="378" name="直線コネクタ 377"/>
        <xdr:cNvCxnSpPr/>
      </xdr:nvCxnSpPr>
      <xdr:spPr>
        <a:xfrm flipV="1">
          <a:off x="1320800" y="12814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100965</xdr:rowOff>
    </xdr:from>
    <xdr:to>
      <xdr:col>24</xdr:col>
      <xdr:colOff>76200</xdr:colOff>
      <xdr:row>75</xdr:row>
      <xdr:rowOff>31115</xdr:rowOff>
    </xdr:to>
    <xdr:sp macro="" textlink="">
      <xdr:nvSpPr>
        <xdr:cNvPr id="388" name="楕円 387"/>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9542</xdr:rowOff>
    </xdr:from>
    <xdr:ext cx="762000" cy="259045"/>
    <xdr:sp macro="" textlink="">
      <xdr:nvSpPr>
        <xdr:cNvPr id="389" name="公債費該当値テキスト"/>
        <xdr:cNvSpPr txBox="1"/>
      </xdr:nvSpPr>
      <xdr:spPr>
        <a:xfrm>
          <a:off x="4914900" y="126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70485</xdr:rowOff>
    </xdr:from>
    <xdr:to>
      <xdr:col>20</xdr:col>
      <xdr:colOff>38100</xdr:colOff>
      <xdr:row>75</xdr:row>
      <xdr:rowOff>635</xdr:rowOff>
    </xdr:to>
    <xdr:sp macro="" textlink="">
      <xdr:nvSpPr>
        <xdr:cNvPr id="390" name="楕円 389"/>
        <xdr:cNvSpPr/>
      </xdr:nvSpPr>
      <xdr:spPr>
        <a:xfrm>
          <a:off x="3937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10812</xdr:rowOff>
    </xdr:from>
    <xdr:ext cx="736600" cy="259045"/>
    <xdr:sp macro="" textlink="">
      <xdr:nvSpPr>
        <xdr:cNvPr id="391" name="テキスト ボックス 390"/>
        <xdr:cNvSpPr txBox="1"/>
      </xdr:nvSpPr>
      <xdr:spPr>
        <a:xfrm>
          <a:off x="3606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81915</xdr:rowOff>
    </xdr:from>
    <xdr:to>
      <xdr:col>15</xdr:col>
      <xdr:colOff>149225</xdr:colOff>
      <xdr:row>75</xdr:row>
      <xdr:rowOff>12065</xdr:rowOff>
    </xdr:to>
    <xdr:sp macro="" textlink="">
      <xdr:nvSpPr>
        <xdr:cNvPr id="392" name="楕円 391"/>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22242</xdr:rowOff>
    </xdr:from>
    <xdr:ext cx="762000" cy="259045"/>
    <xdr:sp macro="" textlink="">
      <xdr:nvSpPr>
        <xdr:cNvPr id="393" name="テキスト ボックス 392"/>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4" name="楕円 393"/>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5" name="テキスト ボックス 394"/>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6" name="楕円 395"/>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7" name="テキスト ボックス 396"/>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公債費を除く経常経費については、類似団体平均、全国平均、県平均ともに下回っている。令和４年度は物件費の増に対し、人件費、扶助費、その他補助費等が減となっている。</a:t>
          </a:r>
        </a:p>
        <a:p>
          <a:r>
            <a:rPr kumimoji="1" lang="ja-JP" altLang="en-US" sz="1200">
              <a:latin typeface="ＭＳ Ｐゴシック" panose="020B0600070205080204" pitchFamily="50" charset="-128"/>
              <a:ea typeface="ＭＳ Ｐゴシック" panose="020B0600070205080204" pitchFamily="50" charset="-128"/>
            </a:rPr>
            <a:t>　今後も少子高齢化の進展による扶助費等の増加が引き続き見込まれることから、施設の見直しや統廃合による維持補修費、物件費の抑制、経常経費の削減の徹底など、あらゆる経費について見直しを行い財政基盤の強化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99568</xdr:rowOff>
    </xdr:to>
    <xdr:cxnSp macro="">
      <xdr:nvCxnSpPr>
        <xdr:cNvPr id="428" name="直線コネクタ 427"/>
        <xdr:cNvCxnSpPr/>
      </xdr:nvCxnSpPr>
      <xdr:spPr>
        <a:xfrm>
          <a:off x="15671800" y="130657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51563</xdr:rowOff>
    </xdr:to>
    <xdr:cxnSp macro="">
      <xdr:nvCxnSpPr>
        <xdr:cNvPr id="431" name="直線コネクタ 430"/>
        <xdr:cNvCxnSpPr/>
      </xdr:nvCxnSpPr>
      <xdr:spPr>
        <a:xfrm flipV="1">
          <a:off x="14782800" y="130657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78</xdr:row>
      <xdr:rowOff>26415</xdr:rowOff>
    </xdr:to>
    <xdr:cxnSp macro="">
      <xdr:nvCxnSpPr>
        <xdr:cNvPr id="434" name="直線コネクタ 433"/>
        <xdr:cNvCxnSpPr/>
      </xdr:nvCxnSpPr>
      <xdr:spPr>
        <a:xfrm flipV="1">
          <a:off x="13893800" y="13253213"/>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26415</xdr:rowOff>
    </xdr:to>
    <xdr:cxnSp macro="">
      <xdr:nvCxnSpPr>
        <xdr:cNvPr id="437" name="直線コネクタ 436"/>
        <xdr:cNvCxnSpPr/>
      </xdr:nvCxnSpPr>
      <xdr:spPr>
        <a:xfrm>
          <a:off x="13004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7" name="楕円 446"/>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8"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9" name="楕円 448"/>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50" name="テキスト ボックス 449"/>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1" name="楕円 450"/>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2" name="テキスト ボックス 451"/>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3" name="楕円 45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4" name="テキスト ボックス 45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5" name="楕円 454"/>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6" name="テキスト ボックス 455"/>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74117</xdr:rowOff>
    </xdr:from>
    <xdr:to>
      <xdr:col>29</xdr:col>
      <xdr:colOff>127000</xdr:colOff>
      <xdr:row>18</xdr:row>
      <xdr:rowOff>94561</xdr:rowOff>
    </xdr:to>
    <xdr:cxnSp macro="">
      <xdr:nvCxnSpPr>
        <xdr:cNvPr id="52" name="直線コネクタ 51"/>
        <xdr:cNvCxnSpPr/>
      </xdr:nvCxnSpPr>
      <xdr:spPr bwMode="auto">
        <a:xfrm>
          <a:off x="5003800" y="3207842"/>
          <a:ext cx="647700" cy="2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74117</xdr:rowOff>
    </xdr:from>
    <xdr:to>
      <xdr:col>26</xdr:col>
      <xdr:colOff>50800</xdr:colOff>
      <xdr:row>18</xdr:row>
      <xdr:rowOff>108995</xdr:rowOff>
    </xdr:to>
    <xdr:cxnSp macro="">
      <xdr:nvCxnSpPr>
        <xdr:cNvPr id="55" name="直線コネクタ 54"/>
        <xdr:cNvCxnSpPr/>
      </xdr:nvCxnSpPr>
      <xdr:spPr bwMode="auto">
        <a:xfrm flipV="1">
          <a:off x="4305300" y="3207842"/>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108995</xdr:rowOff>
    </xdr:from>
    <xdr:to>
      <xdr:col>22</xdr:col>
      <xdr:colOff>114300</xdr:colOff>
      <xdr:row>18</xdr:row>
      <xdr:rowOff>165819</xdr:rowOff>
    </xdr:to>
    <xdr:cxnSp macro="">
      <xdr:nvCxnSpPr>
        <xdr:cNvPr id="58" name="直線コネクタ 57"/>
        <xdr:cNvCxnSpPr/>
      </xdr:nvCxnSpPr>
      <xdr:spPr bwMode="auto">
        <a:xfrm flipV="1">
          <a:off x="3606800" y="3242720"/>
          <a:ext cx="698500" cy="5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124986</xdr:rowOff>
    </xdr:from>
    <xdr:to>
      <xdr:col>18</xdr:col>
      <xdr:colOff>177800</xdr:colOff>
      <xdr:row>18</xdr:row>
      <xdr:rowOff>165819</xdr:rowOff>
    </xdr:to>
    <xdr:cxnSp macro="">
      <xdr:nvCxnSpPr>
        <xdr:cNvPr id="61" name="直線コネクタ 60"/>
        <xdr:cNvCxnSpPr/>
      </xdr:nvCxnSpPr>
      <xdr:spPr bwMode="auto">
        <a:xfrm>
          <a:off x="2908300" y="3258711"/>
          <a:ext cx="698500" cy="4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43761</xdr:rowOff>
    </xdr:from>
    <xdr:to>
      <xdr:col>29</xdr:col>
      <xdr:colOff>177800</xdr:colOff>
      <xdr:row>18</xdr:row>
      <xdr:rowOff>145361</xdr:rowOff>
    </xdr:to>
    <xdr:sp macro="" textlink="">
      <xdr:nvSpPr>
        <xdr:cNvPr id="71" name="楕円 70"/>
        <xdr:cNvSpPr/>
      </xdr:nvSpPr>
      <xdr:spPr bwMode="auto">
        <a:xfrm>
          <a:off x="5600700" y="317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15838</xdr:rowOff>
    </xdr:from>
    <xdr:ext cx="762000" cy="259045"/>
    <xdr:sp macro="" textlink="">
      <xdr:nvSpPr>
        <xdr:cNvPr id="72" name="人口1人当たり決算額の推移該当値テキスト130"/>
        <xdr:cNvSpPr txBox="1"/>
      </xdr:nvSpPr>
      <xdr:spPr>
        <a:xfrm>
          <a:off x="5740400" y="314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23317</xdr:rowOff>
    </xdr:from>
    <xdr:to>
      <xdr:col>26</xdr:col>
      <xdr:colOff>101600</xdr:colOff>
      <xdr:row>18</xdr:row>
      <xdr:rowOff>124917</xdr:rowOff>
    </xdr:to>
    <xdr:sp macro="" textlink="">
      <xdr:nvSpPr>
        <xdr:cNvPr id="73" name="楕円 72"/>
        <xdr:cNvSpPr/>
      </xdr:nvSpPr>
      <xdr:spPr bwMode="auto">
        <a:xfrm>
          <a:off x="4953000" y="315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109694</xdr:rowOff>
    </xdr:from>
    <xdr:ext cx="736600" cy="259045"/>
    <xdr:sp macro="" textlink="">
      <xdr:nvSpPr>
        <xdr:cNvPr id="74" name="テキスト ボックス 73"/>
        <xdr:cNvSpPr txBox="1"/>
      </xdr:nvSpPr>
      <xdr:spPr>
        <a:xfrm>
          <a:off x="4622800" y="3243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58195</xdr:rowOff>
    </xdr:from>
    <xdr:to>
      <xdr:col>22</xdr:col>
      <xdr:colOff>165100</xdr:colOff>
      <xdr:row>18</xdr:row>
      <xdr:rowOff>159795</xdr:rowOff>
    </xdr:to>
    <xdr:sp macro="" textlink="">
      <xdr:nvSpPr>
        <xdr:cNvPr id="75" name="楕円 74"/>
        <xdr:cNvSpPr/>
      </xdr:nvSpPr>
      <xdr:spPr bwMode="auto">
        <a:xfrm>
          <a:off x="4254500" y="319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144572</xdr:rowOff>
    </xdr:from>
    <xdr:ext cx="762000" cy="259045"/>
    <xdr:sp macro="" textlink="">
      <xdr:nvSpPr>
        <xdr:cNvPr id="76" name="テキスト ボックス 75"/>
        <xdr:cNvSpPr txBox="1"/>
      </xdr:nvSpPr>
      <xdr:spPr>
        <a:xfrm>
          <a:off x="3924300" y="32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115018</xdr:rowOff>
    </xdr:from>
    <xdr:to>
      <xdr:col>19</xdr:col>
      <xdr:colOff>38100</xdr:colOff>
      <xdr:row>19</xdr:row>
      <xdr:rowOff>45169</xdr:rowOff>
    </xdr:to>
    <xdr:sp macro="" textlink="">
      <xdr:nvSpPr>
        <xdr:cNvPr id="77" name="楕円 76"/>
        <xdr:cNvSpPr/>
      </xdr:nvSpPr>
      <xdr:spPr bwMode="auto">
        <a:xfrm>
          <a:off x="3556000" y="324874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29946</xdr:rowOff>
    </xdr:from>
    <xdr:ext cx="762000" cy="259045"/>
    <xdr:sp macro="" textlink="">
      <xdr:nvSpPr>
        <xdr:cNvPr id="78" name="テキスト ボックス 77"/>
        <xdr:cNvSpPr txBox="1"/>
      </xdr:nvSpPr>
      <xdr:spPr>
        <a:xfrm>
          <a:off x="3225800" y="333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74186</xdr:rowOff>
    </xdr:from>
    <xdr:to>
      <xdr:col>15</xdr:col>
      <xdr:colOff>101600</xdr:colOff>
      <xdr:row>19</xdr:row>
      <xdr:rowOff>4336</xdr:rowOff>
    </xdr:to>
    <xdr:sp macro="" textlink="">
      <xdr:nvSpPr>
        <xdr:cNvPr id="79" name="楕円 78"/>
        <xdr:cNvSpPr/>
      </xdr:nvSpPr>
      <xdr:spPr bwMode="auto">
        <a:xfrm>
          <a:off x="2857500" y="320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160563</xdr:rowOff>
    </xdr:from>
    <xdr:ext cx="762000" cy="259045"/>
    <xdr:sp macro="" textlink="">
      <xdr:nvSpPr>
        <xdr:cNvPr id="80" name="テキスト ボックス 79"/>
        <xdr:cNvSpPr txBox="1"/>
      </xdr:nvSpPr>
      <xdr:spPr>
        <a:xfrm>
          <a:off x="2527300" y="32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12857</xdr:rowOff>
    </xdr:from>
    <xdr:to>
      <xdr:col>29</xdr:col>
      <xdr:colOff>127000</xdr:colOff>
      <xdr:row>38</xdr:row>
      <xdr:rowOff>14590</xdr:rowOff>
    </xdr:to>
    <xdr:cxnSp macro="">
      <xdr:nvCxnSpPr>
        <xdr:cNvPr id="114" name="直線コネクタ 113"/>
        <xdr:cNvCxnSpPr/>
      </xdr:nvCxnSpPr>
      <xdr:spPr bwMode="auto">
        <a:xfrm flipV="1">
          <a:off x="5003800" y="7480457"/>
          <a:ext cx="647700" cy="1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14590</xdr:rowOff>
    </xdr:from>
    <xdr:to>
      <xdr:col>26</xdr:col>
      <xdr:colOff>50800</xdr:colOff>
      <xdr:row>38</xdr:row>
      <xdr:rowOff>25513</xdr:rowOff>
    </xdr:to>
    <xdr:cxnSp macro="">
      <xdr:nvCxnSpPr>
        <xdr:cNvPr id="117" name="直線コネクタ 116"/>
        <xdr:cNvCxnSpPr/>
      </xdr:nvCxnSpPr>
      <xdr:spPr bwMode="auto">
        <a:xfrm flipV="1">
          <a:off x="4305300" y="7482190"/>
          <a:ext cx="698500" cy="10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25513</xdr:rowOff>
    </xdr:from>
    <xdr:to>
      <xdr:col>22</xdr:col>
      <xdr:colOff>114300</xdr:colOff>
      <xdr:row>38</xdr:row>
      <xdr:rowOff>28165</xdr:rowOff>
    </xdr:to>
    <xdr:cxnSp macro="">
      <xdr:nvCxnSpPr>
        <xdr:cNvPr id="120" name="直線コネクタ 119"/>
        <xdr:cNvCxnSpPr/>
      </xdr:nvCxnSpPr>
      <xdr:spPr bwMode="auto">
        <a:xfrm flipV="1">
          <a:off x="3606800" y="7493113"/>
          <a:ext cx="6985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24949</xdr:rowOff>
    </xdr:from>
    <xdr:to>
      <xdr:col>18</xdr:col>
      <xdr:colOff>177800</xdr:colOff>
      <xdr:row>38</xdr:row>
      <xdr:rowOff>28165</xdr:rowOff>
    </xdr:to>
    <xdr:cxnSp macro="">
      <xdr:nvCxnSpPr>
        <xdr:cNvPr id="123" name="直線コネクタ 122"/>
        <xdr:cNvCxnSpPr/>
      </xdr:nvCxnSpPr>
      <xdr:spPr bwMode="auto">
        <a:xfrm>
          <a:off x="2908300" y="7492549"/>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304957</xdr:rowOff>
    </xdr:from>
    <xdr:to>
      <xdr:col>29</xdr:col>
      <xdr:colOff>177800</xdr:colOff>
      <xdr:row>38</xdr:row>
      <xdr:rowOff>63657</xdr:rowOff>
    </xdr:to>
    <xdr:sp macro="" textlink="">
      <xdr:nvSpPr>
        <xdr:cNvPr id="133" name="楕円 132"/>
        <xdr:cNvSpPr/>
      </xdr:nvSpPr>
      <xdr:spPr bwMode="auto">
        <a:xfrm>
          <a:off x="5600700" y="742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277034</xdr:rowOff>
    </xdr:from>
    <xdr:ext cx="762000" cy="259045"/>
    <xdr:sp macro="" textlink="">
      <xdr:nvSpPr>
        <xdr:cNvPr id="134" name="人口1人当たり決算額の推移該当値テキスト445"/>
        <xdr:cNvSpPr txBox="1"/>
      </xdr:nvSpPr>
      <xdr:spPr>
        <a:xfrm>
          <a:off x="5740400" y="740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306690</xdr:rowOff>
    </xdr:from>
    <xdr:to>
      <xdr:col>26</xdr:col>
      <xdr:colOff>101600</xdr:colOff>
      <xdr:row>38</xdr:row>
      <xdr:rowOff>65390</xdr:rowOff>
    </xdr:to>
    <xdr:sp macro="" textlink="">
      <xdr:nvSpPr>
        <xdr:cNvPr id="135" name="楕円 134"/>
        <xdr:cNvSpPr/>
      </xdr:nvSpPr>
      <xdr:spPr bwMode="auto">
        <a:xfrm>
          <a:off x="4953000" y="743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50167</xdr:rowOff>
    </xdr:from>
    <xdr:ext cx="736600" cy="259045"/>
    <xdr:sp macro="" textlink="">
      <xdr:nvSpPr>
        <xdr:cNvPr id="136" name="テキスト ボックス 135"/>
        <xdr:cNvSpPr txBox="1"/>
      </xdr:nvSpPr>
      <xdr:spPr>
        <a:xfrm>
          <a:off x="4622800" y="751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317613</xdr:rowOff>
    </xdr:from>
    <xdr:to>
      <xdr:col>22</xdr:col>
      <xdr:colOff>165100</xdr:colOff>
      <xdr:row>38</xdr:row>
      <xdr:rowOff>76313</xdr:rowOff>
    </xdr:to>
    <xdr:sp macro="" textlink="">
      <xdr:nvSpPr>
        <xdr:cNvPr id="137" name="楕円 136"/>
        <xdr:cNvSpPr/>
      </xdr:nvSpPr>
      <xdr:spPr bwMode="auto">
        <a:xfrm>
          <a:off x="4254500" y="744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61090</xdr:rowOff>
    </xdr:from>
    <xdr:ext cx="762000" cy="259045"/>
    <xdr:sp macro="" textlink="">
      <xdr:nvSpPr>
        <xdr:cNvPr id="138" name="テキスト ボックス 137"/>
        <xdr:cNvSpPr txBox="1"/>
      </xdr:nvSpPr>
      <xdr:spPr>
        <a:xfrm>
          <a:off x="3924300" y="75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320265</xdr:rowOff>
    </xdr:from>
    <xdr:to>
      <xdr:col>19</xdr:col>
      <xdr:colOff>38100</xdr:colOff>
      <xdr:row>38</xdr:row>
      <xdr:rowOff>78965</xdr:rowOff>
    </xdr:to>
    <xdr:sp macro="" textlink="">
      <xdr:nvSpPr>
        <xdr:cNvPr id="139" name="楕円 138"/>
        <xdr:cNvSpPr/>
      </xdr:nvSpPr>
      <xdr:spPr bwMode="auto">
        <a:xfrm>
          <a:off x="3556000" y="744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63742</xdr:rowOff>
    </xdr:from>
    <xdr:ext cx="762000" cy="259045"/>
    <xdr:sp macro="" textlink="">
      <xdr:nvSpPr>
        <xdr:cNvPr id="140" name="テキスト ボックス 139"/>
        <xdr:cNvSpPr txBox="1"/>
      </xdr:nvSpPr>
      <xdr:spPr>
        <a:xfrm>
          <a:off x="3225800" y="75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317049</xdr:rowOff>
    </xdr:from>
    <xdr:to>
      <xdr:col>15</xdr:col>
      <xdr:colOff>101600</xdr:colOff>
      <xdr:row>38</xdr:row>
      <xdr:rowOff>75749</xdr:rowOff>
    </xdr:to>
    <xdr:sp macro="" textlink="">
      <xdr:nvSpPr>
        <xdr:cNvPr id="141" name="楕円 140"/>
        <xdr:cNvSpPr/>
      </xdr:nvSpPr>
      <xdr:spPr bwMode="auto">
        <a:xfrm>
          <a:off x="2857500" y="744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60526</xdr:rowOff>
    </xdr:from>
    <xdr:ext cx="762000" cy="259045"/>
    <xdr:sp macro="" textlink="">
      <xdr:nvSpPr>
        <xdr:cNvPr id="142" name="テキスト ボックス 141"/>
        <xdr:cNvSpPr txBox="1"/>
      </xdr:nvSpPr>
      <xdr:spPr>
        <a:xfrm>
          <a:off x="2527300" y="752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43,392
42,855
209.36
21,935,938
20,525,812
1,254,573
12,868,489
18,268,299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xdr:rowOff>
    </xdr:from>
    <xdr:to>
      <xdr:col>24</xdr:col>
      <xdr:colOff>63500</xdr:colOff>
      <xdr:row>37</xdr:row>
      <xdr:rowOff>2235</xdr:rowOff>
    </xdr:to>
    <xdr:cxnSp macro="">
      <xdr:nvCxnSpPr>
        <xdr:cNvPr id="61" name="直線コネクタ 60"/>
        <xdr:cNvCxnSpPr/>
      </xdr:nvCxnSpPr>
      <xdr:spPr>
        <a:xfrm flipV="1">
          <a:off x="3797300" y="6343764"/>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2235</xdr:rowOff>
    </xdr:from>
    <xdr:to>
      <xdr:col>19</xdr:col>
      <xdr:colOff>177800</xdr:colOff>
      <xdr:row>37</xdr:row>
      <xdr:rowOff>17488</xdr:rowOff>
    </xdr:to>
    <xdr:cxnSp macro="">
      <xdr:nvCxnSpPr>
        <xdr:cNvPr id="64" name="直線コネクタ 63"/>
        <xdr:cNvCxnSpPr/>
      </xdr:nvCxnSpPr>
      <xdr:spPr>
        <a:xfrm flipV="1">
          <a:off x="2908300" y="6345885"/>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17488</xdr:rowOff>
    </xdr:from>
    <xdr:to>
      <xdr:col>15</xdr:col>
      <xdr:colOff>50800</xdr:colOff>
      <xdr:row>37</xdr:row>
      <xdr:rowOff>145250</xdr:rowOff>
    </xdr:to>
    <xdr:cxnSp macro="">
      <xdr:nvCxnSpPr>
        <xdr:cNvPr id="67" name="直線コネクタ 66"/>
        <xdr:cNvCxnSpPr/>
      </xdr:nvCxnSpPr>
      <xdr:spPr>
        <a:xfrm flipV="1">
          <a:off x="2019300" y="6361138"/>
          <a:ext cx="8890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116726</xdr:rowOff>
    </xdr:from>
    <xdr:to>
      <xdr:col>10</xdr:col>
      <xdr:colOff>114300</xdr:colOff>
      <xdr:row>37</xdr:row>
      <xdr:rowOff>145250</xdr:rowOff>
    </xdr:to>
    <xdr:cxnSp macro="">
      <xdr:nvCxnSpPr>
        <xdr:cNvPr id="70" name="直線コネクタ 69"/>
        <xdr:cNvCxnSpPr/>
      </xdr:nvCxnSpPr>
      <xdr:spPr>
        <a:xfrm>
          <a:off x="1130300" y="6460376"/>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120764</xdr:rowOff>
    </xdr:from>
    <xdr:to>
      <xdr:col>24</xdr:col>
      <xdr:colOff>114300</xdr:colOff>
      <xdr:row>37</xdr:row>
      <xdr:rowOff>50914</xdr:rowOff>
    </xdr:to>
    <xdr:sp macro="" textlink="">
      <xdr:nvSpPr>
        <xdr:cNvPr id="80" name="楕円 79"/>
        <xdr:cNvSpPr/>
      </xdr:nvSpPr>
      <xdr:spPr>
        <a:xfrm>
          <a:off x="4584700" y="62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99191</xdr:rowOff>
    </xdr:from>
    <xdr:ext cx="534377" cy="259045"/>
    <xdr:sp macro="" textlink="">
      <xdr:nvSpPr>
        <xdr:cNvPr id="81" name="人件費該当値テキスト"/>
        <xdr:cNvSpPr txBox="1"/>
      </xdr:nvSpPr>
      <xdr:spPr>
        <a:xfrm>
          <a:off x="4686300" y="62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122885</xdr:rowOff>
    </xdr:from>
    <xdr:to>
      <xdr:col>20</xdr:col>
      <xdr:colOff>38100</xdr:colOff>
      <xdr:row>37</xdr:row>
      <xdr:rowOff>53035</xdr:rowOff>
    </xdr:to>
    <xdr:sp macro="" textlink="">
      <xdr:nvSpPr>
        <xdr:cNvPr id="82" name="楕円 81"/>
        <xdr:cNvSpPr/>
      </xdr:nvSpPr>
      <xdr:spPr>
        <a:xfrm>
          <a:off x="3746500" y="62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44162</xdr:rowOff>
    </xdr:from>
    <xdr:ext cx="534377" cy="259045"/>
    <xdr:sp macro="" textlink="">
      <xdr:nvSpPr>
        <xdr:cNvPr id="83" name="テキスト ボックス 82"/>
        <xdr:cNvSpPr txBox="1"/>
      </xdr:nvSpPr>
      <xdr:spPr>
        <a:xfrm>
          <a:off x="3530111" y="63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138138</xdr:rowOff>
    </xdr:from>
    <xdr:to>
      <xdr:col>15</xdr:col>
      <xdr:colOff>101600</xdr:colOff>
      <xdr:row>37</xdr:row>
      <xdr:rowOff>68288</xdr:rowOff>
    </xdr:to>
    <xdr:sp macro="" textlink="">
      <xdr:nvSpPr>
        <xdr:cNvPr id="84" name="楕円 83"/>
        <xdr:cNvSpPr/>
      </xdr:nvSpPr>
      <xdr:spPr>
        <a:xfrm>
          <a:off x="2857500" y="63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59415</xdr:rowOff>
    </xdr:from>
    <xdr:ext cx="534377" cy="259045"/>
    <xdr:sp macro="" textlink="">
      <xdr:nvSpPr>
        <xdr:cNvPr id="85" name="テキスト ボックス 84"/>
        <xdr:cNvSpPr txBox="1"/>
      </xdr:nvSpPr>
      <xdr:spPr>
        <a:xfrm>
          <a:off x="2641111" y="64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94450</xdr:rowOff>
    </xdr:from>
    <xdr:to>
      <xdr:col>10</xdr:col>
      <xdr:colOff>165100</xdr:colOff>
      <xdr:row>38</xdr:row>
      <xdr:rowOff>24600</xdr:rowOff>
    </xdr:to>
    <xdr:sp macro="" textlink="">
      <xdr:nvSpPr>
        <xdr:cNvPr id="86" name="楕円 85"/>
        <xdr:cNvSpPr/>
      </xdr:nvSpPr>
      <xdr:spPr>
        <a:xfrm>
          <a:off x="1968500" y="64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15727</xdr:rowOff>
    </xdr:from>
    <xdr:ext cx="534377" cy="259045"/>
    <xdr:sp macro="" textlink="">
      <xdr:nvSpPr>
        <xdr:cNvPr id="87" name="テキスト ボックス 86"/>
        <xdr:cNvSpPr txBox="1"/>
      </xdr:nvSpPr>
      <xdr:spPr>
        <a:xfrm>
          <a:off x="1752111" y="65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65926</xdr:rowOff>
    </xdr:from>
    <xdr:to>
      <xdr:col>6</xdr:col>
      <xdr:colOff>38100</xdr:colOff>
      <xdr:row>37</xdr:row>
      <xdr:rowOff>167526</xdr:rowOff>
    </xdr:to>
    <xdr:sp macro="" textlink="">
      <xdr:nvSpPr>
        <xdr:cNvPr id="88" name="楕円 87"/>
        <xdr:cNvSpPr/>
      </xdr:nvSpPr>
      <xdr:spPr>
        <a:xfrm>
          <a:off x="1079500" y="64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158652</xdr:rowOff>
    </xdr:from>
    <xdr:ext cx="534377" cy="259045"/>
    <xdr:sp macro="" textlink="">
      <xdr:nvSpPr>
        <xdr:cNvPr id="89" name="テキスト ボックス 88"/>
        <xdr:cNvSpPr txBox="1"/>
      </xdr:nvSpPr>
      <xdr:spPr>
        <a:xfrm>
          <a:off x="863111" y="65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77133</xdr:rowOff>
    </xdr:from>
    <xdr:to>
      <xdr:col>24</xdr:col>
      <xdr:colOff>63500</xdr:colOff>
      <xdr:row>58</xdr:row>
      <xdr:rowOff>83030</xdr:rowOff>
    </xdr:to>
    <xdr:cxnSp macro="">
      <xdr:nvCxnSpPr>
        <xdr:cNvPr id="118" name="直線コネクタ 117"/>
        <xdr:cNvCxnSpPr/>
      </xdr:nvCxnSpPr>
      <xdr:spPr>
        <a:xfrm flipV="1">
          <a:off x="3797300" y="10021233"/>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71280</xdr:rowOff>
    </xdr:from>
    <xdr:to>
      <xdr:col>19</xdr:col>
      <xdr:colOff>177800</xdr:colOff>
      <xdr:row>58</xdr:row>
      <xdr:rowOff>83030</xdr:rowOff>
    </xdr:to>
    <xdr:cxnSp macro="">
      <xdr:nvCxnSpPr>
        <xdr:cNvPr id="121" name="直線コネクタ 120"/>
        <xdr:cNvCxnSpPr/>
      </xdr:nvCxnSpPr>
      <xdr:spPr>
        <a:xfrm>
          <a:off x="2908300" y="1001538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63553</xdr:rowOff>
    </xdr:from>
    <xdr:to>
      <xdr:col>15</xdr:col>
      <xdr:colOff>50800</xdr:colOff>
      <xdr:row>58</xdr:row>
      <xdr:rowOff>71280</xdr:rowOff>
    </xdr:to>
    <xdr:cxnSp macro="">
      <xdr:nvCxnSpPr>
        <xdr:cNvPr id="124" name="直線コネクタ 123"/>
        <xdr:cNvCxnSpPr/>
      </xdr:nvCxnSpPr>
      <xdr:spPr>
        <a:xfrm>
          <a:off x="2019300" y="1000765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63553</xdr:rowOff>
    </xdr:from>
    <xdr:to>
      <xdr:col>10</xdr:col>
      <xdr:colOff>114300</xdr:colOff>
      <xdr:row>58</xdr:row>
      <xdr:rowOff>90010</xdr:rowOff>
    </xdr:to>
    <xdr:cxnSp macro="">
      <xdr:nvCxnSpPr>
        <xdr:cNvPr id="127" name="直線コネクタ 126"/>
        <xdr:cNvCxnSpPr/>
      </xdr:nvCxnSpPr>
      <xdr:spPr>
        <a:xfrm flipV="1">
          <a:off x="1130300" y="10007653"/>
          <a:ext cx="889000" cy="2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26333</xdr:rowOff>
    </xdr:from>
    <xdr:to>
      <xdr:col>24</xdr:col>
      <xdr:colOff>114300</xdr:colOff>
      <xdr:row>58</xdr:row>
      <xdr:rowOff>127933</xdr:rowOff>
    </xdr:to>
    <xdr:sp macro="" textlink="">
      <xdr:nvSpPr>
        <xdr:cNvPr id="137" name="楕円 136"/>
        <xdr:cNvSpPr/>
      </xdr:nvSpPr>
      <xdr:spPr>
        <a:xfrm>
          <a:off x="4584700" y="99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32230</xdr:rowOff>
    </xdr:from>
    <xdr:to>
      <xdr:col>20</xdr:col>
      <xdr:colOff>38100</xdr:colOff>
      <xdr:row>58</xdr:row>
      <xdr:rowOff>133830</xdr:rowOff>
    </xdr:to>
    <xdr:sp macro="" textlink="">
      <xdr:nvSpPr>
        <xdr:cNvPr id="139" name="楕円 138"/>
        <xdr:cNvSpPr/>
      </xdr:nvSpPr>
      <xdr:spPr>
        <a:xfrm>
          <a:off x="3746500" y="997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124957</xdr:rowOff>
    </xdr:from>
    <xdr:ext cx="534377" cy="259045"/>
    <xdr:sp macro="" textlink="">
      <xdr:nvSpPr>
        <xdr:cNvPr id="140" name="テキスト ボックス 139"/>
        <xdr:cNvSpPr txBox="1"/>
      </xdr:nvSpPr>
      <xdr:spPr>
        <a:xfrm>
          <a:off x="3530111" y="1006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20480</xdr:rowOff>
    </xdr:from>
    <xdr:to>
      <xdr:col>15</xdr:col>
      <xdr:colOff>101600</xdr:colOff>
      <xdr:row>58</xdr:row>
      <xdr:rowOff>122080</xdr:rowOff>
    </xdr:to>
    <xdr:sp macro="" textlink="">
      <xdr:nvSpPr>
        <xdr:cNvPr id="141" name="楕円 140"/>
        <xdr:cNvSpPr/>
      </xdr:nvSpPr>
      <xdr:spPr>
        <a:xfrm>
          <a:off x="2857500" y="99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113207</xdr:rowOff>
    </xdr:from>
    <xdr:ext cx="534377" cy="259045"/>
    <xdr:sp macro="" textlink="">
      <xdr:nvSpPr>
        <xdr:cNvPr id="142" name="テキスト ボックス 141"/>
        <xdr:cNvSpPr txBox="1"/>
      </xdr:nvSpPr>
      <xdr:spPr>
        <a:xfrm>
          <a:off x="2641111" y="100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12753</xdr:rowOff>
    </xdr:from>
    <xdr:to>
      <xdr:col>10</xdr:col>
      <xdr:colOff>165100</xdr:colOff>
      <xdr:row>58</xdr:row>
      <xdr:rowOff>114353</xdr:rowOff>
    </xdr:to>
    <xdr:sp macro="" textlink="">
      <xdr:nvSpPr>
        <xdr:cNvPr id="143" name="楕円 142"/>
        <xdr:cNvSpPr/>
      </xdr:nvSpPr>
      <xdr:spPr>
        <a:xfrm>
          <a:off x="1968500" y="99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105480</xdr:rowOff>
    </xdr:from>
    <xdr:ext cx="534377" cy="259045"/>
    <xdr:sp macro="" textlink="">
      <xdr:nvSpPr>
        <xdr:cNvPr id="144" name="テキスト ボックス 143"/>
        <xdr:cNvSpPr txBox="1"/>
      </xdr:nvSpPr>
      <xdr:spPr>
        <a:xfrm>
          <a:off x="1752111" y="100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39210</xdr:rowOff>
    </xdr:from>
    <xdr:to>
      <xdr:col>6</xdr:col>
      <xdr:colOff>38100</xdr:colOff>
      <xdr:row>58</xdr:row>
      <xdr:rowOff>140810</xdr:rowOff>
    </xdr:to>
    <xdr:sp macro="" textlink="">
      <xdr:nvSpPr>
        <xdr:cNvPr id="145" name="楕円 144"/>
        <xdr:cNvSpPr/>
      </xdr:nvSpPr>
      <xdr:spPr>
        <a:xfrm>
          <a:off x="1079500" y="99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131937</xdr:rowOff>
    </xdr:from>
    <xdr:ext cx="534377" cy="259045"/>
    <xdr:sp macro="" textlink="">
      <xdr:nvSpPr>
        <xdr:cNvPr id="146" name="テキスト ボックス 145"/>
        <xdr:cNvSpPr txBox="1"/>
      </xdr:nvSpPr>
      <xdr:spPr>
        <a:xfrm>
          <a:off x="863111" y="1007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24616</xdr:rowOff>
    </xdr:from>
    <xdr:to>
      <xdr:col>24</xdr:col>
      <xdr:colOff>63500</xdr:colOff>
      <xdr:row>79</xdr:row>
      <xdr:rowOff>33124</xdr:rowOff>
    </xdr:to>
    <xdr:cxnSp macro="">
      <xdr:nvCxnSpPr>
        <xdr:cNvPr id="177" name="直線コネクタ 176"/>
        <xdr:cNvCxnSpPr/>
      </xdr:nvCxnSpPr>
      <xdr:spPr>
        <a:xfrm>
          <a:off x="3797300" y="13569166"/>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9823</xdr:rowOff>
    </xdr:from>
    <xdr:to>
      <xdr:col>19</xdr:col>
      <xdr:colOff>177800</xdr:colOff>
      <xdr:row>79</xdr:row>
      <xdr:rowOff>24616</xdr:rowOff>
    </xdr:to>
    <xdr:cxnSp macro="">
      <xdr:nvCxnSpPr>
        <xdr:cNvPr id="180" name="直線コネクタ 179"/>
        <xdr:cNvCxnSpPr/>
      </xdr:nvCxnSpPr>
      <xdr:spPr>
        <a:xfrm>
          <a:off x="2908300" y="13554373"/>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9823</xdr:rowOff>
    </xdr:from>
    <xdr:to>
      <xdr:col>15</xdr:col>
      <xdr:colOff>50800</xdr:colOff>
      <xdr:row>79</xdr:row>
      <xdr:rowOff>37923</xdr:rowOff>
    </xdr:to>
    <xdr:cxnSp macro="">
      <xdr:nvCxnSpPr>
        <xdr:cNvPr id="183" name="直線コネクタ 182"/>
        <xdr:cNvCxnSpPr/>
      </xdr:nvCxnSpPr>
      <xdr:spPr>
        <a:xfrm flipV="1">
          <a:off x="2019300" y="13554373"/>
          <a:ext cx="889000" cy="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29449</xdr:rowOff>
    </xdr:from>
    <xdr:to>
      <xdr:col>10</xdr:col>
      <xdr:colOff>114300</xdr:colOff>
      <xdr:row>79</xdr:row>
      <xdr:rowOff>37923</xdr:rowOff>
    </xdr:to>
    <xdr:cxnSp macro="">
      <xdr:nvCxnSpPr>
        <xdr:cNvPr id="186" name="直線コネクタ 185"/>
        <xdr:cNvCxnSpPr/>
      </xdr:nvCxnSpPr>
      <xdr:spPr>
        <a:xfrm>
          <a:off x="1130300" y="13573999"/>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153774</xdr:rowOff>
    </xdr:from>
    <xdr:to>
      <xdr:col>24</xdr:col>
      <xdr:colOff>114300</xdr:colOff>
      <xdr:row>79</xdr:row>
      <xdr:rowOff>83924</xdr:rowOff>
    </xdr:to>
    <xdr:sp macro="" textlink="">
      <xdr:nvSpPr>
        <xdr:cNvPr id="196" name="楕円 195"/>
        <xdr:cNvSpPr/>
      </xdr:nvSpPr>
      <xdr:spPr>
        <a:xfrm>
          <a:off x="4584700" y="135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68701</xdr:rowOff>
    </xdr:from>
    <xdr:ext cx="469744" cy="259045"/>
    <xdr:sp macro="" textlink="">
      <xdr:nvSpPr>
        <xdr:cNvPr id="197" name="維持補修費該当値テキスト"/>
        <xdr:cNvSpPr txBox="1"/>
      </xdr:nvSpPr>
      <xdr:spPr>
        <a:xfrm>
          <a:off x="4686300" y="1344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145266</xdr:rowOff>
    </xdr:from>
    <xdr:to>
      <xdr:col>20</xdr:col>
      <xdr:colOff>38100</xdr:colOff>
      <xdr:row>79</xdr:row>
      <xdr:rowOff>75416</xdr:rowOff>
    </xdr:to>
    <xdr:sp macro="" textlink="">
      <xdr:nvSpPr>
        <xdr:cNvPr id="198" name="楕円 197"/>
        <xdr:cNvSpPr/>
      </xdr:nvSpPr>
      <xdr:spPr>
        <a:xfrm>
          <a:off x="3746500" y="135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66543</xdr:rowOff>
    </xdr:from>
    <xdr:ext cx="469744" cy="259045"/>
    <xdr:sp macro="" textlink="">
      <xdr:nvSpPr>
        <xdr:cNvPr id="199" name="テキスト ボックス 198"/>
        <xdr:cNvSpPr txBox="1"/>
      </xdr:nvSpPr>
      <xdr:spPr>
        <a:xfrm>
          <a:off x="3562428" y="1361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130473</xdr:rowOff>
    </xdr:from>
    <xdr:to>
      <xdr:col>15</xdr:col>
      <xdr:colOff>101600</xdr:colOff>
      <xdr:row>79</xdr:row>
      <xdr:rowOff>60623</xdr:rowOff>
    </xdr:to>
    <xdr:sp macro="" textlink="">
      <xdr:nvSpPr>
        <xdr:cNvPr id="200" name="楕円 199"/>
        <xdr:cNvSpPr/>
      </xdr:nvSpPr>
      <xdr:spPr>
        <a:xfrm>
          <a:off x="2857500" y="135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51750</xdr:rowOff>
    </xdr:from>
    <xdr:ext cx="469744" cy="259045"/>
    <xdr:sp macro="" textlink="">
      <xdr:nvSpPr>
        <xdr:cNvPr id="201" name="テキスト ボックス 200"/>
        <xdr:cNvSpPr txBox="1"/>
      </xdr:nvSpPr>
      <xdr:spPr>
        <a:xfrm>
          <a:off x="2673428" y="1359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158573</xdr:rowOff>
    </xdr:from>
    <xdr:to>
      <xdr:col>10</xdr:col>
      <xdr:colOff>165100</xdr:colOff>
      <xdr:row>79</xdr:row>
      <xdr:rowOff>88723</xdr:rowOff>
    </xdr:to>
    <xdr:sp macro="" textlink="">
      <xdr:nvSpPr>
        <xdr:cNvPr id="202" name="楕円 201"/>
        <xdr:cNvSpPr/>
      </xdr:nvSpPr>
      <xdr:spPr>
        <a:xfrm>
          <a:off x="1968500" y="135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79850</xdr:rowOff>
    </xdr:from>
    <xdr:ext cx="469744" cy="259045"/>
    <xdr:sp macro="" textlink="">
      <xdr:nvSpPr>
        <xdr:cNvPr id="203" name="テキスト ボックス 202"/>
        <xdr:cNvSpPr txBox="1"/>
      </xdr:nvSpPr>
      <xdr:spPr>
        <a:xfrm>
          <a:off x="1784428" y="136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150099</xdr:rowOff>
    </xdr:from>
    <xdr:to>
      <xdr:col>6</xdr:col>
      <xdr:colOff>38100</xdr:colOff>
      <xdr:row>79</xdr:row>
      <xdr:rowOff>80249</xdr:rowOff>
    </xdr:to>
    <xdr:sp macro="" textlink="">
      <xdr:nvSpPr>
        <xdr:cNvPr id="204" name="楕円 203"/>
        <xdr:cNvSpPr/>
      </xdr:nvSpPr>
      <xdr:spPr>
        <a:xfrm>
          <a:off x="1079500" y="135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71376</xdr:rowOff>
    </xdr:from>
    <xdr:ext cx="469744" cy="259045"/>
    <xdr:sp macro="" textlink="">
      <xdr:nvSpPr>
        <xdr:cNvPr id="205" name="テキスト ボックス 204"/>
        <xdr:cNvSpPr txBox="1"/>
      </xdr:nvSpPr>
      <xdr:spPr>
        <a:xfrm>
          <a:off x="895428" y="1361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21210</xdr:rowOff>
    </xdr:from>
    <xdr:to>
      <xdr:col>24</xdr:col>
      <xdr:colOff>63500</xdr:colOff>
      <xdr:row>97</xdr:row>
      <xdr:rowOff>25281</xdr:rowOff>
    </xdr:to>
    <xdr:cxnSp macro="">
      <xdr:nvCxnSpPr>
        <xdr:cNvPr id="237" name="直線コネクタ 236"/>
        <xdr:cNvCxnSpPr/>
      </xdr:nvCxnSpPr>
      <xdr:spPr>
        <a:xfrm>
          <a:off x="3797300" y="16480410"/>
          <a:ext cx="838200" cy="17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21210</xdr:rowOff>
    </xdr:from>
    <xdr:to>
      <xdr:col>19</xdr:col>
      <xdr:colOff>177800</xdr:colOff>
      <xdr:row>97</xdr:row>
      <xdr:rowOff>136511</xdr:rowOff>
    </xdr:to>
    <xdr:cxnSp macro="">
      <xdr:nvCxnSpPr>
        <xdr:cNvPr id="240" name="直線コネクタ 239"/>
        <xdr:cNvCxnSpPr/>
      </xdr:nvCxnSpPr>
      <xdr:spPr>
        <a:xfrm flipV="1">
          <a:off x="2908300" y="16480410"/>
          <a:ext cx="889000" cy="28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124471</xdr:rowOff>
    </xdr:from>
    <xdr:to>
      <xdr:col>15</xdr:col>
      <xdr:colOff>50800</xdr:colOff>
      <xdr:row>97</xdr:row>
      <xdr:rowOff>136511</xdr:rowOff>
    </xdr:to>
    <xdr:cxnSp macro="">
      <xdr:nvCxnSpPr>
        <xdr:cNvPr id="243" name="直線コネクタ 242"/>
        <xdr:cNvCxnSpPr/>
      </xdr:nvCxnSpPr>
      <xdr:spPr>
        <a:xfrm>
          <a:off x="2019300" y="1675512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124471</xdr:rowOff>
    </xdr:from>
    <xdr:to>
      <xdr:col>10</xdr:col>
      <xdr:colOff>114300</xdr:colOff>
      <xdr:row>97</xdr:row>
      <xdr:rowOff>142171</xdr:rowOff>
    </xdr:to>
    <xdr:cxnSp macro="">
      <xdr:nvCxnSpPr>
        <xdr:cNvPr id="246" name="直線コネクタ 245"/>
        <xdr:cNvCxnSpPr/>
      </xdr:nvCxnSpPr>
      <xdr:spPr>
        <a:xfrm flipV="1">
          <a:off x="1130300" y="16755121"/>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145931</xdr:rowOff>
    </xdr:from>
    <xdr:to>
      <xdr:col>24</xdr:col>
      <xdr:colOff>114300</xdr:colOff>
      <xdr:row>97</xdr:row>
      <xdr:rowOff>76081</xdr:rowOff>
    </xdr:to>
    <xdr:sp macro="" textlink="">
      <xdr:nvSpPr>
        <xdr:cNvPr id="256" name="楕円 255"/>
        <xdr:cNvSpPr/>
      </xdr:nvSpPr>
      <xdr:spPr>
        <a:xfrm>
          <a:off x="4584700" y="166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124358</xdr:rowOff>
    </xdr:from>
    <xdr:ext cx="534377" cy="259045"/>
    <xdr:sp macro="" textlink="">
      <xdr:nvSpPr>
        <xdr:cNvPr id="257" name="扶助費該当値テキスト"/>
        <xdr:cNvSpPr txBox="1"/>
      </xdr:nvSpPr>
      <xdr:spPr>
        <a:xfrm>
          <a:off x="4686300" y="165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141860</xdr:rowOff>
    </xdr:from>
    <xdr:to>
      <xdr:col>20</xdr:col>
      <xdr:colOff>38100</xdr:colOff>
      <xdr:row>96</xdr:row>
      <xdr:rowOff>72010</xdr:rowOff>
    </xdr:to>
    <xdr:sp macro="" textlink="">
      <xdr:nvSpPr>
        <xdr:cNvPr id="258" name="楕円 257"/>
        <xdr:cNvSpPr/>
      </xdr:nvSpPr>
      <xdr:spPr>
        <a:xfrm>
          <a:off x="3746500" y="164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63137</xdr:rowOff>
    </xdr:from>
    <xdr:ext cx="599010" cy="259045"/>
    <xdr:sp macro="" textlink="">
      <xdr:nvSpPr>
        <xdr:cNvPr id="259" name="テキスト ボックス 258"/>
        <xdr:cNvSpPr txBox="1"/>
      </xdr:nvSpPr>
      <xdr:spPr>
        <a:xfrm>
          <a:off x="3497795" y="1652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85711</xdr:rowOff>
    </xdr:from>
    <xdr:to>
      <xdr:col>15</xdr:col>
      <xdr:colOff>101600</xdr:colOff>
      <xdr:row>98</xdr:row>
      <xdr:rowOff>15861</xdr:rowOff>
    </xdr:to>
    <xdr:sp macro="" textlink="">
      <xdr:nvSpPr>
        <xdr:cNvPr id="260" name="楕円 259"/>
        <xdr:cNvSpPr/>
      </xdr:nvSpPr>
      <xdr:spPr>
        <a:xfrm>
          <a:off x="2857500" y="167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6988</xdr:rowOff>
    </xdr:from>
    <xdr:ext cx="534377" cy="259045"/>
    <xdr:sp macro="" textlink="">
      <xdr:nvSpPr>
        <xdr:cNvPr id="261" name="テキスト ボックス 260"/>
        <xdr:cNvSpPr txBox="1"/>
      </xdr:nvSpPr>
      <xdr:spPr>
        <a:xfrm>
          <a:off x="2641111" y="1680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73671</xdr:rowOff>
    </xdr:from>
    <xdr:to>
      <xdr:col>10</xdr:col>
      <xdr:colOff>165100</xdr:colOff>
      <xdr:row>98</xdr:row>
      <xdr:rowOff>3821</xdr:rowOff>
    </xdr:to>
    <xdr:sp macro="" textlink="">
      <xdr:nvSpPr>
        <xdr:cNvPr id="262" name="楕円 261"/>
        <xdr:cNvSpPr/>
      </xdr:nvSpPr>
      <xdr:spPr>
        <a:xfrm>
          <a:off x="1968500" y="167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166398</xdr:rowOff>
    </xdr:from>
    <xdr:ext cx="534377" cy="259045"/>
    <xdr:sp macro="" textlink="">
      <xdr:nvSpPr>
        <xdr:cNvPr id="263" name="テキスト ボックス 262"/>
        <xdr:cNvSpPr txBox="1"/>
      </xdr:nvSpPr>
      <xdr:spPr>
        <a:xfrm>
          <a:off x="1752111" y="167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91371</xdr:rowOff>
    </xdr:from>
    <xdr:to>
      <xdr:col>6</xdr:col>
      <xdr:colOff>38100</xdr:colOff>
      <xdr:row>98</xdr:row>
      <xdr:rowOff>21521</xdr:rowOff>
    </xdr:to>
    <xdr:sp macro="" textlink="">
      <xdr:nvSpPr>
        <xdr:cNvPr id="264" name="楕円 263"/>
        <xdr:cNvSpPr/>
      </xdr:nvSpPr>
      <xdr:spPr>
        <a:xfrm>
          <a:off x="1079500" y="167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12648</xdr:rowOff>
    </xdr:from>
    <xdr:ext cx="534377" cy="259045"/>
    <xdr:sp macro="" textlink="">
      <xdr:nvSpPr>
        <xdr:cNvPr id="265" name="テキスト ボックス 264"/>
        <xdr:cNvSpPr txBox="1"/>
      </xdr:nvSpPr>
      <xdr:spPr>
        <a:xfrm>
          <a:off x="863111" y="168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73030</xdr:rowOff>
    </xdr:from>
    <xdr:to>
      <xdr:col>55</xdr:col>
      <xdr:colOff>0</xdr:colOff>
      <xdr:row>38</xdr:row>
      <xdr:rowOff>73361</xdr:rowOff>
    </xdr:to>
    <xdr:cxnSp macro="">
      <xdr:nvCxnSpPr>
        <xdr:cNvPr id="296" name="直線コネクタ 295"/>
        <xdr:cNvCxnSpPr/>
      </xdr:nvCxnSpPr>
      <xdr:spPr>
        <a:xfrm flipV="1">
          <a:off x="9639300" y="6588130"/>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57534</xdr:rowOff>
    </xdr:from>
    <xdr:to>
      <xdr:col>50</xdr:col>
      <xdr:colOff>114300</xdr:colOff>
      <xdr:row>38</xdr:row>
      <xdr:rowOff>73361</xdr:rowOff>
    </xdr:to>
    <xdr:cxnSp macro="">
      <xdr:nvCxnSpPr>
        <xdr:cNvPr id="299" name="直線コネクタ 298"/>
        <xdr:cNvCxnSpPr/>
      </xdr:nvCxnSpPr>
      <xdr:spPr>
        <a:xfrm>
          <a:off x="8750300" y="6229734"/>
          <a:ext cx="889000" cy="3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57534</xdr:rowOff>
    </xdr:from>
    <xdr:to>
      <xdr:col>45</xdr:col>
      <xdr:colOff>177800</xdr:colOff>
      <xdr:row>38</xdr:row>
      <xdr:rowOff>166417</xdr:rowOff>
    </xdr:to>
    <xdr:cxnSp macro="">
      <xdr:nvCxnSpPr>
        <xdr:cNvPr id="302" name="直線コネクタ 301"/>
        <xdr:cNvCxnSpPr/>
      </xdr:nvCxnSpPr>
      <xdr:spPr>
        <a:xfrm flipV="1">
          <a:off x="7861300" y="6229734"/>
          <a:ext cx="889000" cy="45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166417</xdr:rowOff>
    </xdr:from>
    <xdr:to>
      <xdr:col>41</xdr:col>
      <xdr:colOff>50800</xdr:colOff>
      <xdr:row>38</xdr:row>
      <xdr:rowOff>167945</xdr:rowOff>
    </xdr:to>
    <xdr:cxnSp macro="">
      <xdr:nvCxnSpPr>
        <xdr:cNvPr id="305" name="直線コネクタ 304"/>
        <xdr:cNvCxnSpPr/>
      </xdr:nvCxnSpPr>
      <xdr:spPr>
        <a:xfrm flipV="1">
          <a:off x="6972300" y="6681517"/>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22230</xdr:rowOff>
    </xdr:from>
    <xdr:to>
      <xdr:col>55</xdr:col>
      <xdr:colOff>50800</xdr:colOff>
      <xdr:row>38</xdr:row>
      <xdr:rowOff>123830</xdr:rowOff>
    </xdr:to>
    <xdr:sp macro="" textlink="">
      <xdr:nvSpPr>
        <xdr:cNvPr id="315" name="楕円 314"/>
        <xdr:cNvSpPr/>
      </xdr:nvSpPr>
      <xdr:spPr>
        <a:xfrm>
          <a:off x="10426700" y="65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108607</xdr:rowOff>
    </xdr:from>
    <xdr:ext cx="534377" cy="259045"/>
    <xdr:sp macro="" textlink="">
      <xdr:nvSpPr>
        <xdr:cNvPr id="316" name="補助費等該当値テキスト"/>
        <xdr:cNvSpPr txBox="1"/>
      </xdr:nvSpPr>
      <xdr:spPr>
        <a:xfrm>
          <a:off x="10528300" y="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22561</xdr:rowOff>
    </xdr:from>
    <xdr:to>
      <xdr:col>50</xdr:col>
      <xdr:colOff>165100</xdr:colOff>
      <xdr:row>38</xdr:row>
      <xdr:rowOff>124161</xdr:rowOff>
    </xdr:to>
    <xdr:sp macro="" textlink="">
      <xdr:nvSpPr>
        <xdr:cNvPr id="317" name="楕円 316"/>
        <xdr:cNvSpPr/>
      </xdr:nvSpPr>
      <xdr:spPr>
        <a:xfrm>
          <a:off x="9588500" y="65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115288</xdr:rowOff>
    </xdr:from>
    <xdr:ext cx="534377" cy="259045"/>
    <xdr:sp macro="" textlink="">
      <xdr:nvSpPr>
        <xdr:cNvPr id="318" name="テキスト ボックス 317"/>
        <xdr:cNvSpPr txBox="1"/>
      </xdr:nvSpPr>
      <xdr:spPr>
        <a:xfrm>
          <a:off x="9372111" y="66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6734</xdr:rowOff>
    </xdr:from>
    <xdr:to>
      <xdr:col>46</xdr:col>
      <xdr:colOff>38100</xdr:colOff>
      <xdr:row>36</xdr:row>
      <xdr:rowOff>108334</xdr:rowOff>
    </xdr:to>
    <xdr:sp macro="" textlink="">
      <xdr:nvSpPr>
        <xdr:cNvPr id="319" name="楕円 318"/>
        <xdr:cNvSpPr/>
      </xdr:nvSpPr>
      <xdr:spPr>
        <a:xfrm>
          <a:off x="8699500" y="61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99461</xdr:rowOff>
    </xdr:from>
    <xdr:ext cx="599010" cy="259045"/>
    <xdr:sp macro="" textlink="">
      <xdr:nvSpPr>
        <xdr:cNvPr id="320" name="テキスト ボックス 319"/>
        <xdr:cNvSpPr txBox="1"/>
      </xdr:nvSpPr>
      <xdr:spPr>
        <a:xfrm>
          <a:off x="8450795" y="627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115617</xdr:rowOff>
    </xdr:from>
    <xdr:to>
      <xdr:col>41</xdr:col>
      <xdr:colOff>101600</xdr:colOff>
      <xdr:row>39</xdr:row>
      <xdr:rowOff>45767</xdr:rowOff>
    </xdr:to>
    <xdr:sp macro="" textlink="">
      <xdr:nvSpPr>
        <xdr:cNvPr id="321" name="楕円 320"/>
        <xdr:cNvSpPr/>
      </xdr:nvSpPr>
      <xdr:spPr>
        <a:xfrm>
          <a:off x="7810500" y="66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36894</xdr:rowOff>
    </xdr:from>
    <xdr:ext cx="534377" cy="259045"/>
    <xdr:sp macro="" textlink="">
      <xdr:nvSpPr>
        <xdr:cNvPr id="322" name="テキスト ボックス 321"/>
        <xdr:cNvSpPr txBox="1"/>
      </xdr:nvSpPr>
      <xdr:spPr>
        <a:xfrm>
          <a:off x="7594111" y="672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117145</xdr:rowOff>
    </xdr:from>
    <xdr:to>
      <xdr:col>36</xdr:col>
      <xdr:colOff>165100</xdr:colOff>
      <xdr:row>39</xdr:row>
      <xdr:rowOff>47295</xdr:rowOff>
    </xdr:to>
    <xdr:sp macro="" textlink="">
      <xdr:nvSpPr>
        <xdr:cNvPr id="323" name="楕円 322"/>
        <xdr:cNvSpPr/>
      </xdr:nvSpPr>
      <xdr:spPr>
        <a:xfrm>
          <a:off x="6921500" y="66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38422</xdr:rowOff>
    </xdr:from>
    <xdr:ext cx="534377" cy="259045"/>
    <xdr:sp macro="" textlink="">
      <xdr:nvSpPr>
        <xdr:cNvPr id="324" name="テキスト ボックス 323"/>
        <xdr:cNvSpPr txBox="1"/>
      </xdr:nvSpPr>
      <xdr:spPr>
        <a:xfrm>
          <a:off x="6705111" y="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102171</xdr:rowOff>
    </xdr:from>
    <xdr:to>
      <xdr:col>55</xdr:col>
      <xdr:colOff>0</xdr:colOff>
      <xdr:row>58</xdr:row>
      <xdr:rowOff>143250</xdr:rowOff>
    </xdr:to>
    <xdr:cxnSp macro="">
      <xdr:nvCxnSpPr>
        <xdr:cNvPr id="355" name="直線コネクタ 354"/>
        <xdr:cNvCxnSpPr/>
      </xdr:nvCxnSpPr>
      <xdr:spPr>
        <a:xfrm>
          <a:off x="9639300" y="10046271"/>
          <a:ext cx="838200" cy="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102171</xdr:rowOff>
    </xdr:from>
    <xdr:to>
      <xdr:col>50</xdr:col>
      <xdr:colOff>114300</xdr:colOff>
      <xdr:row>58</xdr:row>
      <xdr:rowOff>122689</xdr:rowOff>
    </xdr:to>
    <xdr:cxnSp macro="">
      <xdr:nvCxnSpPr>
        <xdr:cNvPr id="358" name="直線コネクタ 357"/>
        <xdr:cNvCxnSpPr/>
      </xdr:nvCxnSpPr>
      <xdr:spPr>
        <a:xfrm flipV="1">
          <a:off x="8750300" y="10046271"/>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122689</xdr:rowOff>
    </xdr:from>
    <xdr:to>
      <xdr:col>45</xdr:col>
      <xdr:colOff>177800</xdr:colOff>
      <xdr:row>58</xdr:row>
      <xdr:rowOff>159986</xdr:rowOff>
    </xdr:to>
    <xdr:cxnSp macro="">
      <xdr:nvCxnSpPr>
        <xdr:cNvPr id="361" name="直線コネクタ 360"/>
        <xdr:cNvCxnSpPr/>
      </xdr:nvCxnSpPr>
      <xdr:spPr>
        <a:xfrm flipV="1">
          <a:off x="7861300" y="10066789"/>
          <a:ext cx="889000" cy="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70225</xdr:rowOff>
    </xdr:from>
    <xdr:to>
      <xdr:col>41</xdr:col>
      <xdr:colOff>50800</xdr:colOff>
      <xdr:row>58</xdr:row>
      <xdr:rowOff>159986</xdr:rowOff>
    </xdr:to>
    <xdr:cxnSp macro="">
      <xdr:nvCxnSpPr>
        <xdr:cNvPr id="364" name="直線コネクタ 363"/>
        <xdr:cNvCxnSpPr/>
      </xdr:nvCxnSpPr>
      <xdr:spPr>
        <a:xfrm>
          <a:off x="6972300" y="10014325"/>
          <a:ext cx="889000" cy="8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92450</xdr:rowOff>
    </xdr:from>
    <xdr:to>
      <xdr:col>55</xdr:col>
      <xdr:colOff>50800</xdr:colOff>
      <xdr:row>59</xdr:row>
      <xdr:rowOff>22600</xdr:rowOff>
    </xdr:to>
    <xdr:sp macro="" textlink="">
      <xdr:nvSpPr>
        <xdr:cNvPr id="374" name="楕円 373"/>
        <xdr:cNvSpPr/>
      </xdr:nvSpPr>
      <xdr:spPr>
        <a:xfrm>
          <a:off x="10426700" y="10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7377</xdr:rowOff>
    </xdr:from>
    <xdr:ext cx="534377" cy="259045"/>
    <xdr:sp macro="" textlink="">
      <xdr:nvSpPr>
        <xdr:cNvPr id="375" name="普通建設事業費該当値テキスト"/>
        <xdr:cNvSpPr txBox="1"/>
      </xdr:nvSpPr>
      <xdr:spPr>
        <a:xfrm>
          <a:off x="10528300" y="99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51371</xdr:rowOff>
    </xdr:from>
    <xdr:to>
      <xdr:col>50</xdr:col>
      <xdr:colOff>165100</xdr:colOff>
      <xdr:row>58</xdr:row>
      <xdr:rowOff>152971</xdr:rowOff>
    </xdr:to>
    <xdr:sp macro="" textlink="">
      <xdr:nvSpPr>
        <xdr:cNvPr id="376" name="楕円 375"/>
        <xdr:cNvSpPr/>
      </xdr:nvSpPr>
      <xdr:spPr>
        <a:xfrm>
          <a:off x="9588500" y="99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144098</xdr:rowOff>
    </xdr:from>
    <xdr:ext cx="534377" cy="259045"/>
    <xdr:sp macro="" textlink="">
      <xdr:nvSpPr>
        <xdr:cNvPr id="377" name="テキスト ボックス 376"/>
        <xdr:cNvSpPr txBox="1"/>
      </xdr:nvSpPr>
      <xdr:spPr>
        <a:xfrm>
          <a:off x="9372111" y="100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71889</xdr:rowOff>
    </xdr:from>
    <xdr:to>
      <xdr:col>46</xdr:col>
      <xdr:colOff>38100</xdr:colOff>
      <xdr:row>59</xdr:row>
      <xdr:rowOff>2039</xdr:rowOff>
    </xdr:to>
    <xdr:sp macro="" textlink="">
      <xdr:nvSpPr>
        <xdr:cNvPr id="378" name="楕円 377"/>
        <xdr:cNvSpPr/>
      </xdr:nvSpPr>
      <xdr:spPr>
        <a:xfrm>
          <a:off x="8699500" y="100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164616</xdr:rowOff>
    </xdr:from>
    <xdr:ext cx="534377" cy="259045"/>
    <xdr:sp macro="" textlink="">
      <xdr:nvSpPr>
        <xdr:cNvPr id="379" name="テキスト ボックス 378"/>
        <xdr:cNvSpPr txBox="1"/>
      </xdr:nvSpPr>
      <xdr:spPr>
        <a:xfrm>
          <a:off x="8483111" y="101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109186</xdr:rowOff>
    </xdr:from>
    <xdr:to>
      <xdr:col>41</xdr:col>
      <xdr:colOff>101600</xdr:colOff>
      <xdr:row>59</xdr:row>
      <xdr:rowOff>39336</xdr:rowOff>
    </xdr:to>
    <xdr:sp macro="" textlink="">
      <xdr:nvSpPr>
        <xdr:cNvPr id="380" name="楕円 379"/>
        <xdr:cNvSpPr/>
      </xdr:nvSpPr>
      <xdr:spPr>
        <a:xfrm>
          <a:off x="7810500" y="1005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30463</xdr:rowOff>
    </xdr:from>
    <xdr:ext cx="534377" cy="259045"/>
    <xdr:sp macro="" textlink="">
      <xdr:nvSpPr>
        <xdr:cNvPr id="381" name="テキスト ボックス 380"/>
        <xdr:cNvSpPr txBox="1"/>
      </xdr:nvSpPr>
      <xdr:spPr>
        <a:xfrm>
          <a:off x="7594111" y="1014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19425</xdr:rowOff>
    </xdr:from>
    <xdr:to>
      <xdr:col>36</xdr:col>
      <xdr:colOff>165100</xdr:colOff>
      <xdr:row>58</xdr:row>
      <xdr:rowOff>121025</xdr:rowOff>
    </xdr:to>
    <xdr:sp macro="" textlink="">
      <xdr:nvSpPr>
        <xdr:cNvPr id="382" name="楕円 381"/>
        <xdr:cNvSpPr/>
      </xdr:nvSpPr>
      <xdr:spPr>
        <a:xfrm>
          <a:off x="6921500" y="9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112152</xdr:rowOff>
    </xdr:from>
    <xdr:ext cx="534377" cy="259045"/>
    <xdr:sp macro="" textlink="">
      <xdr:nvSpPr>
        <xdr:cNvPr id="383" name="テキスト ボックス 382"/>
        <xdr:cNvSpPr txBox="1"/>
      </xdr:nvSpPr>
      <xdr:spPr>
        <a:xfrm>
          <a:off x="6705111" y="1005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32589</xdr:rowOff>
    </xdr:from>
    <xdr:to>
      <xdr:col>55</xdr:col>
      <xdr:colOff>0</xdr:colOff>
      <xdr:row>79</xdr:row>
      <xdr:rowOff>38088</xdr:rowOff>
    </xdr:to>
    <xdr:cxnSp macro="">
      <xdr:nvCxnSpPr>
        <xdr:cNvPr id="412" name="直線コネクタ 411"/>
        <xdr:cNvCxnSpPr/>
      </xdr:nvCxnSpPr>
      <xdr:spPr>
        <a:xfrm flipV="1">
          <a:off x="9639300" y="13577139"/>
          <a:ext cx="8382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37224</xdr:rowOff>
    </xdr:from>
    <xdr:to>
      <xdr:col>50</xdr:col>
      <xdr:colOff>114300</xdr:colOff>
      <xdr:row>79</xdr:row>
      <xdr:rowOff>38088</xdr:rowOff>
    </xdr:to>
    <xdr:cxnSp macro="">
      <xdr:nvCxnSpPr>
        <xdr:cNvPr id="415" name="直線コネクタ 414"/>
        <xdr:cNvCxnSpPr/>
      </xdr:nvCxnSpPr>
      <xdr:spPr>
        <a:xfrm>
          <a:off x="8750300" y="13581774"/>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152146</xdr:rowOff>
    </xdr:from>
    <xdr:to>
      <xdr:col>45</xdr:col>
      <xdr:colOff>177800</xdr:colOff>
      <xdr:row>79</xdr:row>
      <xdr:rowOff>37224</xdr:rowOff>
    </xdr:to>
    <xdr:cxnSp macro="">
      <xdr:nvCxnSpPr>
        <xdr:cNvPr id="418" name="直線コネクタ 417"/>
        <xdr:cNvCxnSpPr/>
      </xdr:nvCxnSpPr>
      <xdr:spPr>
        <a:xfrm>
          <a:off x="7861300" y="13525246"/>
          <a:ext cx="889000" cy="5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148183</xdr:rowOff>
    </xdr:from>
    <xdr:to>
      <xdr:col>41</xdr:col>
      <xdr:colOff>50800</xdr:colOff>
      <xdr:row>78</xdr:row>
      <xdr:rowOff>152146</xdr:rowOff>
    </xdr:to>
    <xdr:cxnSp macro="">
      <xdr:nvCxnSpPr>
        <xdr:cNvPr id="421" name="直線コネクタ 420"/>
        <xdr:cNvCxnSpPr/>
      </xdr:nvCxnSpPr>
      <xdr:spPr>
        <a:xfrm>
          <a:off x="6972300" y="13349833"/>
          <a:ext cx="889000" cy="1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153239</xdr:rowOff>
    </xdr:from>
    <xdr:to>
      <xdr:col>55</xdr:col>
      <xdr:colOff>50800</xdr:colOff>
      <xdr:row>79</xdr:row>
      <xdr:rowOff>83389</xdr:rowOff>
    </xdr:to>
    <xdr:sp macro="" textlink="">
      <xdr:nvSpPr>
        <xdr:cNvPr id="431" name="楕円 430"/>
        <xdr:cNvSpPr/>
      </xdr:nvSpPr>
      <xdr:spPr>
        <a:xfrm>
          <a:off x="10426700" y="135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68166</xdr:rowOff>
    </xdr:from>
    <xdr:ext cx="378565" cy="259045"/>
    <xdr:sp macro="" textlink="">
      <xdr:nvSpPr>
        <xdr:cNvPr id="432" name="普通建設事業費 （ うち新規整備　）該当値テキスト"/>
        <xdr:cNvSpPr txBox="1"/>
      </xdr:nvSpPr>
      <xdr:spPr>
        <a:xfrm>
          <a:off x="10528300" y="1344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158738</xdr:rowOff>
    </xdr:from>
    <xdr:to>
      <xdr:col>50</xdr:col>
      <xdr:colOff>165100</xdr:colOff>
      <xdr:row>79</xdr:row>
      <xdr:rowOff>88888</xdr:rowOff>
    </xdr:to>
    <xdr:sp macro="" textlink="">
      <xdr:nvSpPr>
        <xdr:cNvPr id="433" name="楕円 432"/>
        <xdr:cNvSpPr/>
      </xdr:nvSpPr>
      <xdr:spPr>
        <a:xfrm>
          <a:off x="9588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80015</xdr:rowOff>
    </xdr:from>
    <xdr:ext cx="378565" cy="259045"/>
    <xdr:sp macro="" textlink="">
      <xdr:nvSpPr>
        <xdr:cNvPr id="434" name="テキスト ボックス 433"/>
        <xdr:cNvSpPr txBox="1"/>
      </xdr:nvSpPr>
      <xdr:spPr>
        <a:xfrm>
          <a:off x="9450017" y="1362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157874</xdr:rowOff>
    </xdr:from>
    <xdr:to>
      <xdr:col>46</xdr:col>
      <xdr:colOff>38100</xdr:colOff>
      <xdr:row>79</xdr:row>
      <xdr:rowOff>88024</xdr:rowOff>
    </xdr:to>
    <xdr:sp macro="" textlink="">
      <xdr:nvSpPr>
        <xdr:cNvPr id="435" name="楕円 434"/>
        <xdr:cNvSpPr/>
      </xdr:nvSpPr>
      <xdr:spPr>
        <a:xfrm>
          <a:off x="8699500" y="135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79151</xdr:rowOff>
    </xdr:from>
    <xdr:ext cx="378565" cy="259045"/>
    <xdr:sp macro="" textlink="">
      <xdr:nvSpPr>
        <xdr:cNvPr id="436" name="テキスト ボックス 435"/>
        <xdr:cNvSpPr txBox="1"/>
      </xdr:nvSpPr>
      <xdr:spPr>
        <a:xfrm>
          <a:off x="8561017" y="13623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101346</xdr:rowOff>
    </xdr:from>
    <xdr:to>
      <xdr:col>41</xdr:col>
      <xdr:colOff>101600</xdr:colOff>
      <xdr:row>79</xdr:row>
      <xdr:rowOff>31496</xdr:rowOff>
    </xdr:to>
    <xdr:sp macro="" textlink="">
      <xdr:nvSpPr>
        <xdr:cNvPr id="437" name="楕円 436"/>
        <xdr:cNvSpPr/>
      </xdr:nvSpPr>
      <xdr:spPr>
        <a:xfrm>
          <a:off x="7810500" y="134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22623</xdr:rowOff>
    </xdr:from>
    <xdr:ext cx="469744" cy="259045"/>
    <xdr:sp macro="" textlink="">
      <xdr:nvSpPr>
        <xdr:cNvPr id="438" name="テキスト ボックス 437"/>
        <xdr:cNvSpPr txBox="1"/>
      </xdr:nvSpPr>
      <xdr:spPr>
        <a:xfrm>
          <a:off x="7626428" y="1356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97383</xdr:rowOff>
    </xdr:from>
    <xdr:to>
      <xdr:col>36</xdr:col>
      <xdr:colOff>165100</xdr:colOff>
      <xdr:row>78</xdr:row>
      <xdr:rowOff>27533</xdr:rowOff>
    </xdr:to>
    <xdr:sp macro="" textlink="">
      <xdr:nvSpPr>
        <xdr:cNvPr id="439" name="楕円 438"/>
        <xdr:cNvSpPr/>
      </xdr:nvSpPr>
      <xdr:spPr>
        <a:xfrm>
          <a:off x="6921500" y="132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18660</xdr:rowOff>
    </xdr:from>
    <xdr:ext cx="534377" cy="259045"/>
    <xdr:sp macro="" textlink="">
      <xdr:nvSpPr>
        <xdr:cNvPr id="440" name="テキスト ボックス 439"/>
        <xdr:cNvSpPr txBox="1"/>
      </xdr:nvSpPr>
      <xdr:spPr>
        <a:xfrm>
          <a:off x="6705111" y="133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148158</xdr:rowOff>
    </xdr:from>
    <xdr:to>
      <xdr:col>55</xdr:col>
      <xdr:colOff>0</xdr:colOff>
      <xdr:row>98</xdr:row>
      <xdr:rowOff>164190</xdr:rowOff>
    </xdr:to>
    <xdr:cxnSp macro="">
      <xdr:nvCxnSpPr>
        <xdr:cNvPr id="471" name="直線コネクタ 470"/>
        <xdr:cNvCxnSpPr/>
      </xdr:nvCxnSpPr>
      <xdr:spPr>
        <a:xfrm>
          <a:off x="9639300" y="16950258"/>
          <a:ext cx="8382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148158</xdr:rowOff>
    </xdr:from>
    <xdr:to>
      <xdr:col>50</xdr:col>
      <xdr:colOff>114300</xdr:colOff>
      <xdr:row>98</xdr:row>
      <xdr:rowOff>148478</xdr:rowOff>
    </xdr:to>
    <xdr:cxnSp macro="">
      <xdr:nvCxnSpPr>
        <xdr:cNvPr id="474" name="直線コネクタ 473"/>
        <xdr:cNvCxnSpPr/>
      </xdr:nvCxnSpPr>
      <xdr:spPr>
        <a:xfrm flipV="1">
          <a:off x="8750300" y="1695025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148478</xdr:rowOff>
    </xdr:from>
    <xdr:to>
      <xdr:col>45</xdr:col>
      <xdr:colOff>177800</xdr:colOff>
      <xdr:row>99</xdr:row>
      <xdr:rowOff>33787</xdr:rowOff>
    </xdr:to>
    <xdr:cxnSp macro="">
      <xdr:nvCxnSpPr>
        <xdr:cNvPr id="477" name="直線コネクタ 476"/>
        <xdr:cNvCxnSpPr/>
      </xdr:nvCxnSpPr>
      <xdr:spPr>
        <a:xfrm flipV="1">
          <a:off x="7861300" y="16950578"/>
          <a:ext cx="889000" cy="5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169045</xdr:rowOff>
    </xdr:from>
    <xdr:to>
      <xdr:col>41</xdr:col>
      <xdr:colOff>50800</xdr:colOff>
      <xdr:row>99</xdr:row>
      <xdr:rowOff>33787</xdr:rowOff>
    </xdr:to>
    <xdr:cxnSp macro="">
      <xdr:nvCxnSpPr>
        <xdr:cNvPr id="480" name="直線コネクタ 479"/>
        <xdr:cNvCxnSpPr/>
      </xdr:nvCxnSpPr>
      <xdr:spPr>
        <a:xfrm>
          <a:off x="6972300" y="16971145"/>
          <a:ext cx="889000" cy="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113390</xdr:rowOff>
    </xdr:from>
    <xdr:to>
      <xdr:col>55</xdr:col>
      <xdr:colOff>50800</xdr:colOff>
      <xdr:row>99</xdr:row>
      <xdr:rowOff>43540</xdr:rowOff>
    </xdr:to>
    <xdr:sp macro="" textlink="">
      <xdr:nvSpPr>
        <xdr:cNvPr id="490" name="楕円 489"/>
        <xdr:cNvSpPr/>
      </xdr:nvSpPr>
      <xdr:spPr>
        <a:xfrm>
          <a:off x="10426700" y="169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28317</xdr:rowOff>
    </xdr:from>
    <xdr:ext cx="534377" cy="259045"/>
    <xdr:sp macro="" textlink="">
      <xdr:nvSpPr>
        <xdr:cNvPr id="491" name="普通建設事業費 （ うち更新整備　）該当値テキスト"/>
        <xdr:cNvSpPr txBox="1"/>
      </xdr:nvSpPr>
      <xdr:spPr>
        <a:xfrm>
          <a:off x="10528300" y="1683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97358</xdr:rowOff>
    </xdr:from>
    <xdr:to>
      <xdr:col>50</xdr:col>
      <xdr:colOff>165100</xdr:colOff>
      <xdr:row>99</xdr:row>
      <xdr:rowOff>27508</xdr:rowOff>
    </xdr:to>
    <xdr:sp macro="" textlink="">
      <xdr:nvSpPr>
        <xdr:cNvPr id="492" name="楕円 491"/>
        <xdr:cNvSpPr/>
      </xdr:nvSpPr>
      <xdr:spPr>
        <a:xfrm>
          <a:off x="9588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18635</xdr:rowOff>
    </xdr:from>
    <xdr:ext cx="534377" cy="259045"/>
    <xdr:sp macro="" textlink="">
      <xdr:nvSpPr>
        <xdr:cNvPr id="493" name="テキスト ボックス 492"/>
        <xdr:cNvSpPr txBox="1"/>
      </xdr:nvSpPr>
      <xdr:spPr>
        <a:xfrm>
          <a:off x="9372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97678</xdr:rowOff>
    </xdr:from>
    <xdr:to>
      <xdr:col>46</xdr:col>
      <xdr:colOff>38100</xdr:colOff>
      <xdr:row>99</xdr:row>
      <xdr:rowOff>27828</xdr:rowOff>
    </xdr:to>
    <xdr:sp macro="" textlink="">
      <xdr:nvSpPr>
        <xdr:cNvPr id="494" name="楕円 493"/>
        <xdr:cNvSpPr/>
      </xdr:nvSpPr>
      <xdr:spPr>
        <a:xfrm>
          <a:off x="8699500" y="168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18955</xdr:rowOff>
    </xdr:from>
    <xdr:ext cx="534377" cy="259045"/>
    <xdr:sp macro="" textlink="">
      <xdr:nvSpPr>
        <xdr:cNvPr id="495" name="テキスト ボックス 494"/>
        <xdr:cNvSpPr txBox="1"/>
      </xdr:nvSpPr>
      <xdr:spPr>
        <a:xfrm>
          <a:off x="8483111" y="16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154437</xdr:rowOff>
    </xdr:from>
    <xdr:to>
      <xdr:col>41</xdr:col>
      <xdr:colOff>101600</xdr:colOff>
      <xdr:row>99</xdr:row>
      <xdr:rowOff>84587</xdr:rowOff>
    </xdr:to>
    <xdr:sp macro="" textlink="">
      <xdr:nvSpPr>
        <xdr:cNvPr id="496" name="楕円 495"/>
        <xdr:cNvSpPr/>
      </xdr:nvSpPr>
      <xdr:spPr>
        <a:xfrm>
          <a:off x="7810500" y="169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75714</xdr:rowOff>
    </xdr:from>
    <xdr:ext cx="534377" cy="259045"/>
    <xdr:sp macro="" textlink="">
      <xdr:nvSpPr>
        <xdr:cNvPr id="497" name="テキスト ボックス 496"/>
        <xdr:cNvSpPr txBox="1"/>
      </xdr:nvSpPr>
      <xdr:spPr>
        <a:xfrm>
          <a:off x="7594111" y="1704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118245</xdr:rowOff>
    </xdr:from>
    <xdr:to>
      <xdr:col>36</xdr:col>
      <xdr:colOff>165100</xdr:colOff>
      <xdr:row>99</xdr:row>
      <xdr:rowOff>48395</xdr:rowOff>
    </xdr:to>
    <xdr:sp macro="" textlink="">
      <xdr:nvSpPr>
        <xdr:cNvPr id="498" name="楕円 497"/>
        <xdr:cNvSpPr/>
      </xdr:nvSpPr>
      <xdr:spPr>
        <a:xfrm>
          <a:off x="6921500" y="16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39522</xdr:rowOff>
    </xdr:from>
    <xdr:ext cx="534377" cy="259045"/>
    <xdr:sp macro="" textlink="">
      <xdr:nvSpPr>
        <xdr:cNvPr id="499" name="テキスト ボックス 498"/>
        <xdr:cNvSpPr txBox="1"/>
      </xdr:nvSpPr>
      <xdr:spPr>
        <a:xfrm>
          <a:off x="6705111" y="170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93604</xdr:rowOff>
    </xdr:from>
    <xdr:to>
      <xdr:col>85</xdr:col>
      <xdr:colOff>127000</xdr:colOff>
      <xdr:row>39</xdr:row>
      <xdr:rowOff>96527</xdr:rowOff>
    </xdr:to>
    <xdr:cxnSp macro="">
      <xdr:nvCxnSpPr>
        <xdr:cNvPr id="530" name="直線コネクタ 529"/>
        <xdr:cNvCxnSpPr/>
      </xdr:nvCxnSpPr>
      <xdr:spPr>
        <a:xfrm>
          <a:off x="15481300" y="6780154"/>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93604</xdr:rowOff>
    </xdr:from>
    <xdr:to>
      <xdr:col>81</xdr:col>
      <xdr:colOff>50800</xdr:colOff>
      <xdr:row>39</xdr:row>
      <xdr:rowOff>96086</xdr:rowOff>
    </xdr:to>
    <xdr:cxnSp macro="">
      <xdr:nvCxnSpPr>
        <xdr:cNvPr id="533" name="直線コネクタ 532"/>
        <xdr:cNvCxnSpPr/>
      </xdr:nvCxnSpPr>
      <xdr:spPr>
        <a:xfrm flipV="1">
          <a:off x="14592300" y="6780154"/>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150477</xdr:rowOff>
    </xdr:from>
    <xdr:to>
      <xdr:col>76</xdr:col>
      <xdr:colOff>114300</xdr:colOff>
      <xdr:row>39</xdr:row>
      <xdr:rowOff>96086</xdr:rowOff>
    </xdr:to>
    <xdr:cxnSp macro="">
      <xdr:nvCxnSpPr>
        <xdr:cNvPr id="536" name="直線コネクタ 535"/>
        <xdr:cNvCxnSpPr/>
      </xdr:nvCxnSpPr>
      <xdr:spPr>
        <a:xfrm>
          <a:off x="13703300" y="6665577"/>
          <a:ext cx="889000" cy="1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133299</xdr:rowOff>
    </xdr:from>
    <xdr:to>
      <xdr:col>71</xdr:col>
      <xdr:colOff>177800</xdr:colOff>
      <xdr:row>38</xdr:row>
      <xdr:rowOff>150477</xdr:rowOff>
    </xdr:to>
    <xdr:cxnSp macro="">
      <xdr:nvCxnSpPr>
        <xdr:cNvPr id="539" name="直線コネクタ 538"/>
        <xdr:cNvCxnSpPr/>
      </xdr:nvCxnSpPr>
      <xdr:spPr>
        <a:xfrm>
          <a:off x="12814300" y="6648399"/>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45727</xdr:rowOff>
    </xdr:from>
    <xdr:to>
      <xdr:col>85</xdr:col>
      <xdr:colOff>177800</xdr:colOff>
      <xdr:row>39</xdr:row>
      <xdr:rowOff>147327</xdr:rowOff>
    </xdr:to>
    <xdr:sp macro="" textlink="">
      <xdr:nvSpPr>
        <xdr:cNvPr id="549" name="楕円 548"/>
        <xdr:cNvSpPr/>
      </xdr:nvSpPr>
      <xdr:spPr>
        <a:xfrm>
          <a:off x="16268700" y="6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132104</xdr:rowOff>
    </xdr:from>
    <xdr:ext cx="378565" cy="259045"/>
    <xdr:sp macro="" textlink="">
      <xdr:nvSpPr>
        <xdr:cNvPr id="550" name="災害復旧事業費該当値テキスト"/>
        <xdr:cNvSpPr txBox="1"/>
      </xdr:nvSpPr>
      <xdr:spPr>
        <a:xfrm>
          <a:off x="16370300" y="6647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42804</xdr:rowOff>
    </xdr:from>
    <xdr:to>
      <xdr:col>81</xdr:col>
      <xdr:colOff>101600</xdr:colOff>
      <xdr:row>39</xdr:row>
      <xdr:rowOff>144404</xdr:rowOff>
    </xdr:to>
    <xdr:sp macro="" textlink="">
      <xdr:nvSpPr>
        <xdr:cNvPr id="551" name="楕円 550"/>
        <xdr:cNvSpPr/>
      </xdr:nvSpPr>
      <xdr:spPr>
        <a:xfrm>
          <a:off x="15430500" y="6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135531</xdr:rowOff>
    </xdr:from>
    <xdr:ext cx="378565" cy="259045"/>
    <xdr:sp macro="" textlink="">
      <xdr:nvSpPr>
        <xdr:cNvPr id="552" name="テキスト ボックス 551"/>
        <xdr:cNvSpPr txBox="1"/>
      </xdr:nvSpPr>
      <xdr:spPr>
        <a:xfrm>
          <a:off x="15292017" y="682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45286</xdr:rowOff>
    </xdr:from>
    <xdr:to>
      <xdr:col>76</xdr:col>
      <xdr:colOff>165100</xdr:colOff>
      <xdr:row>39</xdr:row>
      <xdr:rowOff>146886</xdr:rowOff>
    </xdr:to>
    <xdr:sp macro="" textlink="">
      <xdr:nvSpPr>
        <xdr:cNvPr id="553" name="楕円 552"/>
        <xdr:cNvSpPr/>
      </xdr:nvSpPr>
      <xdr:spPr>
        <a:xfrm>
          <a:off x="14541500" y="6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138013</xdr:rowOff>
    </xdr:from>
    <xdr:ext cx="378565" cy="259045"/>
    <xdr:sp macro="" textlink="">
      <xdr:nvSpPr>
        <xdr:cNvPr id="554" name="テキスト ボックス 553"/>
        <xdr:cNvSpPr txBox="1"/>
      </xdr:nvSpPr>
      <xdr:spPr>
        <a:xfrm>
          <a:off x="14403017" y="682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99677</xdr:rowOff>
    </xdr:from>
    <xdr:to>
      <xdr:col>72</xdr:col>
      <xdr:colOff>38100</xdr:colOff>
      <xdr:row>39</xdr:row>
      <xdr:rowOff>29827</xdr:rowOff>
    </xdr:to>
    <xdr:sp macro="" textlink="">
      <xdr:nvSpPr>
        <xdr:cNvPr id="555" name="楕円 554"/>
        <xdr:cNvSpPr/>
      </xdr:nvSpPr>
      <xdr:spPr>
        <a:xfrm>
          <a:off x="136525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20954</xdr:rowOff>
    </xdr:from>
    <xdr:ext cx="469744" cy="259045"/>
    <xdr:sp macro="" textlink="">
      <xdr:nvSpPr>
        <xdr:cNvPr id="556" name="テキスト ボックス 555"/>
        <xdr:cNvSpPr txBox="1"/>
      </xdr:nvSpPr>
      <xdr:spPr>
        <a:xfrm>
          <a:off x="13468428" y="670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82499</xdr:rowOff>
    </xdr:from>
    <xdr:to>
      <xdr:col>67</xdr:col>
      <xdr:colOff>101600</xdr:colOff>
      <xdr:row>39</xdr:row>
      <xdr:rowOff>12649</xdr:rowOff>
    </xdr:to>
    <xdr:sp macro="" textlink="">
      <xdr:nvSpPr>
        <xdr:cNvPr id="557" name="楕円 556"/>
        <xdr:cNvSpPr/>
      </xdr:nvSpPr>
      <xdr:spPr>
        <a:xfrm>
          <a:off x="12763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3776</xdr:rowOff>
    </xdr:from>
    <xdr:ext cx="469744" cy="259045"/>
    <xdr:sp macro="" textlink="">
      <xdr:nvSpPr>
        <xdr:cNvPr id="558" name="テキスト ボックス 557"/>
        <xdr:cNvSpPr txBox="1"/>
      </xdr:nvSpPr>
      <xdr:spPr>
        <a:xfrm>
          <a:off x="12579428" y="66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100371</xdr:rowOff>
    </xdr:from>
    <xdr:to>
      <xdr:col>85</xdr:col>
      <xdr:colOff>127000</xdr:colOff>
      <xdr:row>78</xdr:row>
      <xdr:rowOff>110818</xdr:rowOff>
    </xdr:to>
    <xdr:cxnSp macro="">
      <xdr:nvCxnSpPr>
        <xdr:cNvPr id="640" name="直線コネクタ 639"/>
        <xdr:cNvCxnSpPr/>
      </xdr:nvCxnSpPr>
      <xdr:spPr>
        <a:xfrm flipV="1">
          <a:off x="15481300" y="13473471"/>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110818</xdr:rowOff>
    </xdr:from>
    <xdr:to>
      <xdr:col>81</xdr:col>
      <xdr:colOff>50800</xdr:colOff>
      <xdr:row>78</xdr:row>
      <xdr:rowOff>119639</xdr:rowOff>
    </xdr:to>
    <xdr:cxnSp macro="">
      <xdr:nvCxnSpPr>
        <xdr:cNvPr id="643" name="直線コネクタ 642"/>
        <xdr:cNvCxnSpPr/>
      </xdr:nvCxnSpPr>
      <xdr:spPr>
        <a:xfrm flipV="1">
          <a:off x="14592300" y="13483918"/>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119639</xdr:rowOff>
    </xdr:from>
    <xdr:to>
      <xdr:col>76</xdr:col>
      <xdr:colOff>114300</xdr:colOff>
      <xdr:row>78</xdr:row>
      <xdr:rowOff>125368</xdr:rowOff>
    </xdr:to>
    <xdr:cxnSp macro="">
      <xdr:nvCxnSpPr>
        <xdr:cNvPr id="646" name="直線コネクタ 645"/>
        <xdr:cNvCxnSpPr/>
      </xdr:nvCxnSpPr>
      <xdr:spPr>
        <a:xfrm flipV="1">
          <a:off x="13703300" y="13492739"/>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114793</xdr:rowOff>
    </xdr:from>
    <xdr:to>
      <xdr:col>71</xdr:col>
      <xdr:colOff>177800</xdr:colOff>
      <xdr:row>78</xdr:row>
      <xdr:rowOff>125368</xdr:rowOff>
    </xdr:to>
    <xdr:cxnSp macro="">
      <xdr:nvCxnSpPr>
        <xdr:cNvPr id="649" name="直線コネクタ 648"/>
        <xdr:cNvCxnSpPr/>
      </xdr:nvCxnSpPr>
      <xdr:spPr>
        <a:xfrm>
          <a:off x="12814300" y="13487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49571</xdr:rowOff>
    </xdr:from>
    <xdr:to>
      <xdr:col>85</xdr:col>
      <xdr:colOff>177800</xdr:colOff>
      <xdr:row>78</xdr:row>
      <xdr:rowOff>151171</xdr:rowOff>
    </xdr:to>
    <xdr:sp macro="" textlink="">
      <xdr:nvSpPr>
        <xdr:cNvPr id="659" name="楕円 658"/>
        <xdr:cNvSpPr/>
      </xdr:nvSpPr>
      <xdr:spPr>
        <a:xfrm>
          <a:off x="16268700" y="134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135948</xdr:rowOff>
    </xdr:from>
    <xdr:ext cx="534377" cy="259045"/>
    <xdr:sp macro="" textlink="">
      <xdr:nvSpPr>
        <xdr:cNvPr id="660" name="公債費該当値テキスト"/>
        <xdr:cNvSpPr txBox="1"/>
      </xdr:nvSpPr>
      <xdr:spPr>
        <a:xfrm>
          <a:off x="16370300" y="133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60018</xdr:rowOff>
    </xdr:from>
    <xdr:to>
      <xdr:col>81</xdr:col>
      <xdr:colOff>101600</xdr:colOff>
      <xdr:row>78</xdr:row>
      <xdr:rowOff>161618</xdr:rowOff>
    </xdr:to>
    <xdr:sp macro="" textlink="">
      <xdr:nvSpPr>
        <xdr:cNvPr id="661" name="楕円 660"/>
        <xdr:cNvSpPr/>
      </xdr:nvSpPr>
      <xdr:spPr>
        <a:xfrm>
          <a:off x="15430500" y="134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152745</xdr:rowOff>
    </xdr:from>
    <xdr:ext cx="534377" cy="259045"/>
    <xdr:sp macro="" textlink="">
      <xdr:nvSpPr>
        <xdr:cNvPr id="662" name="テキスト ボックス 661"/>
        <xdr:cNvSpPr txBox="1"/>
      </xdr:nvSpPr>
      <xdr:spPr>
        <a:xfrm>
          <a:off x="15214111" y="135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68839</xdr:rowOff>
    </xdr:from>
    <xdr:to>
      <xdr:col>76</xdr:col>
      <xdr:colOff>165100</xdr:colOff>
      <xdr:row>78</xdr:row>
      <xdr:rowOff>170439</xdr:rowOff>
    </xdr:to>
    <xdr:sp macro="" textlink="">
      <xdr:nvSpPr>
        <xdr:cNvPr id="663" name="楕円 662"/>
        <xdr:cNvSpPr/>
      </xdr:nvSpPr>
      <xdr:spPr>
        <a:xfrm>
          <a:off x="14541500" y="134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161566</xdr:rowOff>
    </xdr:from>
    <xdr:ext cx="534377" cy="259045"/>
    <xdr:sp macro="" textlink="">
      <xdr:nvSpPr>
        <xdr:cNvPr id="664" name="テキスト ボックス 663"/>
        <xdr:cNvSpPr txBox="1"/>
      </xdr:nvSpPr>
      <xdr:spPr>
        <a:xfrm>
          <a:off x="14325111" y="135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74568</xdr:rowOff>
    </xdr:from>
    <xdr:to>
      <xdr:col>72</xdr:col>
      <xdr:colOff>38100</xdr:colOff>
      <xdr:row>79</xdr:row>
      <xdr:rowOff>4718</xdr:rowOff>
    </xdr:to>
    <xdr:sp macro="" textlink="">
      <xdr:nvSpPr>
        <xdr:cNvPr id="665" name="楕円 664"/>
        <xdr:cNvSpPr/>
      </xdr:nvSpPr>
      <xdr:spPr>
        <a:xfrm>
          <a:off x="13652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167295</xdr:rowOff>
    </xdr:from>
    <xdr:ext cx="534377" cy="259045"/>
    <xdr:sp macro="" textlink="">
      <xdr:nvSpPr>
        <xdr:cNvPr id="666" name="テキスト ボックス 665"/>
        <xdr:cNvSpPr txBox="1"/>
      </xdr:nvSpPr>
      <xdr:spPr>
        <a:xfrm>
          <a:off x="13436111" y="135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63993</xdr:rowOff>
    </xdr:from>
    <xdr:to>
      <xdr:col>67</xdr:col>
      <xdr:colOff>101600</xdr:colOff>
      <xdr:row>78</xdr:row>
      <xdr:rowOff>165593</xdr:rowOff>
    </xdr:to>
    <xdr:sp macro="" textlink="">
      <xdr:nvSpPr>
        <xdr:cNvPr id="667" name="楕円 666"/>
        <xdr:cNvSpPr/>
      </xdr:nvSpPr>
      <xdr:spPr>
        <a:xfrm>
          <a:off x="12763500" y="134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156720</xdr:rowOff>
    </xdr:from>
    <xdr:ext cx="534377" cy="259045"/>
    <xdr:sp macro="" textlink="">
      <xdr:nvSpPr>
        <xdr:cNvPr id="668" name="テキスト ボックス 667"/>
        <xdr:cNvSpPr txBox="1"/>
      </xdr:nvSpPr>
      <xdr:spPr>
        <a:xfrm>
          <a:off x="12547111" y="135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29221</xdr:rowOff>
    </xdr:from>
    <xdr:to>
      <xdr:col>85</xdr:col>
      <xdr:colOff>127000</xdr:colOff>
      <xdr:row>99</xdr:row>
      <xdr:rowOff>35234</xdr:rowOff>
    </xdr:to>
    <xdr:cxnSp macro="">
      <xdr:nvCxnSpPr>
        <xdr:cNvPr id="697" name="直線コネクタ 696"/>
        <xdr:cNvCxnSpPr/>
      </xdr:nvCxnSpPr>
      <xdr:spPr>
        <a:xfrm>
          <a:off x="15481300" y="17002771"/>
          <a:ext cx="8382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29221</xdr:rowOff>
    </xdr:from>
    <xdr:to>
      <xdr:col>81</xdr:col>
      <xdr:colOff>50800</xdr:colOff>
      <xdr:row>99</xdr:row>
      <xdr:rowOff>34964</xdr:rowOff>
    </xdr:to>
    <xdr:cxnSp macro="">
      <xdr:nvCxnSpPr>
        <xdr:cNvPr id="700" name="直線コネクタ 699"/>
        <xdr:cNvCxnSpPr/>
      </xdr:nvCxnSpPr>
      <xdr:spPr>
        <a:xfrm flipV="1">
          <a:off x="14592300" y="17002771"/>
          <a:ext cx="8890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34964</xdr:rowOff>
    </xdr:from>
    <xdr:to>
      <xdr:col>76</xdr:col>
      <xdr:colOff>114300</xdr:colOff>
      <xdr:row>99</xdr:row>
      <xdr:rowOff>40554</xdr:rowOff>
    </xdr:to>
    <xdr:cxnSp macro="">
      <xdr:nvCxnSpPr>
        <xdr:cNvPr id="703" name="直線コネクタ 702"/>
        <xdr:cNvCxnSpPr/>
      </xdr:nvCxnSpPr>
      <xdr:spPr>
        <a:xfrm flipV="1">
          <a:off x="13703300" y="17008514"/>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40554</xdr:rowOff>
    </xdr:from>
    <xdr:to>
      <xdr:col>71</xdr:col>
      <xdr:colOff>177800</xdr:colOff>
      <xdr:row>99</xdr:row>
      <xdr:rowOff>42170</xdr:rowOff>
    </xdr:to>
    <xdr:cxnSp macro="">
      <xdr:nvCxnSpPr>
        <xdr:cNvPr id="706" name="直線コネクタ 705"/>
        <xdr:cNvCxnSpPr/>
      </xdr:nvCxnSpPr>
      <xdr:spPr>
        <a:xfrm flipV="1">
          <a:off x="12814300" y="17014104"/>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155884</xdr:rowOff>
    </xdr:from>
    <xdr:to>
      <xdr:col>85</xdr:col>
      <xdr:colOff>177800</xdr:colOff>
      <xdr:row>99</xdr:row>
      <xdr:rowOff>86034</xdr:rowOff>
    </xdr:to>
    <xdr:sp macro="" textlink="">
      <xdr:nvSpPr>
        <xdr:cNvPr id="716" name="楕円 715"/>
        <xdr:cNvSpPr/>
      </xdr:nvSpPr>
      <xdr:spPr>
        <a:xfrm>
          <a:off x="16268700" y="169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70811</xdr:rowOff>
    </xdr:from>
    <xdr:ext cx="469744" cy="259045"/>
    <xdr:sp macro="" textlink="">
      <xdr:nvSpPr>
        <xdr:cNvPr id="717" name="積立金該当値テキスト"/>
        <xdr:cNvSpPr txBox="1"/>
      </xdr:nvSpPr>
      <xdr:spPr>
        <a:xfrm>
          <a:off x="16370300" y="1687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149871</xdr:rowOff>
    </xdr:from>
    <xdr:to>
      <xdr:col>81</xdr:col>
      <xdr:colOff>101600</xdr:colOff>
      <xdr:row>99</xdr:row>
      <xdr:rowOff>80021</xdr:rowOff>
    </xdr:to>
    <xdr:sp macro="" textlink="">
      <xdr:nvSpPr>
        <xdr:cNvPr id="718" name="楕円 717"/>
        <xdr:cNvSpPr/>
      </xdr:nvSpPr>
      <xdr:spPr>
        <a:xfrm>
          <a:off x="15430500" y="169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71148</xdr:rowOff>
    </xdr:from>
    <xdr:ext cx="469744" cy="259045"/>
    <xdr:sp macro="" textlink="">
      <xdr:nvSpPr>
        <xdr:cNvPr id="719" name="テキスト ボックス 718"/>
        <xdr:cNvSpPr txBox="1"/>
      </xdr:nvSpPr>
      <xdr:spPr>
        <a:xfrm>
          <a:off x="15246428" y="170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155614</xdr:rowOff>
    </xdr:from>
    <xdr:to>
      <xdr:col>76</xdr:col>
      <xdr:colOff>165100</xdr:colOff>
      <xdr:row>99</xdr:row>
      <xdr:rowOff>85764</xdr:rowOff>
    </xdr:to>
    <xdr:sp macro="" textlink="">
      <xdr:nvSpPr>
        <xdr:cNvPr id="720" name="楕円 719"/>
        <xdr:cNvSpPr/>
      </xdr:nvSpPr>
      <xdr:spPr>
        <a:xfrm>
          <a:off x="14541500" y="169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76891</xdr:rowOff>
    </xdr:from>
    <xdr:ext cx="469744" cy="259045"/>
    <xdr:sp macro="" textlink="">
      <xdr:nvSpPr>
        <xdr:cNvPr id="721" name="テキスト ボックス 720"/>
        <xdr:cNvSpPr txBox="1"/>
      </xdr:nvSpPr>
      <xdr:spPr>
        <a:xfrm>
          <a:off x="14357428" y="1705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161204</xdr:rowOff>
    </xdr:from>
    <xdr:to>
      <xdr:col>72</xdr:col>
      <xdr:colOff>38100</xdr:colOff>
      <xdr:row>99</xdr:row>
      <xdr:rowOff>91354</xdr:rowOff>
    </xdr:to>
    <xdr:sp macro="" textlink="">
      <xdr:nvSpPr>
        <xdr:cNvPr id="722" name="楕円 721"/>
        <xdr:cNvSpPr/>
      </xdr:nvSpPr>
      <xdr:spPr>
        <a:xfrm>
          <a:off x="13652500" y="169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82481</xdr:rowOff>
    </xdr:from>
    <xdr:ext cx="469744" cy="259045"/>
    <xdr:sp macro="" textlink="">
      <xdr:nvSpPr>
        <xdr:cNvPr id="723" name="テキスト ボックス 722"/>
        <xdr:cNvSpPr txBox="1"/>
      </xdr:nvSpPr>
      <xdr:spPr>
        <a:xfrm>
          <a:off x="13468428" y="1705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162820</xdr:rowOff>
    </xdr:from>
    <xdr:to>
      <xdr:col>67</xdr:col>
      <xdr:colOff>101600</xdr:colOff>
      <xdr:row>99</xdr:row>
      <xdr:rowOff>92970</xdr:rowOff>
    </xdr:to>
    <xdr:sp macro="" textlink="">
      <xdr:nvSpPr>
        <xdr:cNvPr id="724" name="楕円 723"/>
        <xdr:cNvSpPr/>
      </xdr:nvSpPr>
      <xdr:spPr>
        <a:xfrm>
          <a:off x="12763500" y="16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84097</xdr:rowOff>
    </xdr:from>
    <xdr:ext cx="469744" cy="259045"/>
    <xdr:sp macro="" textlink="">
      <xdr:nvSpPr>
        <xdr:cNvPr id="725" name="テキスト ボックス 724"/>
        <xdr:cNvSpPr txBox="1"/>
      </xdr:nvSpPr>
      <xdr:spPr>
        <a:xfrm>
          <a:off x="12579428" y="17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65601</xdr:rowOff>
    </xdr:from>
    <xdr:to>
      <xdr:col>116</xdr:col>
      <xdr:colOff>63500</xdr:colOff>
      <xdr:row>39</xdr:row>
      <xdr:rowOff>91335</xdr:rowOff>
    </xdr:to>
    <xdr:cxnSp macro="">
      <xdr:nvCxnSpPr>
        <xdr:cNvPr id="756" name="直線コネクタ 755"/>
        <xdr:cNvCxnSpPr/>
      </xdr:nvCxnSpPr>
      <xdr:spPr>
        <a:xfrm flipV="1">
          <a:off x="21323300" y="6580701"/>
          <a:ext cx="838200" cy="19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91335</xdr:rowOff>
    </xdr:from>
    <xdr:to>
      <xdr:col>111</xdr:col>
      <xdr:colOff>177800</xdr:colOff>
      <xdr:row>39</xdr:row>
      <xdr:rowOff>92543</xdr:rowOff>
    </xdr:to>
    <xdr:cxnSp macro="">
      <xdr:nvCxnSpPr>
        <xdr:cNvPr id="759" name="直線コネクタ 758"/>
        <xdr:cNvCxnSpPr/>
      </xdr:nvCxnSpPr>
      <xdr:spPr>
        <a:xfrm flipV="1">
          <a:off x="20434300" y="6777885"/>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92543</xdr:rowOff>
    </xdr:from>
    <xdr:to>
      <xdr:col>107</xdr:col>
      <xdr:colOff>50800</xdr:colOff>
      <xdr:row>39</xdr:row>
      <xdr:rowOff>96168</xdr:rowOff>
    </xdr:to>
    <xdr:cxnSp macro="">
      <xdr:nvCxnSpPr>
        <xdr:cNvPr id="762" name="直線コネクタ 761"/>
        <xdr:cNvCxnSpPr/>
      </xdr:nvCxnSpPr>
      <xdr:spPr>
        <a:xfrm flipV="1">
          <a:off x="19545300" y="6779093"/>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90780</xdr:rowOff>
    </xdr:from>
    <xdr:to>
      <xdr:col>102</xdr:col>
      <xdr:colOff>114300</xdr:colOff>
      <xdr:row>39</xdr:row>
      <xdr:rowOff>96168</xdr:rowOff>
    </xdr:to>
    <xdr:cxnSp macro="">
      <xdr:nvCxnSpPr>
        <xdr:cNvPr id="765" name="直線コネクタ 764"/>
        <xdr:cNvCxnSpPr/>
      </xdr:nvCxnSpPr>
      <xdr:spPr>
        <a:xfrm>
          <a:off x="18656300" y="6777330"/>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14801</xdr:rowOff>
    </xdr:from>
    <xdr:to>
      <xdr:col>116</xdr:col>
      <xdr:colOff>114300</xdr:colOff>
      <xdr:row>38</xdr:row>
      <xdr:rowOff>116401</xdr:rowOff>
    </xdr:to>
    <xdr:sp macro="" textlink="">
      <xdr:nvSpPr>
        <xdr:cNvPr id="775" name="楕円 774"/>
        <xdr:cNvSpPr/>
      </xdr:nvSpPr>
      <xdr:spPr>
        <a:xfrm>
          <a:off x="22110700" y="65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37678</xdr:rowOff>
    </xdr:from>
    <xdr:ext cx="469744" cy="259045"/>
    <xdr:sp macro="" textlink="">
      <xdr:nvSpPr>
        <xdr:cNvPr id="776" name="投資及び出資金該当値テキスト"/>
        <xdr:cNvSpPr txBox="1"/>
      </xdr:nvSpPr>
      <xdr:spPr>
        <a:xfrm>
          <a:off x="22212300" y="638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40535</xdr:rowOff>
    </xdr:from>
    <xdr:to>
      <xdr:col>112</xdr:col>
      <xdr:colOff>38100</xdr:colOff>
      <xdr:row>39</xdr:row>
      <xdr:rowOff>142135</xdr:rowOff>
    </xdr:to>
    <xdr:sp macro="" textlink="">
      <xdr:nvSpPr>
        <xdr:cNvPr id="777" name="楕円 776"/>
        <xdr:cNvSpPr/>
      </xdr:nvSpPr>
      <xdr:spPr>
        <a:xfrm>
          <a:off x="21272500" y="67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133262</xdr:rowOff>
    </xdr:from>
    <xdr:ext cx="378565" cy="259045"/>
    <xdr:sp macro="" textlink="">
      <xdr:nvSpPr>
        <xdr:cNvPr id="778" name="テキスト ボックス 777"/>
        <xdr:cNvSpPr txBox="1"/>
      </xdr:nvSpPr>
      <xdr:spPr>
        <a:xfrm>
          <a:off x="21134017" y="6819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41743</xdr:rowOff>
    </xdr:from>
    <xdr:to>
      <xdr:col>107</xdr:col>
      <xdr:colOff>101600</xdr:colOff>
      <xdr:row>39</xdr:row>
      <xdr:rowOff>143343</xdr:rowOff>
    </xdr:to>
    <xdr:sp macro="" textlink="">
      <xdr:nvSpPr>
        <xdr:cNvPr id="779" name="楕円 778"/>
        <xdr:cNvSpPr/>
      </xdr:nvSpPr>
      <xdr:spPr>
        <a:xfrm>
          <a:off x="20383500" y="67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134470</xdr:rowOff>
    </xdr:from>
    <xdr:ext cx="378565" cy="259045"/>
    <xdr:sp macro="" textlink="">
      <xdr:nvSpPr>
        <xdr:cNvPr id="780" name="テキスト ボックス 779"/>
        <xdr:cNvSpPr txBox="1"/>
      </xdr:nvSpPr>
      <xdr:spPr>
        <a:xfrm>
          <a:off x="20245017" y="682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45368</xdr:rowOff>
    </xdr:from>
    <xdr:to>
      <xdr:col>102</xdr:col>
      <xdr:colOff>165100</xdr:colOff>
      <xdr:row>39</xdr:row>
      <xdr:rowOff>146968</xdr:rowOff>
    </xdr:to>
    <xdr:sp macro="" textlink="">
      <xdr:nvSpPr>
        <xdr:cNvPr id="781" name="楕円 780"/>
        <xdr:cNvSpPr/>
      </xdr:nvSpPr>
      <xdr:spPr>
        <a:xfrm>
          <a:off x="19494500" y="67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138095</xdr:rowOff>
    </xdr:from>
    <xdr:ext cx="313932" cy="259045"/>
    <xdr:sp macro="" textlink="">
      <xdr:nvSpPr>
        <xdr:cNvPr id="782" name="テキスト ボックス 781"/>
        <xdr:cNvSpPr txBox="1"/>
      </xdr:nvSpPr>
      <xdr:spPr>
        <a:xfrm>
          <a:off x="19388333" y="682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39980</xdr:rowOff>
    </xdr:from>
    <xdr:to>
      <xdr:col>98</xdr:col>
      <xdr:colOff>38100</xdr:colOff>
      <xdr:row>39</xdr:row>
      <xdr:rowOff>141580</xdr:rowOff>
    </xdr:to>
    <xdr:sp macro="" textlink="">
      <xdr:nvSpPr>
        <xdr:cNvPr id="783" name="楕円 782"/>
        <xdr:cNvSpPr/>
      </xdr:nvSpPr>
      <xdr:spPr>
        <a:xfrm>
          <a:off x="18605500" y="67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132707</xdr:rowOff>
    </xdr:from>
    <xdr:ext cx="378565" cy="259045"/>
    <xdr:sp macro="" textlink="">
      <xdr:nvSpPr>
        <xdr:cNvPr id="784" name="テキスト ボックス 783"/>
        <xdr:cNvSpPr txBox="1"/>
      </xdr:nvSpPr>
      <xdr:spPr>
        <a:xfrm>
          <a:off x="18467017" y="681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1" name="直線コネクタ 81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4" name="直線コネクタ 81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7" name="直線コネクタ 81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0" name="直線コネクタ 81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0" name="楕円 82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3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2" name="楕円 83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3" name="テキスト ボックス 83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4" name="楕円 83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5" name="テキスト ボックス 83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6" name="楕円 83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7" name="テキスト ボックス 83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8" name="楕円 83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9" name="テキスト ボックス 83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169059</xdr:rowOff>
    </xdr:from>
    <xdr:to>
      <xdr:col>116</xdr:col>
      <xdr:colOff>63500</xdr:colOff>
      <xdr:row>77</xdr:row>
      <xdr:rowOff>37043</xdr:rowOff>
    </xdr:to>
    <xdr:cxnSp macro="">
      <xdr:nvCxnSpPr>
        <xdr:cNvPr id="871" name="直線コネクタ 870"/>
        <xdr:cNvCxnSpPr/>
      </xdr:nvCxnSpPr>
      <xdr:spPr>
        <a:xfrm>
          <a:off x="21323300" y="13199259"/>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169059</xdr:rowOff>
    </xdr:from>
    <xdr:to>
      <xdr:col>111</xdr:col>
      <xdr:colOff>177800</xdr:colOff>
      <xdr:row>77</xdr:row>
      <xdr:rowOff>58269</xdr:rowOff>
    </xdr:to>
    <xdr:cxnSp macro="">
      <xdr:nvCxnSpPr>
        <xdr:cNvPr id="874" name="直線コネクタ 873"/>
        <xdr:cNvCxnSpPr/>
      </xdr:nvCxnSpPr>
      <xdr:spPr>
        <a:xfrm flipV="1">
          <a:off x="20434300" y="13199259"/>
          <a:ext cx="889000" cy="6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106341</xdr:rowOff>
    </xdr:from>
    <xdr:to>
      <xdr:col>107</xdr:col>
      <xdr:colOff>50800</xdr:colOff>
      <xdr:row>77</xdr:row>
      <xdr:rowOff>58269</xdr:rowOff>
    </xdr:to>
    <xdr:cxnSp macro="">
      <xdr:nvCxnSpPr>
        <xdr:cNvPr id="877" name="直線コネクタ 876"/>
        <xdr:cNvCxnSpPr/>
      </xdr:nvCxnSpPr>
      <xdr:spPr>
        <a:xfrm>
          <a:off x="19545300" y="12965091"/>
          <a:ext cx="889000" cy="29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106341</xdr:rowOff>
    </xdr:from>
    <xdr:to>
      <xdr:col>102</xdr:col>
      <xdr:colOff>114300</xdr:colOff>
      <xdr:row>75</xdr:row>
      <xdr:rowOff>127192</xdr:rowOff>
    </xdr:to>
    <xdr:cxnSp macro="">
      <xdr:nvCxnSpPr>
        <xdr:cNvPr id="880" name="直線コネクタ 879"/>
        <xdr:cNvCxnSpPr/>
      </xdr:nvCxnSpPr>
      <xdr:spPr>
        <a:xfrm flipV="1">
          <a:off x="18656300" y="12965091"/>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157693</xdr:rowOff>
    </xdr:from>
    <xdr:to>
      <xdr:col>116</xdr:col>
      <xdr:colOff>114300</xdr:colOff>
      <xdr:row>77</xdr:row>
      <xdr:rowOff>87843</xdr:rowOff>
    </xdr:to>
    <xdr:sp macro="" textlink="">
      <xdr:nvSpPr>
        <xdr:cNvPr id="890" name="楕円 889"/>
        <xdr:cNvSpPr/>
      </xdr:nvSpPr>
      <xdr:spPr>
        <a:xfrm>
          <a:off x="22110700" y="131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136120</xdr:rowOff>
    </xdr:from>
    <xdr:ext cx="534377" cy="259045"/>
    <xdr:sp macro="" textlink="">
      <xdr:nvSpPr>
        <xdr:cNvPr id="891" name="繰出金該当値テキスト"/>
        <xdr:cNvSpPr txBox="1"/>
      </xdr:nvSpPr>
      <xdr:spPr>
        <a:xfrm>
          <a:off x="22212300" y="131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118259</xdr:rowOff>
    </xdr:from>
    <xdr:to>
      <xdr:col>112</xdr:col>
      <xdr:colOff>38100</xdr:colOff>
      <xdr:row>77</xdr:row>
      <xdr:rowOff>48409</xdr:rowOff>
    </xdr:to>
    <xdr:sp macro="" textlink="">
      <xdr:nvSpPr>
        <xdr:cNvPr id="892" name="楕円 891"/>
        <xdr:cNvSpPr/>
      </xdr:nvSpPr>
      <xdr:spPr>
        <a:xfrm>
          <a:off x="21272500" y="131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39536</xdr:rowOff>
    </xdr:from>
    <xdr:ext cx="534377" cy="259045"/>
    <xdr:sp macro="" textlink="">
      <xdr:nvSpPr>
        <xdr:cNvPr id="893" name="テキスト ボックス 892"/>
        <xdr:cNvSpPr txBox="1"/>
      </xdr:nvSpPr>
      <xdr:spPr>
        <a:xfrm>
          <a:off x="21056111" y="132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7469</xdr:rowOff>
    </xdr:from>
    <xdr:to>
      <xdr:col>107</xdr:col>
      <xdr:colOff>101600</xdr:colOff>
      <xdr:row>77</xdr:row>
      <xdr:rowOff>109069</xdr:rowOff>
    </xdr:to>
    <xdr:sp macro="" textlink="">
      <xdr:nvSpPr>
        <xdr:cNvPr id="894" name="楕円 893"/>
        <xdr:cNvSpPr/>
      </xdr:nvSpPr>
      <xdr:spPr>
        <a:xfrm>
          <a:off x="20383500" y="132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100196</xdr:rowOff>
    </xdr:from>
    <xdr:ext cx="534377" cy="259045"/>
    <xdr:sp macro="" textlink="">
      <xdr:nvSpPr>
        <xdr:cNvPr id="895" name="テキスト ボックス 894"/>
        <xdr:cNvSpPr txBox="1"/>
      </xdr:nvSpPr>
      <xdr:spPr>
        <a:xfrm>
          <a:off x="20167111" y="133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55541</xdr:rowOff>
    </xdr:from>
    <xdr:to>
      <xdr:col>102</xdr:col>
      <xdr:colOff>165100</xdr:colOff>
      <xdr:row>75</xdr:row>
      <xdr:rowOff>157141</xdr:rowOff>
    </xdr:to>
    <xdr:sp macro="" textlink="">
      <xdr:nvSpPr>
        <xdr:cNvPr id="896" name="楕円 895"/>
        <xdr:cNvSpPr/>
      </xdr:nvSpPr>
      <xdr:spPr>
        <a:xfrm>
          <a:off x="19494500" y="12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2218</xdr:rowOff>
    </xdr:from>
    <xdr:ext cx="534377" cy="259045"/>
    <xdr:sp macro="" textlink="">
      <xdr:nvSpPr>
        <xdr:cNvPr id="897" name="テキスト ボックス 896"/>
        <xdr:cNvSpPr txBox="1"/>
      </xdr:nvSpPr>
      <xdr:spPr>
        <a:xfrm>
          <a:off x="19278111" y="126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76392</xdr:rowOff>
    </xdr:from>
    <xdr:to>
      <xdr:col>98</xdr:col>
      <xdr:colOff>38100</xdr:colOff>
      <xdr:row>76</xdr:row>
      <xdr:rowOff>6542</xdr:rowOff>
    </xdr:to>
    <xdr:sp macro="" textlink="">
      <xdr:nvSpPr>
        <xdr:cNvPr id="898" name="楕円 897"/>
        <xdr:cNvSpPr/>
      </xdr:nvSpPr>
      <xdr:spPr>
        <a:xfrm>
          <a:off x="18605500" y="129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169119</xdr:rowOff>
    </xdr:from>
    <xdr:ext cx="534377" cy="259045"/>
    <xdr:sp macro="" textlink="">
      <xdr:nvSpPr>
        <xdr:cNvPr id="899" name="テキスト ボックス 898"/>
        <xdr:cNvSpPr txBox="1"/>
      </xdr:nvSpPr>
      <xdr:spPr>
        <a:xfrm>
          <a:off x="18389111" y="1302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歳出決算総額は、住民一人当たり４７３，０３２円となっている。類似団体平均と比較しても一人当たりコストが低い状況となっている。</a:t>
          </a:r>
        </a:p>
        <a:p>
          <a:r>
            <a:rPr kumimoji="1" lang="ja-JP" altLang="en-US" sz="1200">
              <a:latin typeface="ＭＳ Ｐゴシック" panose="020B0600070205080204" pitchFamily="50" charset="-128"/>
              <a:ea typeface="ＭＳ Ｐゴシック" panose="020B0600070205080204" pitchFamily="50" charset="-128"/>
            </a:rPr>
            <a:t>　人件費は住民一人当たり９０，４９１円となっている。類似団体平均と比較して低いが、全国平均と比べると高い水準となっている。なお、人件費総額は前年比で減少しているが、人口減により住民一人当たりコストは増加している。物件費は住民一人当たり７２，８４４円で、類似団体平均と比較して低い状況となっているが、今後も公共施設等の老朽化に伴う修繕料の増加等により毎年上昇が予想されるため経費の抑制、削減に努めなければならない。扶助費は住民一人当たり９８，２６１円となっており、類似団体平均と比較しても低い状況となっているが、今後も社会保障経費の充実のため上昇が予想される。なお、前年度比で大きく減少しているのは、新型コロナウイルス感染症対策に係る扶助費の減少が主な要因である。繰出金は住民一人当たり４４，７８７円で、類似団体平均と比較して低い状況となった。下水道事業会計の法適化に伴い減少傾向にあるが、特別会計等への繰出金は今後も上昇が予想されることから、持続可能な経営の健全化を図り歳出総額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43,392
42,855
209.36
21,935,938
20,525,812
1,254,573
12,868,489
18,268,299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143320</xdr:rowOff>
    </xdr:from>
    <xdr:to>
      <xdr:col>24</xdr:col>
      <xdr:colOff>63500</xdr:colOff>
      <xdr:row>37</xdr:row>
      <xdr:rowOff>64</xdr:rowOff>
    </xdr:to>
    <xdr:cxnSp macro="">
      <xdr:nvCxnSpPr>
        <xdr:cNvPr id="61" name="直線コネクタ 60"/>
        <xdr:cNvCxnSpPr/>
      </xdr:nvCxnSpPr>
      <xdr:spPr>
        <a:xfrm flipV="1">
          <a:off x="3797300" y="6315520"/>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162560</xdr:rowOff>
    </xdr:from>
    <xdr:to>
      <xdr:col>19</xdr:col>
      <xdr:colOff>177800</xdr:colOff>
      <xdr:row>37</xdr:row>
      <xdr:rowOff>64</xdr:rowOff>
    </xdr:to>
    <xdr:cxnSp macro="">
      <xdr:nvCxnSpPr>
        <xdr:cNvPr id="64" name="直線コネクタ 63"/>
        <xdr:cNvCxnSpPr/>
      </xdr:nvCxnSpPr>
      <xdr:spPr>
        <a:xfrm>
          <a:off x="2908300" y="6334760"/>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149416</xdr:rowOff>
    </xdr:from>
    <xdr:to>
      <xdr:col>15</xdr:col>
      <xdr:colOff>50800</xdr:colOff>
      <xdr:row>36</xdr:row>
      <xdr:rowOff>162560</xdr:rowOff>
    </xdr:to>
    <xdr:cxnSp macro="">
      <xdr:nvCxnSpPr>
        <xdr:cNvPr id="67" name="直線コネクタ 66"/>
        <xdr:cNvCxnSpPr/>
      </xdr:nvCxnSpPr>
      <xdr:spPr>
        <a:xfrm>
          <a:off x="2019300" y="632161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149416</xdr:rowOff>
    </xdr:from>
    <xdr:to>
      <xdr:col>10</xdr:col>
      <xdr:colOff>114300</xdr:colOff>
      <xdr:row>36</xdr:row>
      <xdr:rowOff>162560</xdr:rowOff>
    </xdr:to>
    <xdr:cxnSp macro="">
      <xdr:nvCxnSpPr>
        <xdr:cNvPr id="70" name="直線コネクタ 69"/>
        <xdr:cNvCxnSpPr/>
      </xdr:nvCxnSpPr>
      <xdr:spPr>
        <a:xfrm flipV="1">
          <a:off x="1130300" y="632161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92520</xdr:rowOff>
    </xdr:from>
    <xdr:to>
      <xdr:col>24</xdr:col>
      <xdr:colOff>114300</xdr:colOff>
      <xdr:row>37</xdr:row>
      <xdr:rowOff>22670</xdr:rowOff>
    </xdr:to>
    <xdr:sp macro="" textlink="">
      <xdr:nvSpPr>
        <xdr:cNvPr id="80" name="楕円 79"/>
        <xdr:cNvSpPr/>
      </xdr:nvSpPr>
      <xdr:spPr>
        <a:xfrm>
          <a:off x="4584700" y="62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70947</xdr:rowOff>
    </xdr:from>
    <xdr:ext cx="469744" cy="259045"/>
    <xdr:sp macro="" textlink="">
      <xdr:nvSpPr>
        <xdr:cNvPr id="81" name="議会費該当値テキスト"/>
        <xdr:cNvSpPr txBox="1"/>
      </xdr:nvSpPr>
      <xdr:spPr>
        <a:xfrm>
          <a:off x="4686300" y="624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120714</xdr:rowOff>
    </xdr:from>
    <xdr:to>
      <xdr:col>20</xdr:col>
      <xdr:colOff>38100</xdr:colOff>
      <xdr:row>37</xdr:row>
      <xdr:rowOff>50864</xdr:rowOff>
    </xdr:to>
    <xdr:sp macro="" textlink="">
      <xdr:nvSpPr>
        <xdr:cNvPr id="82" name="楕円 81"/>
        <xdr:cNvSpPr/>
      </xdr:nvSpPr>
      <xdr:spPr>
        <a:xfrm>
          <a:off x="37465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41991</xdr:rowOff>
    </xdr:from>
    <xdr:ext cx="469744" cy="259045"/>
    <xdr:sp macro="" textlink="">
      <xdr:nvSpPr>
        <xdr:cNvPr id="83" name="テキスト ボックス 82"/>
        <xdr:cNvSpPr txBox="1"/>
      </xdr:nvSpPr>
      <xdr:spPr>
        <a:xfrm>
          <a:off x="3562428" y="638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84" name="楕円 83"/>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33037</xdr:rowOff>
    </xdr:from>
    <xdr:ext cx="469744" cy="259045"/>
    <xdr:sp macro="" textlink="">
      <xdr:nvSpPr>
        <xdr:cNvPr id="85" name="テキスト ボックス 84"/>
        <xdr:cNvSpPr txBox="1"/>
      </xdr:nvSpPr>
      <xdr:spPr>
        <a:xfrm>
          <a:off x="2673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98616</xdr:rowOff>
    </xdr:from>
    <xdr:to>
      <xdr:col>10</xdr:col>
      <xdr:colOff>165100</xdr:colOff>
      <xdr:row>37</xdr:row>
      <xdr:rowOff>28766</xdr:rowOff>
    </xdr:to>
    <xdr:sp macro="" textlink="">
      <xdr:nvSpPr>
        <xdr:cNvPr id="86" name="楕円 85"/>
        <xdr:cNvSpPr/>
      </xdr:nvSpPr>
      <xdr:spPr>
        <a:xfrm>
          <a:off x="1968500" y="62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19893</xdr:rowOff>
    </xdr:from>
    <xdr:ext cx="469744" cy="259045"/>
    <xdr:sp macro="" textlink="">
      <xdr:nvSpPr>
        <xdr:cNvPr id="87" name="テキスト ボックス 86"/>
        <xdr:cNvSpPr txBox="1"/>
      </xdr:nvSpPr>
      <xdr:spPr>
        <a:xfrm>
          <a:off x="1784428" y="63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111760</xdr:rowOff>
    </xdr:from>
    <xdr:to>
      <xdr:col>6</xdr:col>
      <xdr:colOff>38100</xdr:colOff>
      <xdr:row>37</xdr:row>
      <xdr:rowOff>41910</xdr:rowOff>
    </xdr:to>
    <xdr:sp macro="" textlink="">
      <xdr:nvSpPr>
        <xdr:cNvPr id="88" name="楕円 87"/>
        <xdr:cNvSpPr/>
      </xdr:nvSpPr>
      <xdr:spPr>
        <a:xfrm>
          <a:off x="107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33037</xdr:rowOff>
    </xdr:from>
    <xdr:ext cx="469744" cy="259045"/>
    <xdr:sp macro="" textlink="">
      <xdr:nvSpPr>
        <xdr:cNvPr id="89" name="テキスト ボックス 88"/>
        <xdr:cNvSpPr txBox="1"/>
      </xdr:nvSpPr>
      <xdr:spPr>
        <a:xfrm>
          <a:off x="895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27007</xdr:rowOff>
    </xdr:from>
    <xdr:to>
      <xdr:col>24</xdr:col>
      <xdr:colOff>63500</xdr:colOff>
      <xdr:row>59</xdr:row>
      <xdr:rowOff>31643</xdr:rowOff>
    </xdr:to>
    <xdr:cxnSp macro="">
      <xdr:nvCxnSpPr>
        <xdr:cNvPr id="120" name="直線コネクタ 119"/>
        <xdr:cNvCxnSpPr/>
      </xdr:nvCxnSpPr>
      <xdr:spPr>
        <a:xfrm flipV="1">
          <a:off x="3797300" y="10142557"/>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98676</xdr:rowOff>
    </xdr:from>
    <xdr:to>
      <xdr:col>19</xdr:col>
      <xdr:colOff>177800</xdr:colOff>
      <xdr:row>59</xdr:row>
      <xdr:rowOff>31643</xdr:rowOff>
    </xdr:to>
    <xdr:cxnSp macro="">
      <xdr:nvCxnSpPr>
        <xdr:cNvPr id="123" name="直線コネクタ 122"/>
        <xdr:cNvCxnSpPr/>
      </xdr:nvCxnSpPr>
      <xdr:spPr>
        <a:xfrm>
          <a:off x="2908300" y="10042776"/>
          <a:ext cx="889000" cy="1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98676</xdr:rowOff>
    </xdr:from>
    <xdr:to>
      <xdr:col>15</xdr:col>
      <xdr:colOff>50800</xdr:colOff>
      <xdr:row>59</xdr:row>
      <xdr:rowOff>40365</xdr:rowOff>
    </xdr:to>
    <xdr:cxnSp macro="">
      <xdr:nvCxnSpPr>
        <xdr:cNvPr id="126" name="直線コネクタ 125"/>
        <xdr:cNvCxnSpPr/>
      </xdr:nvCxnSpPr>
      <xdr:spPr>
        <a:xfrm flipV="1">
          <a:off x="2019300" y="10042776"/>
          <a:ext cx="889000" cy="1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40365</xdr:rowOff>
    </xdr:from>
    <xdr:to>
      <xdr:col>10</xdr:col>
      <xdr:colOff>114300</xdr:colOff>
      <xdr:row>59</xdr:row>
      <xdr:rowOff>44819</xdr:rowOff>
    </xdr:to>
    <xdr:cxnSp macro="">
      <xdr:nvCxnSpPr>
        <xdr:cNvPr id="129" name="直線コネクタ 128"/>
        <xdr:cNvCxnSpPr/>
      </xdr:nvCxnSpPr>
      <xdr:spPr>
        <a:xfrm flipV="1">
          <a:off x="1130300" y="10155915"/>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147657</xdr:rowOff>
    </xdr:from>
    <xdr:to>
      <xdr:col>24</xdr:col>
      <xdr:colOff>114300</xdr:colOff>
      <xdr:row>59</xdr:row>
      <xdr:rowOff>77807</xdr:rowOff>
    </xdr:to>
    <xdr:sp macro="" textlink="">
      <xdr:nvSpPr>
        <xdr:cNvPr id="139" name="楕円 138"/>
        <xdr:cNvSpPr/>
      </xdr:nvSpPr>
      <xdr:spPr>
        <a:xfrm>
          <a:off x="4584700" y="100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62584</xdr:rowOff>
    </xdr:from>
    <xdr:ext cx="534377" cy="259045"/>
    <xdr:sp macro="" textlink="">
      <xdr:nvSpPr>
        <xdr:cNvPr id="140" name="総務費該当値テキスト"/>
        <xdr:cNvSpPr txBox="1"/>
      </xdr:nvSpPr>
      <xdr:spPr>
        <a:xfrm>
          <a:off x="4686300" y="100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152293</xdr:rowOff>
    </xdr:from>
    <xdr:to>
      <xdr:col>20</xdr:col>
      <xdr:colOff>38100</xdr:colOff>
      <xdr:row>59</xdr:row>
      <xdr:rowOff>82443</xdr:rowOff>
    </xdr:to>
    <xdr:sp macro="" textlink="">
      <xdr:nvSpPr>
        <xdr:cNvPr id="141" name="楕円 140"/>
        <xdr:cNvSpPr/>
      </xdr:nvSpPr>
      <xdr:spPr>
        <a:xfrm>
          <a:off x="3746500" y="100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73570</xdr:rowOff>
    </xdr:from>
    <xdr:ext cx="534377" cy="259045"/>
    <xdr:sp macro="" textlink="">
      <xdr:nvSpPr>
        <xdr:cNvPr id="142" name="テキスト ボックス 141"/>
        <xdr:cNvSpPr txBox="1"/>
      </xdr:nvSpPr>
      <xdr:spPr>
        <a:xfrm>
          <a:off x="3530111" y="101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47876</xdr:rowOff>
    </xdr:from>
    <xdr:to>
      <xdr:col>15</xdr:col>
      <xdr:colOff>101600</xdr:colOff>
      <xdr:row>58</xdr:row>
      <xdr:rowOff>149476</xdr:rowOff>
    </xdr:to>
    <xdr:sp macro="" textlink="">
      <xdr:nvSpPr>
        <xdr:cNvPr id="143" name="楕円 142"/>
        <xdr:cNvSpPr/>
      </xdr:nvSpPr>
      <xdr:spPr>
        <a:xfrm>
          <a:off x="2857500" y="99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140603</xdr:rowOff>
    </xdr:from>
    <xdr:ext cx="599010" cy="259045"/>
    <xdr:sp macro="" textlink="">
      <xdr:nvSpPr>
        <xdr:cNvPr id="144" name="テキスト ボックス 143"/>
        <xdr:cNvSpPr txBox="1"/>
      </xdr:nvSpPr>
      <xdr:spPr>
        <a:xfrm>
          <a:off x="2608795" y="1008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161015</xdr:rowOff>
    </xdr:from>
    <xdr:to>
      <xdr:col>10</xdr:col>
      <xdr:colOff>165100</xdr:colOff>
      <xdr:row>59</xdr:row>
      <xdr:rowOff>91165</xdr:rowOff>
    </xdr:to>
    <xdr:sp macro="" textlink="">
      <xdr:nvSpPr>
        <xdr:cNvPr id="145" name="楕円 144"/>
        <xdr:cNvSpPr/>
      </xdr:nvSpPr>
      <xdr:spPr>
        <a:xfrm>
          <a:off x="1968500" y="101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82292</xdr:rowOff>
    </xdr:from>
    <xdr:ext cx="534377" cy="259045"/>
    <xdr:sp macro="" textlink="">
      <xdr:nvSpPr>
        <xdr:cNvPr id="146" name="テキスト ボックス 145"/>
        <xdr:cNvSpPr txBox="1"/>
      </xdr:nvSpPr>
      <xdr:spPr>
        <a:xfrm>
          <a:off x="1752111" y="101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165469</xdr:rowOff>
    </xdr:from>
    <xdr:to>
      <xdr:col>6</xdr:col>
      <xdr:colOff>38100</xdr:colOff>
      <xdr:row>59</xdr:row>
      <xdr:rowOff>95619</xdr:rowOff>
    </xdr:to>
    <xdr:sp macro="" textlink="">
      <xdr:nvSpPr>
        <xdr:cNvPr id="147" name="楕円 146"/>
        <xdr:cNvSpPr/>
      </xdr:nvSpPr>
      <xdr:spPr>
        <a:xfrm>
          <a:off x="1079500" y="10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86746</xdr:rowOff>
    </xdr:from>
    <xdr:ext cx="534377" cy="259045"/>
    <xdr:sp macro="" textlink="">
      <xdr:nvSpPr>
        <xdr:cNvPr id="148" name="テキスト ボックス 147"/>
        <xdr:cNvSpPr txBox="1"/>
      </xdr:nvSpPr>
      <xdr:spPr>
        <a:xfrm>
          <a:off x="863111" y="102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97642</xdr:rowOff>
    </xdr:from>
    <xdr:to>
      <xdr:col>24</xdr:col>
      <xdr:colOff>63500</xdr:colOff>
      <xdr:row>77</xdr:row>
      <xdr:rowOff>29758</xdr:rowOff>
    </xdr:to>
    <xdr:cxnSp macro="">
      <xdr:nvCxnSpPr>
        <xdr:cNvPr id="176" name="直線コネクタ 175"/>
        <xdr:cNvCxnSpPr/>
      </xdr:nvCxnSpPr>
      <xdr:spPr>
        <a:xfrm>
          <a:off x="3797300" y="13127842"/>
          <a:ext cx="838200" cy="10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97642</xdr:rowOff>
    </xdr:from>
    <xdr:to>
      <xdr:col>19</xdr:col>
      <xdr:colOff>177800</xdr:colOff>
      <xdr:row>77</xdr:row>
      <xdr:rowOff>60906</xdr:rowOff>
    </xdr:to>
    <xdr:cxnSp macro="">
      <xdr:nvCxnSpPr>
        <xdr:cNvPr id="179" name="直線コネクタ 178"/>
        <xdr:cNvCxnSpPr/>
      </xdr:nvCxnSpPr>
      <xdr:spPr>
        <a:xfrm flipV="1">
          <a:off x="2908300" y="13127842"/>
          <a:ext cx="889000" cy="1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60906</xdr:rowOff>
    </xdr:from>
    <xdr:to>
      <xdr:col>15</xdr:col>
      <xdr:colOff>50800</xdr:colOff>
      <xdr:row>77</xdr:row>
      <xdr:rowOff>105263</xdr:rowOff>
    </xdr:to>
    <xdr:cxnSp macro="">
      <xdr:nvCxnSpPr>
        <xdr:cNvPr id="182" name="直線コネクタ 181"/>
        <xdr:cNvCxnSpPr/>
      </xdr:nvCxnSpPr>
      <xdr:spPr>
        <a:xfrm flipV="1">
          <a:off x="2019300" y="13262556"/>
          <a:ext cx="889000" cy="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105263</xdr:rowOff>
    </xdr:from>
    <xdr:to>
      <xdr:col>10</xdr:col>
      <xdr:colOff>114300</xdr:colOff>
      <xdr:row>77</xdr:row>
      <xdr:rowOff>113058</xdr:rowOff>
    </xdr:to>
    <xdr:cxnSp macro="">
      <xdr:nvCxnSpPr>
        <xdr:cNvPr id="185" name="直線コネクタ 184"/>
        <xdr:cNvCxnSpPr/>
      </xdr:nvCxnSpPr>
      <xdr:spPr>
        <a:xfrm flipV="1">
          <a:off x="1130300" y="1330691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150408</xdr:rowOff>
    </xdr:from>
    <xdr:to>
      <xdr:col>24</xdr:col>
      <xdr:colOff>114300</xdr:colOff>
      <xdr:row>77</xdr:row>
      <xdr:rowOff>80558</xdr:rowOff>
    </xdr:to>
    <xdr:sp macro="" textlink="">
      <xdr:nvSpPr>
        <xdr:cNvPr id="195" name="楕円 194"/>
        <xdr:cNvSpPr/>
      </xdr:nvSpPr>
      <xdr:spPr>
        <a:xfrm>
          <a:off x="4584700" y="131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65335</xdr:rowOff>
    </xdr:from>
    <xdr:ext cx="599010" cy="259045"/>
    <xdr:sp macro="" textlink="">
      <xdr:nvSpPr>
        <xdr:cNvPr id="196" name="民生費該当値テキスト"/>
        <xdr:cNvSpPr txBox="1"/>
      </xdr:nvSpPr>
      <xdr:spPr>
        <a:xfrm>
          <a:off x="4686300" y="130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46842</xdr:rowOff>
    </xdr:from>
    <xdr:to>
      <xdr:col>20</xdr:col>
      <xdr:colOff>38100</xdr:colOff>
      <xdr:row>76</xdr:row>
      <xdr:rowOff>148442</xdr:rowOff>
    </xdr:to>
    <xdr:sp macro="" textlink="">
      <xdr:nvSpPr>
        <xdr:cNvPr id="197" name="楕円 196"/>
        <xdr:cNvSpPr/>
      </xdr:nvSpPr>
      <xdr:spPr>
        <a:xfrm>
          <a:off x="3746500" y="130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139569</xdr:rowOff>
    </xdr:from>
    <xdr:ext cx="599010" cy="259045"/>
    <xdr:sp macro="" textlink="">
      <xdr:nvSpPr>
        <xdr:cNvPr id="198" name="テキスト ボックス 197"/>
        <xdr:cNvSpPr txBox="1"/>
      </xdr:nvSpPr>
      <xdr:spPr>
        <a:xfrm>
          <a:off x="3497795" y="1316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10106</xdr:rowOff>
    </xdr:from>
    <xdr:to>
      <xdr:col>15</xdr:col>
      <xdr:colOff>101600</xdr:colOff>
      <xdr:row>77</xdr:row>
      <xdr:rowOff>111706</xdr:rowOff>
    </xdr:to>
    <xdr:sp macro="" textlink="">
      <xdr:nvSpPr>
        <xdr:cNvPr id="199" name="楕円 198"/>
        <xdr:cNvSpPr/>
      </xdr:nvSpPr>
      <xdr:spPr>
        <a:xfrm>
          <a:off x="2857500" y="132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102833</xdr:rowOff>
    </xdr:from>
    <xdr:ext cx="599010" cy="259045"/>
    <xdr:sp macro="" textlink="">
      <xdr:nvSpPr>
        <xdr:cNvPr id="200" name="テキスト ボックス 199"/>
        <xdr:cNvSpPr txBox="1"/>
      </xdr:nvSpPr>
      <xdr:spPr>
        <a:xfrm>
          <a:off x="2608795" y="1330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54463</xdr:rowOff>
    </xdr:from>
    <xdr:to>
      <xdr:col>10</xdr:col>
      <xdr:colOff>165100</xdr:colOff>
      <xdr:row>77</xdr:row>
      <xdr:rowOff>156063</xdr:rowOff>
    </xdr:to>
    <xdr:sp macro="" textlink="">
      <xdr:nvSpPr>
        <xdr:cNvPr id="201" name="楕円 200"/>
        <xdr:cNvSpPr/>
      </xdr:nvSpPr>
      <xdr:spPr>
        <a:xfrm>
          <a:off x="1968500" y="13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147190</xdr:rowOff>
    </xdr:from>
    <xdr:ext cx="599010" cy="259045"/>
    <xdr:sp macro="" textlink="">
      <xdr:nvSpPr>
        <xdr:cNvPr id="202" name="テキスト ボックス 201"/>
        <xdr:cNvSpPr txBox="1"/>
      </xdr:nvSpPr>
      <xdr:spPr>
        <a:xfrm>
          <a:off x="1719795" y="1334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62258</xdr:rowOff>
    </xdr:from>
    <xdr:to>
      <xdr:col>6</xdr:col>
      <xdr:colOff>38100</xdr:colOff>
      <xdr:row>77</xdr:row>
      <xdr:rowOff>163858</xdr:rowOff>
    </xdr:to>
    <xdr:sp macro="" textlink="">
      <xdr:nvSpPr>
        <xdr:cNvPr id="203" name="楕円 202"/>
        <xdr:cNvSpPr/>
      </xdr:nvSpPr>
      <xdr:spPr>
        <a:xfrm>
          <a:off x="1079500" y="132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154985</xdr:rowOff>
    </xdr:from>
    <xdr:ext cx="599010" cy="259045"/>
    <xdr:sp macro="" textlink="">
      <xdr:nvSpPr>
        <xdr:cNvPr id="204" name="テキスト ボックス 203"/>
        <xdr:cNvSpPr txBox="1"/>
      </xdr:nvSpPr>
      <xdr:spPr>
        <a:xfrm>
          <a:off x="830795" y="1335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108206</xdr:rowOff>
    </xdr:from>
    <xdr:to>
      <xdr:col>24</xdr:col>
      <xdr:colOff>63500</xdr:colOff>
      <xdr:row>98</xdr:row>
      <xdr:rowOff>116216</xdr:rowOff>
    </xdr:to>
    <xdr:cxnSp macro="">
      <xdr:nvCxnSpPr>
        <xdr:cNvPr id="235" name="直線コネクタ 234"/>
        <xdr:cNvCxnSpPr/>
      </xdr:nvCxnSpPr>
      <xdr:spPr>
        <a:xfrm>
          <a:off x="3797300" y="16910306"/>
          <a:ext cx="8382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108206</xdr:rowOff>
    </xdr:from>
    <xdr:to>
      <xdr:col>19</xdr:col>
      <xdr:colOff>177800</xdr:colOff>
      <xdr:row>98</xdr:row>
      <xdr:rowOff>118247</xdr:rowOff>
    </xdr:to>
    <xdr:cxnSp macro="">
      <xdr:nvCxnSpPr>
        <xdr:cNvPr id="238" name="直線コネクタ 237"/>
        <xdr:cNvCxnSpPr/>
      </xdr:nvCxnSpPr>
      <xdr:spPr>
        <a:xfrm flipV="1">
          <a:off x="2908300" y="16910306"/>
          <a:ext cx="889000" cy="1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112863</xdr:rowOff>
    </xdr:from>
    <xdr:to>
      <xdr:col>15</xdr:col>
      <xdr:colOff>50800</xdr:colOff>
      <xdr:row>98</xdr:row>
      <xdr:rowOff>118247</xdr:rowOff>
    </xdr:to>
    <xdr:cxnSp macro="">
      <xdr:nvCxnSpPr>
        <xdr:cNvPr id="241" name="直線コネクタ 240"/>
        <xdr:cNvCxnSpPr/>
      </xdr:nvCxnSpPr>
      <xdr:spPr>
        <a:xfrm>
          <a:off x="2019300" y="16914963"/>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87621</xdr:rowOff>
    </xdr:from>
    <xdr:to>
      <xdr:col>10</xdr:col>
      <xdr:colOff>114300</xdr:colOff>
      <xdr:row>98</xdr:row>
      <xdr:rowOff>112863</xdr:rowOff>
    </xdr:to>
    <xdr:cxnSp macro="">
      <xdr:nvCxnSpPr>
        <xdr:cNvPr id="244" name="直線コネクタ 243"/>
        <xdr:cNvCxnSpPr/>
      </xdr:nvCxnSpPr>
      <xdr:spPr>
        <a:xfrm>
          <a:off x="1130300" y="16889721"/>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65416</xdr:rowOff>
    </xdr:from>
    <xdr:to>
      <xdr:col>24</xdr:col>
      <xdr:colOff>114300</xdr:colOff>
      <xdr:row>98</xdr:row>
      <xdr:rowOff>167016</xdr:rowOff>
    </xdr:to>
    <xdr:sp macro="" textlink="">
      <xdr:nvSpPr>
        <xdr:cNvPr id="254" name="楕円 253"/>
        <xdr:cNvSpPr/>
      </xdr:nvSpPr>
      <xdr:spPr>
        <a:xfrm>
          <a:off x="4584700" y="1686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57406</xdr:rowOff>
    </xdr:from>
    <xdr:to>
      <xdr:col>20</xdr:col>
      <xdr:colOff>38100</xdr:colOff>
      <xdr:row>98</xdr:row>
      <xdr:rowOff>159006</xdr:rowOff>
    </xdr:to>
    <xdr:sp macro="" textlink="">
      <xdr:nvSpPr>
        <xdr:cNvPr id="256" name="楕円 255"/>
        <xdr:cNvSpPr/>
      </xdr:nvSpPr>
      <xdr:spPr>
        <a:xfrm>
          <a:off x="3746500" y="168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150133</xdr:rowOff>
    </xdr:from>
    <xdr:ext cx="534377" cy="259045"/>
    <xdr:sp macro="" textlink="">
      <xdr:nvSpPr>
        <xdr:cNvPr id="257" name="テキスト ボックス 256"/>
        <xdr:cNvSpPr txBox="1"/>
      </xdr:nvSpPr>
      <xdr:spPr>
        <a:xfrm>
          <a:off x="3530111" y="169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67447</xdr:rowOff>
    </xdr:from>
    <xdr:to>
      <xdr:col>15</xdr:col>
      <xdr:colOff>101600</xdr:colOff>
      <xdr:row>98</xdr:row>
      <xdr:rowOff>169047</xdr:rowOff>
    </xdr:to>
    <xdr:sp macro="" textlink="">
      <xdr:nvSpPr>
        <xdr:cNvPr id="258" name="楕円 257"/>
        <xdr:cNvSpPr/>
      </xdr:nvSpPr>
      <xdr:spPr>
        <a:xfrm>
          <a:off x="2857500" y="168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160174</xdr:rowOff>
    </xdr:from>
    <xdr:ext cx="534377" cy="259045"/>
    <xdr:sp macro="" textlink="">
      <xdr:nvSpPr>
        <xdr:cNvPr id="259" name="テキスト ボックス 258"/>
        <xdr:cNvSpPr txBox="1"/>
      </xdr:nvSpPr>
      <xdr:spPr>
        <a:xfrm>
          <a:off x="2641111" y="169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62063</xdr:rowOff>
    </xdr:from>
    <xdr:to>
      <xdr:col>10</xdr:col>
      <xdr:colOff>165100</xdr:colOff>
      <xdr:row>98</xdr:row>
      <xdr:rowOff>163663</xdr:rowOff>
    </xdr:to>
    <xdr:sp macro="" textlink="">
      <xdr:nvSpPr>
        <xdr:cNvPr id="260" name="楕円 259"/>
        <xdr:cNvSpPr/>
      </xdr:nvSpPr>
      <xdr:spPr>
        <a:xfrm>
          <a:off x="1968500" y="168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154790</xdr:rowOff>
    </xdr:from>
    <xdr:ext cx="534377" cy="259045"/>
    <xdr:sp macro="" textlink="">
      <xdr:nvSpPr>
        <xdr:cNvPr id="261" name="テキスト ボックス 260"/>
        <xdr:cNvSpPr txBox="1"/>
      </xdr:nvSpPr>
      <xdr:spPr>
        <a:xfrm>
          <a:off x="1752111" y="169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36821</xdr:rowOff>
    </xdr:from>
    <xdr:to>
      <xdr:col>6</xdr:col>
      <xdr:colOff>38100</xdr:colOff>
      <xdr:row>98</xdr:row>
      <xdr:rowOff>138421</xdr:rowOff>
    </xdr:to>
    <xdr:sp macro="" textlink="">
      <xdr:nvSpPr>
        <xdr:cNvPr id="262" name="楕円 261"/>
        <xdr:cNvSpPr/>
      </xdr:nvSpPr>
      <xdr:spPr>
        <a:xfrm>
          <a:off x="1079500" y="168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154948</xdr:rowOff>
    </xdr:from>
    <xdr:ext cx="534377" cy="259045"/>
    <xdr:sp macro="" textlink="">
      <xdr:nvSpPr>
        <xdr:cNvPr id="263" name="テキスト ボックス 262"/>
        <xdr:cNvSpPr txBox="1"/>
      </xdr:nvSpPr>
      <xdr:spPr>
        <a:xfrm>
          <a:off x="863111" y="166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61323</xdr:rowOff>
    </xdr:from>
    <xdr:to>
      <xdr:col>55</xdr:col>
      <xdr:colOff>0</xdr:colOff>
      <xdr:row>39</xdr:row>
      <xdr:rowOff>98878</xdr:rowOff>
    </xdr:to>
    <xdr:cxnSp macro="">
      <xdr:nvCxnSpPr>
        <xdr:cNvPr id="294" name="直線コネクタ 293"/>
        <xdr:cNvCxnSpPr/>
      </xdr:nvCxnSpPr>
      <xdr:spPr>
        <a:xfrm>
          <a:off x="9639300" y="67478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61323</xdr:rowOff>
    </xdr:from>
    <xdr:to>
      <xdr:col>50</xdr:col>
      <xdr:colOff>114300</xdr:colOff>
      <xdr:row>39</xdr:row>
      <xdr:rowOff>65568</xdr:rowOff>
    </xdr:to>
    <xdr:cxnSp macro="">
      <xdr:nvCxnSpPr>
        <xdr:cNvPr id="297" name="直線コネクタ 296"/>
        <xdr:cNvCxnSpPr/>
      </xdr:nvCxnSpPr>
      <xdr:spPr>
        <a:xfrm flipV="1">
          <a:off x="8750300" y="6747873"/>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65568</xdr:rowOff>
    </xdr:from>
    <xdr:to>
      <xdr:col>45</xdr:col>
      <xdr:colOff>177800</xdr:colOff>
      <xdr:row>39</xdr:row>
      <xdr:rowOff>65568</xdr:rowOff>
    </xdr:to>
    <xdr:cxnSp macro="">
      <xdr:nvCxnSpPr>
        <xdr:cNvPr id="300" name="直線コネクタ 299"/>
        <xdr:cNvCxnSpPr/>
      </xdr:nvCxnSpPr>
      <xdr:spPr>
        <a:xfrm>
          <a:off x="7861300" y="67521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65568</xdr:rowOff>
    </xdr:from>
    <xdr:to>
      <xdr:col>41</xdr:col>
      <xdr:colOff>50800</xdr:colOff>
      <xdr:row>39</xdr:row>
      <xdr:rowOff>71773</xdr:rowOff>
    </xdr:to>
    <xdr:cxnSp macro="">
      <xdr:nvCxnSpPr>
        <xdr:cNvPr id="303" name="直線コネクタ 302"/>
        <xdr:cNvCxnSpPr/>
      </xdr:nvCxnSpPr>
      <xdr:spPr>
        <a:xfrm flipV="1">
          <a:off x="6972300" y="675211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10523</xdr:rowOff>
    </xdr:from>
    <xdr:to>
      <xdr:col>50</xdr:col>
      <xdr:colOff>165100</xdr:colOff>
      <xdr:row>39</xdr:row>
      <xdr:rowOff>112123</xdr:rowOff>
    </xdr:to>
    <xdr:sp macro="" textlink="">
      <xdr:nvSpPr>
        <xdr:cNvPr id="315" name="楕円 314"/>
        <xdr:cNvSpPr/>
      </xdr:nvSpPr>
      <xdr:spPr>
        <a:xfrm>
          <a:off x="95885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103250</xdr:rowOff>
    </xdr:from>
    <xdr:ext cx="378565" cy="259045"/>
    <xdr:sp macro="" textlink="">
      <xdr:nvSpPr>
        <xdr:cNvPr id="316" name="テキスト ボックス 315"/>
        <xdr:cNvSpPr txBox="1"/>
      </xdr:nvSpPr>
      <xdr:spPr>
        <a:xfrm>
          <a:off x="9450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14768</xdr:rowOff>
    </xdr:from>
    <xdr:to>
      <xdr:col>46</xdr:col>
      <xdr:colOff>38100</xdr:colOff>
      <xdr:row>39</xdr:row>
      <xdr:rowOff>116368</xdr:rowOff>
    </xdr:to>
    <xdr:sp macro="" textlink="">
      <xdr:nvSpPr>
        <xdr:cNvPr id="317" name="楕円 316"/>
        <xdr:cNvSpPr/>
      </xdr:nvSpPr>
      <xdr:spPr>
        <a:xfrm>
          <a:off x="8699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107495</xdr:rowOff>
    </xdr:from>
    <xdr:ext cx="378565" cy="259045"/>
    <xdr:sp macro="" textlink="">
      <xdr:nvSpPr>
        <xdr:cNvPr id="318" name="テキスト ボックス 317"/>
        <xdr:cNvSpPr txBox="1"/>
      </xdr:nvSpPr>
      <xdr:spPr>
        <a:xfrm>
          <a:off x="8561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14768</xdr:rowOff>
    </xdr:from>
    <xdr:to>
      <xdr:col>41</xdr:col>
      <xdr:colOff>101600</xdr:colOff>
      <xdr:row>39</xdr:row>
      <xdr:rowOff>116368</xdr:rowOff>
    </xdr:to>
    <xdr:sp macro="" textlink="">
      <xdr:nvSpPr>
        <xdr:cNvPr id="319" name="楕円 318"/>
        <xdr:cNvSpPr/>
      </xdr:nvSpPr>
      <xdr:spPr>
        <a:xfrm>
          <a:off x="7810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107495</xdr:rowOff>
    </xdr:from>
    <xdr:ext cx="378565" cy="259045"/>
    <xdr:sp macro="" textlink="">
      <xdr:nvSpPr>
        <xdr:cNvPr id="320" name="テキスト ボックス 319"/>
        <xdr:cNvSpPr txBox="1"/>
      </xdr:nvSpPr>
      <xdr:spPr>
        <a:xfrm>
          <a:off x="7672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20973</xdr:rowOff>
    </xdr:from>
    <xdr:to>
      <xdr:col>36</xdr:col>
      <xdr:colOff>165100</xdr:colOff>
      <xdr:row>39</xdr:row>
      <xdr:rowOff>122573</xdr:rowOff>
    </xdr:to>
    <xdr:sp macro="" textlink="">
      <xdr:nvSpPr>
        <xdr:cNvPr id="321" name="楕円 320"/>
        <xdr:cNvSpPr/>
      </xdr:nvSpPr>
      <xdr:spPr>
        <a:xfrm>
          <a:off x="6921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113700</xdr:rowOff>
    </xdr:from>
    <xdr:ext cx="313932" cy="259045"/>
    <xdr:sp macro="" textlink="">
      <xdr:nvSpPr>
        <xdr:cNvPr id="322" name="テキスト ボックス 321"/>
        <xdr:cNvSpPr txBox="1"/>
      </xdr:nvSpPr>
      <xdr:spPr>
        <a:xfrm>
          <a:off x="6815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25836</xdr:rowOff>
    </xdr:from>
    <xdr:to>
      <xdr:col>55</xdr:col>
      <xdr:colOff>0</xdr:colOff>
      <xdr:row>58</xdr:row>
      <xdr:rowOff>41391</xdr:rowOff>
    </xdr:to>
    <xdr:cxnSp macro="">
      <xdr:nvCxnSpPr>
        <xdr:cNvPr id="353" name="直線コネクタ 352"/>
        <xdr:cNvCxnSpPr/>
      </xdr:nvCxnSpPr>
      <xdr:spPr>
        <a:xfrm flipV="1">
          <a:off x="9639300" y="9969936"/>
          <a:ext cx="838200" cy="1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35861</xdr:rowOff>
    </xdr:from>
    <xdr:to>
      <xdr:col>50</xdr:col>
      <xdr:colOff>114300</xdr:colOff>
      <xdr:row>58</xdr:row>
      <xdr:rowOff>41391</xdr:rowOff>
    </xdr:to>
    <xdr:cxnSp macro="">
      <xdr:nvCxnSpPr>
        <xdr:cNvPr id="356" name="直線コネクタ 355"/>
        <xdr:cNvCxnSpPr/>
      </xdr:nvCxnSpPr>
      <xdr:spPr>
        <a:xfrm>
          <a:off x="8750300" y="9979961"/>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35861</xdr:rowOff>
    </xdr:from>
    <xdr:to>
      <xdr:col>45</xdr:col>
      <xdr:colOff>177800</xdr:colOff>
      <xdr:row>58</xdr:row>
      <xdr:rowOff>36308</xdr:rowOff>
    </xdr:to>
    <xdr:cxnSp macro="">
      <xdr:nvCxnSpPr>
        <xdr:cNvPr id="359" name="直線コネクタ 358"/>
        <xdr:cNvCxnSpPr/>
      </xdr:nvCxnSpPr>
      <xdr:spPr>
        <a:xfrm flipV="1">
          <a:off x="7861300" y="9979961"/>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18977</xdr:rowOff>
    </xdr:from>
    <xdr:to>
      <xdr:col>41</xdr:col>
      <xdr:colOff>50800</xdr:colOff>
      <xdr:row>58</xdr:row>
      <xdr:rowOff>36308</xdr:rowOff>
    </xdr:to>
    <xdr:cxnSp macro="">
      <xdr:nvCxnSpPr>
        <xdr:cNvPr id="362" name="直線コネクタ 361"/>
        <xdr:cNvCxnSpPr/>
      </xdr:nvCxnSpPr>
      <xdr:spPr>
        <a:xfrm>
          <a:off x="6972300" y="9963077"/>
          <a:ext cx="889000" cy="1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146486</xdr:rowOff>
    </xdr:from>
    <xdr:to>
      <xdr:col>55</xdr:col>
      <xdr:colOff>50800</xdr:colOff>
      <xdr:row>58</xdr:row>
      <xdr:rowOff>76636</xdr:rowOff>
    </xdr:to>
    <xdr:sp macro="" textlink="">
      <xdr:nvSpPr>
        <xdr:cNvPr id="372" name="楕円 371"/>
        <xdr:cNvSpPr/>
      </xdr:nvSpPr>
      <xdr:spPr>
        <a:xfrm>
          <a:off x="10426700" y="99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124913</xdr:rowOff>
    </xdr:from>
    <xdr:ext cx="534377" cy="259045"/>
    <xdr:sp macro="" textlink="">
      <xdr:nvSpPr>
        <xdr:cNvPr id="373" name="農林水産業費該当値テキスト"/>
        <xdr:cNvSpPr txBox="1"/>
      </xdr:nvSpPr>
      <xdr:spPr>
        <a:xfrm>
          <a:off x="10528300" y="98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162041</xdr:rowOff>
    </xdr:from>
    <xdr:to>
      <xdr:col>50</xdr:col>
      <xdr:colOff>165100</xdr:colOff>
      <xdr:row>58</xdr:row>
      <xdr:rowOff>92191</xdr:rowOff>
    </xdr:to>
    <xdr:sp macro="" textlink="">
      <xdr:nvSpPr>
        <xdr:cNvPr id="374" name="楕円 373"/>
        <xdr:cNvSpPr/>
      </xdr:nvSpPr>
      <xdr:spPr>
        <a:xfrm>
          <a:off x="9588500" y="99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83318</xdr:rowOff>
    </xdr:from>
    <xdr:ext cx="534377" cy="259045"/>
    <xdr:sp macro="" textlink="">
      <xdr:nvSpPr>
        <xdr:cNvPr id="375" name="テキスト ボックス 374"/>
        <xdr:cNvSpPr txBox="1"/>
      </xdr:nvSpPr>
      <xdr:spPr>
        <a:xfrm>
          <a:off x="9372111" y="1002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156511</xdr:rowOff>
    </xdr:from>
    <xdr:to>
      <xdr:col>46</xdr:col>
      <xdr:colOff>38100</xdr:colOff>
      <xdr:row>58</xdr:row>
      <xdr:rowOff>86661</xdr:rowOff>
    </xdr:to>
    <xdr:sp macro="" textlink="">
      <xdr:nvSpPr>
        <xdr:cNvPr id="376" name="楕円 375"/>
        <xdr:cNvSpPr/>
      </xdr:nvSpPr>
      <xdr:spPr>
        <a:xfrm>
          <a:off x="8699500" y="9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77788</xdr:rowOff>
    </xdr:from>
    <xdr:ext cx="534377" cy="259045"/>
    <xdr:sp macro="" textlink="">
      <xdr:nvSpPr>
        <xdr:cNvPr id="377" name="テキスト ボックス 376"/>
        <xdr:cNvSpPr txBox="1"/>
      </xdr:nvSpPr>
      <xdr:spPr>
        <a:xfrm>
          <a:off x="8483111" y="10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156958</xdr:rowOff>
    </xdr:from>
    <xdr:to>
      <xdr:col>41</xdr:col>
      <xdr:colOff>101600</xdr:colOff>
      <xdr:row>58</xdr:row>
      <xdr:rowOff>87108</xdr:rowOff>
    </xdr:to>
    <xdr:sp macro="" textlink="">
      <xdr:nvSpPr>
        <xdr:cNvPr id="378" name="楕円 377"/>
        <xdr:cNvSpPr/>
      </xdr:nvSpPr>
      <xdr:spPr>
        <a:xfrm>
          <a:off x="7810500" y="99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78235</xdr:rowOff>
    </xdr:from>
    <xdr:ext cx="534377" cy="259045"/>
    <xdr:sp macro="" textlink="">
      <xdr:nvSpPr>
        <xdr:cNvPr id="379" name="テキスト ボックス 378"/>
        <xdr:cNvSpPr txBox="1"/>
      </xdr:nvSpPr>
      <xdr:spPr>
        <a:xfrm>
          <a:off x="7594111" y="100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139627</xdr:rowOff>
    </xdr:from>
    <xdr:to>
      <xdr:col>36</xdr:col>
      <xdr:colOff>165100</xdr:colOff>
      <xdr:row>58</xdr:row>
      <xdr:rowOff>69777</xdr:rowOff>
    </xdr:to>
    <xdr:sp macro="" textlink="">
      <xdr:nvSpPr>
        <xdr:cNvPr id="380" name="楕円 379"/>
        <xdr:cNvSpPr/>
      </xdr:nvSpPr>
      <xdr:spPr>
        <a:xfrm>
          <a:off x="6921500" y="99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60904</xdr:rowOff>
    </xdr:from>
    <xdr:ext cx="534377" cy="259045"/>
    <xdr:sp macro="" textlink="">
      <xdr:nvSpPr>
        <xdr:cNvPr id="381" name="テキスト ボックス 380"/>
        <xdr:cNvSpPr txBox="1"/>
      </xdr:nvSpPr>
      <xdr:spPr>
        <a:xfrm>
          <a:off x="6705111" y="1000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96613</xdr:rowOff>
    </xdr:from>
    <xdr:to>
      <xdr:col>55</xdr:col>
      <xdr:colOff>0</xdr:colOff>
      <xdr:row>78</xdr:row>
      <xdr:rowOff>109662</xdr:rowOff>
    </xdr:to>
    <xdr:cxnSp macro="">
      <xdr:nvCxnSpPr>
        <xdr:cNvPr id="408" name="直線コネクタ 407"/>
        <xdr:cNvCxnSpPr/>
      </xdr:nvCxnSpPr>
      <xdr:spPr>
        <a:xfrm>
          <a:off x="9639300" y="13469713"/>
          <a:ext cx="8382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90687</xdr:rowOff>
    </xdr:from>
    <xdr:to>
      <xdr:col>50</xdr:col>
      <xdr:colOff>114300</xdr:colOff>
      <xdr:row>78</xdr:row>
      <xdr:rowOff>96613</xdr:rowOff>
    </xdr:to>
    <xdr:cxnSp macro="">
      <xdr:nvCxnSpPr>
        <xdr:cNvPr id="411" name="直線コネクタ 410"/>
        <xdr:cNvCxnSpPr/>
      </xdr:nvCxnSpPr>
      <xdr:spPr>
        <a:xfrm>
          <a:off x="8750300" y="13463787"/>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90687</xdr:rowOff>
    </xdr:from>
    <xdr:to>
      <xdr:col>45</xdr:col>
      <xdr:colOff>177800</xdr:colOff>
      <xdr:row>78</xdr:row>
      <xdr:rowOff>105012</xdr:rowOff>
    </xdr:to>
    <xdr:cxnSp macro="">
      <xdr:nvCxnSpPr>
        <xdr:cNvPr id="414" name="直線コネクタ 413"/>
        <xdr:cNvCxnSpPr/>
      </xdr:nvCxnSpPr>
      <xdr:spPr>
        <a:xfrm flipV="1">
          <a:off x="7861300" y="13463787"/>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105012</xdr:rowOff>
    </xdr:from>
    <xdr:to>
      <xdr:col>41</xdr:col>
      <xdr:colOff>50800</xdr:colOff>
      <xdr:row>78</xdr:row>
      <xdr:rowOff>109058</xdr:rowOff>
    </xdr:to>
    <xdr:cxnSp macro="">
      <xdr:nvCxnSpPr>
        <xdr:cNvPr id="417" name="直線コネクタ 416"/>
        <xdr:cNvCxnSpPr/>
      </xdr:nvCxnSpPr>
      <xdr:spPr>
        <a:xfrm flipV="1">
          <a:off x="6972300" y="13478112"/>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58862</xdr:rowOff>
    </xdr:from>
    <xdr:to>
      <xdr:col>55</xdr:col>
      <xdr:colOff>50800</xdr:colOff>
      <xdr:row>78</xdr:row>
      <xdr:rowOff>160462</xdr:rowOff>
    </xdr:to>
    <xdr:sp macro="" textlink="">
      <xdr:nvSpPr>
        <xdr:cNvPr id="427" name="楕円 426"/>
        <xdr:cNvSpPr/>
      </xdr:nvSpPr>
      <xdr:spPr>
        <a:xfrm>
          <a:off x="104267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145239</xdr:rowOff>
    </xdr:from>
    <xdr:ext cx="469744" cy="259045"/>
    <xdr:sp macro="" textlink="">
      <xdr:nvSpPr>
        <xdr:cNvPr id="428" name="商工費該当値テキスト"/>
        <xdr:cNvSpPr txBox="1"/>
      </xdr:nvSpPr>
      <xdr:spPr>
        <a:xfrm>
          <a:off x="10528300" y="1334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45813</xdr:rowOff>
    </xdr:from>
    <xdr:to>
      <xdr:col>50</xdr:col>
      <xdr:colOff>165100</xdr:colOff>
      <xdr:row>78</xdr:row>
      <xdr:rowOff>147413</xdr:rowOff>
    </xdr:to>
    <xdr:sp macro="" textlink="">
      <xdr:nvSpPr>
        <xdr:cNvPr id="429" name="楕円 428"/>
        <xdr:cNvSpPr/>
      </xdr:nvSpPr>
      <xdr:spPr>
        <a:xfrm>
          <a:off x="9588500" y="134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138540</xdr:rowOff>
    </xdr:from>
    <xdr:ext cx="469744" cy="259045"/>
    <xdr:sp macro="" textlink="">
      <xdr:nvSpPr>
        <xdr:cNvPr id="430" name="テキスト ボックス 429"/>
        <xdr:cNvSpPr txBox="1"/>
      </xdr:nvSpPr>
      <xdr:spPr>
        <a:xfrm>
          <a:off x="9404428" y="1351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39887</xdr:rowOff>
    </xdr:from>
    <xdr:to>
      <xdr:col>46</xdr:col>
      <xdr:colOff>38100</xdr:colOff>
      <xdr:row>78</xdr:row>
      <xdr:rowOff>141487</xdr:rowOff>
    </xdr:to>
    <xdr:sp macro="" textlink="">
      <xdr:nvSpPr>
        <xdr:cNvPr id="431" name="楕円 430"/>
        <xdr:cNvSpPr/>
      </xdr:nvSpPr>
      <xdr:spPr>
        <a:xfrm>
          <a:off x="8699500" y="134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132614</xdr:rowOff>
    </xdr:from>
    <xdr:ext cx="534377" cy="259045"/>
    <xdr:sp macro="" textlink="">
      <xdr:nvSpPr>
        <xdr:cNvPr id="432" name="テキスト ボックス 431"/>
        <xdr:cNvSpPr txBox="1"/>
      </xdr:nvSpPr>
      <xdr:spPr>
        <a:xfrm>
          <a:off x="8483111" y="135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54212</xdr:rowOff>
    </xdr:from>
    <xdr:to>
      <xdr:col>41</xdr:col>
      <xdr:colOff>101600</xdr:colOff>
      <xdr:row>78</xdr:row>
      <xdr:rowOff>155812</xdr:rowOff>
    </xdr:to>
    <xdr:sp macro="" textlink="">
      <xdr:nvSpPr>
        <xdr:cNvPr id="433" name="楕円 432"/>
        <xdr:cNvSpPr/>
      </xdr:nvSpPr>
      <xdr:spPr>
        <a:xfrm>
          <a:off x="7810500" y="134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146939</xdr:rowOff>
    </xdr:from>
    <xdr:ext cx="469744" cy="259045"/>
    <xdr:sp macro="" textlink="">
      <xdr:nvSpPr>
        <xdr:cNvPr id="434" name="テキスト ボックス 433"/>
        <xdr:cNvSpPr txBox="1"/>
      </xdr:nvSpPr>
      <xdr:spPr>
        <a:xfrm>
          <a:off x="7626428" y="1352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58258</xdr:rowOff>
    </xdr:from>
    <xdr:to>
      <xdr:col>36</xdr:col>
      <xdr:colOff>165100</xdr:colOff>
      <xdr:row>78</xdr:row>
      <xdr:rowOff>159858</xdr:rowOff>
    </xdr:to>
    <xdr:sp macro="" textlink="">
      <xdr:nvSpPr>
        <xdr:cNvPr id="435" name="楕円 434"/>
        <xdr:cNvSpPr/>
      </xdr:nvSpPr>
      <xdr:spPr>
        <a:xfrm>
          <a:off x="6921500" y="1343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150985</xdr:rowOff>
    </xdr:from>
    <xdr:ext cx="469744" cy="259045"/>
    <xdr:sp macro="" textlink="">
      <xdr:nvSpPr>
        <xdr:cNvPr id="436" name="テキスト ボックス 435"/>
        <xdr:cNvSpPr txBox="1"/>
      </xdr:nvSpPr>
      <xdr:spPr>
        <a:xfrm>
          <a:off x="6737428" y="135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121707</xdr:rowOff>
    </xdr:from>
    <xdr:to>
      <xdr:col>55</xdr:col>
      <xdr:colOff>0</xdr:colOff>
      <xdr:row>97</xdr:row>
      <xdr:rowOff>126451</xdr:rowOff>
    </xdr:to>
    <xdr:cxnSp macro="">
      <xdr:nvCxnSpPr>
        <xdr:cNvPr id="469" name="直線コネクタ 468"/>
        <xdr:cNvCxnSpPr/>
      </xdr:nvCxnSpPr>
      <xdr:spPr>
        <a:xfrm flipV="1">
          <a:off x="9639300" y="16752357"/>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71129</xdr:rowOff>
    </xdr:from>
    <xdr:to>
      <xdr:col>50</xdr:col>
      <xdr:colOff>114300</xdr:colOff>
      <xdr:row>97</xdr:row>
      <xdr:rowOff>126451</xdr:rowOff>
    </xdr:to>
    <xdr:cxnSp macro="">
      <xdr:nvCxnSpPr>
        <xdr:cNvPr id="472" name="直線コネクタ 471"/>
        <xdr:cNvCxnSpPr/>
      </xdr:nvCxnSpPr>
      <xdr:spPr>
        <a:xfrm>
          <a:off x="8750300" y="16701779"/>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71129</xdr:rowOff>
    </xdr:from>
    <xdr:to>
      <xdr:col>45</xdr:col>
      <xdr:colOff>177800</xdr:colOff>
      <xdr:row>97</xdr:row>
      <xdr:rowOff>130547</xdr:rowOff>
    </xdr:to>
    <xdr:cxnSp macro="">
      <xdr:nvCxnSpPr>
        <xdr:cNvPr id="475" name="直線コネクタ 474"/>
        <xdr:cNvCxnSpPr/>
      </xdr:nvCxnSpPr>
      <xdr:spPr>
        <a:xfrm flipV="1">
          <a:off x="7861300" y="16701779"/>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107162</xdr:rowOff>
    </xdr:from>
    <xdr:to>
      <xdr:col>41</xdr:col>
      <xdr:colOff>50800</xdr:colOff>
      <xdr:row>97</xdr:row>
      <xdr:rowOff>130547</xdr:rowOff>
    </xdr:to>
    <xdr:cxnSp macro="">
      <xdr:nvCxnSpPr>
        <xdr:cNvPr id="478" name="直線コネクタ 477"/>
        <xdr:cNvCxnSpPr/>
      </xdr:nvCxnSpPr>
      <xdr:spPr>
        <a:xfrm>
          <a:off x="6972300" y="16737812"/>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70907</xdr:rowOff>
    </xdr:from>
    <xdr:to>
      <xdr:col>55</xdr:col>
      <xdr:colOff>50800</xdr:colOff>
      <xdr:row>98</xdr:row>
      <xdr:rowOff>1057</xdr:rowOff>
    </xdr:to>
    <xdr:sp macro="" textlink="">
      <xdr:nvSpPr>
        <xdr:cNvPr id="488" name="楕円 487"/>
        <xdr:cNvSpPr/>
      </xdr:nvSpPr>
      <xdr:spPr>
        <a:xfrm>
          <a:off x="10426700" y="167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49334</xdr:rowOff>
    </xdr:from>
    <xdr:ext cx="534377" cy="259045"/>
    <xdr:sp macro="" textlink="">
      <xdr:nvSpPr>
        <xdr:cNvPr id="489" name="土木費該当値テキスト"/>
        <xdr:cNvSpPr txBox="1"/>
      </xdr:nvSpPr>
      <xdr:spPr>
        <a:xfrm>
          <a:off x="10528300" y="166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75651</xdr:rowOff>
    </xdr:from>
    <xdr:to>
      <xdr:col>50</xdr:col>
      <xdr:colOff>165100</xdr:colOff>
      <xdr:row>98</xdr:row>
      <xdr:rowOff>5801</xdr:rowOff>
    </xdr:to>
    <xdr:sp macro="" textlink="">
      <xdr:nvSpPr>
        <xdr:cNvPr id="490" name="楕円 489"/>
        <xdr:cNvSpPr/>
      </xdr:nvSpPr>
      <xdr:spPr>
        <a:xfrm>
          <a:off x="9588500" y="1670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168378</xdr:rowOff>
    </xdr:from>
    <xdr:ext cx="534377" cy="259045"/>
    <xdr:sp macro="" textlink="">
      <xdr:nvSpPr>
        <xdr:cNvPr id="491" name="テキスト ボックス 490"/>
        <xdr:cNvSpPr txBox="1"/>
      </xdr:nvSpPr>
      <xdr:spPr>
        <a:xfrm>
          <a:off x="9372111" y="167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20329</xdr:rowOff>
    </xdr:from>
    <xdr:to>
      <xdr:col>46</xdr:col>
      <xdr:colOff>38100</xdr:colOff>
      <xdr:row>97</xdr:row>
      <xdr:rowOff>121929</xdr:rowOff>
    </xdr:to>
    <xdr:sp macro="" textlink="">
      <xdr:nvSpPr>
        <xdr:cNvPr id="492" name="楕円 491"/>
        <xdr:cNvSpPr/>
      </xdr:nvSpPr>
      <xdr:spPr>
        <a:xfrm>
          <a:off x="8699500" y="166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113056</xdr:rowOff>
    </xdr:from>
    <xdr:ext cx="534377" cy="259045"/>
    <xdr:sp macro="" textlink="">
      <xdr:nvSpPr>
        <xdr:cNvPr id="493" name="テキスト ボックス 492"/>
        <xdr:cNvSpPr txBox="1"/>
      </xdr:nvSpPr>
      <xdr:spPr>
        <a:xfrm>
          <a:off x="8483111" y="167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79747</xdr:rowOff>
    </xdr:from>
    <xdr:to>
      <xdr:col>41</xdr:col>
      <xdr:colOff>101600</xdr:colOff>
      <xdr:row>98</xdr:row>
      <xdr:rowOff>9897</xdr:rowOff>
    </xdr:to>
    <xdr:sp macro="" textlink="">
      <xdr:nvSpPr>
        <xdr:cNvPr id="494" name="楕円 493"/>
        <xdr:cNvSpPr/>
      </xdr:nvSpPr>
      <xdr:spPr>
        <a:xfrm>
          <a:off x="7810500" y="16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1024</xdr:rowOff>
    </xdr:from>
    <xdr:ext cx="534377" cy="259045"/>
    <xdr:sp macro="" textlink="">
      <xdr:nvSpPr>
        <xdr:cNvPr id="495" name="テキスト ボックス 494"/>
        <xdr:cNvSpPr txBox="1"/>
      </xdr:nvSpPr>
      <xdr:spPr>
        <a:xfrm>
          <a:off x="7594111" y="1680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56362</xdr:rowOff>
    </xdr:from>
    <xdr:to>
      <xdr:col>36</xdr:col>
      <xdr:colOff>165100</xdr:colOff>
      <xdr:row>97</xdr:row>
      <xdr:rowOff>157962</xdr:rowOff>
    </xdr:to>
    <xdr:sp macro="" textlink="">
      <xdr:nvSpPr>
        <xdr:cNvPr id="496" name="楕円 495"/>
        <xdr:cNvSpPr/>
      </xdr:nvSpPr>
      <xdr:spPr>
        <a:xfrm>
          <a:off x="6921500" y="16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149089</xdr:rowOff>
    </xdr:from>
    <xdr:ext cx="534377" cy="259045"/>
    <xdr:sp macro="" textlink="">
      <xdr:nvSpPr>
        <xdr:cNvPr id="497" name="テキスト ボックス 496"/>
        <xdr:cNvSpPr txBox="1"/>
      </xdr:nvSpPr>
      <xdr:spPr>
        <a:xfrm>
          <a:off x="6705111" y="167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107448</xdr:rowOff>
    </xdr:from>
    <xdr:to>
      <xdr:col>85</xdr:col>
      <xdr:colOff>127000</xdr:colOff>
      <xdr:row>37</xdr:row>
      <xdr:rowOff>35173</xdr:rowOff>
    </xdr:to>
    <xdr:cxnSp macro="">
      <xdr:nvCxnSpPr>
        <xdr:cNvPr id="526" name="直線コネクタ 525"/>
        <xdr:cNvCxnSpPr/>
      </xdr:nvCxnSpPr>
      <xdr:spPr>
        <a:xfrm>
          <a:off x="15481300" y="6279648"/>
          <a:ext cx="838200" cy="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107448</xdr:rowOff>
    </xdr:from>
    <xdr:to>
      <xdr:col>81</xdr:col>
      <xdr:colOff>50800</xdr:colOff>
      <xdr:row>37</xdr:row>
      <xdr:rowOff>24581</xdr:rowOff>
    </xdr:to>
    <xdr:cxnSp macro="">
      <xdr:nvCxnSpPr>
        <xdr:cNvPr id="529" name="直線コネクタ 528"/>
        <xdr:cNvCxnSpPr/>
      </xdr:nvCxnSpPr>
      <xdr:spPr>
        <a:xfrm flipV="1">
          <a:off x="14592300" y="6279648"/>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24581</xdr:rowOff>
    </xdr:from>
    <xdr:to>
      <xdr:col>76</xdr:col>
      <xdr:colOff>114300</xdr:colOff>
      <xdr:row>37</xdr:row>
      <xdr:rowOff>57423</xdr:rowOff>
    </xdr:to>
    <xdr:cxnSp macro="">
      <xdr:nvCxnSpPr>
        <xdr:cNvPr id="532" name="直線コネクタ 531"/>
        <xdr:cNvCxnSpPr/>
      </xdr:nvCxnSpPr>
      <xdr:spPr>
        <a:xfrm flipV="1">
          <a:off x="13703300" y="6368231"/>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57423</xdr:rowOff>
    </xdr:from>
    <xdr:to>
      <xdr:col>71</xdr:col>
      <xdr:colOff>177800</xdr:colOff>
      <xdr:row>37</xdr:row>
      <xdr:rowOff>69786</xdr:rowOff>
    </xdr:to>
    <xdr:cxnSp macro="">
      <xdr:nvCxnSpPr>
        <xdr:cNvPr id="535" name="直線コネクタ 534"/>
        <xdr:cNvCxnSpPr/>
      </xdr:nvCxnSpPr>
      <xdr:spPr>
        <a:xfrm flipV="1">
          <a:off x="12814300" y="6401073"/>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155823</xdr:rowOff>
    </xdr:from>
    <xdr:to>
      <xdr:col>85</xdr:col>
      <xdr:colOff>177800</xdr:colOff>
      <xdr:row>37</xdr:row>
      <xdr:rowOff>85973</xdr:rowOff>
    </xdr:to>
    <xdr:sp macro="" textlink="">
      <xdr:nvSpPr>
        <xdr:cNvPr id="545" name="楕円 544"/>
        <xdr:cNvSpPr/>
      </xdr:nvSpPr>
      <xdr:spPr>
        <a:xfrm>
          <a:off x="16268700" y="63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134250</xdr:rowOff>
    </xdr:from>
    <xdr:ext cx="534377" cy="259045"/>
    <xdr:sp macro="" textlink="">
      <xdr:nvSpPr>
        <xdr:cNvPr id="546" name="消防費該当値テキスト"/>
        <xdr:cNvSpPr txBox="1"/>
      </xdr:nvSpPr>
      <xdr:spPr>
        <a:xfrm>
          <a:off x="16370300" y="63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56648</xdr:rowOff>
    </xdr:from>
    <xdr:to>
      <xdr:col>81</xdr:col>
      <xdr:colOff>101600</xdr:colOff>
      <xdr:row>36</xdr:row>
      <xdr:rowOff>158248</xdr:rowOff>
    </xdr:to>
    <xdr:sp macro="" textlink="">
      <xdr:nvSpPr>
        <xdr:cNvPr id="547" name="楕円 546"/>
        <xdr:cNvSpPr/>
      </xdr:nvSpPr>
      <xdr:spPr>
        <a:xfrm>
          <a:off x="15430500" y="62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149375</xdr:rowOff>
    </xdr:from>
    <xdr:ext cx="534377" cy="259045"/>
    <xdr:sp macro="" textlink="">
      <xdr:nvSpPr>
        <xdr:cNvPr id="548" name="テキスト ボックス 547"/>
        <xdr:cNvSpPr txBox="1"/>
      </xdr:nvSpPr>
      <xdr:spPr>
        <a:xfrm>
          <a:off x="15214111" y="63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145231</xdr:rowOff>
    </xdr:from>
    <xdr:to>
      <xdr:col>76</xdr:col>
      <xdr:colOff>165100</xdr:colOff>
      <xdr:row>37</xdr:row>
      <xdr:rowOff>75381</xdr:rowOff>
    </xdr:to>
    <xdr:sp macro="" textlink="">
      <xdr:nvSpPr>
        <xdr:cNvPr id="549" name="楕円 548"/>
        <xdr:cNvSpPr/>
      </xdr:nvSpPr>
      <xdr:spPr>
        <a:xfrm>
          <a:off x="14541500" y="631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66508</xdr:rowOff>
    </xdr:from>
    <xdr:ext cx="534377" cy="259045"/>
    <xdr:sp macro="" textlink="">
      <xdr:nvSpPr>
        <xdr:cNvPr id="550" name="テキスト ボックス 549"/>
        <xdr:cNvSpPr txBox="1"/>
      </xdr:nvSpPr>
      <xdr:spPr>
        <a:xfrm>
          <a:off x="14325111" y="64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6623</xdr:rowOff>
    </xdr:from>
    <xdr:to>
      <xdr:col>72</xdr:col>
      <xdr:colOff>38100</xdr:colOff>
      <xdr:row>37</xdr:row>
      <xdr:rowOff>108223</xdr:rowOff>
    </xdr:to>
    <xdr:sp macro="" textlink="">
      <xdr:nvSpPr>
        <xdr:cNvPr id="551" name="楕円 550"/>
        <xdr:cNvSpPr/>
      </xdr:nvSpPr>
      <xdr:spPr>
        <a:xfrm>
          <a:off x="13652500" y="63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99350</xdr:rowOff>
    </xdr:from>
    <xdr:ext cx="534377" cy="259045"/>
    <xdr:sp macro="" textlink="">
      <xdr:nvSpPr>
        <xdr:cNvPr id="552" name="テキスト ボックス 551"/>
        <xdr:cNvSpPr txBox="1"/>
      </xdr:nvSpPr>
      <xdr:spPr>
        <a:xfrm>
          <a:off x="13436111" y="64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18986</xdr:rowOff>
    </xdr:from>
    <xdr:to>
      <xdr:col>67</xdr:col>
      <xdr:colOff>101600</xdr:colOff>
      <xdr:row>37</xdr:row>
      <xdr:rowOff>120586</xdr:rowOff>
    </xdr:to>
    <xdr:sp macro="" textlink="">
      <xdr:nvSpPr>
        <xdr:cNvPr id="553" name="楕円 552"/>
        <xdr:cNvSpPr/>
      </xdr:nvSpPr>
      <xdr:spPr>
        <a:xfrm>
          <a:off x="127635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111713</xdr:rowOff>
    </xdr:from>
    <xdr:ext cx="534377" cy="259045"/>
    <xdr:sp macro="" textlink="">
      <xdr:nvSpPr>
        <xdr:cNvPr id="554" name="テキスト ボックス 553"/>
        <xdr:cNvSpPr txBox="1"/>
      </xdr:nvSpPr>
      <xdr:spPr>
        <a:xfrm>
          <a:off x="12547111" y="64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50851</xdr:rowOff>
    </xdr:from>
    <xdr:to>
      <xdr:col>85</xdr:col>
      <xdr:colOff>127000</xdr:colOff>
      <xdr:row>57</xdr:row>
      <xdr:rowOff>70562</xdr:rowOff>
    </xdr:to>
    <xdr:cxnSp macro="">
      <xdr:nvCxnSpPr>
        <xdr:cNvPr id="584" name="直線コネクタ 583"/>
        <xdr:cNvCxnSpPr/>
      </xdr:nvCxnSpPr>
      <xdr:spPr>
        <a:xfrm flipV="1">
          <a:off x="15481300" y="9823501"/>
          <a:ext cx="8382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115646</xdr:rowOff>
    </xdr:from>
    <xdr:to>
      <xdr:col>81</xdr:col>
      <xdr:colOff>50800</xdr:colOff>
      <xdr:row>57</xdr:row>
      <xdr:rowOff>70562</xdr:rowOff>
    </xdr:to>
    <xdr:cxnSp macro="">
      <xdr:nvCxnSpPr>
        <xdr:cNvPr id="587" name="直線コネクタ 586"/>
        <xdr:cNvCxnSpPr/>
      </xdr:nvCxnSpPr>
      <xdr:spPr>
        <a:xfrm>
          <a:off x="14592300" y="9716846"/>
          <a:ext cx="889000" cy="1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115646</xdr:rowOff>
    </xdr:from>
    <xdr:to>
      <xdr:col>76</xdr:col>
      <xdr:colOff>114300</xdr:colOff>
      <xdr:row>58</xdr:row>
      <xdr:rowOff>5385</xdr:rowOff>
    </xdr:to>
    <xdr:cxnSp macro="">
      <xdr:nvCxnSpPr>
        <xdr:cNvPr id="590" name="直線コネクタ 589"/>
        <xdr:cNvCxnSpPr/>
      </xdr:nvCxnSpPr>
      <xdr:spPr>
        <a:xfrm flipV="1">
          <a:off x="13703300" y="9716846"/>
          <a:ext cx="889000" cy="2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75832</xdr:rowOff>
    </xdr:from>
    <xdr:to>
      <xdr:col>71</xdr:col>
      <xdr:colOff>177800</xdr:colOff>
      <xdr:row>58</xdr:row>
      <xdr:rowOff>5385</xdr:rowOff>
    </xdr:to>
    <xdr:cxnSp macro="">
      <xdr:nvCxnSpPr>
        <xdr:cNvPr id="593" name="直線コネクタ 592"/>
        <xdr:cNvCxnSpPr/>
      </xdr:nvCxnSpPr>
      <xdr:spPr>
        <a:xfrm>
          <a:off x="12814300" y="9848482"/>
          <a:ext cx="889000" cy="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xdr:rowOff>
    </xdr:from>
    <xdr:to>
      <xdr:col>85</xdr:col>
      <xdr:colOff>177800</xdr:colOff>
      <xdr:row>57</xdr:row>
      <xdr:rowOff>101651</xdr:rowOff>
    </xdr:to>
    <xdr:sp macro="" textlink="">
      <xdr:nvSpPr>
        <xdr:cNvPr id="603" name="楕円 602"/>
        <xdr:cNvSpPr/>
      </xdr:nvSpPr>
      <xdr:spPr>
        <a:xfrm>
          <a:off x="16268700" y="97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149928</xdr:rowOff>
    </xdr:from>
    <xdr:ext cx="534377" cy="259045"/>
    <xdr:sp macro="" textlink="">
      <xdr:nvSpPr>
        <xdr:cNvPr id="604" name="教育費該当値テキスト"/>
        <xdr:cNvSpPr txBox="1"/>
      </xdr:nvSpPr>
      <xdr:spPr>
        <a:xfrm>
          <a:off x="16370300" y="97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19762</xdr:rowOff>
    </xdr:from>
    <xdr:to>
      <xdr:col>81</xdr:col>
      <xdr:colOff>101600</xdr:colOff>
      <xdr:row>57</xdr:row>
      <xdr:rowOff>121362</xdr:rowOff>
    </xdr:to>
    <xdr:sp macro="" textlink="">
      <xdr:nvSpPr>
        <xdr:cNvPr id="605" name="楕円 604"/>
        <xdr:cNvSpPr/>
      </xdr:nvSpPr>
      <xdr:spPr>
        <a:xfrm>
          <a:off x="15430500" y="97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112489</xdr:rowOff>
    </xdr:from>
    <xdr:ext cx="534377" cy="259045"/>
    <xdr:sp macro="" textlink="">
      <xdr:nvSpPr>
        <xdr:cNvPr id="606" name="テキスト ボックス 605"/>
        <xdr:cNvSpPr txBox="1"/>
      </xdr:nvSpPr>
      <xdr:spPr>
        <a:xfrm>
          <a:off x="15214111" y="98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64846</xdr:rowOff>
    </xdr:from>
    <xdr:to>
      <xdr:col>76</xdr:col>
      <xdr:colOff>165100</xdr:colOff>
      <xdr:row>56</xdr:row>
      <xdr:rowOff>166446</xdr:rowOff>
    </xdr:to>
    <xdr:sp macro="" textlink="">
      <xdr:nvSpPr>
        <xdr:cNvPr id="607" name="楕円 606"/>
        <xdr:cNvSpPr/>
      </xdr:nvSpPr>
      <xdr:spPr>
        <a:xfrm>
          <a:off x="14541500" y="96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157573</xdr:rowOff>
    </xdr:from>
    <xdr:ext cx="534377" cy="259045"/>
    <xdr:sp macro="" textlink="">
      <xdr:nvSpPr>
        <xdr:cNvPr id="608" name="テキスト ボックス 607"/>
        <xdr:cNvSpPr txBox="1"/>
      </xdr:nvSpPr>
      <xdr:spPr>
        <a:xfrm>
          <a:off x="14325111" y="97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126035</xdr:rowOff>
    </xdr:from>
    <xdr:to>
      <xdr:col>72</xdr:col>
      <xdr:colOff>38100</xdr:colOff>
      <xdr:row>58</xdr:row>
      <xdr:rowOff>56185</xdr:rowOff>
    </xdr:to>
    <xdr:sp macro="" textlink="">
      <xdr:nvSpPr>
        <xdr:cNvPr id="609" name="楕円 608"/>
        <xdr:cNvSpPr/>
      </xdr:nvSpPr>
      <xdr:spPr>
        <a:xfrm>
          <a:off x="13652500" y="98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47312</xdr:rowOff>
    </xdr:from>
    <xdr:ext cx="534377" cy="259045"/>
    <xdr:sp macro="" textlink="">
      <xdr:nvSpPr>
        <xdr:cNvPr id="610" name="テキスト ボックス 609"/>
        <xdr:cNvSpPr txBox="1"/>
      </xdr:nvSpPr>
      <xdr:spPr>
        <a:xfrm>
          <a:off x="13436111" y="99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25032</xdr:rowOff>
    </xdr:from>
    <xdr:to>
      <xdr:col>67</xdr:col>
      <xdr:colOff>101600</xdr:colOff>
      <xdr:row>57</xdr:row>
      <xdr:rowOff>126632</xdr:rowOff>
    </xdr:to>
    <xdr:sp macro="" textlink="">
      <xdr:nvSpPr>
        <xdr:cNvPr id="611" name="楕円 610"/>
        <xdr:cNvSpPr/>
      </xdr:nvSpPr>
      <xdr:spPr>
        <a:xfrm>
          <a:off x="12763500" y="97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117759</xdr:rowOff>
    </xdr:from>
    <xdr:ext cx="534377" cy="259045"/>
    <xdr:sp macro="" textlink="">
      <xdr:nvSpPr>
        <xdr:cNvPr id="612" name="テキスト ボックス 611"/>
        <xdr:cNvSpPr txBox="1"/>
      </xdr:nvSpPr>
      <xdr:spPr>
        <a:xfrm>
          <a:off x="12547111" y="98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93605</xdr:rowOff>
    </xdr:from>
    <xdr:to>
      <xdr:col>85</xdr:col>
      <xdr:colOff>127000</xdr:colOff>
      <xdr:row>79</xdr:row>
      <xdr:rowOff>96527</xdr:rowOff>
    </xdr:to>
    <xdr:cxnSp macro="">
      <xdr:nvCxnSpPr>
        <xdr:cNvPr id="643" name="直線コネクタ 642"/>
        <xdr:cNvCxnSpPr/>
      </xdr:nvCxnSpPr>
      <xdr:spPr>
        <a:xfrm>
          <a:off x="15481300" y="13638155"/>
          <a:ext cx="8382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93605</xdr:rowOff>
    </xdr:from>
    <xdr:to>
      <xdr:col>81</xdr:col>
      <xdr:colOff>50800</xdr:colOff>
      <xdr:row>79</xdr:row>
      <xdr:rowOff>96087</xdr:rowOff>
    </xdr:to>
    <xdr:cxnSp macro="">
      <xdr:nvCxnSpPr>
        <xdr:cNvPr id="646" name="直線コネクタ 645"/>
        <xdr:cNvCxnSpPr/>
      </xdr:nvCxnSpPr>
      <xdr:spPr>
        <a:xfrm flipV="1">
          <a:off x="14592300" y="1363815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150476</xdr:rowOff>
    </xdr:from>
    <xdr:to>
      <xdr:col>76</xdr:col>
      <xdr:colOff>114300</xdr:colOff>
      <xdr:row>79</xdr:row>
      <xdr:rowOff>96087</xdr:rowOff>
    </xdr:to>
    <xdr:cxnSp macro="">
      <xdr:nvCxnSpPr>
        <xdr:cNvPr id="649" name="直線コネクタ 648"/>
        <xdr:cNvCxnSpPr/>
      </xdr:nvCxnSpPr>
      <xdr:spPr>
        <a:xfrm>
          <a:off x="13703300" y="13523576"/>
          <a:ext cx="889000" cy="1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133299</xdr:rowOff>
    </xdr:from>
    <xdr:to>
      <xdr:col>71</xdr:col>
      <xdr:colOff>177800</xdr:colOff>
      <xdr:row>78</xdr:row>
      <xdr:rowOff>150476</xdr:rowOff>
    </xdr:to>
    <xdr:cxnSp macro="">
      <xdr:nvCxnSpPr>
        <xdr:cNvPr id="652" name="直線コネクタ 651"/>
        <xdr:cNvCxnSpPr/>
      </xdr:nvCxnSpPr>
      <xdr:spPr>
        <a:xfrm>
          <a:off x="12814300" y="13506399"/>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45727</xdr:rowOff>
    </xdr:from>
    <xdr:to>
      <xdr:col>85</xdr:col>
      <xdr:colOff>177800</xdr:colOff>
      <xdr:row>79</xdr:row>
      <xdr:rowOff>147327</xdr:rowOff>
    </xdr:to>
    <xdr:sp macro="" textlink="">
      <xdr:nvSpPr>
        <xdr:cNvPr id="662" name="楕円 661"/>
        <xdr:cNvSpPr/>
      </xdr:nvSpPr>
      <xdr:spPr>
        <a:xfrm>
          <a:off x="16268700" y="13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132104</xdr:rowOff>
    </xdr:from>
    <xdr:ext cx="378565" cy="259045"/>
    <xdr:sp macro="" textlink="">
      <xdr:nvSpPr>
        <xdr:cNvPr id="663" name="災害復旧費該当値テキスト"/>
        <xdr:cNvSpPr txBox="1"/>
      </xdr:nvSpPr>
      <xdr:spPr>
        <a:xfrm>
          <a:off x="16370300" y="1350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42805</xdr:rowOff>
    </xdr:from>
    <xdr:to>
      <xdr:col>81</xdr:col>
      <xdr:colOff>101600</xdr:colOff>
      <xdr:row>79</xdr:row>
      <xdr:rowOff>144405</xdr:rowOff>
    </xdr:to>
    <xdr:sp macro="" textlink="">
      <xdr:nvSpPr>
        <xdr:cNvPr id="664" name="楕円 663"/>
        <xdr:cNvSpPr/>
      </xdr:nvSpPr>
      <xdr:spPr>
        <a:xfrm>
          <a:off x="15430500" y="13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135532</xdr:rowOff>
    </xdr:from>
    <xdr:ext cx="378565" cy="259045"/>
    <xdr:sp macro="" textlink="">
      <xdr:nvSpPr>
        <xdr:cNvPr id="665" name="テキスト ボックス 664"/>
        <xdr:cNvSpPr txBox="1"/>
      </xdr:nvSpPr>
      <xdr:spPr>
        <a:xfrm>
          <a:off x="15292017" y="1368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45287</xdr:rowOff>
    </xdr:from>
    <xdr:to>
      <xdr:col>76</xdr:col>
      <xdr:colOff>165100</xdr:colOff>
      <xdr:row>79</xdr:row>
      <xdr:rowOff>146887</xdr:rowOff>
    </xdr:to>
    <xdr:sp macro="" textlink="">
      <xdr:nvSpPr>
        <xdr:cNvPr id="666" name="楕円 665"/>
        <xdr:cNvSpPr/>
      </xdr:nvSpPr>
      <xdr:spPr>
        <a:xfrm>
          <a:off x="14541500" y="13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138014</xdr:rowOff>
    </xdr:from>
    <xdr:ext cx="378565" cy="259045"/>
    <xdr:sp macro="" textlink="">
      <xdr:nvSpPr>
        <xdr:cNvPr id="667" name="テキスト ボックス 666"/>
        <xdr:cNvSpPr txBox="1"/>
      </xdr:nvSpPr>
      <xdr:spPr>
        <a:xfrm>
          <a:off x="14403017" y="1368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99676</xdr:rowOff>
    </xdr:from>
    <xdr:to>
      <xdr:col>72</xdr:col>
      <xdr:colOff>38100</xdr:colOff>
      <xdr:row>79</xdr:row>
      <xdr:rowOff>29826</xdr:rowOff>
    </xdr:to>
    <xdr:sp macro="" textlink="">
      <xdr:nvSpPr>
        <xdr:cNvPr id="668" name="楕円 667"/>
        <xdr:cNvSpPr/>
      </xdr:nvSpPr>
      <xdr:spPr>
        <a:xfrm>
          <a:off x="136525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20953</xdr:rowOff>
    </xdr:from>
    <xdr:ext cx="469744" cy="259045"/>
    <xdr:sp macro="" textlink="">
      <xdr:nvSpPr>
        <xdr:cNvPr id="669" name="テキスト ボックス 668"/>
        <xdr:cNvSpPr txBox="1"/>
      </xdr:nvSpPr>
      <xdr:spPr>
        <a:xfrm>
          <a:off x="13468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82499</xdr:rowOff>
    </xdr:from>
    <xdr:to>
      <xdr:col>67</xdr:col>
      <xdr:colOff>101600</xdr:colOff>
      <xdr:row>79</xdr:row>
      <xdr:rowOff>12649</xdr:rowOff>
    </xdr:to>
    <xdr:sp macro="" textlink="">
      <xdr:nvSpPr>
        <xdr:cNvPr id="670" name="楕円 669"/>
        <xdr:cNvSpPr/>
      </xdr:nvSpPr>
      <xdr:spPr>
        <a:xfrm>
          <a:off x="12763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3776</xdr:rowOff>
    </xdr:from>
    <xdr:ext cx="469744" cy="259045"/>
    <xdr:sp macro="" textlink="">
      <xdr:nvSpPr>
        <xdr:cNvPr id="671" name="テキスト ボックス 670"/>
        <xdr:cNvSpPr txBox="1"/>
      </xdr:nvSpPr>
      <xdr:spPr>
        <a:xfrm>
          <a:off x="12579428"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100371</xdr:rowOff>
    </xdr:from>
    <xdr:to>
      <xdr:col>85</xdr:col>
      <xdr:colOff>127000</xdr:colOff>
      <xdr:row>98</xdr:row>
      <xdr:rowOff>110818</xdr:rowOff>
    </xdr:to>
    <xdr:cxnSp macro="">
      <xdr:nvCxnSpPr>
        <xdr:cNvPr id="702" name="直線コネクタ 701"/>
        <xdr:cNvCxnSpPr/>
      </xdr:nvCxnSpPr>
      <xdr:spPr>
        <a:xfrm flipV="1">
          <a:off x="15481300" y="16902471"/>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110818</xdr:rowOff>
    </xdr:from>
    <xdr:to>
      <xdr:col>81</xdr:col>
      <xdr:colOff>50800</xdr:colOff>
      <xdr:row>98</xdr:row>
      <xdr:rowOff>119639</xdr:rowOff>
    </xdr:to>
    <xdr:cxnSp macro="">
      <xdr:nvCxnSpPr>
        <xdr:cNvPr id="705" name="直線コネクタ 704"/>
        <xdr:cNvCxnSpPr/>
      </xdr:nvCxnSpPr>
      <xdr:spPr>
        <a:xfrm flipV="1">
          <a:off x="14592300" y="16912918"/>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119639</xdr:rowOff>
    </xdr:from>
    <xdr:to>
      <xdr:col>76</xdr:col>
      <xdr:colOff>114300</xdr:colOff>
      <xdr:row>98</xdr:row>
      <xdr:rowOff>125368</xdr:rowOff>
    </xdr:to>
    <xdr:cxnSp macro="">
      <xdr:nvCxnSpPr>
        <xdr:cNvPr id="708" name="直線コネクタ 707"/>
        <xdr:cNvCxnSpPr/>
      </xdr:nvCxnSpPr>
      <xdr:spPr>
        <a:xfrm flipV="1">
          <a:off x="13703300" y="16921739"/>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114793</xdr:rowOff>
    </xdr:from>
    <xdr:to>
      <xdr:col>71</xdr:col>
      <xdr:colOff>177800</xdr:colOff>
      <xdr:row>98</xdr:row>
      <xdr:rowOff>125368</xdr:rowOff>
    </xdr:to>
    <xdr:cxnSp macro="">
      <xdr:nvCxnSpPr>
        <xdr:cNvPr id="711" name="直線コネクタ 710"/>
        <xdr:cNvCxnSpPr/>
      </xdr:nvCxnSpPr>
      <xdr:spPr>
        <a:xfrm>
          <a:off x="12814300" y="16916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49571</xdr:rowOff>
    </xdr:from>
    <xdr:to>
      <xdr:col>85</xdr:col>
      <xdr:colOff>177800</xdr:colOff>
      <xdr:row>98</xdr:row>
      <xdr:rowOff>151171</xdr:rowOff>
    </xdr:to>
    <xdr:sp macro="" textlink="">
      <xdr:nvSpPr>
        <xdr:cNvPr id="721" name="楕円 720"/>
        <xdr:cNvSpPr/>
      </xdr:nvSpPr>
      <xdr:spPr>
        <a:xfrm>
          <a:off x="16268700" y="168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135948</xdr:rowOff>
    </xdr:from>
    <xdr:ext cx="534377" cy="259045"/>
    <xdr:sp macro="" textlink="">
      <xdr:nvSpPr>
        <xdr:cNvPr id="722" name="公債費該当値テキスト"/>
        <xdr:cNvSpPr txBox="1"/>
      </xdr:nvSpPr>
      <xdr:spPr>
        <a:xfrm>
          <a:off x="16370300" y="1676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60018</xdr:rowOff>
    </xdr:from>
    <xdr:to>
      <xdr:col>81</xdr:col>
      <xdr:colOff>101600</xdr:colOff>
      <xdr:row>98</xdr:row>
      <xdr:rowOff>161618</xdr:rowOff>
    </xdr:to>
    <xdr:sp macro="" textlink="">
      <xdr:nvSpPr>
        <xdr:cNvPr id="723" name="楕円 722"/>
        <xdr:cNvSpPr/>
      </xdr:nvSpPr>
      <xdr:spPr>
        <a:xfrm>
          <a:off x="15430500" y="168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152745</xdr:rowOff>
    </xdr:from>
    <xdr:ext cx="534377" cy="259045"/>
    <xdr:sp macro="" textlink="">
      <xdr:nvSpPr>
        <xdr:cNvPr id="724" name="テキスト ボックス 723"/>
        <xdr:cNvSpPr txBox="1"/>
      </xdr:nvSpPr>
      <xdr:spPr>
        <a:xfrm>
          <a:off x="15214111" y="169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68839</xdr:rowOff>
    </xdr:from>
    <xdr:to>
      <xdr:col>76</xdr:col>
      <xdr:colOff>165100</xdr:colOff>
      <xdr:row>98</xdr:row>
      <xdr:rowOff>170439</xdr:rowOff>
    </xdr:to>
    <xdr:sp macro="" textlink="">
      <xdr:nvSpPr>
        <xdr:cNvPr id="725" name="楕円 724"/>
        <xdr:cNvSpPr/>
      </xdr:nvSpPr>
      <xdr:spPr>
        <a:xfrm>
          <a:off x="14541500" y="16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161566</xdr:rowOff>
    </xdr:from>
    <xdr:ext cx="534377" cy="259045"/>
    <xdr:sp macro="" textlink="">
      <xdr:nvSpPr>
        <xdr:cNvPr id="726" name="テキスト ボックス 725"/>
        <xdr:cNvSpPr txBox="1"/>
      </xdr:nvSpPr>
      <xdr:spPr>
        <a:xfrm>
          <a:off x="14325111" y="169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74568</xdr:rowOff>
    </xdr:from>
    <xdr:to>
      <xdr:col>72</xdr:col>
      <xdr:colOff>38100</xdr:colOff>
      <xdr:row>99</xdr:row>
      <xdr:rowOff>4718</xdr:rowOff>
    </xdr:to>
    <xdr:sp macro="" textlink="">
      <xdr:nvSpPr>
        <xdr:cNvPr id="727" name="楕円 726"/>
        <xdr:cNvSpPr/>
      </xdr:nvSpPr>
      <xdr:spPr>
        <a:xfrm>
          <a:off x="13652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167295</xdr:rowOff>
    </xdr:from>
    <xdr:ext cx="534377" cy="259045"/>
    <xdr:sp macro="" textlink="">
      <xdr:nvSpPr>
        <xdr:cNvPr id="728" name="テキスト ボックス 727"/>
        <xdr:cNvSpPr txBox="1"/>
      </xdr:nvSpPr>
      <xdr:spPr>
        <a:xfrm>
          <a:off x="13436111" y="169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63993</xdr:rowOff>
    </xdr:from>
    <xdr:to>
      <xdr:col>67</xdr:col>
      <xdr:colOff>101600</xdr:colOff>
      <xdr:row>98</xdr:row>
      <xdr:rowOff>165593</xdr:rowOff>
    </xdr:to>
    <xdr:sp macro="" textlink="">
      <xdr:nvSpPr>
        <xdr:cNvPr id="729" name="楕円 728"/>
        <xdr:cNvSpPr/>
      </xdr:nvSpPr>
      <xdr:spPr>
        <a:xfrm>
          <a:off x="12763500" y="168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156720</xdr:rowOff>
    </xdr:from>
    <xdr:ext cx="534377" cy="259045"/>
    <xdr:sp macro="" textlink="">
      <xdr:nvSpPr>
        <xdr:cNvPr id="730" name="テキスト ボックス 729"/>
        <xdr:cNvSpPr txBox="1"/>
      </xdr:nvSpPr>
      <xdr:spPr>
        <a:xfrm>
          <a:off x="12547111" y="169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歳出決算総額は、住民一人当たり４７３，０３２円となっている。類似団体平均と比較しても一人当たりコストが低い状況となっている。</a:t>
          </a:r>
        </a:p>
        <a:p>
          <a:r>
            <a:rPr kumimoji="1" lang="ja-JP" altLang="en-US" sz="1200">
              <a:latin typeface="ＭＳ Ｐゴシック" panose="020B0600070205080204" pitchFamily="50" charset="-128"/>
              <a:ea typeface="ＭＳ Ｐゴシック" panose="020B0600070205080204" pitchFamily="50" charset="-128"/>
            </a:rPr>
            <a:t>　総務費は、住民一人当たり４，２５９円増額しているが、市役所本庁舎改修工事の関連の施設維持管理工事費の大幅な増加や情報機器整備委託料の皆増等が要因となっている。民生費は、住民一人当たり２２，６５２円の減額となっており、子育て世帯臨時特別給付金及び保育所等施設整備補助金の減等が要因となっている。消防費は、住民一人当たり５，２０６円の減額となっており、高機能消防指令センターシステム整備事業の完了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合併以降、財政調整基金繰入金に依存した予算編成が課題となっていたが、平成１９年度から繰入額を抑制していき、国の経済対策による地方交付税増や地域活性化交付金等の効果により、平成２１・２２・２３年度は繰入をゼロに抑制することができた。平成２４年度は災害発生等に伴う歳出増により財政調整基金の取崩しを行ったが、行革効果等により再び平成２５・２６・２７年度と繰入をゼロに抑制することができた。しかし、平成２８年度以降は大規模事業に伴う普通建設事業費、施設の老朽化に伴う維持補修費、少子高齢化に伴う扶助費の増等により財政調整基金の取崩しを行っている。前年度に比べ標準財政規模に対する割合は３．７ポイント増となっている。今後も、事務事業の見直しや統廃合などの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平成１９年度以降、全ての会計において黒字となっている。</a:t>
          </a:r>
        </a:p>
        <a:p>
          <a:r>
            <a:rPr kumimoji="1" lang="ja-JP" altLang="en-US" sz="1200">
              <a:latin typeface="ＭＳ ゴシック" pitchFamily="49" charset="-128"/>
              <a:ea typeface="ＭＳ ゴシック" pitchFamily="49" charset="-128"/>
            </a:rPr>
            <a:t>　令和２年度から公営企業会計に移行した下水道事業においては、未普及地域の整備推進に伴い、今後も一般会計からの繰入金の増加が懸念されていることから、持続可能な経営の健全化を図ることが急務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8"/>
      <c r="DK1" s="178"/>
      <c r="DL1" s="178"/>
      <c r="DM1" s="178"/>
      <c r="DN1" s="178"/>
      <c r="DO1" s="178"/>
    </row>
    <row r="2" spans="1:119" ht="24" thickBot="1" x14ac:dyDescent="0.25">
      <c r="B2" s="179" t="s">
        <v>82</v>
      </c>
      <c r="C2" s="179"/>
      <c r="D2" s="180"/>
    </row>
    <row r="3" spans="1:119" ht="18.75" customHeight="1" thickBot="1" x14ac:dyDescent="0.25">
      <c r="A3" s="178"/>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78"/>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21935938</v>
      </c>
      <c r="BO4" s="449"/>
      <c r="BP4" s="449"/>
      <c r="BQ4" s="449"/>
      <c r="BR4" s="449"/>
      <c r="BS4" s="449"/>
      <c r="BT4" s="449"/>
      <c r="BU4" s="450"/>
      <c r="BV4" s="448">
        <v>23038430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9.6999999999999993</v>
      </c>
      <c r="CU4" s="589"/>
      <c r="CV4" s="589"/>
      <c r="CW4" s="589"/>
      <c r="CX4" s="589"/>
      <c r="CY4" s="589"/>
      <c r="CZ4" s="589"/>
      <c r="DA4" s="590"/>
      <c r="DB4" s="588">
        <v>10.199999999999999</v>
      </c>
      <c r="DC4" s="589"/>
      <c r="DD4" s="589"/>
      <c r="DE4" s="589"/>
      <c r="DF4" s="589"/>
      <c r="DG4" s="589"/>
      <c r="DH4" s="589"/>
      <c r="DI4" s="590"/>
    </row>
    <row r="5" spans="1:119" ht="18.75" customHeight="1" x14ac:dyDescent="0.2">
      <c r="A5" s="178"/>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20525812</v>
      </c>
      <c r="BO5" s="420"/>
      <c r="BP5" s="420"/>
      <c r="BQ5" s="420"/>
      <c r="BR5" s="420"/>
      <c r="BS5" s="420"/>
      <c r="BT5" s="420"/>
      <c r="BU5" s="421"/>
      <c r="BV5" s="419">
        <v>21600677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89.2</v>
      </c>
      <c r="CU5" s="417"/>
      <c r="CV5" s="417"/>
      <c r="CW5" s="417"/>
      <c r="CX5" s="417"/>
      <c r="CY5" s="417"/>
      <c r="CZ5" s="417"/>
      <c r="DA5" s="418"/>
      <c r="DB5" s="416">
        <v>86.2</v>
      </c>
      <c r="DC5" s="417"/>
      <c r="DD5" s="417"/>
      <c r="DE5" s="417"/>
      <c r="DF5" s="417"/>
      <c r="DG5" s="417"/>
      <c r="DH5" s="417"/>
      <c r="DI5" s="418"/>
    </row>
    <row r="6" spans="1:119" ht="18.75" customHeight="1" x14ac:dyDescent="0.2">
      <c r="A6" s="178"/>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1410126</v>
      </c>
      <c r="BO6" s="420"/>
      <c r="BP6" s="420"/>
      <c r="BQ6" s="420"/>
      <c r="BR6" s="420"/>
      <c r="BS6" s="420"/>
      <c r="BT6" s="420"/>
      <c r="BU6" s="421"/>
      <c r="BV6" s="419">
        <v>1437753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90.5</v>
      </c>
      <c r="CU6" s="563"/>
      <c r="CV6" s="563"/>
      <c r="CW6" s="563"/>
      <c r="CX6" s="563"/>
      <c r="CY6" s="563"/>
      <c r="CZ6" s="563"/>
      <c r="DA6" s="564"/>
      <c r="DB6" s="562">
        <v>90.7</v>
      </c>
      <c r="DC6" s="563"/>
      <c r="DD6" s="563"/>
      <c r="DE6" s="563"/>
      <c r="DF6" s="563"/>
      <c r="DG6" s="563"/>
      <c r="DH6" s="563"/>
      <c r="DI6" s="564"/>
    </row>
    <row r="7" spans="1:119" ht="18.75" customHeight="1" x14ac:dyDescent="0.2">
      <c r="A7" s="178"/>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155553</v>
      </c>
      <c r="BO7" s="420"/>
      <c r="BP7" s="420"/>
      <c r="BQ7" s="420"/>
      <c r="BR7" s="420"/>
      <c r="BS7" s="420"/>
      <c r="BT7" s="420"/>
      <c r="BU7" s="421"/>
      <c r="BV7" s="419">
        <v>98059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12868489</v>
      </c>
      <c r="CU7" s="420"/>
      <c r="CV7" s="420"/>
      <c r="CW7" s="420"/>
      <c r="CX7" s="420"/>
      <c r="CY7" s="420"/>
      <c r="CZ7" s="420"/>
      <c r="DA7" s="421"/>
      <c r="DB7" s="419">
        <v>13104072</v>
      </c>
      <c r="DC7" s="420"/>
      <c r="DD7" s="420"/>
      <c r="DE7" s="420"/>
      <c r="DF7" s="420"/>
      <c r="DG7" s="420"/>
      <c r="DH7" s="420"/>
      <c r="DI7" s="421"/>
    </row>
    <row r="8" spans="1:119" ht="18.75" customHeight="1" thickBot="1" x14ac:dyDescent="0.25">
      <c r="A8" s="178"/>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1254573</v>
      </c>
      <c r="BO8" s="420"/>
      <c r="BP8" s="420"/>
      <c r="BQ8" s="420"/>
      <c r="BR8" s="420"/>
      <c r="BS8" s="420"/>
      <c r="BT8" s="420"/>
      <c r="BU8" s="421"/>
      <c r="BV8" s="419">
        <v>1339694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0.44</v>
      </c>
      <c r="CU8" s="523"/>
      <c r="CV8" s="523"/>
      <c r="CW8" s="523"/>
      <c r="CX8" s="523"/>
      <c r="CY8" s="523"/>
      <c r="CZ8" s="523"/>
      <c r="DA8" s="524"/>
      <c r="DB8" s="522">
        <v>0.45</v>
      </c>
      <c r="DC8" s="523"/>
      <c r="DD8" s="523"/>
      <c r="DE8" s="523"/>
      <c r="DF8" s="523"/>
      <c r="DG8" s="523"/>
      <c r="DH8" s="523"/>
      <c r="DI8" s="524"/>
    </row>
    <row r="9" spans="1:119" ht="18.75" customHeight="1" thickBot="1" x14ac:dyDescent="0.25">
      <c r="A9" s="178"/>
      <c r="B9" s="551" t="s">
        <v>114</v>
      </c>
      <c r="C9" s="552"/>
      <c r="D9" s="552"/>
      <c r="E9" s="552"/>
      <c r="F9" s="552"/>
      <c r="G9" s="552"/>
      <c r="H9" s="552"/>
      <c r="I9" s="552"/>
      <c r="J9" s="552"/>
      <c r="K9" s="470"/>
      <c r="L9" s="553" t="s">
        <v>115</v>
      </c>
      <c r="M9" s="554"/>
      <c r="N9" s="554"/>
      <c r="O9" s="554"/>
      <c r="P9" s="554"/>
      <c r="Q9" s="555"/>
      <c r="R9" s="556">
        <v>42661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95</v>
      </c>
      <c r="AV9" s="478"/>
      <c r="AW9" s="478"/>
      <c r="AX9" s="478"/>
      <c r="AY9" s="433" t="s">
        <v>118</v>
      </c>
      <c r="AZ9" s="434"/>
      <c r="BA9" s="434"/>
      <c r="BB9" s="434"/>
      <c r="BC9" s="434"/>
      <c r="BD9" s="434"/>
      <c r="BE9" s="434"/>
      <c r="BF9" s="434"/>
      <c r="BG9" s="434"/>
      <c r="BH9" s="434"/>
      <c r="BI9" s="434"/>
      <c r="BJ9" s="434"/>
      <c r="BK9" s="434"/>
      <c r="BL9" s="434"/>
      <c r="BM9" s="435"/>
      <c r="BN9" s="419">
        <v>-85121</v>
      </c>
      <c r="BO9" s="420"/>
      <c r="BP9" s="420"/>
      <c r="BQ9" s="420"/>
      <c r="BR9" s="420"/>
      <c r="BS9" s="420"/>
      <c r="BT9" s="420"/>
      <c r="BU9" s="421"/>
      <c r="BV9" s="419">
        <v>-178335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14.6</v>
      </c>
      <c r="CU9" s="417"/>
      <c r="CV9" s="417"/>
      <c r="CW9" s="417"/>
      <c r="CX9" s="417"/>
      <c r="CY9" s="417"/>
      <c r="CZ9" s="417"/>
      <c r="DA9" s="418"/>
      <c r="DB9" s="416">
        <v>13.7</v>
      </c>
      <c r="DC9" s="417"/>
      <c r="DD9" s="417"/>
      <c r="DE9" s="417"/>
      <c r="DF9" s="417"/>
      <c r="DG9" s="417"/>
      <c r="DH9" s="417"/>
      <c r="DI9" s="418"/>
    </row>
    <row r="10" spans="1:119" ht="18.75" customHeight="1" thickBot="1" x14ac:dyDescent="0.25">
      <c r="A10" s="178"/>
      <c r="B10" s="551"/>
      <c r="C10" s="552"/>
      <c r="D10" s="552"/>
      <c r="E10" s="552"/>
      <c r="F10" s="552"/>
      <c r="G10" s="552"/>
      <c r="H10" s="552"/>
      <c r="I10" s="552"/>
      <c r="J10" s="552"/>
      <c r="K10" s="470"/>
      <c r="L10" s="375" t="s">
        <v>120</v>
      </c>
      <c r="M10" s="376"/>
      <c r="N10" s="376"/>
      <c r="O10" s="376"/>
      <c r="P10" s="376"/>
      <c r="Q10" s="377"/>
      <c r="R10" s="372">
        <v>43214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4583</v>
      </c>
      <c r="BO10" s="420"/>
      <c r="BP10" s="420"/>
      <c r="BQ10" s="420"/>
      <c r="BR10" s="420"/>
      <c r="BS10" s="420"/>
      <c r="BT10" s="420"/>
      <c r="BU10" s="421"/>
      <c r="BV10" s="419">
        <v>4181</v>
      </c>
      <c r="BW10" s="420"/>
      <c r="BX10" s="420"/>
      <c r="BY10" s="420"/>
      <c r="BZ10" s="420"/>
      <c r="CA10" s="420"/>
      <c r="CB10" s="420"/>
      <c r="CC10" s="421"/>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78"/>
      <c r="B12" s="525" t="s">
        <v>132</v>
      </c>
      <c r="C12" s="526"/>
      <c r="D12" s="526"/>
      <c r="E12" s="526"/>
      <c r="F12" s="526"/>
      <c r="G12" s="526"/>
      <c r="H12" s="526"/>
      <c r="I12" s="526"/>
      <c r="J12" s="526"/>
      <c r="K12" s="527"/>
      <c r="L12" s="534" t="s">
        <v>133</v>
      </c>
      <c r="M12" s="535"/>
      <c r="N12" s="535"/>
      <c r="O12" s="535"/>
      <c r="P12" s="535"/>
      <c r="Q12" s="536"/>
      <c r="R12" s="537">
        <v>43392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95</v>
      </c>
      <c r="AV12" s="478"/>
      <c r="AW12" s="478"/>
      <c r="AX12" s="478"/>
      <c r="AY12" s="433" t="s">
        <v>137</v>
      </c>
      <c r="AZ12" s="434"/>
      <c r="BA12" s="434"/>
      <c r="BB12" s="434"/>
      <c r="BC12" s="434"/>
      <c r="BD12" s="434"/>
      <c r="BE12" s="434"/>
      <c r="BF12" s="434"/>
      <c r="BG12" s="434"/>
      <c r="BH12" s="434"/>
      <c r="BI12" s="434"/>
      <c r="BJ12" s="434"/>
      <c r="BK12" s="434"/>
      <c r="BL12" s="434"/>
      <c r="BM12" s="435"/>
      <c r="BN12" s="419">
        <v>673136</v>
      </c>
      <c r="BO12" s="420"/>
      <c r="BP12" s="420"/>
      <c r="BQ12" s="420"/>
      <c r="BR12" s="420"/>
      <c r="BS12" s="420"/>
      <c r="BT12" s="420"/>
      <c r="BU12" s="421"/>
      <c r="BV12" s="419">
        <v>577480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78"/>
      <c r="B13" s="528"/>
      <c r="C13" s="529"/>
      <c r="D13" s="529"/>
      <c r="E13" s="529"/>
      <c r="F13" s="529"/>
      <c r="G13" s="529"/>
      <c r="H13" s="529"/>
      <c r="I13" s="529"/>
      <c r="J13" s="529"/>
      <c r="K13" s="530"/>
      <c r="L13" s="187"/>
      <c r="M13" s="503" t="s">
        <v>139</v>
      </c>
      <c r="N13" s="504"/>
      <c r="O13" s="504"/>
      <c r="P13" s="504"/>
      <c r="Q13" s="505"/>
      <c r="R13" s="506">
        <v>42855</v>
      </c>
      <c r="S13" s="507"/>
      <c r="T13" s="507"/>
      <c r="U13" s="507"/>
      <c r="V13" s="508"/>
      <c r="W13" s="509" t="s">
        <v>140</v>
      </c>
      <c r="X13" s="405"/>
      <c r="Y13" s="405"/>
      <c r="Z13" s="405"/>
      <c r="AA13" s="405"/>
      <c r="AB13" s="406"/>
      <c r="AC13" s="372">
        <v>1623</v>
      </c>
      <c r="AD13" s="373"/>
      <c r="AE13" s="373"/>
      <c r="AF13" s="373"/>
      <c r="AG13" s="374"/>
      <c r="AH13" s="372">
        <v>1978</v>
      </c>
      <c r="AI13" s="373"/>
      <c r="AJ13" s="373"/>
      <c r="AK13" s="373"/>
      <c r="AL13" s="432"/>
      <c r="AM13" s="476" t="s">
        <v>141</v>
      </c>
      <c r="AN13" s="376"/>
      <c r="AO13" s="376"/>
      <c r="AP13" s="376"/>
      <c r="AQ13" s="376"/>
      <c r="AR13" s="376"/>
      <c r="AS13" s="376"/>
      <c r="AT13" s="377"/>
      <c r="AU13" s="477" t="s">
        <v>122</v>
      </c>
      <c r="AV13" s="478"/>
      <c r="AW13" s="478"/>
      <c r="AX13" s="478"/>
      <c r="AY13" s="433" t="s">
        <v>142</v>
      </c>
      <c r="AZ13" s="434"/>
      <c r="BA13" s="434"/>
      <c r="BB13" s="434"/>
      <c r="BC13" s="434"/>
      <c r="BD13" s="434"/>
      <c r="BE13" s="434"/>
      <c r="BF13" s="434"/>
      <c r="BG13" s="434"/>
      <c r="BH13" s="434"/>
      <c r="BI13" s="434"/>
      <c r="BJ13" s="434"/>
      <c r="BK13" s="434"/>
      <c r="BL13" s="434"/>
      <c r="BM13" s="435"/>
      <c r="BN13" s="419">
        <v>-753674</v>
      </c>
      <c r="BO13" s="420"/>
      <c r="BP13" s="420"/>
      <c r="BQ13" s="420"/>
      <c r="BR13" s="420"/>
      <c r="BS13" s="420"/>
      <c r="BT13" s="420"/>
      <c r="BU13" s="421"/>
      <c r="BV13" s="419">
        <v>-751634</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7.6</v>
      </c>
      <c r="CU13" s="417"/>
      <c r="CV13" s="417"/>
      <c r="CW13" s="417"/>
      <c r="CX13" s="417"/>
      <c r="CY13" s="417"/>
      <c r="CZ13" s="417"/>
      <c r="DA13" s="418"/>
      <c r="DB13" s="416">
        <v>7.2</v>
      </c>
      <c r="DC13" s="417"/>
      <c r="DD13" s="417"/>
      <c r="DE13" s="417"/>
      <c r="DF13" s="417"/>
      <c r="DG13" s="417"/>
      <c r="DH13" s="417"/>
      <c r="DI13" s="418"/>
    </row>
    <row r="14" spans="1:119" ht="18.75" customHeight="1" thickBot="1" x14ac:dyDescent="0.25">
      <c r="A14" s="178"/>
      <c r="B14" s="528"/>
      <c r="C14" s="529"/>
      <c r="D14" s="529"/>
      <c r="E14" s="529"/>
      <c r="F14" s="529"/>
      <c r="G14" s="529"/>
      <c r="H14" s="529"/>
      <c r="I14" s="529"/>
      <c r="J14" s="529"/>
      <c r="K14" s="530"/>
      <c r="L14" s="493" t="s">
        <v>144</v>
      </c>
      <c r="M14" s="546"/>
      <c r="N14" s="546"/>
      <c r="O14" s="546"/>
      <c r="P14" s="546"/>
      <c r="Q14" s="547"/>
      <c r="R14" s="506">
        <v>43602</v>
      </c>
      <c r="S14" s="507"/>
      <c r="T14" s="507"/>
      <c r="U14" s="507"/>
      <c r="V14" s="508"/>
      <c r="W14" s="510"/>
      <c r="X14" s="408"/>
      <c r="Y14" s="408"/>
      <c r="Z14" s="408"/>
      <c r="AA14" s="408"/>
      <c r="AB14" s="409"/>
      <c r="AC14" s="499">
        <v>8.1</v>
      </c>
      <c r="AD14" s="500"/>
      <c r="AE14" s="500"/>
      <c r="AF14" s="500"/>
      <c r="AG14" s="501"/>
      <c r="AH14" s="499">
        <v>9.6999999999999993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146</v>
      </c>
      <c r="DC14" s="517"/>
      <c r="DD14" s="517"/>
      <c r="DE14" s="517"/>
      <c r="DF14" s="517"/>
      <c r="DG14" s="517"/>
      <c r="DH14" s="517"/>
      <c r="DI14" s="518"/>
    </row>
    <row r="15" spans="1:119" ht="18.75" customHeight="1" x14ac:dyDescent="0.2">
      <c r="A15" s="178"/>
      <c r="B15" s="528"/>
      <c r="C15" s="529"/>
      <c r="D15" s="529"/>
      <c r="E15" s="529"/>
      <c r="F15" s="529"/>
      <c r="G15" s="529"/>
      <c r="H15" s="529"/>
      <c r="I15" s="529"/>
      <c r="J15" s="529"/>
      <c r="K15" s="530"/>
      <c r="L15" s="187"/>
      <c r="M15" s="503" t="s">
        <v>147</v>
      </c>
      <c r="N15" s="504"/>
      <c r="O15" s="504"/>
      <c r="P15" s="504"/>
      <c r="Q15" s="505"/>
      <c r="R15" s="506">
        <v>43099</v>
      </c>
      <c r="S15" s="507"/>
      <c r="T15" s="507"/>
      <c r="U15" s="507"/>
      <c r="V15" s="508"/>
      <c r="W15" s="509" t="s">
        <v>148</v>
      </c>
      <c r="X15" s="405"/>
      <c r="Y15" s="405"/>
      <c r="Z15" s="405"/>
      <c r="AA15" s="405"/>
      <c r="AB15" s="406"/>
      <c r="AC15" s="372">
        <v>5895</v>
      </c>
      <c r="AD15" s="373"/>
      <c r="AE15" s="373"/>
      <c r="AF15" s="373"/>
      <c r="AG15" s="374"/>
      <c r="AH15" s="372">
        <v>5954</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5066749</v>
      </c>
      <c r="BO15" s="449"/>
      <c r="BP15" s="449"/>
      <c r="BQ15" s="449"/>
      <c r="BR15" s="449"/>
      <c r="BS15" s="449"/>
      <c r="BT15" s="449"/>
      <c r="BU15" s="450"/>
      <c r="BV15" s="448">
        <v>4782239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29.4</v>
      </c>
      <c r="AD16" s="500"/>
      <c r="AE16" s="500"/>
      <c r="AF16" s="500"/>
      <c r="AG16" s="501"/>
      <c r="AH16" s="499">
        <v>29.1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11427230</v>
      </c>
      <c r="BO16" s="420"/>
      <c r="BP16" s="420"/>
      <c r="BQ16" s="420"/>
      <c r="BR16" s="420"/>
      <c r="BS16" s="420"/>
      <c r="BT16" s="420"/>
      <c r="BU16" s="421"/>
      <c r="BV16" s="419">
        <v>11261101</v>
      </c>
      <c r="BW16" s="420"/>
      <c r="BX16" s="420"/>
      <c r="BY16" s="420"/>
      <c r="BZ16" s="420"/>
      <c r="CA16" s="420"/>
      <c r="CB16" s="420"/>
      <c r="CC16" s="421"/>
      <c r="CD16" s="191"/>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8"/>
      <c r="B17" s="531"/>
      <c r="C17" s="532"/>
      <c r="D17" s="532"/>
      <c r="E17" s="532"/>
      <c r="F17" s="532"/>
      <c r="G17" s="532"/>
      <c r="H17" s="532"/>
      <c r="I17" s="532"/>
      <c r="J17" s="532"/>
      <c r="K17" s="533"/>
      <c r="L17" s="192"/>
      <c r="M17" s="512" t="s">
        <v>154</v>
      </c>
      <c r="N17" s="513"/>
      <c r="O17" s="513"/>
      <c r="P17" s="513"/>
      <c r="Q17" s="514"/>
      <c r="R17" s="496" t="s">
        <v>155</v>
      </c>
      <c r="S17" s="497"/>
      <c r="T17" s="497"/>
      <c r="U17" s="497"/>
      <c r="V17" s="498"/>
      <c r="W17" s="509" t="s">
        <v>156</v>
      </c>
      <c r="X17" s="405"/>
      <c r="Y17" s="405"/>
      <c r="Z17" s="405"/>
      <c r="AA17" s="405"/>
      <c r="AB17" s="406"/>
      <c r="AC17" s="372">
        <v>12503</v>
      </c>
      <c r="AD17" s="373"/>
      <c r="AE17" s="373"/>
      <c r="AF17" s="373"/>
      <c r="AG17" s="374"/>
      <c r="AH17" s="372">
        <v>12512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6324124</v>
      </c>
      <c r="BO17" s="420"/>
      <c r="BP17" s="420"/>
      <c r="BQ17" s="420"/>
      <c r="BR17" s="420"/>
      <c r="BS17" s="420"/>
      <c r="BT17" s="420"/>
      <c r="BU17" s="421"/>
      <c r="BV17" s="419">
        <v>5962296</v>
      </c>
      <c r="BW17" s="420"/>
      <c r="BX17" s="420"/>
      <c r="BY17" s="420"/>
      <c r="BZ17" s="420"/>
      <c r="CA17" s="420"/>
      <c r="CB17" s="420"/>
      <c r="CC17" s="421"/>
      <c r="CD17" s="191"/>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8"/>
      <c r="B18" s="469" t="s">
        <v>158</v>
      </c>
      <c r="C18" s="470"/>
      <c r="D18" s="470"/>
      <c r="E18" s="471"/>
      <c r="F18" s="471"/>
      <c r="G18" s="471"/>
      <c r="H18" s="471"/>
      <c r="I18" s="471"/>
      <c r="J18" s="471"/>
      <c r="K18" s="471"/>
      <c r="L18" s="472">
        <v>209.36</v>
      </c>
      <c r="M18" s="472"/>
      <c r="N18" s="472"/>
      <c r="O18" s="472"/>
      <c r="P18" s="472"/>
      <c r="Q18" s="472"/>
      <c r="R18" s="473"/>
      <c r="S18" s="473"/>
      <c r="T18" s="473"/>
      <c r="U18" s="473"/>
      <c r="V18" s="474"/>
      <c r="W18" s="490"/>
      <c r="X18" s="491"/>
      <c r="Y18" s="491"/>
      <c r="Z18" s="491"/>
      <c r="AA18" s="491"/>
      <c r="AB18" s="515"/>
      <c r="AC18" s="389">
        <v>62.4</v>
      </c>
      <c r="AD18" s="390"/>
      <c r="AE18" s="390"/>
      <c r="AF18" s="390"/>
      <c r="AG18" s="475"/>
      <c r="AH18" s="389">
        <v>61.2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11662132</v>
      </c>
      <c r="BO18" s="420"/>
      <c r="BP18" s="420"/>
      <c r="BQ18" s="420"/>
      <c r="BR18" s="420"/>
      <c r="BS18" s="420"/>
      <c r="BT18" s="420"/>
      <c r="BU18" s="421"/>
      <c r="BV18" s="419">
        <v>11681907</v>
      </c>
      <c r="BW18" s="420"/>
      <c r="BX18" s="420"/>
      <c r="BY18" s="420"/>
      <c r="BZ18" s="420"/>
      <c r="CA18" s="420"/>
      <c r="CB18" s="420"/>
      <c r="CC18" s="421"/>
      <c r="CD18" s="191"/>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8"/>
      <c r="B19" s="469" t="s">
        <v>160</v>
      </c>
      <c r="C19" s="470"/>
      <c r="D19" s="470"/>
      <c r="E19" s="471"/>
      <c r="F19" s="471"/>
      <c r="G19" s="471"/>
      <c r="H19" s="471"/>
      <c r="I19" s="471"/>
      <c r="J19" s="471"/>
      <c r="K19" s="471"/>
      <c r="L19" s="479">
        <v>204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15473607</v>
      </c>
      <c r="BO19" s="420"/>
      <c r="BP19" s="420"/>
      <c r="BQ19" s="420"/>
      <c r="BR19" s="420"/>
      <c r="BS19" s="420"/>
      <c r="BT19" s="420"/>
      <c r="BU19" s="421"/>
      <c r="BV19" s="419">
        <v>15600282</v>
      </c>
      <c r="BW19" s="420"/>
      <c r="BX19" s="420"/>
      <c r="BY19" s="420"/>
      <c r="BZ19" s="420"/>
      <c r="CA19" s="420"/>
      <c r="CB19" s="420"/>
      <c r="CC19" s="421"/>
      <c r="CD19" s="191"/>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8"/>
      <c r="B20" s="469" t="s">
        <v>162</v>
      </c>
      <c r="C20" s="470"/>
      <c r="D20" s="470"/>
      <c r="E20" s="471"/>
      <c r="F20" s="471"/>
      <c r="G20" s="471"/>
      <c r="H20" s="471"/>
      <c r="I20" s="471"/>
      <c r="J20" s="471"/>
      <c r="K20" s="471"/>
      <c r="L20" s="479">
        <v>16439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1"/>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8"/>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1"/>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8"/>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18268299</v>
      </c>
      <c r="BO22" s="449"/>
      <c r="BP22" s="449"/>
      <c r="BQ22" s="449"/>
      <c r="BR22" s="449"/>
      <c r="BS22" s="449"/>
      <c r="BT22" s="449"/>
      <c r="BU22" s="450"/>
      <c r="BV22" s="448">
        <v>19399699</v>
      </c>
      <c r="BW22" s="449"/>
      <c r="BX22" s="449"/>
      <c r="BY22" s="449"/>
      <c r="BZ22" s="449"/>
      <c r="CA22" s="449"/>
      <c r="CB22" s="449"/>
      <c r="CC22" s="450"/>
      <c r="CD22" s="191"/>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8"/>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16358194</v>
      </c>
      <c r="BO23" s="420"/>
      <c r="BP23" s="420"/>
      <c r="BQ23" s="420"/>
      <c r="BR23" s="420"/>
      <c r="BS23" s="420"/>
      <c r="BT23" s="420"/>
      <c r="BU23" s="421"/>
      <c r="BV23" s="419">
        <v>17175972</v>
      </c>
      <c r="BW23" s="420"/>
      <c r="BX23" s="420"/>
      <c r="BY23" s="420"/>
      <c r="BZ23" s="420"/>
      <c r="CA23" s="420"/>
      <c r="CB23" s="420"/>
      <c r="CC23" s="421"/>
      <c r="CD23" s="191"/>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8"/>
      <c r="B24" s="398"/>
      <c r="C24" s="399"/>
      <c r="D24" s="400"/>
      <c r="E24" s="375" t="s">
        <v>172</v>
      </c>
      <c r="F24" s="376"/>
      <c r="G24" s="376"/>
      <c r="H24" s="376"/>
      <c r="I24" s="376"/>
      <c r="J24" s="376"/>
      <c r="K24" s="377"/>
      <c r="L24" s="372">
        <v>1</v>
      </c>
      <c r="M24" s="373"/>
      <c r="N24" s="373"/>
      <c r="O24" s="373"/>
      <c r="P24" s="374"/>
      <c r="Q24" s="372">
        <v>8900</v>
      </c>
      <c r="R24" s="373"/>
      <c r="S24" s="373"/>
      <c r="T24" s="373"/>
      <c r="U24" s="373"/>
      <c r="V24" s="374"/>
      <c r="W24" s="462"/>
      <c r="X24" s="399"/>
      <c r="Y24" s="400"/>
      <c r="Z24" s="375" t="s">
        <v>173</v>
      </c>
      <c r="AA24" s="376"/>
      <c r="AB24" s="376"/>
      <c r="AC24" s="376"/>
      <c r="AD24" s="376"/>
      <c r="AE24" s="376"/>
      <c r="AF24" s="376"/>
      <c r="AG24" s="377"/>
      <c r="AH24" s="372">
        <v>388</v>
      </c>
      <c r="AI24" s="373"/>
      <c r="AJ24" s="373"/>
      <c r="AK24" s="373"/>
      <c r="AL24" s="374"/>
      <c r="AM24" s="372">
        <v>1169820</v>
      </c>
      <c r="AN24" s="373"/>
      <c r="AO24" s="373"/>
      <c r="AP24" s="373"/>
      <c r="AQ24" s="373"/>
      <c r="AR24" s="374"/>
      <c r="AS24" s="372">
        <v>3015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10177240</v>
      </c>
      <c r="BO24" s="420"/>
      <c r="BP24" s="420"/>
      <c r="BQ24" s="420"/>
      <c r="BR24" s="420"/>
      <c r="BS24" s="420"/>
      <c r="BT24" s="420"/>
      <c r="BU24" s="421"/>
      <c r="BV24" s="419">
        <v>10709013</v>
      </c>
      <c r="BW24" s="420"/>
      <c r="BX24" s="420"/>
      <c r="BY24" s="420"/>
      <c r="BZ24" s="420"/>
      <c r="CA24" s="420"/>
      <c r="CB24" s="420"/>
      <c r="CC24" s="421"/>
      <c r="CD24" s="191"/>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8"/>
      <c r="B25" s="398"/>
      <c r="C25" s="399"/>
      <c r="D25" s="400"/>
      <c r="E25" s="375" t="s">
        <v>175</v>
      </c>
      <c r="F25" s="376"/>
      <c r="G25" s="376"/>
      <c r="H25" s="376"/>
      <c r="I25" s="376"/>
      <c r="J25" s="376"/>
      <c r="K25" s="377"/>
      <c r="L25" s="372">
        <v>2</v>
      </c>
      <c r="M25" s="373"/>
      <c r="N25" s="373"/>
      <c r="O25" s="373"/>
      <c r="P25" s="374"/>
      <c r="Q25" s="372">
        <v>7000</v>
      </c>
      <c r="R25" s="373"/>
      <c r="S25" s="373"/>
      <c r="T25" s="373"/>
      <c r="U25" s="373"/>
      <c r="V25" s="374"/>
      <c r="W25" s="462"/>
      <c r="X25" s="399"/>
      <c r="Y25" s="400"/>
      <c r="Z25" s="375" t="s">
        <v>176</v>
      </c>
      <c r="AA25" s="376"/>
      <c r="AB25" s="376"/>
      <c r="AC25" s="376"/>
      <c r="AD25" s="376"/>
      <c r="AE25" s="376"/>
      <c r="AF25" s="376"/>
      <c r="AG25" s="377"/>
      <c r="AH25" s="372">
        <v>79</v>
      </c>
      <c r="AI25" s="373"/>
      <c r="AJ25" s="373"/>
      <c r="AK25" s="373"/>
      <c r="AL25" s="374"/>
      <c r="AM25" s="372">
        <v>228784</v>
      </c>
      <c r="AN25" s="373"/>
      <c r="AO25" s="373"/>
      <c r="AP25" s="373"/>
      <c r="AQ25" s="373"/>
      <c r="AR25" s="374"/>
      <c r="AS25" s="372">
        <v>2896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3184916</v>
      </c>
      <c r="BO25" s="449"/>
      <c r="BP25" s="449"/>
      <c r="BQ25" s="449"/>
      <c r="BR25" s="449"/>
      <c r="BS25" s="449"/>
      <c r="BT25" s="449"/>
      <c r="BU25" s="450"/>
      <c r="BV25" s="448">
        <v>2715957</v>
      </c>
      <c r="BW25" s="449"/>
      <c r="BX25" s="449"/>
      <c r="BY25" s="449"/>
      <c r="BZ25" s="449"/>
      <c r="CA25" s="449"/>
      <c r="CB25" s="449"/>
      <c r="CC25" s="450"/>
      <c r="CD25" s="191"/>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8"/>
      <c r="B26" s="398"/>
      <c r="C26" s="399"/>
      <c r="D26" s="400"/>
      <c r="E26" s="375" t="s">
        <v>178</v>
      </c>
      <c r="F26" s="376"/>
      <c r="G26" s="376"/>
      <c r="H26" s="376"/>
      <c r="I26" s="376"/>
      <c r="J26" s="376"/>
      <c r="K26" s="377"/>
      <c r="L26" s="372">
        <v>1</v>
      </c>
      <c r="M26" s="373"/>
      <c r="N26" s="373"/>
      <c r="O26" s="373"/>
      <c r="P26" s="374"/>
      <c r="Q26" s="372">
        <v>6400</v>
      </c>
      <c r="R26" s="373"/>
      <c r="S26" s="373"/>
      <c r="T26" s="373"/>
      <c r="U26" s="373"/>
      <c r="V26" s="374"/>
      <c r="W26" s="462"/>
      <c r="X26" s="399"/>
      <c r="Y26" s="400"/>
      <c r="Z26" s="375" t="s">
        <v>179</v>
      </c>
      <c r="AA26" s="430"/>
      <c r="AB26" s="430"/>
      <c r="AC26" s="430"/>
      <c r="AD26" s="430"/>
      <c r="AE26" s="430"/>
      <c r="AF26" s="430"/>
      <c r="AG26" s="431"/>
      <c r="AH26" s="372">
        <v>21</v>
      </c>
      <c r="AI26" s="373"/>
      <c r="AJ26" s="373"/>
      <c r="AK26" s="373"/>
      <c r="AL26" s="374"/>
      <c r="AM26" s="372">
        <v>59976</v>
      </c>
      <c r="AN26" s="373"/>
      <c r="AO26" s="373"/>
      <c r="AP26" s="373"/>
      <c r="AQ26" s="373"/>
      <c r="AR26" s="374"/>
      <c r="AS26" s="372">
        <v>2856</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146</v>
      </c>
      <c r="BO26" s="420"/>
      <c r="BP26" s="420"/>
      <c r="BQ26" s="420"/>
      <c r="BR26" s="420"/>
      <c r="BS26" s="420"/>
      <c r="BT26" s="420"/>
      <c r="BU26" s="421"/>
      <c r="BV26" s="419" t="s">
        <v>146</v>
      </c>
      <c r="BW26" s="420"/>
      <c r="BX26" s="420"/>
      <c r="BY26" s="420"/>
      <c r="BZ26" s="420"/>
      <c r="CA26" s="420"/>
      <c r="CB26" s="420"/>
      <c r="CC26" s="421"/>
      <c r="CD26" s="191"/>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8"/>
      <c r="B27" s="398"/>
      <c r="C27" s="399"/>
      <c r="D27" s="400"/>
      <c r="E27" s="375" t="s">
        <v>181</v>
      </c>
      <c r="F27" s="376"/>
      <c r="G27" s="376"/>
      <c r="H27" s="376"/>
      <c r="I27" s="376"/>
      <c r="J27" s="376"/>
      <c r="K27" s="377"/>
      <c r="L27" s="372">
        <v>1</v>
      </c>
      <c r="M27" s="373"/>
      <c r="N27" s="373"/>
      <c r="O27" s="373"/>
      <c r="P27" s="374"/>
      <c r="Q27" s="372">
        <v>4550</v>
      </c>
      <c r="R27" s="373"/>
      <c r="S27" s="373"/>
      <c r="T27" s="373"/>
      <c r="U27" s="373"/>
      <c r="V27" s="374"/>
      <c r="W27" s="462"/>
      <c r="X27" s="399"/>
      <c r="Y27" s="400"/>
      <c r="Z27" s="375" t="s">
        <v>182</v>
      </c>
      <c r="AA27" s="376"/>
      <c r="AB27" s="376"/>
      <c r="AC27" s="376"/>
      <c r="AD27" s="376"/>
      <c r="AE27" s="376"/>
      <c r="AF27" s="376"/>
      <c r="AG27" s="377"/>
      <c r="AH27" s="372">
        <v>25</v>
      </c>
      <c r="AI27" s="373"/>
      <c r="AJ27" s="373"/>
      <c r="AK27" s="373"/>
      <c r="AL27" s="374"/>
      <c r="AM27" s="372">
        <v>65800</v>
      </c>
      <c r="AN27" s="373"/>
      <c r="AO27" s="373"/>
      <c r="AP27" s="373"/>
      <c r="AQ27" s="373"/>
      <c r="AR27" s="374"/>
      <c r="AS27" s="372">
        <v>2632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146</v>
      </c>
      <c r="BO27" s="454"/>
      <c r="BP27" s="454"/>
      <c r="BQ27" s="454"/>
      <c r="BR27" s="454"/>
      <c r="BS27" s="454"/>
      <c r="BT27" s="454"/>
      <c r="BU27" s="455"/>
      <c r="BV27" s="453" t="s">
        <v>146</v>
      </c>
      <c r="BW27" s="454"/>
      <c r="BX27" s="454"/>
      <c r="BY27" s="454"/>
      <c r="BZ27" s="454"/>
      <c r="CA27" s="454"/>
      <c r="CB27" s="454"/>
      <c r="CC27" s="455"/>
      <c r="CD27" s="193"/>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8"/>
      <c r="B28" s="398"/>
      <c r="C28" s="399"/>
      <c r="D28" s="400"/>
      <c r="E28" s="375" t="s">
        <v>184</v>
      </c>
      <c r="F28" s="376"/>
      <c r="G28" s="376"/>
      <c r="H28" s="376"/>
      <c r="I28" s="376"/>
      <c r="J28" s="376"/>
      <c r="K28" s="377"/>
      <c r="L28" s="372">
        <v>1</v>
      </c>
      <c r="M28" s="373"/>
      <c r="N28" s="373"/>
      <c r="O28" s="373"/>
      <c r="P28" s="374"/>
      <c r="Q28" s="372">
        <v>3800</v>
      </c>
      <c r="R28" s="373"/>
      <c r="S28" s="373"/>
      <c r="T28" s="373"/>
      <c r="U28" s="373"/>
      <c r="V28" s="374"/>
      <c r="W28" s="462"/>
      <c r="X28" s="399"/>
      <c r="Y28" s="400"/>
      <c r="Z28" s="375" t="s">
        <v>185</v>
      </c>
      <c r="AA28" s="376"/>
      <c r="AB28" s="376"/>
      <c r="AC28" s="376"/>
      <c r="AD28" s="376"/>
      <c r="AE28" s="376"/>
      <c r="AF28" s="376"/>
      <c r="AG28" s="377"/>
      <c r="AH28" s="372" t="s">
        <v>146</v>
      </c>
      <c r="AI28" s="373"/>
      <c r="AJ28" s="373"/>
      <c r="AK28" s="373"/>
      <c r="AL28" s="374"/>
      <c r="AM28" s="372" t="s">
        <v>146</v>
      </c>
      <c r="AN28" s="373"/>
      <c r="AO28" s="373"/>
      <c r="AP28" s="373"/>
      <c r="AQ28" s="373"/>
      <c r="AR28" s="374"/>
      <c r="AS28" s="372" t="s">
        <v>146</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6287856</v>
      </c>
      <c r="BO28" s="449"/>
      <c r="BP28" s="449"/>
      <c r="BQ28" s="449"/>
      <c r="BR28" s="449"/>
      <c r="BS28" s="449"/>
      <c r="BT28" s="449"/>
      <c r="BU28" s="450"/>
      <c r="BV28" s="448">
        <v>5918016</v>
      </c>
      <c r="BW28" s="449"/>
      <c r="BX28" s="449"/>
      <c r="BY28" s="449"/>
      <c r="BZ28" s="449"/>
      <c r="CA28" s="449"/>
      <c r="CB28" s="449"/>
      <c r="CC28" s="450"/>
      <c r="CD28" s="191"/>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8"/>
      <c r="B29" s="398"/>
      <c r="C29" s="399"/>
      <c r="D29" s="400"/>
      <c r="E29" s="375" t="s">
        <v>187</v>
      </c>
      <c r="F29" s="376"/>
      <c r="G29" s="376"/>
      <c r="H29" s="376"/>
      <c r="I29" s="376"/>
      <c r="J29" s="376"/>
      <c r="K29" s="377"/>
      <c r="L29" s="372">
        <v>16</v>
      </c>
      <c r="M29" s="373"/>
      <c r="N29" s="373"/>
      <c r="O29" s="373"/>
      <c r="P29" s="374"/>
      <c r="Q29" s="372">
        <v>3500</v>
      </c>
      <c r="R29" s="373"/>
      <c r="S29" s="373"/>
      <c r="T29" s="373"/>
      <c r="U29" s="373"/>
      <c r="V29" s="374"/>
      <c r="W29" s="463"/>
      <c r="X29" s="464"/>
      <c r="Y29" s="465"/>
      <c r="Z29" s="375" t="s">
        <v>188</v>
      </c>
      <c r="AA29" s="376"/>
      <c r="AB29" s="376"/>
      <c r="AC29" s="376"/>
      <c r="AD29" s="376"/>
      <c r="AE29" s="376"/>
      <c r="AF29" s="376"/>
      <c r="AG29" s="377"/>
      <c r="AH29" s="372">
        <v>413</v>
      </c>
      <c r="AI29" s="373"/>
      <c r="AJ29" s="373"/>
      <c r="AK29" s="373"/>
      <c r="AL29" s="374"/>
      <c r="AM29" s="372">
        <v>1235620</v>
      </c>
      <c r="AN29" s="373"/>
      <c r="AO29" s="373"/>
      <c r="AP29" s="373"/>
      <c r="AQ29" s="373"/>
      <c r="AR29" s="374"/>
      <c r="AS29" s="372">
        <v>2992</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292722</v>
      </c>
      <c r="BO29" s="420"/>
      <c r="BP29" s="420"/>
      <c r="BQ29" s="420"/>
      <c r="BR29" s="420"/>
      <c r="BS29" s="420"/>
      <c r="BT29" s="420"/>
      <c r="BU29" s="421"/>
      <c r="BV29" s="419">
        <v>292495</v>
      </c>
      <c r="BW29" s="420"/>
      <c r="BX29" s="420"/>
      <c r="BY29" s="420"/>
      <c r="BZ29" s="420"/>
      <c r="CA29" s="420"/>
      <c r="CB29" s="420"/>
      <c r="CC29" s="421"/>
      <c r="CD29" s="193"/>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8"/>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95.7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4333856</v>
      </c>
      <c r="BO30" s="454"/>
      <c r="BP30" s="454"/>
      <c r="BQ30" s="454"/>
      <c r="BR30" s="454"/>
      <c r="BS30" s="454"/>
      <c r="BT30" s="454"/>
      <c r="BU30" s="455"/>
      <c r="BV30" s="453">
        <v>4384898</v>
      </c>
      <c r="BW30" s="454"/>
      <c r="BX30" s="454"/>
      <c r="BY30" s="454"/>
      <c r="BZ30" s="454"/>
      <c r="CA30" s="454"/>
      <c r="CB30" s="454"/>
      <c r="CC30" s="45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1"/>
    </row>
    <row r="33" spans="1:113" ht="13.5" customHeight="1" x14ac:dyDescent="0.2">
      <c r="A33" s="178"/>
      <c r="B33" s="202"/>
      <c r="C33" s="371" t="s">
        <v>197</v>
      </c>
      <c r="D33" s="371"/>
      <c r="E33" s="370" t="s">
        <v>198</v>
      </c>
      <c r="F33" s="370"/>
      <c r="G33" s="370"/>
      <c r="H33" s="370"/>
      <c r="I33" s="370"/>
      <c r="J33" s="370"/>
      <c r="K33" s="370"/>
      <c r="L33" s="370"/>
      <c r="M33" s="370"/>
      <c r="N33" s="370"/>
      <c r="O33" s="370"/>
      <c r="P33" s="370"/>
      <c r="Q33" s="370"/>
      <c r="R33" s="370"/>
      <c r="S33" s="370"/>
      <c r="T33" s="203"/>
      <c r="U33" s="371" t="s">
        <v>199</v>
      </c>
      <c r="V33" s="371"/>
      <c r="W33" s="370" t="s">
        <v>198</v>
      </c>
      <c r="X33" s="370"/>
      <c r="Y33" s="370"/>
      <c r="Z33" s="370"/>
      <c r="AA33" s="370"/>
      <c r="AB33" s="370"/>
      <c r="AC33" s="370"/>
      <c r="AD33" s="370"/>
      <c r="AE33" s="370"/>
      <c r="AF33" s="370"/>
      <c r="AG33" s="370"/>
      <c r="AH33" s="370"/>
      <c r="AI33" s="370"/>
      <c r="AJ33" s="370"/>
      <c r="AK33" s="370"/>
      <c r="AL33" s="203"/>
      <c r="AM33" s="371" t="s">
        <v>197</v>
      </c>
      <c r="AN33" s="371"/>
      <c r="AO33" s="370" t="s">
        <v>200</v>
      </c>
      <c r="AP33" s="370"/>
      <c r="AQ33" s="370"/>
      <c r="AR33" s="370"/>
      <c r="AS33" s="370"/>
      <c r="AT33" s="370"/>
      <c r="AU33" s="370"/>
      <c r="AV33" s="370"/>
      <c r="AW33" s="370"/>
      <c r="AX33" s="370"/>
      <c r="AY33" s="370"/>
      <c r="AZ33" s="370"/>
      <c r="BA33" s="370"/>
      <c r="BB33" s="370"/>
      <c r="BC33" s="370"/>
      <c r="BD33" s="204"/>
      <c r="BE33" s="370" t="s">
        <v>201</v>
      </c>
      <c r="BF33" s="370"/>
      <c r="BG33" s="370" t="s">
        <v>202</v>
      </c>
      <c r="BH33" s="370"/>
      <c r="BI33" s="370"/>
      <c r="BJ33" s="370"/>
      <c r="BK33" s="370"/>
      <c r="BL33" s="370"/>
      <c r="BM33" s="370"/>
      <c r="BN33" s="370"/>
      <c r="BO33" s="370"/>
      <c r="BP33" s="370"/>
      <c r="BQ33" s="370"/>
      <c r="BR33" s="370"/>
      <c r="BS33" s="370"/>
      <c r="BT33" s="370"/>
      <c r="BU33" s="370"/>
      <c r="BV33" s="204"/>
      <c r="BW33" s="371" t="s">
        <v>201</v>
      </c>
      <c r="BX33" s="371"/>
      <c r="BY33" s="370" t="s">
        <v>203</v>
      </c>
      <c r="BZ33" s="370"/>
      <c r="CA33" s="370"/>
      <c r="CB33" s="370"/>
      <c r="CC33" s="370"/>
      <c r="CD33" s="370"/>
      <c r="CE33" s="370"/>
      <c r="CF33" s="370"/>
      <c r="CG33" s="370"/>
      <c r="CH33" s="370"/>
      <c r="CI33" s="370"/>
      <c r="CJ33" s="370"/>
      <c r="CK33" s="370"/>
      <c r="CL33" s="370"/>
      <c r="CM33" s="370"/>
      <c r="CN33" s="203"/>
      <c r="CO33" s="371" t="s">
        <v>197</v>
      </c>
      <c r="CP33" s="371"/>
      <c r="CQ33" s="370" t="s">
        <v>204</v>
      </c>
      <c r="CR33" s="370"/>
      <c r="CS33" s="370"/>
      <c r="CT33" s="370"/>
      <c r="CU33" s="370"/>
      <c r="CV33" s="370"/>
      <c r="CW33" s="370"/>
      <c r="CX33" s="370"/>
      <c r="CY33" s="370"/>
      <c r="CZ33" s="370"/>
      <c r="DA33" s="370"/>
      <c r="DB33" s="370"/>
      <c r="DC33" s="370"/>
      <c r="DD33" s="370"/>
      <c r="DE33" s="370"/>
      <c r="DF33" s="203"/>
      <c r="DG33" s="369" t="s">
        <v>205</v>
      </c>
      <c r="DH33" s="369"/>
      <c r="DI33" s="205"/>
    </row>
    <row r="34" spans="1:113" ht="32.25" customHeight="1" x14ac:dyDescent="0.2">
      <c r="A34" s="178"/>
      <c r="B34" s="202"/>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8"/>
      <c r="U34" s="367">
        <f>IF(W34="","",MAX(C34:D43)+1)</f>
        <v>3</v>
      </c>
      <c r="V34" s="367"/>
      <c r="W34" s="368" t="str">
        <f>IF('各会計、関係団体の財政状況及び健全化判断比率'!B28="","",'各会計、関係団体の財政状況及び健全化判断比率'!B28)</f>
        <v>赤磐市国民健康保険特別会計</v>
      </c>
      <c r="X34" s="368"/>
      <c r="Y34" s="368"/>
      <c r="Z34" s="368"/>
      <c r="AA34" s="368"/>
      <c r="AB34" s="368"/>
      <c r="AC34" s="368"/>
      <c r="AD34" s="368"/>
      <c r="AE34" s="368"/>
      <c r="AF34" s="368"/>
      <c r="AG34" s="368"/>
      <c r="AH34" s="368"/>
      <c r="AI34" s="368"/>
      <c r="AJ34" s="368"/>
      <c r="AK34" s="368"/>
      <c r="AL34" s="178"/>
      <c r="AM34" s="367">
        <f>IF(AO34="","",MAX(C34:D43,U34:V43)+1)</f>
        <v>7</v>
      </c>
      <c r="AN34" s="367"/>
      <c r="AO34" s="368" t="str">
        <f>IF('各会計、関係団体の財政状況及び健全化判断比率'!B32="","",'各会計、関係団体の財政状況及び健全化判断比率'!B32)</f>
        <v>赤磐市水道事業会計</v>
      </c>
      <c r="AP34" s="368"/>
      <c r="AQ34" s="368"/>
      <c r="AR34" s="368"/>
      <c r="AS34" s="368"/>
      <c r="AT34" s="368"/>
      <c r="AU34" s="368"/>
      <c r="AV34" s="368"/>
      <c r="AW34" s="368"/>
      <c r="AX34" s="368"/>
      <c r="AY34" s="368"/>
      <c r="AZ34" s="368"/>
      <c r="BA34" s="368"/>
      <c r="BB34" s="368"/>
      <c r="BC34" s="368"/>
      <c r="BD34" s="178"/>
      <c r="BE34" s="367">
        <f>IF(BG34="","",MAX(C34:D43,U34:V43,AM34:AN43)+1)</f>
        <v>9</v>
      </c>
      <c r="BF34" s="367"/>
      <c r="BG34" s="368" t="str">
        <f>IF('各会計、関係団体の財政状況及び健全化判断比率'!B34="","",'各会計、関係団体の財政状況及び健全化判断比率'!B34)</f>
        <v>赤磐市宅地等開発事業特別会計</v>
      </c>
      <c r="BH34" s="368"/>
      <c r="BI34" s="368"/>
      <c r="BJ34" s="368"/>
      <c r="BK34" s="368"/>
      <c r="BL34" s="368"/>
      <c r="BM34" s="368"/>
      <c r="BN34" s="368"/>
      <c r="BO34" s="368"/>
      <c r="BP34" s="368"/>
      <c r="BQ34" s="368"/>
      <c r="BR34" s="368"/>
      <c r="BS34" s="368"/>
      <c r="BT34" s="368"/>
      <c r="BU34" s="368"/>
      <c r="BV34" s="178"/>
      <c r="BW34" s="367">
        <f>IF(BY34="","",MAX(C34:D43,U34:V43,AM34:AN43,BE34:BF43)+1)</f>
        <v>10</v>
      </c>
      <c r="BX34" s="367"/>
      <c r="BY34" s="368" t="str">
        <f>IF('各会計、関係団体の財政状況及び健全化判断比率'!B68="","",'各会計、関係団体の財政状況及び健全化判断比率'!B68)</f>
        <v>岡山県市町村総合事務組合一般会計</v>
      </c>
      <c r="BZ34" s="368"/>
      <c r="CA34" s="368"/>
      <c r="CB34" s="368"/>
      <c r="CC34" s="368"/>
      <c r="CD34" s="368"/>
      <c r="CE34" s="368"/>
      <c r="CF34" s="368"/>
      <c r="CG34" s="368"/>
      <c r="CH34" s="368"/>
      <c r="CI34" s="368"/>
      <c r="CJ34" s="368"/>
      <c r="CK34" s="368"/>
      <c r="CL34" s="368"/>
      <c r="CM34" s="368"/>
      <c r="CN34" s="178"/>
      <c r="CO34" s="367">
        <f>IF(CQ34="","",MAX(C34:D43,U34:V43,AM34:AN43,BE34:BF43,BW34:BX43)+1)</f>
        <v>20</v>
      </c>
      <c r="CP34" s="367"/>
      <c r="CQ34" s="368" t="str">
        <f>IF('各会計、関係団体の財政状況及び健全化判断比率'!BS7="","",'各会計、関係団体の財政状況及び健全化判断比率'!BS7)</f>
        <v>赤磐市土地開発公社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5"/>
    </row>
    <row r="35" spans="1:113" ht="32.25" customHeight="1" x14ac:dyDescent="0.2">
      <c r="A35" s="178"/>
      <c r="B35" s="202"/>
      <c r="C35" s="367">
        <f>IF(E35="","",C34+1)</f>
        <v>2</v>
      </c>
      <c r="D35" s="367"/>
      <c r="E35" s="368" t="str">
        <f>IF('各会計、関係団体の財政状況及び健全化判断比率'!B8="","",'各会計、関係団体の財政状況及び健全化判断比率'!B8)</f>
        <v>赤磐市竜天オートキャンプ場特別会計</v>
      </c>
      <c r="F35" s="368"/>
      <c r="G35" s="368"/>
      <c r="H35" s="368"/>
      <c r="I35" s="368"/>
      <c r="J35" s="368"/>
      <c r="K35" s="368"/>
      <c r="L35" s="368"/>
      <c r="M35" s="368"/>
      <c r="N35" s="368"/>
      <c r="O35" s="368"/>
      <c r="P35" s="368"/>
      <c r="Q35" s="368"/>
      <c r="R35" s="368"/>
      <c r="S35" s="368"/>
      <c r="T35" s="178"/>
      <c r="U35" s="367">
        <f>IF(W35="","",U34+1)</f>
        <v>4</v>
      </c>
      <c r="V35" s="367"/>
      <c r="W35" s="368" t="str">
        <f>IF('各会計、関係団体の財政状況及び健全化判断比率'!B29="","",'各会計、関係団体の財政状況及び健全化判断比率'!B29)</f>
        <v>赤磐市介護保険特別会計</v>
      </c>
      <c r="X35" s="368"/>
      <c r="Y35" s="368"/>
      <c r="Z35" s="368"/>
      <c r="AA35" s="368"/>
      <c r="AB35" s="368"/>
      <c r="AC35" s="368"/>
      <c r="AD35" s="368"/>
      <c r="AE35" s="368"/>
      <c r="AF35" s="368"/>
      <c r="AG35" s="368"/>
      <c r="AH35" s="368"/>
      <c r="AI35" s="368"/>
      <c r="AJ35" s="368"/>
      <c r="AK35" s="368"/>
      <c r="AL35" s="178"/>
      <c r="AM35" s="367">
        <f t="shared" ref="AM35:AM43" si="0">IF(AO35="","",AM34+1)</f>
        <v>8</v>
      </c>
      <c r="AN35" s="367"/>
      <c r="AO35" s="368" t="str">
        <f>IF('各会計、関係団体の財政状況及び健全化判断比率'!B33="","",'各会計、関係団体の財政状況及び健全化判断比率'!B33)</f>
        <v>赤磐市下水道事業会計</v>
      </c>
      <c r="AP35" s="368"/>
      <c r="AQ35" s="368"/>
      <c r="AR35" s="368"/>
      <c r="AS35" s="368"/>
      <c r="AT35" s="368"/>
      <c r="AU35" s="368"/>
      <c r="AV35" s="368"/>
      <c r="AW35" s="368"/>
      <c r="AX35" s="368"/>
      <c r="AY35" s="368"/>
      <c r="AZ35" s="368"/>
      <c r="BA35" s="368"/>
      <c r="BB35" s="368"/>
      <c r="BC35" s="368"/>
      <c r="BD35" s="178"/>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8"/>
      <c r="BW35" s="367">
        <f t="shared" ref="BW35:BW43" si="2">IF(BY35="","",BW34+1)</f>
        <v>11</v>
      </c>
      <c r="BX35" s="367"/>
      <c r="BY35" s="368" t="str">
        <f>IF('各会計、関係団体の財政状況及び健全化判断比率'!B69="","",'各会計、関係団体の財政状況及び健全化判断比率'!B69)</f>
        <v>岡山県市町村総合事務組合貸付金特別会計</v>
      </c>
      <c r="BZ35" s="368"/>
      <c r="CA35" s="368"/>
      <c r="CB35" s="368"/>
      <c r="CC35" s="368"/>
      <c r="CD35" s="368"/>
      <c r="CE35" s="368"/>
      <c r="CF35" s="368"/>
      <c r="CG35" s="368"/>
      <c r="CH35" s="368"/>
      <c r="CI35" s="368"/>
      <c r="CJ35" s="368"/>
      <c r="CK35" s="368"/>
      <c r="CL35" s="368"/>
      <c r="CM35" s="368"/>
      <c r="CN35" s="178"/>
      <c r="CO35" s="367">
        <f t="shared" ref="CO35:CO43" si="3">IF(CQ35="","",CO34+1)</f>
        <v>21</v>
      </c>
      <c r="CP35" s="367"/>
      <c r="CQ35" s="368" t="str">
        <f>IF('各会計、関係団体の財政状況及び健全化判断比率'!BS8="","",'各会計、関係団体の財政状況及び健全化判断比率'!BS8)</f>
        <v>是里ワイン醸造場</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5"/>
    </row>
    <row r="36" spans="1:113" ht="32.25" customHeight="1" x14ac:dyDescent="0.2">
      <c r="A36" s="178"/>
      <c r="B36" s="202"/>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8"/>
      <c r="U36" s="367">
        <f t="shared" ref="U36:U43" si="4">IF(W36="","",U35+1)</f>
        <v>5</v>
      </c>
      <c r="V36" s="367"/>
      <c r="W36" s="368" t="str">
        <f>IF('各会計、関係団体の財政状況及び健全化判断比率'!B30="","",'各会計、関係団体の財政状況及び健全化判断比率'!B30)</f>
        <v>赤磐市後期高齢者医療特別会計</v>
      </c>
      <c r="X36" s="368"/>
      <c r="Y36" s="368"/>
      <c r="Z36" s="368"/>
      <c r="AA36" s="368"/>
      <c r="AB36" s="368"/>
      <c r="AC36" s="368"/>
      <c r="AD36" s="368"/>
      <c r="AE36" s="368"/>
      <c r="AF36" s="368"/>
      <c r="AG36" s="368"/>
      <c r="AH36" s="368"/>
      <c r="AI36" s="368"/>
      <c r="AJ36" s="368"/>
      <c r="AK36" s="368"/>
      <c r="AL36" s="178"/>
      <c r="AM36" s="367" t="str">
        <f t="shared" si="0"/>
        <v/>
      </c>
      <c r="AN36" s="367"/>
      <c r="AO36" s="368"/>
      <c r="AP36" s="368"/>
      <c r="AQ36" s="368"/>
      <c r="AR36" s="368"/>
      <c r="AS36" s="368"/>
      <c r="AT36" s="368"/>
      <c r="AU36" s="368"/>
      <c r="AV36" s="368"/>
      <c r="AW36" s="368"/>
      <c r="AX36" s="368"/>
      <c r="AY36" s="368"/>
      <c r="AZ36" s="368"/>
      <c r="BA36" s="368"/>
      <c r="BB36" s="368"/>
      <c r="BC36" s="368"/>
      <c r="BD36" s="178"/>
      <c r="BE36" s="367" t="str">
        <f t="shared" si="1"/>
        <v/>
      </c>
      <c r="BF36" s="367"/>
      <c r="BG36" s="368"/>
      <c r="BH36" s="368"/>
      <c r="BI36" s="368"/>
      <c r="BJ36" s="368"/>
      <c r="BK36" s="368"/>
      <c r="BL36" s="368"/>
      <c r="BM36" s="368"/>
      <c r="BN36" s="368"/>
      <c r="BO36" s="368"/>
      <c r="BP36" s="368"/>
      <c r="BQ36" s="368"/>
      <c r="BR36" s="368"/>
      <c r="BS36" s="368"/>
      <c r="BT36" s="368"/>
      <c r="BU36" s="368"/>
      <c r="BV36" s="178"/>
      <c r="BW36" s="367">
        <f t="shared" si="2"/>
        <v>12</v>
      </c>
      <c r="BX36" s="367"/>
      <c r="BY36" s="368" t="str">
        <f>IF('各会計、関係団体の財政状況及び健全化判断比率'!B70="","",'各会計、関係団体の財政状況及び健全化判断比率'!B70)</f>
        <v>岡山県市町村総合事務組合拠出金事業特別会計</v>
      </c>
      <c r="BZ36" s="368"/>
      <c r="CA36" s="368"/>
      <c r="CB36" s="368"/>
      <c r="CC36" s="368"/>
      <c r="CD36" s="368"/>
      <c r="CE36" s="368"/>
      <c r="CF36" s="368"/>
      <c r="CG36" s="368"/>
      <c r="CH36" s="368"/>
      <c r="CI36" s="368"/>
      <c r="CJ36" s="368"/>
      <c r="CK36" s="368"/>
      <c r="CL36" s="368"/>
      <c r="CM36" s="368"/>
      <c r="CN36" s="178"/>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5"/>
    </row>
    <row r="37" spans="1:113" ht="32.25" customHeight="1" x14ac:dyDescent="0.2">
      <c r="A37" s="178"/>
      <c r="B37" s="202"/>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8"/>
      <c r="U37" s="367">
        <f t="shared" si="4"/>
        <v>6</v>
      </c>
      <c r="V37" s="367"/>
      <c r="W37" s="368" t="str">
        <f>IF('各会計、関係団体の財政状況及び健全化判断比率'!B31="","",'各会計、関係団体の財政状況及び健全化判断比率'!B31)</f>
        <v>赤磐市訪問看護ステーション事業特別会計</v>
      </c>
      <c r="X37" s="368"/>
      <c r="Y37" s="368"/>
      <c r="Z37" s="368"/>
      <c r="AA37" s="368"/>
      <c r="AB37" s="368"/>
      <c r="AC37" s="368"/>
      <c r="AD37" s="368"/>
      <c r="AE37" s="368"/>
      <c r="AF37" s="368"/>
      <c r="AG37" s="368"/>
      <c r="AH37" s="368"/>
      <c r="AI37" s="368"/>
      <c r="AJ37" s="368"/>
      <c r="AK37" s="368"/>
      <c r="AL37" s="178"/>
      <c r="AM37" s="367" t="str">
        <f t="shared" si="0"/>
        <v/>
      </c>
      <c r="AN37" s="367"/>
      <c r="AO37" s="368"/>
      <c r="AP37" s="368"/>
      <c r="AQ37" s="368"/>
      <c r="AR37" s="368"/>
      <c r="AS37" s="368"/>
      <c r="AT37" s="368"/>
      <c r="AU37" s="368"/>
      <c r="AV37" s="368"/>
      <c r="AW37" s="368"/>
      <c r="AX37" s="368"/>
      <c r="AY37" s="368"/>
      <c r="AZ37" s="368"/>
      <c r="BA37" s="368"/>
      <c r="BB37" s="368"/>
      <c r="BC37" s="368"/>
      <c r="BD37" s="178"/>
      <c r="BE37" s="367" t="str">
        <f t="shared" si="1"/>
        <v/>
      </c>
      <c r="BF37" s="367"/>
      <c r="BG37" s="368"/>
      <c r="BH37" s="368"/>
      <c r="BI37" s="368"/>
      <c r="BJ37" s="368"/>
      <c r="BK37" s="368"/>
      <c r="BL37" s="368"/>
      <c r="BM37" s="368"/>
      <c r="BN37" s="368"/>
      <c r="BO37" s="368"/>
      <c r="BP37" s="368"/>
      <c r="BQ37" s="368"/>
      <c r="BR37" s="368"/>
      <c r="BS37" s="368"/>
      <c r="BT37" s="368"/>
      <c r="BU37" s="368"/>
      <c r="BV37" s="178"/>
      <c r="BW37" s="367">
        <f t="shared" si="2"/>
        <v>13</v>
      </c>
      <c r="BX37" s="367"/>
      <c r="BY37" s="368" t="str">
        <f>IF('各会計、関係団体の財政状況及び健全化判断比率'!B71="","",'各会計、関係団体の財政状況及び健全化判断比率'!B71)</f>
        <v>岡山県市町村税整理組合</v>
      </c>
      <c r="BZ37" s="368"/>
      <c r="CA37" s="368"/>
      <c r="CB37" s="368"/>
      <c r="CC37" s="368"/>
      <c r="CD37" s="368"/>
      <c r="CE37" s="368"/>
      <c r="CF37" s="368"/>
      <c r="CG37" s="368"/>
      <c r="CH37" s="368"/>
      <c r="CI37" s="368"/>
      <c r="CJ37" s="368"/>
      <c r="CK37" s="368"/>
      <c r="CL37" s="368"/>
      <c r="CM37" s="368"/>
      <c r="CN37" s="178"/>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5"/>
    </row>
    <row r="38" spans="1:113" ht="32.25" customHeight="1" x14ac:dyDescent="0.2">
      <c r="A38" s="178"/>
      <c r="B38" s="202"/>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8"/>
      <c r="U38" s="367" t="str">
        <f t="shared" si="4"/>
        <v/>
      </c>
      <c r="V38" s="367"/>
      <c r="W38" s="368"/>
      <c r="X38" s="368"/>
      <c r="Y38" s="368"/>
      <c r="Z38" s="368"/>
      <c r="AA38" s="368"/>
      <c r="AB38" s="368"/>
      <c r="AC38" s="368"/>
      <c r="AD38" s="368"/>
      <c r="AE38" s="368"/>
      <c r="AF38" s="368"/>
      <c r="AG38" s="368"/>
      <c r="AH38" s="368"/>
      <c r="AI38" s="368"/>
      <c r="AJ38" s="368"/>
      <c r="AK38" s="368"/>
      <c r="AL38" s="178"/>
      <c r="AM38" s="367" t="str">
        <f t="shared" si="0"/>
        <v/>
      </c>
      <c r="AN38" s="367"/>
      <c r="AO38" s="368"/>
      <c r="AP38" s="368"/>
      <c r="AQ38" s="368"/>
      <c r="AR38" s="368"/>
      <c r="AS38" s="368"/>
      <c r="AT38" s="368"/>
      <c r="AU38" s="368"/>
      <c r="AV38" s="368"/>
      <c r="AW38" s="368"/>
      <c r="AX38" s="368"/>
      <c r="AY38" s="368"/>
      <c r="AZ38" s="368"/>
      <c r="BA38" s="368"/>
      <c r="BB38" s="368"/>
      <c r="BC38" s="368"/>
      <c r="BD38" s="178"/>
      <c r="BE38" s="367" t="str">
        <f t="shared" si="1"/>
        <v/>
      </c>
      <c r="BF38" s="367"/>
      <c r="BG38" s="368"/>
      <c r="BH38" s="368"/>
      <c r="BI38" s="368"/>
      <c r="BJ38" s="368"/>
      <c r="BK38" s="368"/>
      <c r="BL38" s="368"/>
      <c r="BM38" s="368"/>
      <c r="BN38" s="368"/>
      <c r="BO38" s="368"/>
      <c r="BP38" s="368"/>
      <c r="BQ38" s="368"/>
      <c r="BR38" s="368"/>
      <c r="BS38" s="368"/>
      <c r="BT38" s="368"/>
      <c r="BU38" s="368"/>
      <c r="BV38" s="178"/>
      <c r="BW38" s="367">
        <f t="shared" si="2"/>
        <v>14</v>
      </c>
      <c r="BX38" s="367"/>
      <c r="BY38" s="368" t="str">
        <f>IF('各会計、関係団体の財政状況及び健全化判断比率'!B72="","",'各会計、関係団体の財政状況及び健全化判断比率'!B72)</f>
        <v>岡山県後期高齢者医療広域連合一般会計</v>
      </c>
      <c r="BZ38" s="368"/>
      <c r="CA38" s="368"/>
      <c r="CB38" s="368"/>
      <c r="CC38" s="368"/>
      <c r="CD38" s="368"/>
      <c r="CE38" s="368"/>
      <c r="CF38" s="368"/>
      <c r="CG38" s="368"/>
      <c r="CH38" s="368"/>
      <c r="CI38" s="368"/>
      <c r="CJ38" s="368"/>
      <c r="CK38" s="368"/>
      <c r="CL38" s="368"/>
      <c r="CM38" s="368"/>
      <c r="CN38" s="178"/>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5"/>
    </row>
    <row r="39" spans="1:113" ht="32.25" customHeight="1" x14ac:dyDescent="0.2">
      <c r="A39" s="178"/>
      <c r="B39" s="202"/>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8"/>
      <c r="U39" s="367" t="str">
        <f t="shared" si="4"/>
        <v/>
      </c>
      <c r="V39" s="367"/>
      <c r="W39" s="368"/>
      <c r="X39" s="368"/>
      <c r="Y39" s="368"/>
      <c r="Z39" s="368"/>
      <c r="AA39" s="368"/>
      <c r="AB39" s="368"/>
      <c r="AC39" s="368"/>
      <c r="AD39" s="368"/>
      <c r="AE39" s="368"/>
      <c r="AF39" s="368"/>
      <c r="AG39" s="368"/>
      <c r="AH39" s="368"/>
      <c r="AI39" s="368"/>
      <c r="AJ39" s="368"/>
      <c r="AK39" s="368"/>
      <c r="AL39" s="178"/>
      <c r="AM39" s="367" t="str">
        <f t="shared" si="0"/>
        <v/>
      </c>
      <c r="AN39" s="367"/>
      <c r="AO39" s="368"/>
      <c r="AP39" s="368"/>
      <c r="AQ39" s="368"/>
      <c r="AR39" s="368"/>
      <c r="AS39" s="368"/>
      <c r="AT39" s="368"/>
      <c r="AU39" s="368"/>
      <c r="AV39" s="368"/>
      <c r="AW39" s="368"/>
      <c r="AX39" s="368"/>
      <c r="AY39" s="368"/>
      <c r="AZ39" s="368"/>
      <c r="BA39" s="368"/>
      <c r="BB39" s="368"/>
      <c r="BC39" s="368"/>
      <c r="BD39" s="178"/>
      <c r="BE39" s="367" t="str">
        <f t="shared" si="1"/>
        <v/>
      </c>
      <c r="BF39" s="367"/>
      <c r="BG39" s="368"/>
      <c r="BH39" s="368"/>
      <c r="BI39" s="368"/>
      <c r="BJ39" s="368"/>
      <c r="BK39" s="368"/>
      <c r="BL39" s="368"/>
      <c r="BM39" s="368"/>
      <c r="BN39" s="368"/>
      <c r="BO39" s="368"/>
      <c r="BP39" s="368"/>
      <c r="BQ39" s="368"/>
      <c r="BR39" s="368"/>
      <c r="BS39" s="368"/>
      <c r="BT39" s="368"/>
      <c r="BU39" s="368"/>
      <c r="BV39" s="178"/>
      <c r="BW39" s="367">
        <f t="shared" si="2"/>
        <v>15</v>
      </c>
      <c r="BX39" s="367"/>
      <c r="BY39" s="368" t="str">
        <f>IF('各会計、関係団体の財政状況及び健全化判断比率'!B73="","",'各会計、関係団体の財政状況及び健全化判断比率'!B73)</f>
        <v>岡山県後期高齢者医療広域連合特別会計</v>
      </c>
      <c r="BZ39" s="368"/>
      <c r="CA39" s="368"/>
      <c r="CB39" s="368"/>
      <c r="CC39" s="368"/>
      <c r="CD39" s="368"/>
      <c r="CE39" s="368"/>
      <c r="CF39" s="368"/>
      <c r="CG39" s="368"/>
      <c r="CH39" s="368"/>
      <c r="CI39" s="368"/>
      <c r="CJ39" s="368"/>
      <c r="CK39" s="368"/>
      <c r="CL39" s="368"/>
      <c r="CM39" s="368"/>
      <c r="CN39" s="178"/>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5"/>
    </row>
    <row r="40" spans="1:113" ht="32.25" customHeight="1" x14ac:dyDescent="0.2">
      <c r="A40" s="178"/>
      <c r="B40" s="202"/>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8"/>
      <c r="U40" s="367" t="str">
        <f t="shared" si="4"/>
        <v/>
      </c>
      <c r="V40" s="367"/>
      <c r="W40" s="368"/>
      <c r="X40" s="368"/>
      <c r="Y40" s="368"/>
      <c r="Z40" s="368"/>
      <c r="AA40" s="368"/>
      <c r="AB40" s="368"/>
      <c r="AC40" s="368"/>
      <c r="AD40" s="368"/>
      <c r="AE40" s="368"/>
      <c r="AF40" s="368"/>
      <c r="AG40" s="368"/>
      <c r="AH40" s="368"/>
      <c r="AI40" s="368"/>
      <c r="AJ40" s="368"/>
      <c r="AK40" s="368"/>
      <c r="AL40" s="178"/>
      <c r="AM40" s="367" t="str">
        <f t="shared" si="0"/>
        <v/>
      </c>
      <c r="AN40" s="367"/>
      <c r="AO40" s="368"/>
      <c r="AP40" s="368"/>
      <c r="AQ40" s="368"/>
      <c r="AR40" s="368"/>
      <c r="AS40" s="368"/>
      <c r="AT40" s="368"/>
      <c r="AU40" s="368"/>
      <c r="AV40" s="368"/>
      <c r="AW40" s="368"/>
      <c r="AX40" s="368"/>
      <c r="AY40" s="368"/>
      <c r="AZ40" s="368"/>
      <c r="BA40" s="368"/>
      <c r="BB40" s="368"/>
      <c r="BC40" s="368"/>
      <c r="BD40" s="178"/>
      <c r="BE40" s="367" t="str">
        <f t="shared" si="1"/>
        <v/>
      </c>
      <c r="BF40" s="367"/>
      <c r="BG40" s="368"/>
      <c r="BH40" s="368"/>
      <c r="BI40" s="368"/>
      <c r="BJ40" s="368"/>
      <c r="BK40" s="368"/>
      <c r="BL40" s="368"/>
      <c r="BM40" s="368"/>
      <c r="BN40" s="368"/>
      <c r="BO40" s="368"/>
      <c r="BP40" s="368"/>
      <c r="BQ40" s="368"/>
      <c r="BR40" s="368"/>
      <c r="BS40" s="368"/>
      <c r="BT40" s="368"/>
      <c r="BU40" s="368"/>
      <c r="BV40" s="178"/>
      <c r="BW40" s="367">
        <f t="shared" si="2"/>
        <v>16</v>
      </c>
      <c r="BX40" s="367"/>
      <c r="BY40" s="368" t="str">
        <f>IF('各会計、関係団体の財政状況及び健全化判断比率'!B74="","",'各会計、関係団体の財政状況及び健全化判断比率'!B74)</f>
        <v>柵原、吉井、英田火葬場施設組合</v>
      </c>
      <c r="BZ40" s="368"/>
      <c r="CA40" s="368"/>
      <c r="CB40" s="368"/>
      <c r="CC40" s="368"/>
      <c r="CD40" s="368"/>
      <c r="CE40" s="368"/>
      <c r="CF40" s="368"/>
      <c r="CG40" s="368"/>
      <c r="CH40" s="368"/>
      <c r="CI40" s="368"/>
      <c r="CJ40" s="368"/>
      <c r="CK40" s="368"/>
      <c r="CL40" s="368"/>
      <c r="CM40" s="368"/>
      <c r="CN40" s="178"/>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5"/>
    </row>
    <row r="41" spans="1:113" ht="32.25" customHeight="1" x14ac:dyDescent="0.2">
      <c r="A41" s="178"/>
      <c r="B41" s="202"/>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8"/>
      <c r="U41" s="367" t="str">
        <f t="shared" si="4"/>
        <v/>
      </c>
      <c r="V41" s="367"/>
      <c r="W41" s="368"/>
      <c r="X41" s="368"/>
      <c r="Y41" s="368"/>
      <c r="Z41" s="368"/>
      <c r="AA41" s="368"/>
      <c r="AB41" s="368"/>
      <c r="AC41" s="368"/>
      <c r="AD41" s="368"/>
      <c r="AE41" s="368"/>
      <c r="AF41" s="368"/>
      <c r="AG41" s="368"/>
      <c r="AH41" s="368"/>
      <c r="AI41" s="368"/>
      <c r="AJ41" s="368"/>
      <c r="AK41" s="368"/>
      <c r="AL41" s="178"/>
      <c r="AM41" s="367" t="str">
        <f t="shared" si="0"/>
        <v/>
      </c>
      <c r="AN41" s="367"/>
      <c r="AO41" s="368"/>
      <c r="AP41" s="368"/>
      <c r="AQ41" s="368"/>
      <c r="AR41" s="368"/>
      <c r="AS41" s="368"/>
      <c r="AT41" s="368"/>
      <c r="AU41" s="368"/>
      <c r="AV41" s="368"/>
      <c r="AW41" s="368"/>
      <c r="AX41" s="368"/>
      <c r="AY41" s="368"/>
      <c r="AZ41" s="368"/>
      <c r="BA41" s="368"/>
      <c r="BB41" s="368"/>
      <c r="BC41" s="368"/>
      <c r="BD41" s="178"/>
      <c r="BE41" s="367" t="str">
        <f t="shared" si="1"/>
        <v/>
      </c>
      <c r="BF41" s="367"/>
      <c r="BG41" s="368"/>
      <c r="BH41" s="368"/>
      <c r="BI41" s="368"/>
      <c r="BJ41" s="368"/>
      <c r="BK41" s="368"/>
      <c r="BL41" s="368"/>
      <c r="BM41" s="368"/>
      <c r="BN41" s="368"/>
      <c r="BO41" s="368"/>
      <c r="BP41" s="368"/>
      <c r="BQ41" s="368"/>
      <c r="BR41" s="368"/>
      <c r="BS41" s="368"/>
      <c r="BT41" s="368"/>
      <c r="BU41" s="368"/>
      <c r="BV41" s="178"/>
      <c r="BW41" s="367">
        <f t="shared" si="2"/>
        <v>17</v>
      </c>
      <c r="BX41" s="367"/>
      <c r="BY41" s="368" t="str">
        <f>IF('各会計、関係団体の財政状況及び健全化判断比率'!B75="","",'各会計、関係団体の財政状況及び健全化判断比率'!B75)</f>
        <v>田原用水組合</v>
      </c>
      <c r="BZ41" s="368"/>
      <c r="CA41" s="368"/>
      <c r="CB41" s="368"/>
      <c r="CC41" s="368"/>
      <c r="CD41" s="368"/>
      <c r="CE41" s="368"/>
      <c r="CF41" s="368"/>
      <c r="CG41" s="368"/>
      <c r="CH41" s="368"/>
      <c r="CI41" s="368"/>
      <c r="CJ41" s="368"/>
      <c r="CK41" s="368"/>
      <c r="CL41" s="368"/>
      <c r="CM41" s="368"/>
      <c r="CN41" s="178"/>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5"/>
    </row>
    <row r="42" spans="1:113" ht="32.25" customHeight="1" x14ac:dyDescent="0.2">
      <c r="B42" s="202"/>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8"/>
      <c r="U42" s="367" t="str">
        <f t="shared" si="4"/>
        <v/>
      </c>
      <c r="V42" s="367"/>
      <c r="W42" s="368"/>
      <c r="X42" s="368"/>
      <c r="Y42" s="368"/>
      <c r="Z42" s="368"/>
      <c r="AA42" s="368"/>
      <c r="AB42" s="368"/>
      <c r="AC42" s="368"/>
      <c r="AD42" s="368"/>
      <c r="AE42" s="368"/>
      <c r="AF42" s="368"/>
      <c r="AG42" s="368"/>
      <c r="AH42" s="368"/>
      <c r="AI42" s="368"/>
      <c r="AJ42" s="368"/>
      <c r="AK42" s="368"/>
      <c r="AL42" s="178"/>
      <c r="AM42" s="367" t="str">
        <f t="shared" si="0"/>
        <v/>
      </c>
      <c r="AN42" s="367"/>
      <c r="AO42" s="368"/>
      <c r="AP42" s="368"/>
      <c r="AQ42" s="368"/>
      <c r="AR42" s="368"/>
      <c r="AS42" s="368"/>
      <c r="AT42" s="368"/>
      <c r="AU42" s="368"/>
      <c r="AV42" s="368"/>
      <c r="AW42" s="368"/>
      <c r="AX42" s="368"/>
      <c r="AY42" s="368"/>
      <c r="AZ42" s="368"/>
      <c r="BA42" s="368"/>
      <c r="BB42" s="368"/>
      <c r="BC42" s="368"/>
      <c r="BD42" s="178"/>
      <c r="BE42" s="367" t="str">
        <f t="shared" si="1"/>
        <v/>
      </c>
      <c r="BF42" s="367"/>
      <c r="BG42" s="368"/>
      <c r="BH42" s="368"/>
      <c r="BI42" s="368"/>
      <c r="BJ42" s="368"/>
      <c r="BK42" s="368"/>
      <c r="BL42" s="368"/>
      <c r="BM42" s="368"/>
      <c r="BN42" s="368"/>
      <c r="BO42" s="368"/>
      <c r="BP42" s="368"/>
      <c r="BQ42" s="368"/>
      <c r="BR42" s="368"/>
      <c r="BS42" s="368"/>
      <c r="BT42" s="368"/>
      <c r="BU42" s="368"/>
      <c r="BV42" s="178"/>
      <c r="BW42" s="367">
        <f t="shared" si="2"/>
        <v>18</v>
      </c>
      <c r="BX42" s="367"/>
      <c r="BY42" s="368" t="str">
        <f>IF('各会計、関係団体の財政状況及び健全化判断比率'!B76="","",'各会計、関係団体の財政状況及び健全化判断比率'!B76)</f>
        <v>和気北部衛生施設組合（一般会計）</v>
      </c>
      <c r="BZ42" s="368"/>
      <c r="CA42" s="368"/>
      <c r="CB42" s="368"/>
      <c r="CC42" s="368"/>
      <c r="CD42" s="368"/>
      <c r="CE42" s="368"/>
      <c r="CF42" s="368"/>
      <c r="CG42" s="368"/>
      <c r="CH42" s="368"/>
      <c r="CI42" s="368"/>
      <c r="CJ42" s="368"/>
      <c r="CK42" s="368"/>
      <c r="CL42" s="368"/>
      <c r="CM42" s="368"/>
      <c r="CN42" s="178"/>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5"/>
    </row>
    <row r="43" spans="1:113" ht="32.25" customHeight="1" x14ac:dyDescent="0.2">
      <c r="B43" s="202"/>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8"/>
      <c r="U43" s="367" t="str">
        <f t="shared" si="4"/>
        <v/>
      </c>
      <c r="V43" s="367"/>
      <c r="W43" s="368"/>
      <c r="X43" s="368"/>
      <c r="Y43" s="368"/>
      <c r="Z43" s="368"/>
      <c r="AA43" s="368"/>
      <c r="AB43" s="368"/>
      <c r="AC43" s="368"/>
      <c r="AD43" s="368"/>
      <c r="AE43" s="368"/>
      <c r="AF43" s="368"/>
      <c r="AG43" s="368"/>
      <c r="AH43" s="368"/>
      <c r="AI43" s="368"/>
      <c r="AJ43" s="368"/>
      <c r="AK43" s="368"/>
      <c r="AL43" s="178"/>
      <c r="AM43" s="367" t="str">
        <f t="shared" si="0"/>
        <v/>
      </c>
      <c r="AN43" s="367"/>
      <c r="AO43" s="368"/>
      <c r="AP43" s="368"/>
      <c r="AQ43" s="368"/>
      <c r="AR43" s="368"/>
      <c r="AS43" s="368"/>
      <c r="AT43" s="368"/>
      <c r="AU43" s="368"/>
      <c r="AV43" s="368"/>
      <c r="AW43" s="368"/>
      <c r="AX43" s="368"/>
      <c r="AY43" s="368"/>
      <c r="AZ43" s="368"/>
      <c r="BA43" s="368"/>
      <c r="BB43" s="368"/>
      <c r="BC43" s="368"/>
      <c r="BD43" s="178"/>
      <c r="BE43" s="367" t="str">
        <f t="shared" si="1"/>
        <v/>
      </c>
      <c r="BF43" s="367"/>
      <c r="BG43" s="368"/>
      <c r="BH43" s="368"/>
      <c r="BI43" s="368"/>
      <c r="BJ43" s="368"/>
      <c r="BK43" s="368"/>
      <c r="BL43" s="368"/>
      <c r="BM43" s="368"/>
      <c r="BN43" s="368"/>
      <c r="BO43" s="368"/>
      <c r="BP43" s="368"/>
      <c r="BQ43" s="368"/>
      <c r="BR43" s="368"/>
      <c r="BS43" s="368"/>
      <c r="BT43" s="368"/>
      <c r="BU43" s="368"/>
      <c r="BV43" s="178"/>
      <c r="BW43" s="367">
        <f t="shared" si="2"/>
        <v>19</v>
      </c>
      <c r="BX43" s="367"/>
      <c r="BY43" s="368" t="str">
        <f>IF('各会計、関係団体の財政状況及び健全化判断比率'!B77="","",'各会計、関係団体の財政状況及び健全化判断比率'!B77)</f>
        <v>和気・赤磐し尿処理施設一部事務組合</v>
      </c>
      <c r="BZ43" s="368"/>
      <c r="CA43" s="368"/>
      <c r="CB43" s="368"/>
      <c r="CC43" s="368"/>
      <c r="CD43" s="368"/>
      <c r="CE43" s="368"/>
      <c r="CF43" s="368"/>
      <c r="CG43" s="368"/>
      <c r="CH43" s="368"/>
      <c r="CI43" s="368"/>
      <c r="CJ43" s="368"/>
      <c r="CK43" s="368"/>
      <c r="CL43" s="368"/>
      <c r="CM43" s="368"/>
      <c r="CN43" s="178"/>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c5iCsQCgZSRo9WOt8Iez3rzDbVaOAP5Rl+vdjS14V4g/77sG8rzX20ZEOmk3a3JPUwWqvl+PxfCqaMah9UM3A==" saltValue="FlY83F60AsYjLTf8hYX9g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574</v>
      </c>
      <c r="D34" s="1151"/>
      <c r="E34" s="1152"/>
      <c r="F34" s="32">
        <v>20.62</v>
      </c>
      <c r="G34" s="33">
        <v>21.73</v>
      </c>
      <c r="H34" s="33">
        <v>22.09</v>
      </c>
      <c r="I34" s="33">
        <v>21.55</v>
      </c>
      <c r="J34" s="34">
        <v>21.51</v>
      </c>
      <c r="K34" s="22"/>
      <c r="L34" s="22"/>
      <c r="M34" s="22"/>
      <c r="N34" s="22"/>
      <c r="O34" s="22"/>
      <c r="P34" s="22"/>
    </row>
    <row r="35" spans="1:16" ht="39" customHeight="1" x14ac:dyDescent="0.2">
      <c r="A35" s="22"/>
      <c r="B35" s="35"/>
      <c r="C35" s="1145" t="s">
        <v>575</v>
      </c>
      <c r="D35" s="1146"/>
      <c r="E35" s="1147"/>
      <c r="F35" s="36">
        <v>8.5399999999999991</v>
      </c>
      <c r="G35" s="37">
        <v>7.84</v>
      </c>
      <c r="H35" s="37">
        <v>12.17</v>
      </c>
      <c r="I35" s="37">
        <v>10.210000000000001</v>
      </c>
      <c r="J35" s="38">
        <v>9.73</v>
      </c>
      <c r="K35" s="22"/>
      <c r="L35" s="22"/>
      <c r="M35" s="22"/>
      <c r="N35" s="22"/>
      <c r="O35" s="22"/>
      <c r="P35" s="22"/>
    </row>
    <row r="36" spans="1:16" ht="39" customHeight="1" x14ac:dyDescent="0.2">
      <c r="A36" s="22"/>
      <c r="B36" s="35"/>
      <c r="C36" s="1145" t="s">
        <v>576</v>
      </c>
      <c r="D36" s="1146"/>
      <c r="E36" s="1147"/>
      <c r="F36" s="36" t="s">
        <v>523</v>
      </c>
      <c r="G36" s="37" t="s">
        <v>523</v>
      </c>
      <c r="H36" s="37">
        <v>2.4500000000000002</v>
      </c>
      <c r="I36" s="37">
        <v>2.4300000000000002</v>
      </c>
      <c r="J36" s="38">
        <v>4.07</v>
      </c>
      <c r="K36" s="22"/>
      <c r="L36" s="22"/>
      <c r="M36" s="22"/>
      <c r="N36" s="22"/>
      <c r="O36" s="22"/>
      <c r="P36" s="22"/>
    </row>
    <row r="37" spans="1:16" ht="39" customHeight="1" x14ac:dyDescent="0.2">
      <c r="A37" s="22"/>
      <c r="B37" s="35"/>
      <c r="C37" s="1145" t="s">
        <v>577</v>
      </c>
      <c r="D37" s="1146"/>
      <c r="E37" s="1147"/>
      <c r="F37" s="36">
        <v>2.72</v>
      </c>
      <c r="G37" s="37">
        <v>2.12</v>
      </c>
      <c r="H37" s="37">
        <v>2.35</v>
      </c>
      <c r="I37" s="37">
        <v>3.51</v>
      </c>
      <c r="J37" s="38">
        <v>3.64</v>
      </c>
      <c r="K37" s="22"/>
      <c r="L37" s="22"/>
      <c r="M37" s="22"/>
      <c r="N37" s="22"/>
      <c r="O37" s="22"/>
      <c r="P37" s="22"/>
    </row>
    <row r="38" spans="1:16" ht="39" customHeight="1" x14ac:dyDescent="0.2">
      <c r="A38" s="22"/>
      <c r="B38" s="35"/>
      <c r="C38" s="1145" t="s">
        <v>578</v>
      </c>
      <c r="D38" s="1146"/>
      <c r="E38" s="1147"/>
      <c r="F38" s="36">
        <v>1.1399999999999999</v>
      </c>
      <c r="G38" s="37">
        <v>0.76</v>
      </c>
      <c r="H38" s="37">
        <v>0.18</v>
      </c>
      <c r="I38" s="37">
        <v>2.04</v>
      </c>
      <c r="J38" s="38">
        <v>2.0499999999999998</v>
      </c>
      <c r="K38" s="22"/>
      <c r="L38" s="22"/>
      <c r="M38" s="22"/>
      <c r="N38" s="22"/>
      <c r="O38" s="22"/>
      <c r="P38" s="22"/>
    </row>
    <row r="39" spans="1:16" ht="39" customHeight="1" x14ac:dyDescent="0.2">
      <c r="A39" s="22"/>
      <c r="B39" s="35"/>
      <c r="C39" s="1145" t="s">
        <v>579</v>
      </c>
      <c r="D39" s="1146"/>
      <c r="E39" s="1147"/>
      <c r="F39" s="36">
        <v>0.67</v>
      </c>
      <c r="G39" s="37">
        <v>0.86</v>
      </c>
      <c r="H39" s="37">
        <v>0.78</v>
      </c>
      <c r="I39" s="37">
        <v>0.68</v>
      </c>
      <c r="J39" s="38">
        <v>0.64</v>
      </c>
      <c r="K39" s="22"/>
      <c r="L39" s="22"/>
      <c r="M39" s="22"/>
      <c r="N39" s="22"/>
      <c r="O39" s="22"/>
      <c r="P39" s="22"/>
    </row>
    <row r="40" spans="1:16" ht="39" customHeight="1" x14ac:dyDescent="0.2">
      <c r="A40" s="22"/>
      <c r="B40" s="35"/>
      <c r="C40" s="1145" t="s">
        <v>580</v>
      </c>
      <c r="D40" s="1146"/>
      <c r="E40" s="1147"/>
      <c r="F40" s="36">
        <v>0.04</v>
      </c>
      <c r="G40" s="37">
        <v>0.03</v>
      </c>
      <c r="H40" s="37">
        <v>0.09</v>
      </c>
      <c r="I40" s="37">
        <v>0.04</v>
      </c>
      <c r="J40" s="38">
        <v>0.03</v>
      </c>
      <c r="K40" s="22"/>
      <c r="L40" s="22"/>
      <c r="M40" s="22"/>
      <c r="N40" s="22"/>
      <c r="O40" s="22"/>
      <c r="P40" s="22"/>
    </row>
    <row r="41" spans="1:16" ht="39" customHeight="1" x14ac:dyDescent="0.2">
      <c r="A41" s="22"/>
      <c r="B41" s="35"/>
      <c r="C41" s="1145" t="s">
        <v>581</v>
      </c>
      <c r="D41" s="1146"/>
      <c r="E41" s="1147"/>
      <c r="F41" s="36">
        <v>0.01</v>
      </c>
      <c r="G41" s="37">
        <v>0.03</v>
      </c>
      <c r="H41" s="37">
        <v>0.01</v>
      </c>
      <c r="I41" s="37">
        <v>0</v>
      </c>
      <c r="J41" s="38">
        <v>0.01</v>
      </c>
      <c r="K41" s="22"/>
      <c r="L41" s="22"/>
      <c r="M41" s="22"/>
      <c r="N41" s="22"/>
      <c r="O41" s="22"/>
      <c r="P41" s="22"/>
    </row>
    <row r="42" spans="1:16" ht="39" customHeight="1" x14ac:dyDescent="0.2">
      <c r="A42" s="22"/>
      <c r="B42" s="39"/>
      <c r="C42" s="1145" t="s">
        <v>582</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583</v>
      </c>
      <c r="D43" s="1149"/>
      <c r="E43" s="1150"/>
      <c r="F43" s="41">
        <v>0.53</v>
      </c>
      <c r="G43" s="42">
        <v>3.58</v>
      </c>
      <c r="H43" s="42">
        <v>0.09</v>
      </c>
      <c r="I43" s="42">
        <v>0.05</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Ay4UppMYRjnXdAt0lNKytPhtObMEm8AcTLB7ciDTn4HoNhdFmXX4jbcWTmArqp3otcW3wp5Jw7AtbhWFpe8fjQ==" saltValue="48xyBn+hw8Z3Zs88Y9ec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election activeCell="M55" sqref="M55"/>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2110</v>
      </c>
      <c r="L45" s="60">
        <v>1961</v>
      </c>
      <c r="M45" s="60">
        <v>2027</v>
      </c>
      <c r="N45" s="60">
        <v>2130</v>
      </c>
      <c r="O45" s="61">
        <v>2258</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2">
      <c r="A48" s="48"/>
      <c r="B48" s="1178"/>
      <c r="C48" s="1179"/>
      <c r="D48" s="62"/>
      <c r="E48" s="1155" t="s">
        <v>14</v>
      </c>
      <c r="F48" s="1155"/>
      <c r="G48" s="1155"/>
      <c r="H48" s="1155"/>
      <c r="I48" s="1155"/>
      <c r="J48" s="1156"/>
      <c r="K48" s="63">
        <v>802</v>
      </c>
      <c r="L48" s="64">
        <v>810</v>
      </c>
      <c r="M48" s="64">
        <v>718</v>
      </c>
      <c r="N48" s="64">
        <v>774</v>
      </c>
      <c r="O48" s="65">
        <v>680</v>
      </c>
      <c r="P48" s="48"/>
      <c r="Q48" s="48"/>
      <c r="R48" s="48"/>
      <c r="S48" s="48"/>
      <c r="T48" s="48"/>
      <c r="U48" s="48"/>
    </row>
    <row r="49" spans="1:21" ht="30.75" customHeight="1" x14ac:dyDescent="0.2">
      <c r="A49" s="48"/>
      <c r="B49" s="1178"/>
      <c r="C49" s="1179"/>
      <c r="D49" s="62"/>
      <c r="E49" s="1155" t="s">
        <v>15</v>
      </c>
      <c r="F49" s="1155"/>
      <c r="G49" s="1155"/>
      <c r="H49" s="1155"/>
      <c r="I49" s="1155"/>
      <c r="J49" s="1156"/>
      <c r="K49" s="63">
        <v>45</v>
      </c>
      <c r="L49" s="64">
        <v>32</v>
      </c>
      <c r="M49" s="64">
        <v>30</v>
      </c>
      <c r="N49" s="64">
        <v>27</v>
      </c>
      <c r="O49" s="65">
        <v>24</v>
      </c>
      <c r="P49" s="48"/>
      <c r="Q49" s="48"/>
      <c r="R49" s="48"/>
      <c r="S49" s="48"/>
      <c r="T49" s="48"/>
      <c r="U49" s="48"/>
    </row>
    <row r="50" spans="1:21" ht="30.75" customHeight="1" x14ac:dyDescent="0.2">
      <c r="A50" s="48"/>
      <c r="B50" s="1178"/>
      <c r="C50" s="1179"/>
      <c r="D50" s="62"/>
      <c r="E50" s="1155" t="s">
        <v>16</v>
      </c>
      <c r="F50" s="1155"/>
      <c r="G50" s="1155"/>
      <c r="H50" s="1155"/>
      <c r="I50" s="1155"/>
      <c r="J50" s="1156"/>
      <c r="K50" s="63">
        <v>37</v>
      </c>
      <c r="L50" s="64">
        <v>42</v>
      </c>
      <c r="M50" s="64">
        <v>35</v>
      </c>
      <c r="N50" s="64">
        <v>31</v>
      </c>
      <c r="O50" s="65">
        <v>34</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523</v>
      </c>
      <c r="L51" s="64" t="s">
        <v>523</v>
      </c>
      <c r="M51" s="64" t="s">
        <v>523</v>
      </c>
      <c r="N51" s="64" t="s">
        <v>523</v>
      </c>
      <c r="O51" s="65" t="s">
        <v>523</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2250</v>
      </c>
      <c r="L52" s="64">
        <v>2141</v>
      </c>
      <c r="M52" s="64">
        <v>2079</v>
      </c>
      <c r="N52" s="64">
        <v>2111</v>
      </c>
      <c r="O52" s="65">
        <v>2129</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744</v>
      </c>
      <c r="L53" s="69">
        <v>704</v>
      </c>
      <c r="M53" s="69">
        <v>731</v>
      </c>
      <c r="N53" s="69">
        <v>851</v>
      </c>
      <c r="O53" s="70">
        <v>867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3">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1" t="s">
        <v>25</v>
      </c>
      <c r="C58" s="1162"/>
      <c r="D58" s="1167" t="s">
        <v>26</v>
      </c>
      <c r="E58" s="1168"/>
      <c r="F58" s="1168"/>
      <c r="G58" s="1168"/>
      <c r="H58" s="1168"/>
      <c r="I58" s="1168"/>
      <c r="J58" s="1169"/>
      <c r="K58" s="83" t="s">
        <v>590</v>
      </c>
      <c r="L58" s="84" t="s">
        <v>590</v>
      </c>
      <c r="M58" s="84" t="s">
        <v>590</v>
      </c>
      <c r="N58" s="84" t="s">
        <v>590</v>
      </c>
      <c r="O58" s="85" t="s">
        <v>590</v>
      </c>
    </row>
    <row r="59" spans="1:21" ht="31.5" customHeight="1" x14ac:dyDescent="0.2">
      <c r="B59" s="1163"/>
      <c r="C59" s="1164"/>
      <c r="D59" s="1170" t="s">
        <v>27</v>
      </c>
      <c r="E59" s="1171"/>
      <c r="F59" s="1171"/>
      <c r="G59" s="1171"/>
      <c r="H59" s="1171"/>
      <c r="I59" s="1171"/>
      <c r="J59" s="1172"/>
      <c r="K59" s="361" t="s">
        <v>523</v>
      </c>
      <c r="L59" s="362" t="s">
        <v>523</v>
      </c>
      <c r="M59" s="362" t="s">
        <v>523</v>
      </c>
      <c r="N59" s="362" t="s">
        <v>523</v>
      </c>
      <c r="O59" s="363" t="s">
        <v>523</v>
      </c>
    </row>
    <row r="60" spans="1:21" ht="31.5" customHeight="1" thickBot="1" x14ac:dyDescent="0.25">
      <c r="B60" s="1165"/>
      <c r="C60" s="1166"/>
      <c r="D60" s="1173" t="s">
        <v>28</v>
      </c>
      <c r="E60" s="1174"/>
      <c r="F60" s="1174"/>
      <c r="G60" s="1174"/>
      <c r="H60" s="1174"/>
      <c r="I60" s="1174"/>
      <c r="J60" s="1175"/>
      <c r="K60" s="86" t="s">
        <v>590</v>
      </c>
      <c r="L60" s="87" t="s">
        <v>590</v>
      </c>
      <c r="M60" s="87" t="s">
        <v>590</v>
      </c>
      <c r="N60" s="87" t="s">
        <v>590</v>
      </c>
      <c r="O60" s="88" t="s">
        <v>590</v>
      </c>
    </row>
    <row r="61" spans="1:21" ht="24" customHeight="1" x14ac:dyDescent="0.2">
      <c r="B61" s="89"/>
      <c r="C61" s="89"/>
      <c r="D61" s="90" t="s">
        <v>29</v>
      </c>
      <c r="E61" s="91"/>
      <c r="F61" s="91"/>
      <c r="G61" s="91"/>
      <c r="H61" s="91"/>
      <c r="I61" s="91"/>
      <c r="J61" s="91"/>
      <c r="K61" s="91"/>
      <c r="L61" s="91"/>
      <c r="M61" s="91"/>
      <c r="N61" s="91"/>
      <c r="O61" s="91"/>
    </row>
    <row r="62" spans="1:21" ht="24" customHeight="1" x14ac:dyDescent="0.2">
      <c r="B62" s="92"/>
      <c r="C62" s="92"/>
      <c r="D62" s="90" t="s">
        <v>30</v>
      </c>
      <c r="E62" s="91"/>
      <c r="F62" s="91"/>
      <c r="G62" s="91"/>
      <c r="H62" s="91"/>
      <c r="I62" s="91"/>
      <c r="J62" s="91"/>
      <c r="K62" s="91"/>
      <c r="L62" s="91"/>
      <c r="M62" s="91"/>
      <c r="N62" s="91"/>
      <c r="O62" s="91"/>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Nfc2CvRVlWHDqDrwEGz80Lf2LCGDAO/0uqvF2TgTb8yjga4P7j2zIVU1Lw0MW7zPBVs9acWHVtxnkXypArDIA==" saltValue="7t1S5JrRFYheXDiKqibT6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564</v>
      </c>
      <c r="J40" s="100" t="s">
        <v>565</v>
      </c>
      <c r="K40" s="100" t="s">
        <v>566</v>
      </c>
      <c r="L40" s="100" t="s">
        <v>567</v>
      </c>
      <c r="M40" s="101" t="s">
        <v>568</v>
      </c>
    </row>
    <row r="41" spans="2:13" ht="27.75" customHeight="1" x14ac:dyDescent="0.2">
      <c r="B41" s="1196" t="s">
        <v>31</v>
      </c>
      <c r="C41" s="1197"/>
      <c r="D41" s="102"/>
      <c r="E41" s="1198" t="s">
        <v>32</v>
      </c>
      <c r="F41" s="1198"/>
      <c r="G41" s="1198"/>
      <c r="H41" s="1199"/>
      <c r="I41" s="352">
        <v>20507</v>
      </c>
      <c r="J41" s="353">
        <v>20332</v>
      </c>
      <c r="K41" s="353">
        <v>19934</v>
      </c>
      <c r="L41" s="353">
        <v>19400</v>
      </c>
      <c r="M41" s="354">
        <v>18268</v>
      </c>
    </row>
    <row r="42" spans="2:13" ht="27.75" customHeight="1" x14ac:dyDescent="0.2">
      <c r="B42" s="1186"/>
      <c r="C42" s="1187"/>
      <c r="D42" s="103"/>
      <c r="E42" s="1190" t="s">
        <v>33</v>
      </c>
      <c r="F42" s="1190"/>
      <c r="G42" s="1190"/>
      <c r="H42" s="1191"/>
      <c r="I42" s="355">
        <v>780</v>
      </c>
      <c r="J42" s="356">
        <v>662</v>
      </c>
      <c r="K42" s="356">
        <v>760</v>
      </c>
      <c r="L42" s="356">
        <v>1038</v>
      </c>
      <c r="M42" s="357">
        <v>877</v>
      </c>
    </row>
    <row r="43" spans="2:13" ht="27.75" customHeight="1" x14ac:dyDescent="0.2">
      <c r="B43" s="1186"/>
      <c r="C43" s="1187"/>
      <c r="D43" s="103"/>
      <c r="E43" s="1190" t="s">
        <v>34</v>
      </c>
      <c r="F43" s="1190"/>
      <c r="G43" s="1190"/>
      <c r="H43" s="1191"/>
      <c r="I43" s="355">
        <v>13971</v>
      </c>
      <c r="J43" s="356">
        <v>13912</v>
      </c>
      <c r="K43" s="356">
        <v>10559</v>
      </c>
      <c r="L43" s="356">
        <v>9628</v>
      </c>
      <c r="M43" s="357">
        <v>7561</v>
      </c>
    </row>
    <row r="44" spans="2:13" ht="27.75" customHeight="1" x14ac:dyDescent="0.2">
      <c r="B44" s="1186"/>
      <c r="C44" s="1187"/>
      <c r="D44" s="103"/>
      <c r="E44" s="1190" t="s">
        <v>35</v>
      </c>
      <c r="F44" s="1190"/>
      <c r="G44" s="1190"/>
      <c r="H44" s="1191"/>
      <c r="I44" s="355">
        <v>210</v>
      </c>
      <c r="J44" s="356">
        <v>181</v>
      </c>
      <c r="K44" s="356">
        <v>154</v>
      </c>
      <c r="L44" s="356">
        <v>130</v>
      </c>
      <c r="M44" s="357">
        <v>109</v>
      </c>
    </row>
    <row r="45" spans="2:13" ht="27.75" customHeight="1" x14ac:dyDescent="0.2">
      <c r="B45" s="1186"/>
      <c r="C45" s="1187"/>
      <c r="D45" s="103"/>
      <c r="E45" s="1190" t="s">
        <v>36</v>
      </c>
      <c r="F45" s="1190"/>
      <c r="G45" s="1190"/>
      <c r="H45" s="1191"/>
      <c r="I45" s="355">
        <v>706</v>
      </c>
      <c r="J45" s="356">
        <v>716</v>
      </c>
      <c r="K45" s="356">
        <v>737</v>
      </c>
      <c r="L45" s="356">
        <v>791</v>
      </c>
      <c r="M45" s="357">
        <v>861</v>
      </c>
    </row>
    <row r="46" spans="2:13" ht="27.75" customHeight="1" x14ac:dyDescent="0.2">
      <c r="B46" s="1186"/>
      <c r="C46" s="1187"/>
      <c r="D46" s="104"/>
      <c r="E46" s="1190" t="s">
        <v>37</v>
      </c>
      <c r="F46" s="1190"/>
      <c r="G46" s="1190"/>
      <c r="H46" s="1191"/>
      <c r="I46" s="355" t="s">
        <v>523</v>
      </c>
      <c r="J46" s="356" t="s">
        <v>523</v>
      </c>
      <c r="K46" s="356" t="s">
        <v>523</v>
      </c>
      <c r="L46" s="356" t="s">
        <v>523</v>
      </c>
      <c r="M46" s="357" t="s">
        <v>523</v>
      </c>
    </row>
    <row r="47" spans="2:13" ht="27.75" customHeight="1" x14ac:dyDescent="0.2">
      <c r="B47" s="1186"/>
      <c r="C47" s="1187"/>
      <c r="D47" s="105"/>
      <c r="E47" s="1200" t="s">
        <v>38</v>
      </c>
      <c r="F47" s="1201"/>
      <c r="G47" s="1201"/>
      <c r="H47" s="1202"/>
      <c r="I47" s="355" t="s">
        <v>523</v>
      </c>
      <c r="J47" s="356" t="s">
        <v>523</v>
      </c>
      <c r="K47" s="356" t="s">
        <v>523</v>
      </c>
      <c r="L47" s="356" t="s">
        <v>523</v>
      </c>
      <c r="M47" s="357" t="s">
        <v>523</v>
      </c>
    </row>
    <row r="48" spans="2:13" ht="27.75" customHeight="1" x14ac:dyDescent="0.2">
      <c r="B48" s="1186"/>
      <c r="C48" s="1187"/>
      <c r="D48" s="103"/>
      <c r="E48" s="1190" t="s">
        <v>39</v>
      </c>
      <c r="F48" s="1190"/>
      <c r="G48" s="1190"/>
      <c r="H48" s="1191"/>
      <c r="I48" s="355" t="s">
        <v>523</v>
      </c>
      <c r="J48" s="356" t="s">
        <v>523</v>
      </c>
      <c r="K48" s="356" t="s">
        <v>523</v>
      </c>
      <c r="L48" s="356" t="s">
        <v>523</v>
      </c>
      <c r="M48" s="357" t="s">
        <v>523</v>
      </c>
    </row>
    <row r="49" spans="2:13" ht="27.75" customHeight="1" x14ac:dyDescent="0.2">
      <c r="B49" s="1188"/>
      <c r="C49" s="1189"/>
      <c r="D49" s="103"/>
      <c r="E49" s="1190" t="s">
        <v>40</v>
      </c>
      <c r="F49" s="1190"/>
      <c r="G49" s="1190"/>
      <c r="H49" s="1191"/>
      <c r="I49" s="355" t="s">
        <v>523</v>
      </c>
      <c r="J49" s="356" t="s">
        <v>523</v>
      </c>
      <c r="K49" s="356" t="s">
        <v>523</v>
      </c>
      <c r="L49" s="356" t="s">
        <v>523</v>
      </c>
      <c r="M49" s="357" t="s">
        <v>523</v>
      </c>
    </row>
    <row r="50" spans="2:13" ht="27.75" customHeight="1" x14ac:dyDescent="0.2">
      <c r="B50" s="1184" t="s">
        <v>41</v>
      </c>
      <c r="C50" s="1185"/>
      <c r="D50" s="106"/>
      <c r="E50" s="1190" t="s">
        <v>42</v>
      </c>
      <c r="F50" s="1190"/>
      <c r="G50" s="1190"/>
      <c r="H50" s="1191"/>
      <c r="I50" s="355">
        <v>9161</v>
      </c>
      <c r="J50" s="356">
        <v>9427</v>
      </c>
      <c r="K50" s="356">
        <v>8762</v>
      </c>
      <c r="L50" s="356">
        <v>9683</v>
      </c>
      <c r="M50" s="357">
        <v>10197</v>
      </c>
    </row>
    <row r="51" spans="2:13" ht="27.75" customHeight="1" x14ac:dyDescent="0.2">
      <c r="B51" s="1186"/>
      <c r="C51" s="1187"/>
      <c r="D51" s="103"/>
      <c r="E51" s="1190" t="s">
        <v>43</v>
      </c>
      <c r="F51" s="1190"/>
      <c r="G51" s="1190"/>
      <c r="H51" s="1191"/>
      <c r="I51" s="355">
        <v>369</v>
      </c>
      <c r="J51" s="356">
        <v>293</v>
      </c>
      <c r="K51" s="356">
        <v>560</v>
      </c>
      <c r="L51" s="356">
        <v>777</v>
      </c>
      <c r="M51" s="357">
        <v>627</v>
      </c>
    </row>
    <row r="52" spans="2:13" ht="27.75" customHeight="1" x14ac:dyDescent="0.2">
      <c r="B52" s="1188"/>
      <c r="C52" s="1189"/>
      <c r="D52" s="103"/>
      <c r="E52" s="1190" t="s">
        <v>44</v>
      </c>
      <c r="F52" s="1190"/>
      <c r="G52" s="1190"/>
      <c r="H52" s="1191"/>
      <c r="I52" s="355">
        <v>22819</v>
      </c>
      <c r="J52" s="356">
        <v>22203</v>
      </c>
      <c r="K52" s="356">
        <v>21565</v>
      </c>
      <c r="L52" s="356">
        <v>20687</v>
      </c>
      <c r="M52" s="357">
        <v>19552</v>
      </c>
    </row>
    <row r="53" spans="2:13" ht="27.75" customHeight="1" thickBot="1" x14ac:dyDescent="0.25">
      <c r="B53" s="1192" t="s">
        <v>45</v>
      </c>
      <c r="C53" s="1193"/>
      <c r="D53" s="107"/>
      <c r="E53" s="1194" t="s">
        <v>46</v>
      </c>
      <c r="F53" s="1194"/>
      <c r="G53" s="1194"/>
      <c r="H53" s="1195"/>
      <c r="I53" s="358">
        <v>3825</v>
      </c>
      <c r="J53" s="359">
        <v>3880</v>
      </c>
      <c r="K53" s="359">
        <v>1257</v>
      </c>
      <c r="L53" s="359">
        <v>-159</v>
      </c>
      <c r="M53" s="360">
        <v>-2699</v>
      </c>
    </row>
    <row r="54" spans="2:13" ht="27.75" customHeight="1" x14ac:dyDescent="0.25">
      <c r="B54" s="108" t="s">
        <v>47</v>
      </c>
      <c r="C54" s="109"/>
      <c r="D54" s="109"/>
      <c r="E54" s="110"/>
      <c r="F54" s="110"/>
      <c r="G54" s="110"/>
      <c r="H54" s="110"/>
      <c r="I54" s="111"/>
      <c r="J54" s="111"/>
      <c r="K54" s="111"/>
      <c r="L54" s="111"/>
      <c r="M54" s="111"/>
    </row>
    <row r="55" spans="2:13" ht="13" x14ac:dyDescent="0.2"/>
  </sheetData>
  <sheetProtection algorithmName="SHA-512" hashValue="c2ofEGcB4+hnG32XX4Q7qt7xUKHP7f3xRPfdnQqOMquCAanFd7L5T+UhG9vu9BP1RoGUDQ6LhDX3Ry1Bj4+z7g==" saltValue="qGOpPRmdINU9a6hCti9v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C53" sqref="C5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48</v>
      </c>
    </row>
    <row r="54" spans="2:8" ht="29.25" customHeight="1" thickBot="1" x14ac:dyDescent="0.35">
      <c r="B54" s="113" t="s">
        <v>1</v>
      </c>
      <c r="C54" s="114"/>
      <c r="D54" s="114"/>
      <c r="E54" s="115" t="s">
        <v>2</v>
      </c>
      <c r="F54" s="116" t="s">
        <v>566</v>
      </c>
      <c r="G54" s="116" t="s">
        <v>567</v>
      </c>
      <c r="H54" s="117" t="s">
        <v>568</v>
      </c>
    </row>
    <row r="55" spans="2:8" ht="52.5" customHeight="1" x14ac:dyDescent="0.2">
      <c r="B55" s="118"/>
      <c r="C55" s="1208" t="s">
        <v>49</v>
      </c>
      <c r="D55" s="1208"/>
      <c r="E55" s="1209"/>
      <c r="F55" s="119">
        <v>5275</v>
      </c>
      <c r="G55" s="119">
        <v>5918</v>
      </c>
      <c r="H55" s="120">
        <v>6288</v>
      </c>
    </row>
    <row r="56" spans="2:8" ht="52.5" customHeight="1" x14ac:dyDescent="0.2">
      <c r="B56" s="121"/>
      <c r="C56" s="1210" t="s">
        <v>50</v>
      </c>
      <c r="D56" s="1210"/>
      <c r="E56" s="1211"/>
      <c r="F56" s="122">
        <v>111</v>
      </c>
      <c r="G56" s="122">
        <v>292</v>
      </c>
      <c r="H56" s="123">
        <v>293</v>
      </c>
    </row>
    <row r="57" spans="2:8" ht="53.25" customHeight="1" x14ac:dyDescent="0.2">
      <c r="B57" s="121"/>
      <c r="C57" s="1212" t="s">
        <v>51</v>
      </c>
      <c r="D57" s="1212"/>
      <c r="E57" s="1213"/>
      <c r="F57" s="124">
        <v>4302</v>
      </c>
      <c r="G57" s="124">
        <v>4385</v>
      </c>
      <c r="H57" s="125">
        <v>4334</v>
      </c>
    </row>
    <row r="58" spans="2:8" ht="45.75" customHeight="1" x14ac:dyDescent="0.2">
      <c r="B58" s="126"/>
      <c r="C58" s="1203" t="s">
        <v>606</v>
      </c>
      <c r="D58" s="1204"/>
      <c r="E58" s="1205"/>
      <c r="F58" s="127">
        <v>2444</v>
      </c>
      <c r="G58" s="127">
        <v>2444</v>
      </c>
      <c r="H58" s="128">
        <v>2444</v>
      </c>
    </row>
    <row r="59" spans="2:8" ht="45.75" customHeight="1" x14ac:dyDescent="0.2">
      <c r="B59" s="126"/>
      <c r="C59" s="1203" t="s">
        <v>607</v>
      </c>
      <c r="D59" s="1204"/>
      <c r="E59" s="1205"/>
      <c r="F59" s="127">
        <v>892</v>
      </c>
      <c r="G59" s="127">
        <v>893</v>
      </c>
      <c r="H59" s="128">
        <v>940</v>
      </c>
    </row>
    <row r="60" spans="2:8" ht="45.75" customHeight="1" x14ac:dyDescent="0.2">
      <c r="B60" s="126"/>
      <c r="C60" s="1203" t="s">
        <v>608</v>
      </c>
      <c r="D60" s="1204"/>
      <c r="E60" s="1205"/>
      <c r="F60" s="127">
        <v>354</v>
      </c>
      <c r="G60" s="127">
        <v>354</v>
      </c>
      <c r="H60" s="128">
        <v>354</v>
      </c>
    </row>
    <row r="61" spans="2:8" ht="45.75" customHeight="1" x14ac:dyDescent="0.2">
      <c r="B61" s="126"/>
      <c r="C61" s="1203" t="s">
        <v>609</v>
      </c>
      <c r="D61" s="1204"/>
      <c r="E61" s="1205"/>
      <c r="F61" s="127">
        <v>278</v>
      </c>
      <c r="G61" s="127">
        <v>358</v>
      </c>
      <c r="H61" s="128">
        <v>299</v>
      </c>
    </row>
    <row r="62" spans="2:8" ht="45.75" customHeight="1" thickBot="1" x14ac:dyDescent="0.25">
      <c r="B62" s="129"/>
      <c r="C62" s="1203" t="s">
        <v>610</v>
      </c>
      <c r="D62" s="1204"/>
      <c r="E62" s="1205"/>
      <c r="F62" s="130">
        <v>139</v>
      </c>
      <c r="G62" s="130">
        <v>139</v>
      </c>
      <c r="H62" s="131">
        <v>139</v>
      </c>
    </row>
    <row r="63" spans="2:8" ht="52.5" customHeight="1" thickBot="1" x14ac:dyDescent="0.25">
      <c r="B63" s="132"/>
      <c r="C63" s="1206" t="s">
        <v>52</v>
      </c>
      <c r="D63" s="1206"/>
      <c r="E63" s="1207"/>
      <c r="F63" s="133">
        <v>9688</v>
      </c>
      <c r="G63" s="133">
        <v>10595</v>
      </c>
      <c r="H63" s="134">
        <v>10914</v>
      </c>
    </row>
    <row r="64" spans="2:8" ht="13" x14ac:dyDescent="0.2"/>
  </sheetData>
  <sheetProtection algorithmName="SHA-512" hashValue="2H/3aU6gxTC2PHL49if6IXJ6X7pZIZnTrlVjmCdJ2/kJDHjrZ7vGmKsg78Sns8bwm0nFc2fQYx9UUiHRIGihRA==" saltValue="TgoDfkyBbY97eQws49he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53</v>
      </c>
      <c r="E2" s="146"/>
      <c r="F2" s="147" t="s">
        <v>562</v>
      </c>
      <c r="G2" s="148"/>
      <c r="H2" s="149"/>
    </row>
    <row r="3" spans="1:8" x14ac:dyDescent="0.2">
      <c r="A3" s="145" t="s">
        <v>555</v>
      </c>
      <c r="B3" s="150"/>
      <c r="C3" s="151"/>
      <c r="D3" s="152">
        <v>61274</v>
      </c>
      <c r="E3" s="153"/>
      <c r="F3" s="154">
        <v>85173</v>
      </c>
      <c r="G3" s="155"/>
      <c r="H3" s="156"/>
    </row>
    <row r="4" spans="1:8" x14ac:dyDescent="0.2">
      <c r="A4" s="157"/>
      <c r="B4" s="158"/>
      <c r="C4" s="159"/>
      <c r="D4" s="160">
        <v>53247</v>
      </c>
      <c r="E4" s="161"/>
      <c r="F4" s="162">
        <v>43913</v>
      </c>
      <c r="G4" s="163"/>
      <c r="H4" s="164"/>
    </row>
    <row r="5" spans="1:8" x14ac:dyDescent="0.2">
      <c r="A5" s="145" t="s">
        <v>557</v>
      </c>
      <c r="B5" s="150"/>
      <c r="C5" s="151"/>
      <c r="D5" s="152">
        <v>33788</v>
      </c>
      <c r="E5" s="153"/>
      <c r="F5" s="154">
        <v>94081</v>
      </c>
      <c r="G5" s="155"/>
      <c r="H5" s="156"/>
    </row>
    <row r="6" spans="1:8" x14ac:dyDescent="0.2">
      <c r="A6" s="157"/>
      <c r="B6" s="158"/>
      <c r="C6" s="159"/>
      <c r="D6" s="160">
        <v>20793</v>
      </c>
      <c r="E6" s="161"/>
      <c r="F6" s="162">
        <v>48949</v>
      </c>
      <c r="G6" s="163"/>
      <c r="H6" s="164"/>
    </row>
    <row r="7" spans="1:8" x14ac:dyDescent="0.2">
      <c r="A7" s="145" t="s">
        <v>558</v>
      </c>
      <c r="B7" s="150"/>
      <c r="C7" s="151"/>
      <c r="D7" s="152">
        <v>45209</v>
      </c>
      <c r="E7" s="153"/>
      <c r="F7" s="154">
        <v>92632</v>
      </c>
      <c r="G7" s="155"/>
      <c r="H7" s="156"/>
    </row>
    <row r="8" spans="1:8" x14ac:dyDescent="0.2">
      <c r="A8" s="157"/>
      <c r="B8" s="158"/>
      <c r="C8" s="159"/>
      <c r="D8" s="160">
        <v>21526</v>
      </c>
      <c r="E8" s="161"/>
      <c r="F8" s="162">
        <v>47978</v>
      </c>
      <c r="G8" s="163"/>
      <c r="H8" s="164"/>
    </row>
    <row r="9" spans="1:8" x14ac:dyDescent="0.2">
      <c r="A9" s="145" t="s">
        <v>559</v>
      </c>
      <c r="B9" s="150"/>
      <c r="C9" s="151"/>
      <c r="D9" s="152">
        <v>51492</v>
      </c>
      <c r="E9" s="153"/>
      <c r="F9" s="154">
        <v>96469</v>
      </c>
      <c r="G9" s="155"/>
      <c r="H9" s="156"/>
    </row>
    <row r="10" spans="1:8" x14ac:dyDescent="0.2">
      <c r="A10" s="157"/>
      <c r="B10" s="158"/>
      <c r="C10" s="159"/>
      <c r="D10" s="160">
        <v>25303</v>
      </c>
      <c r="E10" s="161"/>
      <c r="F10" s="162">
        <v>49775</v>
      </c>
      <c r="G10" s="163"/>
      <c r="H10" s="164"/>
    </row>
    <row r="11" spans="1:8" x14ac:dyDescent="0.2">
      <c r="A11" s="145" t="s">
        <v>560</v>
      </c>
      <c r="B11" s="150"/>
      <c r="C11" s="151"/>
      <c r="D11" s="152">
        <v>38913</v>
      </c>
      <c r="E11" s="153"/>
      <c r="F11" s="154">
        <v>85743</v>
      </c>
      <c r="G11" s="155"/>
      <c r="H11" s="156"/>
    </row>
    <row r="12" spans="1:8" x14ac:dyDescent="0.2">
      <c r="A12" s="157"/>
      <c r="B12" s="158"/>
      <c r="C12" s="165"/>
      <c r="D12" s="160">
        <v>29081</v>
      </c>
      <c r="E12" s="161"/>
      <c r="F12" s="162">
        <v>45231</v>
      </c>
      <c r="G12" s="163"/>
      <c r="H12" s="164"/>
    </row>
    <row r="13" spans="1:8" x14ac:dyDescent="0.2">
      <c r="A13" s="145"/>
      <c r="B13" s="150"/>
      <c r="C13" s="166"/>
      <c r="D13" s="167">
        <v>46135</v>
      </c>
      <c r="E13" s="168"/>
      <c r="F13" s="169">
        <v>90820</v>
      </c>
      <c r="G13" s="170"/>
      <c r="H13" s="156"/>
    </row>
    <row r="14" spans="1:8" x14ac:dyDescent="0.2">
      <c r="A14" s="157"/>
      <c r="B14" s="158"/>
      <c r="C14" s="159"/>
      <c r="D14" s="160">
        <v>29990</v>
      </c>
      <c r="E14" s="161"/>
      <c r="F14" s="162">
        <v>47169</v>
      </c>
      <c r="G14" s="163"/>
      <c r="H14" s="164"/>
    </row>
    <row r="17" spans="1:11" x14ac:dyDescent="0.2">
      <c r="A17" s="141" t="s">
        <v>54</v>
      </c>
    </row>
    <row r="18" spans="1:11" x14ac:dyDescent="0.2">
      <c r="A18" s="171"/>
      <c r="B18" s="171" t="str">
        <f>実質収支比率等に係る経年分析!F$46</f>
        <v>H30</v>
      </c>
      <c r="C18" s="171" t="str">
        <f>実質収支比率等に係る経年分析!G$46</f>
        <v>R01</v>
      </c>
      <c r="D18" s="171" t="str">
        <f>実質収支比率等に係る経年分析!H$46</f>
        <v>R02</v>
      </c>
      <c r="E18" s="171" t="str">
        <f>実質収支比率等に係る経年分析!I$46</f>
        <v>R03</v>
      </c>
      <c r="F18" s="171" t="str">
        <f>実質収支比率等に係る経年分析!J$46</f>
        <v>R04</v>
      </c>
    </row>
    <row r="19" spans="1:11" x14ac:dyDescent="0.2">
      <c r="A19" s="171" t="s">
        <v>55</v>
      </c>
      <c r="B19" s="171">
        <f>ROUND(VALUE(SUBSTITUTE(実質収支比率等に係る経年分析!F$48,"▲","-")),2)</f>
        <v>8.56</v>
      </c>
      <c r="C19" s="171">
        <f>ROUND(VALUE(SUBSTITUTE(実質収支比率等に係る経年分析!G$48,"▲","-")),2)</f>
        <v>7.89</v>
      </c>
      <c r="D19" s="171">
        <f>ROUND(VALUE(SUBSTITUTE(実質収支比率等に係る経年分析!H$48,"▲","-")),2)</f>
        <v>12.18</v>
      </c>
      <c r="E19" s="171">
        <f>ROUND(VALUE(SUBSTITUTE(実質収支比率等に係る経年分析!I$48,"▲","-")),2)</f>
        <v>10.220000000000001</v>
      </c>
      <c r="F19" s="171">
        <f>ROUND(VALUE(SUBSTITUTE(実質収支比率等に係る経年分析!J$48,"▲","-")),2)</f>
        <v>9.75</v>
      </c>
    </row>
    <row r="20" spans="1:11" x14ac:dyDescent="0.2">
      <c r="A20" s="171" t="s">
        <v>56</v>
      </c>
      <c r="B20" s="171">
        <f>ROUND(VALUE(SUBSTITUTE(実質収支比率等に係る経年分析!F$47,"▲","-")),2)</f>
        <v>50.38</v>
      </c>
      <c r="C20" s="171">
        <f>ROUND(VALUE(SUBSTITUTE(実質収支比率等に係る経年分析!G$47,"▲","-")),2)</f>
        <v>51.95</v>
      </c>
      <c r="D20" s="171">
        <f>ROUND(VALUE(SUBSTITUTE(実質収支比率等に係る経年分析!H$47,"▲","-")),2)</f>
        <v>42.34</v>
      </c>
      <c r="E20" s="171">
        <f>ROUND(VALUE(SUBSTITUTE(実質収支比率等に係る経年分析!I$47,"▲","-")),2)</f>
        <v>45.16</v>
      </c>
      <c r="F20" s="171">
        <f>ROUND(VALUE(SUBSTITUTE(実質収支比率等に係る経年分析!J$47,"▲","-")),2)</f>
        <v>48.86</v>
      </c>
    </row>
    <row r="21" spans="1:11" x14ac:dyDescent="0.2">
      <c r="A21" s="171" t="s">
        <v>57</v>
      </c>
      <c r="B21" s="171">
        <f>IF(ISNUMBER(VALUE(SUBSTITUTE(実質収支比率等に係る経年分析!F$49,"▲","-"))),ROUND(VALUE(SUBSTITUTE(実質収支比率等に係る経年分析!F$49,"▲","-")),2),NA())</f>
        <v>-10.79</v>
      </c>
      <c r="C21" s="171">
        <f>IF(ISNUMBER(VALUE(SUBSTITUTE(実質収支比率等に係る経年分析!G$49,"▲","-"))),ROUND(VALUE(SUBSTITUTE(実質収支比率等に係る経年分析!G$49,"▲","-")),2),NA())</f>
        <v>-6.84</v>
      </c>
      <c r="D21" s="171">
        <f>IF(ISNUMBER(VALUE(SUBSTITUTE(実質収支比率等に係る経年分析!H$49,"▲","-"))),ROUND(VALUE(SUBSTITUTE(実質収支比率等に係る経年分析!H$49,"▲","-")),2),NA())</f>
        <v>-9</v>
      </c>
      <c r="E21" s="171">
        <f>IF(ISNUMBER(VALUE(SUBSTITUTE(実質収支比率等に係る経年分析!I$49,"▲","-"))),ROUND(VALUE(SUBSTITUTE(実質収支比率等に係る経年分析!I$49,"▲","-")),2),NA())</f>
        <v>-5.74</v>
      </c>
      <c r="F21" s="171">
        <f>IF(ISNUMBER(VALUE(SUBSTITUTE(実質収支比率等に係る経年分析!J$49,"▲","-"))),ROUND(VALUE(SUBSTITUTE(実質収支比率等に係る経年分析!J$49,"▲","-")),2),NA())</f>
        <v>-5.86</v>
      </c>
    </row>
    <row r="24" spans="1:11" x14ac:dyDescent="0.2">
      <c r="A24" s="141" t="s">
        <v>58</v>
      </c>
    </row>
    <row r="25" spans="1:11" x14ac:dyDescent="0.2">
      <c r="A25" s="172"/>
      <c r="B25" s="172" t="str">
        <f>連結実質赤字比率に係る赤字・黒字の構成分析!F$33</f>
        <v>H30</v>
      </c>
      <c r="C25" s="172"/>
      <c r="D25" s="172" t="str">
        <f>連結実質赤字比率に係る赤字・黒字の構成分析!G$33</f>
        <v>R01</v>
      </c>
      <c r="E25" s="172"/>
      <c r="F25" s="172" t="str">
        <f>連結実質赤字比率に係る赤字・黒字の構成分析!H$33</f>
        <v>R02</v>
      </c>
      <c r="G25" s="172"/>
      <c r="H25" s="172" t="str">
        <f>連結実質赤字比率に係る赤字・黒字の構成分析!I$33</f>
        <v>R03</v>
      </c>
      <c r="I25" s="172"/>
      <c r="J25" s="172" t="str">
        <f>連結実質赤字比率に係る赤字・黒字の構成分析!J$33</f>
        <v>R04</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3.58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赤磐市竜天オートキャンプ場特別会計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赤磐市後期高齢者医療特別会計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赤磐市宅地等開発事業特別会計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0.64</v>
      </c>
    </row>
    <row r="32" spans="1:11" x14ac:dyDescent="0.2">
      <c r="A32" s="172" t="str">
        <f>IF(連結実質赤字比率に係る赤字・黒字の構成分析!C$38="",NA(),連結実質赤字比率に係る赤字・黒字の構成分析!C$38)</f>
        <v>赤磐市介護保険特別会計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1.1399999999999999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2.0499999999999998</v>
      </c>
    </row>
    <row r="33" spans="1:16" x14ac:dyDescent="0.2">
      <c r="A33" s="172" t="str">
        <f>IF(連結実質赤字比率に係る赤字・黒字の構成分析!C$37="",NA(),連結実質赤字比率に係る赤字・黒字の構成分析!C$37)</f>
        <v>赤磐市国民健康保険特別会計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3.64</v>
      </c>
    </row>
    <row r="34" spans="1:16" x14ac:dyDescent="0.2">
      <c r="A34" s="172" t="str">
        <f>IF(連結実質赤字比率に係る赤字・黒字の構成分析!C$36="",NA(),連結実質赤字比率に係る赤字・黒字の構成分析!C$36)</f>
        <v>赤磐市下水道事業会計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2.4500000000000002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2.4300000000000002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8.5399999999999991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10.210000000000001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9.73</v>
      </c>
    </row>
    <row r="36" spans="1:16" x14ac:dyDescent="0.2">
      <c r="A36" s="172" t="str">
        <f>IF(連結実質赤字比率に係る赤字・黒字の構成分析!C$34="",NA(),連結実質赤字比率に係る赤字・黒字の構成分析!C$34)</f>
        <v>赤磐市水道事業会計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21.51</v>
      </c>
    </row>
    <row r="39" spans="1:16" x14ac:dyDescent="0.2">
      <c r="A39" s="141" t="s">
        <v>61</v>
      </c>
    </row>
    <row r="40" spans="1:16" x14ac:dyDescent="0.2">
      <c r="A40" s="173"/>
      <c r="B40" s="173" t="str">
        <f>'実質公債費比率（分子）の構造'!K$44</f>
        <v>H30</v>
      </c>
      <c r="C40" s="173"/>
      <c r="D40" s="173"/>
      <c r="E40" s="173" t="str">
        <f>'実質公債費比率（分子）の構造'!L$44</f>
        <v>R01</v>
      </c>
      <c r="F40" s="173"/>
      <c r="G40" s="173"/>
      <c r="H40" s="173" t="str">
        <f>'実質公債費比率（分子）の構造'!M$44</f>
        <v>R02</v>
      </c>
      <c r="I40" s="173"/>
      <c r="J40" s="173"/>
      <c r="K40" s="173" t="str">
        <f>'実質公債費比率（分子）の構造'!N$44</f>
        <v>R03</v>
      </c>
      <c r="L40" s="173"/>
      <c r="M40" s="173"/>
      <c r="N40" s="173" t="str">
        <f>'実質公債費比率（分子）の構造'!O$44</f>
        <v>R04</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2250</v>
      </c>
      <c r="E42" s="173"/>
      <c r="F42" s="173"/>
      <c r="G42" s="173">
        <f>'実質公債費比率（分子）の構造'!L$52</f>
        <v>2141</v>
      </c>
      <c r="H42" s="173"/>
      <c r="I42" s="173"/>
      <c r="J42" s="173">
        <f>'実質公債費比率（分子）の構造'!M$52</f>
        <v>2079</v>
      </c>
      <c r="K42" s="173"/>
      <c r="L42" s="173"/>
      <c r="M42" s="173">
        <f>'実質公債費比率（分子）の構造'!N$52</f>
        <v>2111</v>
      </c>
      <c r="N42" s="173"/>
      <c r="O42" s="173"/>
      <c r="P42" s="173">
        <f>'実質公債費比率（分子）の構造'!O$52</f>
        <v>2129</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f>'実質公債費比率（分子）の構造'!K$50</f>
        <v>37</v>
      </c>
      <c r="C44" s="173"/>
      <c r="D44" s="173"/>
      <c r="E44" s="173">
        <f>'実質公債費比率（分子）の構造'!L$50</f>
        <v>42</v>
      </c>
      <c r="F44" s="173"/>
      <c r="G44" s="173"/>
      <c r="H44" s="173">
        <f>'実質公債費比率（分子）の構造'!M$50</f>
        <v>35</v>
      </c>
      <c r="I44" s="173"/>
      <c r="J44" s="173"/>
      <c r="K44" s="173">
        <f>'実質公債費比率（分子）の構造'!N$50</f>
        <v>31</v>
      </c>
      <c r="L44" s="173"/>
      <c r="M44" s="173"/>
      <c r="N44" s="173">
        <f>'実質公債費比率（分子）の構造'!O$50</f>
        <v>34</v>
      </c>
      <c r="O44" s="173"/>
      <c r="P44" s="173"/>
    </row>
    <row r="45" spans="1:16" x14ac:dyDescent="0.2">
      <c r="A45" s="173" t="s">
        <v>67</v>
      </c>
      <c r="B45" s="173">
        <f>'実質公債費比率（分子）の構造'!K$49</f>
        <v>45</v>
      </c>
      <c r="C45" s="173"/>
      <c r="D45" s="173"/>
      <c r="E45" s="173">
        <f>'実質公債費比率（分子）の構造'!L$49</f>
        <v>32</v>
      </c>
      <c r="F45" s="173"/>
      <c r="G45" s="173"/>
      <c r="H45" s="173">
        <f>'実質公債費比率（分子）の構造'!M$49</f>
        <v>30</v>
      </c>
      <c r="I45" s="173"/>
      <c r="J45" s="173"/>
      <c r="K45" s="173">
        <f>'実質公債費比率（分子）の構造'!N$49</f>
        <v>27</v>
      </c>
      <c r="L45" s="173"/>
      <c r="M45" s="173"/>
      <c r="N45" s="173">
        <f>'実質公債費比率（分子）の構造'!O$49</f>
        <v>24</v>
      </c>
      <c r="O45" s="173"/>
      <c r="P45" s="173"/>
    </row>
    <row r="46" spans="1:16" x14ac:dyDescent="0.2">
      <c r="A46" s="173" t="s">
        <v>68</v>
      </c>
      <c r="B46" s="173">
        <f>'実質公債費比率（分子）の構造'!K$48</f>
        <v>802</v>
      </c>
      <c r="C46" s="173"/>
      <c r="D46" s="173"/>
      <c r="E46" s="173">
        <f>'実質公債費比率（分子）の構造'!L$48</f>
        <v>810</v>
      </c>
      <c r="F46" s="173"/>
      <c r="G46" s="173"/>
      <c r="H46" s="173">
        <f>'実質公債費比率（分子）の構造'!M$48</f>
        <v>718</v>
      </c>
      <c r="I46" s="173"/>
      <c r="J46" s="173"/>
      <c r="K46" s="173">
        <f>'実質公債費比率（分子）の構造'!N$48</f>
        <v>774</v>
      </c>
      <c r="L46" s="173"/>
      <c r="M46" s="173"/>
      <c r="N46" s="173">
        <f>'実質公債費比率（分子）の構造'!O$48</f>
        <v>680</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2110</v>
      </c>
      <c r="C49" s="173"/>
      <c r="D49" s="173"/>
      <c r="E49" s="173">
        <f>'実質公債費比率（分子）の構造'!L$45</f>
        <v>1961</v>
      </c>
      <c r="F49" s="173"/>
      <c r="G49" s="173"/>
      <c r="H49" s="173">
        <f>'実質公債費比率（分子）の構造'!M$45</f>
        <v>2027</v>
      </c>
      <c r="I49" s="173"/>
      <c r="J49" s="173"/>
      <c r="K49" s="173">
        <f>'実質公債費比率（分子）の構造'!N$45</f>
        <v>2130</v>
      </c>
      <c r="L49" s="173"/>
      <c r="M49" s="173"/>
      <c r="N49" s="173">
        <f>'実質公債費比率（分子）の構造'!O$45</f>
        <v>2258</v>
      </c>
      <c r="O49" s="173"/>
      <c r="P49" s="173"/>
    </row>
    <row r="50" spans="1:16" x14ac:dyDescent="0.2">
      <c r="A50" s="173" t="s">
        <v>72</v>
      </c>
      <c r="B50" s="173" t="e">
        <f>NA()</f>
        <v>#N/A</v>
      </c>
      <c r="C50" s="173">
        <f>IF(ISNUMBER('実質公債費比率（分子）の構造'!K$53),'実質公債費比率（分子）の構造'!K$53,NA())</f>
        <v>744</v>
      </c>
      <c r="D50" s="173" t="e">
        <f>NA()</f>
        <v>#N/A</v>
      </c>
      <c r="E50" s="173" t="e">
        <f>NA()</f>
        <v>#N/A</v>
      </c>
      <c r="F50" s="173">
        <f>IF(ISNUMBER('実質公債費比率（分子）の構造'!L$53),'実質公債費比率（分子）の構造'!L$53,NA())</f>
        <v>704</v>
      </c>
      <c r="G50" s="173" t="e">
        <f>NA()</f>
        <v>#N/A</v>
      </c>
      <c r="H50" s="173" t="e">
        <f>NA()</f>
        <v>#N/A</v>
      </c>
      <c r="I50" s="173">
        <f>IF(ISNUMBER('実質公債費比率（分子）の構造'!M$53),'実質公債費比率（分子）の構造'!M$53,NA())</f>
        <v>731</v>
      </c>
      <c r="J50" s="173" t="e">
        <f>NA()</f>
        <v>#N/A</v>
      </c>
      <c r="K50" s="173" t="e">
        <f>NA()</f>
        <v>#N/A</v>
      </c>
      <c r="L50" s="173">
        <f>IF(ISNUMBER('実質公債費比率（分子）の構造'!N$53),'実質公債費比率（分子）の構造'!N$53,NA())</f>
        <v>851</v>
      </c>
      <c r="M50" s="173" t="e">
        <f>NA()</f>
        <v>#N/A</v>
      </c>
      <c r="N50" s="173" t="e">
        <f>NA()</f>
        <v>#N/A</v>
      </c>
      <c r="O50" s="173">
        <f>IF(ISNUMBER('実質公債費比率（分子）の構造'!O$53),'実質公債費比率（分子）の構造'!O$53,NA())</f>
        <v>867</v>
      </c>
      <c r="P50" s="173" t="e">
        <f>NA()</f>
        <v>#N/A</v>
      </c>
    </row>
    <row r="53" spans="1:16" x14ac:dyDescent="0.2">
      <c r="A53" s="141" t="s">
        <v>73</v>
      </c>
    </row>
    <row r="54" spans="1:16" x14ac:dyDescent="0.2">
      <c r="A54" s="172"/>
      <c r="B54" s="172" t="str">
        <f>'将来負担比率（分子）の構造'!I$40</f>
        <v>H30</v>
      </c>
      <c r="C54" s="172"/>
      <c r="D54" s="172"/>
      <c r="E54" s="172" t="str">
        <f>'将来負担比率（分子）の構造'!J$40</f>
        <v>R01</v>
      </c>
      <c r="F54" s="172"/>
      <c r="G54" s="172"/>
      <c r="H54" s="172" t="str">
        <f>'将来負担比率（分子）の構造'!K$40</f>
        <v>R02</v>
      </c>
      <c r="I54" s="172"/>
      <c r="J54" s="172"/>
      <c r="K54" s="172" t="str">
        <f>'将来負担比率（分子）の構造'!L$40</f>
        <v>R03</v>
      </c>
      <c r="L54" s="172"/>
      <c r="M54" s="172"/>
      <c r="N54" s="172" t="str">
        <f>'将来負担比率（分子）の構造'!M$40</f>
        <v>R04</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22819</v>
      </c>
      <c r="E56" s="172"/>
      <c r="F56" s="172"/>
      <c r="G56" s="172">
        <f>'将来負担比率（分子）の構造'!J$52</f>
        <v>22203</v>
      </c>
      <c r="H56" s="172"/>
      <c r="I56" s="172"/>
      <c r="J56" s="172">
        <f>'将来負担比率（分子）の構造'!K$52</f>
        <v>21565</v>
      </c>
      <c r="K56" s="172"/>
      <c r="L56" s="172"/>
      <c r="M56" s="172">
        <f>'将来負担比率（分子）の構造'!L$52</f>
        <v>20687</v>
      </c>
      <c r="N56" s="172"/>
      <c r="O56" s="172"/>
      <c r="P56" s="172">
        <f>'将来負担比率（分子）の構造'!M$52</f>
        <v>19552</v>
      </c>
    </row>
    <row r="57" spans="1:16" x14ac:dyDescent="0.2">
      <c r="A57" s="172" t="s">
        <v>43</v>
      </c>
      <c r="B57" s="172"/>
      <c r="C57" s="172"/>
      <c r="D57" s="172">
        <f>'将来負担比率（分子）の構造'!I$51</f>
        <v>369</v>
      </c>
      <c r="E57" s="172"/>
      <c r="F57" s="172"/>
      <c r="G57" s="172">
        <f>'将来負担比率（分子）の構造'!J$51</f>
        <v>293</v>
      </c>
      <c r="H57" s="172"/>
      <c r="I57" s="172"/>
      <c r="J57" s="172">
        <f>'将来負担比率（分子）の構造'!K$51</f>
        <v>560</v>
      </c>
      <c r="K57" s="172"/>
      <c r="L57" s="172"/>
      <c r="M57" s="172">
        <f>'将来負担比率（分子）の構造'!L$51</f>
        <v>777</v>
      </c>
      <c r="N57" s="172"/>
      <c r="O57" s="172"/>
      <c r="P57" s="172">
        <f>'将来負担比率（分子）の構造'!M$51</f>
        <v>627</v>
      </c>
    </row>
    <row r="58" spans="1:16" x14ac:dyDescent="0.2">
      <c r="A58" s="172" t="s">
        <v>42</v>
      </c>
      <c r="B58" s="172"/>
      <c r="C58" s="172"/>
      <c r="D58" s="172">
        <f>'将来負担比率（分子）の構造'!I$50</f>
        <v>9161</v>
      </c>
      <c r="E58" s="172"/>
      <c r="F58" s="172"/>
      <c r="G58" s="172">
        <f>'将来負担比率（分子）の構造'!J$50</f>
        <v>9427</v>
      </c>
      <c r="H58" s="172"/>
      <c r="I58" s="172"/>
      <c r="J58" s="172">
        <f>'将来負担比率（分子）の構造'!K$50</f>
        <v>8762</v>
      </c>
      <c r="K58" s="172"/>
      <c r="L58" s="172"/>
      <c r="M58" s="172">
        <f>'将来負担比率（分子）の構造'!L$50</f>
        <v>9683</v>
      </c>
      <c r="N58" s="172"/>
      <c r="O58" s="172"/>
      <c r="P58" s="172">
        <f>'将来負担比率（分子）の構造'!M$50</f>
        <v>10197</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36</v>
      </c>
      <c r="B62" s="172">
        <f>'将来負担比率（分子）の構造'!I$45</f>
        <v>706</v>
      </c>
      <c r="C62" s="172"/>
      <c r="D62" s="172"/>
      <c r="E62" s="172">
        <f>'将来負担比率（分子）の構造'!J$45</f>
        <v>716</v>
      </c>
      <c r="F62" s="172"/>
      <c r="G62" s="172"/>
      <c r="H62" s="172">
        <f>'将来負担比率（分子）の構造'!K$45</f>
        <v>737</v>
      </c>
      <c r="I62" s="172"/>
      <c r="J62" s="172"/>
      <c r="K62" s="172">
        <f>'将来負担比率（分子）の構造'!L$45</f>
        <v>791</v>
      </c>
      <c r="L62" s="172"/>
      <c r="M62" s="172"/>
      <c r="N62" s="172">
        <f>'将来負担比率（分子）の構造'!M$45</f>
        <v>861</v>
      </c>
      <c r="O62" s="172"/>
      <c r="P62" s="172"/>
    </row>
    <row r="63" spans="1:16" x14ac:dyDescent="0.2">
      <c r="A63" s="172" t="s">
        <v>35</v>
      </c>
      <c r="B63" s="172">
        <f>'将来負担比率（分子）の構造'!I$44</f>
        <v>210</v>
      </c>
      <c r="C63" s="172"/>
      <c r="D63" s="172"/>
      <c r="E63" s="172">
        <f>'将来負担比率（分子）の構造'!J$44</f>
        <v>181</v>
      </c>
      <c r="F63" s="172"/>
      <c r="G63" s="172"/>
      <c r="H63" s="172">
        <f>'将来負担比率（分子）の構造'!K$44</f>
        <v>154</v>
      </c>
      <c r="I63" s="172"/>
      <c r="J63" s="172"/>
      <c r="K63" s="172">
        <f>'将来負担比率（分子）の構造'!L$44</f>
        <v>130</v>
      </c>
      <c r="L63" s="172"/>
      <c r="M63" s="172"/>
      <c r="N63" s="172">
        <f>'将来負担比率（分子）の構造'!M$44</f>
        <v>109</v>
      </c>
      <c r="O63" s="172"/>
      <c r="P63" s="172"/>
    </row>
    <row r="64" spans="1:16" x14ac:dyDescent="0.2">
      <c r="A64" s="172" t="s">
        <v>34</v>
      </c>
      <c r="B64" s="172">
        <f>'将来負担比率（分子）の構造'!I$43</f>
        <v>13971</v>
      </c>
      <c r="C64" s="172"/>
      <c r="D64" s="172"/>
      <c r="E64" s="172">
        <f>'将来負担比率（分子）の構造'!J$43</f>
        <v>13912</v>
      </c>
      <c r="F64" s="172"/>
      <c r="G64" s="172"/>
      <c r="H64" s="172">
        <f>'将来負担比率（分子）の構造'!K$43</f>
        <v>10559</v>
      </c>
      <c r="I64" s="172"/>
      <c r="J64" s="172"/>
      <c r="K64" s="172">
        <f>'将来負担比率（分子）の構造'!L$43</f>
        <v>9628</v>
      </c>
      <c r="L64" s="172"/>
      <c r="M64" s="172"/>
      <c r="N64" s="172">
        <f>'将来負担比率（分子）の構造'!M$43</f>
        <v>7561</v>
      </c>
      <c r="O64" s="172"/>
      <c r="P64" s="172"/>
    </row>
    <row r="65" spans="1:16" x14ac:dyDescent="0.2">
      <c r="A65" s="172" t="s">
        <v>33</v>
      </c>
      <c r="B65" s="172">
        <f>'将来負担比率（分子）の構造'!I$42</f>
        <v>780</v>
      </c>
      <c r="C65" s="172"/>
      <c r="D65" s="172"/>
      <c r="E65" s="172">
        <f>'将来負担比率（分子）の構造'!J$42</f>
        <v>662</v>
      </c>
      <c r="F65" s="172"/>
      <c r="G65" s="172"/>
      <c r="H65" s="172">
        <f>'将来負担比率（分子）の構造'!K$42</f>
        <v>760</v>
      </c>
      <c r="I65" s="172"/>
      <c r="J65" s="172"/>
      <c r="K65" s="172">
        <f>'将来負担比率（分子）の構造'!L$42</f>
        <v>1038</v>
      </c>
      <c r="L65" s="172"/>
      <c r="M65" s="172"/>
      <c r="N65" s="172">
        <f>'将来負担比率（分子）の構造'!M$42</f>
        <v>877</v>
      </c>
      <c r="O65" s="172"/>
      <c r="P65" s="172"/>
    </row>
    <row r="66" spans="1:16" x14ac:dyDescent="0.2">
      <c r="A66" s="172" t="s">
        <v>32</v>
      </c>
      <c r="B66" s="172">
        <f>'将来負担比率（分子）の構造'!I$41</f>
        <v>20507</v>
      </c>
      <c r="C66" s="172"/>
      <c r="D66" s="172"/>
      <c r="E66" s="172">
        <f>'将来負担比率（分子）の構造'!J$41</f>
        <v>20332</v>
      </c>
      <c r="F66" s="172"/>
      <c r="G66" s="172"/>
      <c r="H66" s="172">
        <f>'将来負担比率（分子）の構造'!K$41</f>
        <v>19934</v>
      </c>
      <c r="I66" s="172"/>
      <c r="J66" s="172"/>
      <c r="K66" s="172">
        <f>'将来負担比率（分子）の構造'!L$41</f>
        <v>19400</v>
      </c>
      <c r="L66" s="172"/>
      <c r="M66" s="172"/>
      <c r="N66" s="172">
        <f>'将来負担比率（分子）の構造'!M$41</f>
        <v>18268</v>
      </c>
      <c r="O66" s="172"/>
      <c r="P66" s="172"/>
    </row>
    <row r="67" spans="1:16" x14ac:dyDescent="0.2">
      <c r="A67" s="172" t="s">
        <v>76</v>
      </c>
      <c r="B67" s="172" t="e">
        <f>NA()</f>
        <v>#N/A</v>
      </c>
      <c r="C67" s="172">
        <f>IF(ISNUMBER('将来負担比率（分子）の構造'!I$53), IF('将来負担比率（分子）の構造'!I$53 &lt; 0, 0, '将来負担比率（分子）の構造'!I$53), NA())</f>
        <v>3825</v>
      </c>
      <c r="D67" s="172" t="e">
        <f>NA()</f>
        <v>#N/A</v>
      </c>
      <c r="E67" s="172" t="e">
        <f>NA()</f>
        <v>#N/A</v>
      </c>
      <c r="F67" s="172">
        <f>IF(ISNUMBER('将来負担比率（分子）の構造'!J$53), IF('将来負担比率（分子）の構造'!J$53 &lt; 0, 0, '将来負担比率（分子）の構造'!J$53), NA())</f>
        <v>3880</v>
      </c>
      <c r="G67" s="172" t="e">
        <f>NA()</f>
        <v>#N/A</v>
      </c>
      <c r="H67" s="172" t="e">
        <f>NA()</f>
        <v>#N/A</v>
      </c>
      <c r="I67" s="172">
        <f>IF(ISNUMBER('将来負担比率（分子）の構造'!K$53), IF('将来負担比率（分子）の構造'!K$53 &lt; 0, 0, '将来負担比率（分子）の構造'!K$53), NA())</f>
        <v>1257</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R02</v>
      </c>
      <c r="C71" s="175" t="str">
        <f>基金残高に係る経年分析!G54</f>
        <v>R03</v>
      </c>
      <c r="D71" s="175" t="str">
        <f>基金残高に係る経年分析!H54</f>
        <v>R04</v>
      </c>
    </row>
    <row r="72" spans="1:16" x14ac:dyDescent="0.2">
      <c r="A72" s="175" t="s">
        <v>78</v>
      </c>
      <c r="B72" s="176">
        <f>基金残高に係る経年分析!F55</f>
        <v>5275</v>
      </c>
      <c r="C72" s="176">
        <f>基金残高に係る経年分析!G55</f>
        <v>5918</v>
      </c>
      <c r="D72" s="176">
        <f>基金残高に係る経年分析!H55</f>
        <v>6288</v>
      </c>
    </row>
    <row r="73" spans="1:16" x14ac:dyDescent="0.2">
      <c r="A73" s="175" t="s">
        <v>79</v>
      </c>
      <c r="B73" s="176">
        <f>基金残高に係る経年分析!F56</f>
        <v>111</v>
      </c>
      <c r="C73" s="176">
        <f>基金残高に係る経年分析!G56</f>
        <v>292</v>
      </c>
      <c r="D73" s="176">
        <f>基金残高に係る経年分析!H56</f>
        <v>293</v>
      </c>
    </row>
    <row r="74" spans="1:16" x14ac:dyDescent="0.2">
      <c r="A74" s="175" t="s">
        <v>80</v>
      </c>
      <c r="B74" s="176">
        <f>基金残高に係る経年分析!F57</f>
        <v>4302</v>
      </c>
      <c r="C74" s="176">
        <f>基金残高に係る経年分析!G57</f>
        <v>4385</v>
      </c>
      <c r="D74" s="176">
        <f>基金残高に係る経年分析!H57</f>
        <v>4334</v>
      </c>
    </row>
  </sheetData>
  <sheetProtection algorithmName="SHA-512" hashValue="+SYWrDghBlYcoa6UdL8fHiMwjl4a5luctEEAEWcOpdXqI4Sf0ZBYfdMeRkuiLISUFguDLWmizmb15eWb3xwpzg==" saltValue="NWdZp2PC6fAJanPSTNqk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23"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7" t="s">
        <v>215</v>
      </c>
      <c r="DI1" s="718"/>
      <c r="DJ1" s="718"/>
      <c r="DK1" s="718"/>
      <c r="DL1" s="718"/>
      <c r="DM1" s="718"/>
      <c r="DN1" s="719"/>
      <c r="DO1" s="211"/>
      <c r="DP1" s="717" t="s">
        <v>216</v>
      </c>
      <c r="DQ1" s="718"/>
      <c r="DR1" s="718"/>
      <c r="DS1" s="718"/>
      <c r="DT1" s="718"/>
      <c r="DU1" s="718"/>
      <c r="DV1" s="718"/>
      <c r="DW1" s="718"/>
      <c r="DX1" s="718"/>
      <c r="DY1" s="718"/>
      <c r="DZ1" s="718"/>
      <c r="EA1" s="718"/>
      <c r="EB1" s="718"/>
      <c r="EC1" s="719"/>
      <c r="ED1" s="210"/>
      <c r="EE1" s="210"/>
      <c r="EF1" s="210"/>
      <c r="EG1" s="210"/>
      <c r="EH1" s="210"/>
      <c r="EI1" s="210"/>
      <c r="EJ1" s="210"/>
      <c r="EK1" s="210"/>
      <c r="EL1" s="210"/>
      <c r="EM1" s="210"/>
    </row>
    <row r="2" spans="2:143" ht="22.5" customHeight="1" x14ac:dyDescent="0.2">
      <c r="B2" s="212" t="s">
        <v>217</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4976713</v>
      </c>
      <c r="S5" s="677"/>
      <c r="T5" s="677"/>
      <c r="U5" s="677"/>
      <c r="V5" s="677"/>
      <c r="W5" s="677"/>
      <c r="X5" s="677"/>
      <c r="Y5" s="702"/>
      <c r="Z5" s="715">
        <v>22.7</v>
      </c>
      <c r="AA5" s="715"/>
      <c r="AB5" s="715"/>
      <c r="AC5" s="715"/>
      <c r="AD5" s="716">
        <v>4976713</v>
      </c>
      <c r="AE5" s="716"/>
      <c r="AF5" s="716"/>
      <c r="AG5" s="716"/>
      <c r="AH5" s="716"/>
      <c r="AI5" s="716"/>
      <c r="AJ5" s="716"/>
      <c r="AK5" s="716"/>
      <c r="AL5" s="703">
        <v>38.6</v>
      </c>
      <c r="AM5" s="685"/>
      <c r="AN5" s="685"/>
      <c r="AO5" s="704"/>
      <c r="AP5" s="679" t="s">
        <v>229</v>
      </c>
      <c r="AQ5" s="680"/>
      <c r="AR5" s="680"/>
      <c r="AS5" s="680"/>
      <c r="AT5" s="680"/>
      <c r="AU5" s="680"/>
      <c r="AV5" s="680"/>
      <c r="AW5" s="680"/>
      <c r="AX5" s="680"/>
      <c r="AY5" s="680"/>
      <c r="AZ5" s="680"/>
      <c r="BA5" s="680"/>
      <c r="BB5" s="680"/>
      <c r="BC5" s="680"/>
      <c r="BD5" s="680"/>
      <c r="BE5" s="680"/>
      <c r="BF5" s="681"/>
      <c r="BG5" s="621">
        <v>4976414</v>
      </c>
      <c r="BH5" s="622"/>
      <c r="BI5" s="622"/>
      <c r="BJ5" s="622"/>
      <c r="BK5" s="622"/>
      <c r="BL5" s="622"/>
      <c r="BM5" s="622"/>
      <c r="BN5" s="623"/>
      <c r="BO5" s="659">
        <v>100</v>
      </c>
      <c r="BP5" s="659"/>
      <c r="BQ5" s="659"/>
      <c r="BR5" s="659"/>
      <c r="BS5" s="660">
        <v>71711</v>
      </c>
      <c r="BT5" s="660"/>
      <c r="BU5" s="660"/>
      <c r="BV5" s="660"/>
      <c r="BW5" s="660"/>
      <c r="BX5" s="660"/>
      <c r="BY5" s="660"/>
      <c r="BZ5" s="660"/>
      <c r="CA5" s="660"/>
      <c r="CB5" s="698"/>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266660</v>
      </c>
      <c r="S6" s="622"/>
      <c r="T6" s="622"/>
      <c r="U6" s="622"/>
      <c r="V6" s="622"/>
      <c r="W6" s="622"/>
      <c r="X6" s="622"/>
      <c r="Y6" s="623"/>
      <c r="Z6" s="659">
        <v>1.2</v>
      </c>
      <c r="AA6" s="659"/>
      <c r="AB6" s="659"/>
      <c r="AC6" s="659"/>
      <c r="AD6" s="660">
        <v>266660</v>
      </c>
      <c r="AE6" s="660"/>
      <c r="AF6" s="660"/>
      <c r="AG6" s="660"/>
      <c r="AH6" s="660"/>
      <c r="AI6" s="660"/>
      <c r="AJ6" s="660"/>
      <c r="AK6" s="660"/>
      <c r="AL6" s="624">
        <v>2.1</v>
      </c>
      <c r="AM6" s="625"/>
      <c r="AN6" s="625"/>
      <c r="AO6" s="661"/>
      <c r="AP6" s="618" t="s">
        <v>234</v>
      </c>
      <c r="AQ6" s="619"/>
      <c r="AR6" s="619"/>
      <c r="AS6" s="619"/>
      <c r="AT6" s="619"/>
      <c r="AU6" s="619"/>
      <c r="AV6" s="619"/>
      <c r="AW6" s="619"/>
      <c r="AX6" s="619"/>
      <c r="AY6" s="619"/>
      <c r="AZ6" s="619"/>
      <c r="BA6" s="619"/>
      <c r="BB6" s="619"/>
      <c r="BC6" s="619"/>
      <c r="BD6" s="619"/>
      <c r="BE6" s="619"/>
      <c r="BF6" s="620"/>
      <c r="BG6" s="621">
        <v>4976414</v>
      </c>
      <c r="BH6" s="622"/>
      <c r="BI6" s="622"/>
      <c r="BJ6" s="622"/>
      <c r="BK6" s="622"/>
      <c r="BL6" s="622"/>
      <c r="BM6" s="622"/>
      <c r="BN6" s="623"/>
      <c r="BO6" s="659">
        <v>100</v>
      </c>
      <c r="BP6" s="659"/>
      <c r="BQ6" s="659"/>
      <c r="BR6" s="659"/>
      <c r="BS6" s="660">
        <v>71711</v>
      </c>
      <c r="BT6" s="660"/>
      <c r="BU6" s="660"/>
      <c r="BV6" s="660"/>
      <c r="BW6" s="660"/>
      <c r="BX6" s="660"/>
      <c r="BY6" s="660"/>
      <c r="BZ6" s="660"/>
      <c r="CA6" s="660"/>
      <c r="CB6" s="698"/>
      <c r="CD6" s="679" t="s">
        <v>235</v>
      </c>
      <c r="CE6" s="680"/>
      <c r="CF6" s="680"/>
      <c r="CG6" s="680"/>
      <c r="CH6" s="680"/>
      <c r="CI6" s="680"/>
      <c r="CJ6" s="680"/>
      <c r="CK6" s="680"/>
      <c r="CL6" s="680"/>
      <c r="CM6" s="680"/>
      <c r="CN6" s="680"/>
      <c r="CO6" s="680"/>
      <c r="CP6" s="680"/>
      <c r="CQ6" s="681"/>
      <c r="CR6" s="621">
        <v>181424</v>
      </c>
      <c r="CS6" s="622"/>
      <c r="CT6" s="622"/>
      <c r="CU6" s="622"/>
      <c r="CV6" s="622"/>
      <c r="CW6" s="622"/>
      <c r="CX6" s="622"/>
      <c r="CY6" s="623"/>
      <c r="CZ6" s="703">
        <v>0.9</v>
      </c>
      <c r="DA6" s="685"/>
      <c r="DB6" s="685"/>
      <c r="DC6" s="705"/>
      <c r="DD6" s="627">
        <v>119</v>
      </c>
      <c r="DE6" s="622"/>
      <c r="DF6" s="622"/>
      <c r="DG6" s="622"/>
      <c r="DH6" s="622"/>
      <c r="DI6" s="622"/>
      <c r="DJ6" s="622"/>
      <c r="DK6" s="622"/>
      <c r="DL6" s="622"/>
      <c r="DM6" s="622"/>
      <c r="DN6" s="622"/>
      <c r="DO6" s="622"/>
      <c r="DP6" s="623"/>
      <c r="DQ6" s="627">
        <v>181424</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2077</v>
      </c>
      <c r="S7" s="622"/>
      <c r="T7" s="622"/>
      <c r="U7" s="622"/>
      <c r="V7" s="622"/>
      <c r="W7" s="622"/>
      <c r="X7" s="622"/>
      <c r="Y7" s="623"/>
      <c r="Z7" s="659">
        <v>0</v>
      </c>
      <c r="AA7" s="659"/>
      <c r="AB7" s="659"/>
      <c r="AC7" s="659"/>
      <c r="AD7" s="660">
        <v>2077</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2136960</v>
      </c>
      <c r="BH7" s="622"/>
      <c r="BI7" s="622"/>
      <c r="BJ7" s="622"/>
      <c r="BK7" s="622"/>
      <c r="BL7" s="622"/>
      <c r="BM7" s="622"/>
      <c r="BN7" s="623"/>
      <c r="BO7" s="659">
        <v>42.9</v>
      </c>
      <c r="BP7" s="659"/>
      <c r="BQ7" s="659"/>
      <c r="BR7" s="659"/>
      <c r="BS7" s="660">
        <v>71711</v>
      </c>
      <c r="BT7" s="660"/>
      <c r="BU7" s="660"/>
      <c r="BV7" s="660"/>
      <c r="BW7" s="660"/>
      <c r="BX7" s="660"/>
      <c r="BY7" s="660"/>
      <c r="BZ7" s="660"/>
      <c r="CA7" s="660"/>
      <c r="CB7" s="698"/>
      <c r="CD7" s="618" t="s">
        <v>238</v>
      </c>
      <c r="CE7" s="619"/>
      <c r="CF7" s="619"/>
      <c r="CG7" s="619"/>
      <c r="CH7" s="619"/>
      <c r="CI7" s="619"/>
      <c r="CJ7" s="619"/>
      <c r="CK7" s="619"/>
      <c r="CL7" s="619"/>
      <c r="CM7" s="619"/>
      <c r="CN7" s="619"/>
      <c r="CO7" s="619"/>
      <c r="CP7" s="619"/>
      <c r="CQ7" s="620"/>
      <c r="CR7" s="621">
        <v>2864908</v>
      </c>
      <c r="CS7" s="622"/>
      <c r="CT7" s="622"/>
      <c r="CU7" s="622"/>
      <c r="CV7" s="622"/>
      <c r="CW7" s="622"/>
      <c r="CX7" s="622"/>
      <c r="CY7" s="623"/>
      <c r="CZ7" s="659">
        <v>14</v>
      </c>
      <c r="DA7" s="659"/>
      <c r="DB7" s="659"/>
      <c r="DC7" s="659"/>
      <c r="DD7" s="627">
        <v>391616</v>
      </c>
      <c r="DE7" s="622"/>
      <c r="DF7" s="622"/>
      <c r="DG7" s="622"/>
      <c r="DH7" s="622"/>
      <c r="DI7" s="622"/>
      <c r="DJ7" s="622"/>
      <c r="DK7" s="622"/>
      <c r="DL7" s="622"/>
      <c r="DM7" s="622"/>
      <c r="DN7" s="622"/>
      <c r="DO7" s="622"/>
      <c r="DP7" s="623"/>
      <c r="DQ7" s="627">
        <v>1903490</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38014</v>
      </c>
      <c r="S8" s="622"/>
      <c r="T8" s="622"/>
      <c r="U8" s="622"/>
      <c r="V8" s="622"/>
      <c r="W8" s="622"/>
      <c r="X8" s="622"/>
      <c r="Y8" s="623"/>
      <c r="Z8" s="659">
        <v>0.2</v>
      </c>
      <c r="AA8" s="659"/>
      <c r="AB8" s="659"/>
      <c r="AC8" s="659"/>
      <c r="AD8" s="660">
        <v>38014</v>
      </c>
      <c r="AE8" s="660"/>
      <c r="AF8" s="660"/>
      <c r="AG8" s="660"/>
      <c r="AH8" s="660"/>
      <c r="AI8" s="660"/>
      <c r="AJ8" s="660"/>
      <c r="AK8" s="660"/>
      <c r="AL8" s="624">
        <v>0.3</v>
      </c>
      <c r="AM8" s="625"/>
      <c r="AN8" s="625"/>
      <c r="AO8" s="661"/>
      <c r="AP8" s="618" t="s">
        <v>240</v>
      </c>
      <c r="AQ8" s="619"/>
      <c r="AR8" s="619"/>
      <c r="AS8" s="619"/>
      <c r="AT8" s="619"/>
      <c r="AU8" s="619"/>
      <c r="AV8" s="619"/>
      <c r="AW8" s="619"/>
      <c r="AX8" s="619"/>
      <c r="AY8" s="619"/>
      <c r="AZ8" s="619"/>
      <c r="BA8" s="619"/>
      <c r="BB8" s="619"/>
      <c r="BC8" s="619"/>
      <c r="BD8" s="619"/>
      <c r="BE8" s="619"/>
      <c r="BF8" s="620"/>
      <c r="BG8" s="621">
        <v>74693</v>
      </c>
      <c r="BH8" s="622"/>
      <c r="BI8" s="622"/>
      <c r="BJ8" s="622"/>
      <c r="BK8" s="622"/>
      <c r="BL8" s="622"/>
      <c r="BM8" s="622"/>
      <c r="BN8" s="623"/>
      <c r="BO8" s="659">
        <v>1.5</v>
      </c>
      <c r="BP8" s="659"/>
      <c r="BQ8" s="659"/>
      <c r="BR8" s="659"/>
      <c r="BS8" s="660" t="s">
        <v>130</v>
      </c>
      <c r="BT8" s="660"/>
      <c r="BU8" s="660"/>
      <c r="BV8" s="660"/>
      <c r="BW8" s="660"/>
      <c r="BX8" s="660"/>
      <c r="BY8" s="660"/>
      <c r="BZ8" s="660"/>
      <c r="CA8" s="660"/>
      <c r="CB8" s="698"/>
      <c r="CD8" s="618" t="s">
        <v>241</v>
      </c>
      <c r="CE8" s="619"/>
      <c r="CF8" s="619"/>
      <c r="CG8" s="619"/>
      <c r="CH8" s="619"/>
      <c r="CI8" s="619"/>
      <c r="CJ8" s="619"/>
      <c r="CK8" s="619"/>
      <c r="CL8" s="619"/>
      <c r="CM8" s="619"/>
      <c r="CN8" s="619"/>
      <c r="CO8" s="619"/>
      <c r="CP8" s="619"/>
      <c r="CQ8" s="620"/>
      <c r="CR8" s="621">
        <v>7009863</v>
      </c>
      <c r="CS8" s="622"/>
      <c r="CT8" s="622"/>
      <c r="CU8" s="622"/>
      <c r="CV8" s="622"/>
      <c r="CW8" s="622"/>
      <c r="CX8" s="622"/>
      <c r="CY8" s="623"/>
      <c r="CZ8" s="659">
        <v>34.200000000000003</v>
      </c>
      <c r="DA8" s="659"/>
      <c r="DB8" s="659"/>
      <c r="DC8" s="659"/>
      <c r="DD8" s="627">
        <v>11895</v>
      </c>
      <c r="DE8" s="622"/>
      <c r="DF8" s="622"/>
      <c r="DG8" s="622"/>
      <c r="DH8" s="622"/>
      <c r="DI8" s="622"/>
      <c r="DJ8" s="622"/>
      <c r="DK8" s="622"/>
      <c r="DL8" s="622"/>
      <c r="DM8" s="622"/>
      <c r="DN8" s="622"/>
      <c r="DO8" s="622"/>
      <c r="DP8" s="623"/>
      <c r="DQ8" s="627">
        <v>3317569</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25258</v>
      </c>
      <c r="S9" s="622"/>
      <c r="T9" s="622"/>
      <c r="U9" s="622"/>
      <c r="V9" s="622"/>
      <c r="W9" s="622"/>
      <c r="X9" s="622"/>
      <c r="Y9" s="623"/>
      <c r="Z9" s="659">
        <v>0.1</v>
      </c>
      <c r="AA9" s="659"/>
      <c r="AB9" s="659"/>
      <c r="AC9" s="659"/>
      <c r="AD9" s="660">
        <v>25258</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1703718</v>
      </c>
      <c r="BH9" s="622"/>
      <c r="BI9" s="622"/>
      <c r="BJ9" s="622"/>
      <c r="BK9" s="622"/>
      <c r="BL9" s="622"/>
      <c r="BM9" s="622"/>
      <c r="BN9" s="623"/>
      <c r="BO9" s="659">
        <v>34.200000000000003</v>
      </c>
      <c r="BP9" s="659"/>
      <c r="BQ9" s="659"/>
      <c r="BR9" s="659"/>
      <c r="BS9" s="660" t="s">
        <v>130</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2047698</v>
      </c>
      <c r="CS9" s="622"/>
      <c r="CT9" s="622"/>
      <c r="CU9" s="622"/>
      <c r="CV9" s="622"/>
      <c r="CW9" s="622"/>
      <c r="CX9" s="622"/>
      <c r="CY9" s="623"/>
      <c r="CZ9" s="659">
        <v>10</v>
      </c>
      <c r="DA9" s="659"/>
      <c r="DB9" s="659"/>
      <c r="DC9" s="659"/>
      <c r="DD9" s="627">
        <v>23456</v>
      </c>
      <c r="DE9" s="622"/>
      <c r="DF9" s="622"/>
      <c r="DG9" s="622"/>
      <c r="DH9" s="622"/>
      <c r="DI9" s="622"/>
      <c r="DJ9" s="622"/>
      <c r="DK9" s="622"/>
      <c r="DL9" s="622"/>
      <c r="DM9" s="622"/>
      <c r="DN9" s="622"/>
      <c r="DO9" s="622"/>
      <c r="DP9" s="623"/>
      <c r="DQ9" s="627">
        <v>1556074</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246</v>
      </c>
      <c r="AA10" s="659"/>
      <c r="AB10" s="659"/>
      <c r="AC10" s="659"/>
      <c r="AD10" s="660" t="s">
        <v>130</v>
      </c>
      <c r="AE10" s="660"/>
      <c r="AF10" s="660"/>
      <c r="AG10" s="660"/>
      <c r="AH10" s="660"/>
      <c r="AI10" s="660"/>
      <c r="AJ10" s="660"/>
      <c r="AK10" s="660"/>
      <c r="AL10" s="624" t="s">
        <v>130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107310</v>
      </c>
      <c r="BH10" s="622"/>
      <c r="BI10" s="622"/>
      <c r="BJ10" s="622"/>
      <c r="BK10" s="622"/>
      <c r="BL10" s="622"/>
      <c r="BM10" s="622"/>
      <c r="BN10" s="623"/>
      <c r="BO10" s="659">
        <v>2.2000000000000002</v>
      </c>
      <c r="BP10" s="659"/>
      <c r="BQ10" s="659"/>
      <c r="BR10" s="659"/>
      <c r="BS10" s="660" t="s">
        <v>246</v>
      </c>
      <c r="BT10" s="660"/>
      <c r="BU10" s="660"/>
      <c r="BV10" s="660"/>
      <c r="BW10" s="660"/>
      <c r="BX10" s="660"/>
      <c r="BY10" s="660"/>
      <c r="BZ10" s="660"/>
      <c r="CA10" s="660"/>
      <c r="CB10" s="698"/>
      <c r="CD10" s="618" t="s">
        <v>248</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246</v>
      </c>
      <c r="DA10" s="659"/>
      <c r="DB10" s="659"/>
      <c r="DC10" s="659"/>
      <c r="DD10" s="627" t="s">
        <v>246</v>
      </c>
      <c r="DE10" s="622"/>
      <c r="DF10" s="622"/>
      <c r="DG10" s="622"/>
      <c r="DH10" s="622"/>
      <c r="DI10" s="622"/>
      <c r="DJ10" s="622"/>
      <c r="DK10" s="622"/>
      <c r="DL10" s="622"/>
      <c r="DM10" s="622"/>
      <c r="DN10" s="622"/>
      <c r="DO10" s="622"/>
      <c r="DP10" s="623"/>
      <c r="DQ10" s="627" t="s">
        <v>246</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981691</v>
      </c>
      <c r="S11" s="622"/>
      <c r="T11" s="622"/>
      <c r="U11" s="622"/>
      <c r="V11" s="622"/>
      <c r="W11" s="622"/>
      <c r="X11" s="622"/>
      <c r="Y11" s="623"/>
      <c r="Z11" s="624">
        <v>4.5</v>
      </c>
      <c r="AA11" s="625"/>
      <c r="AB11" s="625"/>
      <c r="AC11" s="626"/>
      <c r="AD11" s="627">
        <v>981691</v>
      </c>
      <c r="AE11" s="622"/>
      <c r="AF11" s="622"/>
      <c r="AG11" s="622"/>
      <c r="AH11" s="622"/>
      <c r="AI11" s="622"/>
      <c r="AJ11" s="622"/>
      <c r="AK11" s="623"/>
      <c r="AL11" s="624">
        <v>7.6</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251239</v>
      </c>
      <c r="BH11" s="622"/>
      <c r="BI11" s="622"/>
      <c r="BJ11" s="622"/>
      <c r="BK11" s="622"/>
      <c r="BL11" s="622"/>
      <c r="BM11" s="622"/>
      <c r="BN11" s="623"/>
      <c r="BO11" s="659">
        <v>5</v>
      </c>
      <c r="BP11" s="659"/>
      <c r="BQ11" s="659"/>
      <c r="BR11" s="659"/>
      <c r="BS11" s="660">
        <v>71711</v>
      </c>
      <c r="BT11" s="660"/>
      <c r="BU11" s="660"/>
      <c r="BV11" s="660"/>
      <c r="BW11" s="660"/>
      <c r="BX11" s="660"/>
      <c r="BY11" s="660"/>
      <c r="BZ11" s="660"/>
      <c r="CA11" s="660"/>
      <c r="CB11" s="698"/>
      <c r="CD11" s="618" t="s">
        <v>251</v>
      </c>
      <c r="CE11" s="619"/>
      <c r="CF11" s="619"/>
      <c r="CG11" s="619"/>
      <c r="CH11" s="619"/>
      <c r="CI11" s="619"/>
      <c r="CJ11" s="619"/>
      <c r="CK11" s="619"/>
      <c r="CL11" s="619"/>
      <c r="CM11" s="619"/>
      <c r="CN11" s="619"/>
      <c r="CO11" s="619"/>
      <c r="CP11" s="619"/>
      <c r="CQ11" s="620"/>
      <c r="CR11" s="621">
        <v>974588</v>
      </c>
      <c r="CS11" s="622"/>
      <c r="CT11" s="622"/>
      <c r="CU11" s="622"/>
      <c r="CV11" s="622"/>
      <c r="CW11" s="622"/>
      <c r="CX11" s="622"/>
      <c r="CY11" s="623"/>
      <c r="CZ11" s="659">
        <v>4.7</v>
      </c>
      <c r="DA11" s="659"/>
      <c r="DB11" s="659"/>
      <c r="DC11" s="659"/>
      <c r="DD11" s="627">
        <v>364137</v>
      </c>
      <c r="DE11" s="622"/>
      <c r="DF11" s="622"/>
      <c r="DG11" s="622"/>
      <c r="DH11" s="622"/>
      <c r="DI11" s="622"/>
      <c r="DJ11" s="622"/>
      <c r="DK11" s="622"/>
      <c r="DL11" s="622"/>
      <c r="DM11" s="622"/>
      <c r="DN11" s="622"/>
      <c r="DO11" s="622"/>
      <c r="DP11" s="623"/>
      <c r="DQ11" s="627">
        <v>533472</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37619</v>
      </c>
      <c r="S12" s="622"/>
      <c r="T12" s="622"/>
      <c r="U12" s="622"/>
      <c r="V12" s="622"/>
      <c r="W12" s="622"/>
      <c r="X12" s="622"/>
      <c r="Y12" s="623"/>
      <c r="Z12" s="659">
        <v>0.2</v>
      </c>
      <c r="AA12" s="659"/>
      <c r="AB12" s="659"/>
      <c r="AC12" s="659"/>
      <c r="AD12" s="660">
        <v>37619</v>
      </c>
      <c r="AE12" s="660"/>
      <c r="AF12" s="660"/>
      <c r="AG12" s="660"/>
      <c r="AH12" s="660"/>
      <c r="AI12" s="660"/>
      <c r="AJ12" s="660"/>
      <c r="AK12" s="660"/>
      <c r="AL12" s="624">
        <v>0.3</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2396047</v>
      </c>
      <c r="BH12" s="622"/>
      <c r="BI12" s="622"/>
      <c r="BJ12" s="622"/>
      <c r="BK12" s="622"/>
      <c r="BL12" s="622"/>
      <c r="BM12" s="622"/>
      <c r="BN12" s="623"/>
      <c r="BO12" s="659">
        <v>48.1</v>
      </c>
      <c r="BP12" s="659"/>
      <c r="BQ12" s="659"/>
      <c r="BR12" s="659"/>
      <c r="BS12" s="660" t="s">
        <v>246</v>
      </c>
      <c r="BT12" s="660"/>
      <c r="BU12" s="660"/>
      <c r="BV12" s="660"/>
      <c r="BW12" s="660"/>
      <c r="BX12" s="660"/>
      <c r="BY12" s="660"/>
      <c r="BZ12" s="660"/>
      <c r="CA12" s="660"/>
      <c r="CB12" s="698"/>
      <c r="CD12" s="618" t="s">
        <v>254</v>
      </c>
      <c r="CE12" s="619"/>
      <c r="CF12" s="619"/>
      <c r="CG12" s="619"/>
      <c r="CH12" s="619"/>
      <c r="CI12" s="619"/>
      <c r="CJ12" s="619"/>
      <c r="CK12" s="619"/>
      <c r="CL12" s="619"/>
      <c r="CM12" s="619"/>
      <c r="CN12" s="619"/>
      <c r="CO12" s="619"/>
      <c r="CP12" s="619"/>
      <c r="CQ12" s="620"/>
      <c r="CR12" s="621">
        <v>285081</v>
      </c>
      <c r="CS12" s="622"/>
      <c r="CT12" s="622"/>
      <c r="CU12" s="622"/>
      <c r="CV12" s="622"/>
      <c r="CW12" s="622"/>
      <c r="CX12" s="622"/>
      <c r="CY12" s="623"/>
      <c r="CZ12" s="659">
        <v>1.4</v>
      </c>
      <c r="DA12" s="659"/>
      <c r="DB12" s="659"/>
      <c r="DC12" s="659"/>
      <c r="DD12" s="627">
        <v>29664</v>
      </c>
      <c r="DE12" s="622"/>
      <c r="DF12" s="622"/>
      <c r="DG12" s="622"/>
      <c r="DH12" s="622"/>
      <c r="DI12" s="622"/>
      <c r="DJ12" s="622"/>
      <c r="DK12" s="622"/>
      <c r="DL12" s="622"/>
      <c r="DM12" s="622"/>
      <c r="DN12" s="622"/>
      <c r="DO12" s="622"/>
      <c r="DP12" s="623"/>
      <c r="DQ12" s="627">
        <v>201444</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246</v>
      </c>
      <c r="S13" s="622"/>
      <c r="T13" s="622"/>
      <c r="U13" s="622"/>
      <c r="V13" s="622"/>
      <c r="W13" s="622"/>
      <c r="X13" s="622"/>
      <c r="Y13" s="623"/>
      <c r="Z13" s="659" t="s">
        <v>146</v>
      </c>
      <c r="AA13" s="659"/>
      <c r="AB13" s="659"/>
      <c r="AC13" s="659"/>
      <c r="AD13" s="660" t="s">
        <v>146</v>
      </c>
      <c r="AE13" s="660"/>
      <c r="AF13" s="660"/>
      <c r="AG13" s="660"/>
      <c r="AH13" s="660"/>
      <c r="AI13" s="660"/>
      <c r="AJ13" s="660"/>
      <c r="AK13" s="660"/>
      <c r="AL13" s="624" t="s">
        <v>246</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2380184</v>
      </c>
      <c r="BH13" s="622"/>
      <c r="BI13" s="622"/>
      <c r="BJ13" s="622"/>
      <c r="BK13" s="622"/>
      <c r="BL13" s="622"/>
      <c r="BM13" s="622"/>
      <c r="BN13" s="623"/>
      <c r="BO13" s="659">
        <v>47.8</v>
      </c>
      <c r="BP13" s="659"/>
      <c r="BQ13" s="659"/>
      <c r="BR13" s="659"/>
      <c r="BS13" s="660" t="s">
        <v>246</v>
      </c>
      <c r="BT13" s="660"/>
      <c r="BU13" s="660"/>
      <c r="BV13" s="660"/>
      <c r="BW13" s="660"/>
      <c r="BX13" s="660"/>
      <c r="BY13" s="660"/>
      <c r="BZ13" s="660"/>
      <c r="CA13" s="660"/>
      <c r="CB13" s="698"/>
      <c r="CD13" s="618" t="s">
        <v>257</v>
      </c>
      <c r="CE13" s="619"/>
      <c r="CF13" s="619"/>
      <c r="CG13" s="619"/>
      <c r="CH13" s="619"/>
      <c r="CI13" s="619"/>
      <c r="CJ13" s="619"/>
      <c r="CK13" s="619"/>
      <c r="CL13" s="619"/>
      <c r="CM13" s="619"/>
      <c r="CN13" s="619"/>
      <c r="CO13" s="619"/>
      <c r="CP13" s="619"/>
      <c r="CQ13" s="620"/>
      <c r="CR13" s="621">
        <v>1644073</v>
      </c>
      <c r="CS13" s="622"/>
      <c r="CT13" s="622"/>
      <c r="CU13" s="622"/>
      <c r="CV13" s="622"/>
      <c r="CW13" s="622"/>
      <c r="CX13" s="622"/>
      <c r="CY13" s="623"/>
      <c r="CZ13" s="659">
        <v>8</v>
      </c>
      <c r="DA13" s="659"/>
      <c r="DB13" s="659"/>
      <c r="DC13" s="659"/>
      <c r="DD13" s="627">
        <v>233585</v>
      </c>
      <c r="DE13" s="622"/>
      <c r="DF13" s="622"/>
      <c r="DG13" s="622"/>
      <c r="DH13" s="622"/>
      <c r="DI13" s="622"/>
      <c r="DJ13" s="622"/>
      <c r="DK13" s="622"/>
      <c r="DL13" s="622"/>
      <c r="DM13" s="622"/>
      <c r="DN13" s="622"/>
      <c r="DO13" s="622"/>
      <c r="DP13" s="623"/>
      <c r="DQ13" s="627">
        <v>1442767</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476</v>
      </c>
      <c r="S14" s="622"/>
      <c r="T14" s="622"/>
      <c r="U14" s="622"/>
      <c r="V14" s="622"/>
      <c r="W14" s="622"/>
      <c r="X14" s="622"/>
      <c r="Y14" s="623"/>
      <c r="Z14" s="659">
        <v>0</v>
      </c>
      <c r="AA14" s="659"/>
      <c r="AB14" s="659"/>
      <c r="AC14" s="659"/>
      <c r="AD14" s="660">
        <v>476</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184264</v>
      </c>
      <c r="BH14" s="622"/>
      <c r="BI14" s="622"/>
      <c r="BJ14" s="622"/>
      <c r="BK14" s="622"/>
      <c r="BL14" s="622"/>
      <c r="BM14" s="622"/>
      <c r="BN14" s="623"/>
      <c r="BO14" s="659">
        <v>3.7</v>
      </c>
      <c r="BP14" s="659"/>
      <c r="BQ14" s="659"/>
      <c r="BR14" s="659"/>
      <c r="BS14" s="660" t="s">
        <v>246</v>
      </c>
      <c r="BT14" s="660"/>
      <c r="BU14" s="660"/>
      <c r="BV14" s="660"/>
      <c r="BW14" s="660"/>
      <c r="BX14" s="660"/>
      <c r="BY14" s="660"/>
      <c r="BZ14" s="660"/>
      <c r="CA14" s="660"/>
      <c r="CB14" s="698"/>
      <c r="CD14" s="618" t="s">
        <v>260</v>
      </c>
      <c r="CE14" s="619"/>
      <c r="CF14" s="619"/>
      <c r="CG14" s="619"/>
      <c r="CH14" s="619"/>
      <c r="CI14" s="619"/>
      <c r="CJ14" s="619"/>
      <c r="CK14" s="619"/>
      <c r="CL14" s="619"/>
      <c r="CM14" s="619"/>
      <c r="CN14" s="619"/>
      <c r="CO14" s="619"/>
      <c r="CP14" s="619"/>
      <c r="CQ14" s="620"/>
      <c r="CR14" s="621">
        <v>802175</v>
      </c>
      <c r="CS14" s="622"/>
      <c r="CT14" s="622"/>
      <c r="CU14" s="622"/>
      <c r="CV14" s="622"/>
      <c r="CW14" s="622"/>
      <c r="CX14" s="622"/>
      <c r="CY14" s="623"/>
      <c r="CZ14" s="659">
        <v>3.9</v>
      </c>
      <c r="DA14" s="659"/>
      <c r="DB14" s="659"/>
      <c r="DC14" s="659"/>
      <c r="DD14" s="627">
        <v>44866</v>
      </c>
      <c r="DE14" s="622"/>
      <c r="DF14" s="622"/>
      <c r="DG14" s="622"/>
      <c r="DH14" s="622"/>
      <c r="DI14" s="622"/>
      <c r="DJ14" s="622"/>
      <c r="DK14" s="622"/>
      <c r="DL14" s="622"/>
      <c r="DM14" s="622"/>
      <c r="DN14" s="622"/>
      <c r="DO14" s="622"/>
      <c r="DP14" s="623"/>
      <c r="DQ14" s="627">
        <v>771250</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146</v>
      </c>
      <c r="S15" s="622"/>
      <c r="T15" s="622"/>
      <c r="U15" s="622"/>
      <c r="V15" s="622"/>
      <c r="W15" s="622"/>
      <c r="X15" s="622"/>
      <c r="Y15" s="623"/>
      <c r="Z15" s="659" t="s">
        <v>246</v>
      </c>
      <c r="AA15" s="659"/>
      <c r="AB15" s="659"/>
      <c r="AC15" s="659"/>
      <c r="AD15" s="660" t="s">
        <v>130</v>
      </c>
      <c r="AE15" s="660"/>
      <c r="AF15" s="660"/>
      <c r="AG15" s="660"/>
      <c r="AH15" s="660"/>
      <c r="AI15" s="660"/>
      <c r="AJ15" s="660"/>
      <c r="AK15" s="660"/>
      <c r="AL15" s="624" t="s">
        <v>246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259143</v>
      </c>
      <c r="BH15" s="622"/>
      <c r="BI15" s="622"/>
      <c r="BJ15" s="622"/>
      <c r="BK15" s="622"/>
      <c r="BL15" s="622"/>
      <c r="BM15" s="622"/>
      <c r="BN15" s="623"/>
      <c r="BO15" s="659">
        <v>5.2</v>
      </c>
      <c r="BP15" s="659"/>
      <c r="BQ15" s="659"/>
      <c r="BR15" s="659"/>
      <c r="BS15" s="660" t="s">
        <v>246</v>
      </c>
      <c r="BT15" s="660"/>
      <c r="BU15" s="660"/>
      <c r="BV15" s="660"/>
      <c r="BW15" s="660"/>
      <c r="BX15" s="660"/>
      <c r="BY15" s="660"/>
      <c r="BZ15" s="660"/>
      <c r="CA15" s="660"/>
      <c r="CB15" s="698"/>
      <c r="CD15" s="618" t="s">
        <v>263</v>
      </c>
      <c r="CE15" s="619"/>
      <c r="CF15" s="619"/>
      <c r="CG15" s="619"/>
      <c r="CH15" s="619"/>
      <c r="CI15" s="619"/>
      <c r="CJ15" s="619"/>
      <c r="CK15" s="619"/>
      <c r="CL15" s="619"/>
      <c r="CM15" s="619"/>
      <c r="CN15" s="619"/>
      <c r="CO15" s="619"/>
      <c r="CP15" s="619"/>
      <c r="CQ15" s="620"/>
      <c r="CR15" s="621">
        <v>2451487</v>
      </c>
      <c r="CS15" s="622"/>
      <c r="CT15" s="622"/>
      <c r="CU15" s="622"/>
      <c r="CV15" s="622"/>
      <c r="CW15" s="622"/>
      <c r="CX15" s="622"/>
      <c r="CY15" s="623"/>
      <c r="CZ15" s="659">
        <v>11.9</v>
      </c>
      <c r="DA15" s="659"/>
      <c r="DB15" s="659"/>
      <c r="DC15" s="659"/>
      <c r="DD15" s="627">
        <v>589171</v>
      </c>
      <c r="DE15" s="622"/>
      <c r="DF15" s="622"/>
      <c r="DG15" s="622"/>
      <c r="DH15" s="622"/>
      <c r="DI15" s="622"/>
      <c r="DJ15" s="622"/>
      <c r="DK15" s="622"/>
      <c r="DL15" s="622"/>
      <c r="DM15" s="622"/>
      <c r="DN15" s="622"/>
      <c r="DO15" s="622"/>
      <c r="DP15" s="623"/>
      <c r="DQ15" s="627">
        <v>1891476</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26086</v>
      </c>
      <c r="S16" s="622"/>
      <c r="T16" s="622"/>
      <c r="U16" s="622"/>
      <c r="V16" s="622"/>
      <c r="W16" s="622"/>
      <c r="X16" s="622"/>
      <c r="Y16" s="623"/>
      <c r="Z16" s="659">
        <v>0.1</v>
      </c>
      <c r="AA16" s="659"/>
      <c r="AB16" s="659"/>
      <c r="AC16" s="659"/>
      <c r="AD16" s="660">
        <v>26086</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8"/>
      <c r="CD16" s="618" t="s">
        <v>266</v>
      </c>
      <c r="CE16" s="619"/>
      <c r="CF16" s="619"/>
      <c r="CG16" s="619"/>
      <c r="CH16" s="619"/>
      <c r="CI16" s="619"/>
      <c r="CJ16" s="619"/>
      <c r="CK16" s="619"/>
      <c r="CL16" s="619"/>
      <c r="CM16" s="619"/>
      <c r="CN16" s="619"/>
      <c r="CO16" s="619"/>
      <c r="CP16" s="619"/>
      <c r="CQ16" s="620"/>
      <c r="CR16" s="621">
        <v>6255</v>
      </c>
      <c r="CS16" s="622"/>
      <c r="CT16" s="622"/>
      <c r="CU16" s="622"/>
      <c r="CV16" s="622"/>
      <c r="CW16" s="622"/>
      <c r="CX16" s="622"/>
      <c r="CY16" s="623"/>
      <c r="CZ16" s="659">
        <v>0</v>
      </c>
      <c r="DA16" s="659"/>
      <c r="DB16" s="659"/>
      <c r="DC16" s="659"/>
      <c r="DD16" s="627" t="s">
        <v>130</v>
      </c>
      <c r="DE16" s="622"/>
      <c r="DF16" s="622"/>
      <c r="DG16" s="622"/>
      <c r="DH16" s="622"/>
      <c r="DI16" s="622"/>
      <c r="DJ16" s="622"/>
      <c r="DK16" s="622"/>
      <c r="DL16" s="622"/>
      <c r="DM16" s="622"/>
      <c r="DN16" s="622"/>
      <c r="DO16" s="622"/>
      <c r="DP16" s="623"/>
      <c r="DQ16" s="627">
        <v>6255</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67706</v>
      </c>
      <c r="S17" s="622"/>
      <c r="T17" s="622"/>
      <c r="U17" s="622"/>
      <c r="V17" s="622"/>
      <c r="W17" s="622"/>
      <c r="X17" s="622"/>
      <c r="Y17" s="623"/>
      <c r="Z17" s="659">
        <v>0.3</v>
      </c>
      <c r="AA17" s="659"/>
      <c r="AB17" s="659"/>
      <c r="AC17" s="659"/>
      <c r="AD17" s="660">
        <v>67706</v>
      </c>
      <c r="AE17" s="660"/>
      <c r="AF17" s="660"/>
      <c r="AG17" s="660"/>
      <c r="AH17" s="660"/>
      <c r="AI17" s="660"/>
      <c r="AJ17" s="660"/>
      <c r="AK17" s="660"/>
      <c r="AL17" s="624">
        <v>0.5</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246</v>
      </c>
      <c r="BH17" s="622"/>
      <c r="BI17" s="622"/>
      <c r="BJ17" s="622"/>
      <c r="BK17" s="622"/>
      <c r="BL17" s="622"/>
      <c r="BM17" s="622"/>
      <c r="BN17" s="623"/>
      <c r="BO17" s="659" t="s">
        <v>130</v>
      </c>
      <c r="BP17" s="659"/>
      <c r="BQ17" s="659"/>
      <c r="BR17" s="659"/>
      <c r="BS17" s="660" t="s">
        <v>246</v>
      </c>
      <c r="BT17" s="660"/>
      <c r="BU17" s="660"/>
      <c r="BV17" s="660"/>
      <c r="BW17" s="660"/>
      <c r="BX17" s="660"/>
      <c r="BY17" s="660"/>
      <c r="BZ17" s="660"/>
      <c r="CA17" s="660"/>
      <c r="CB17" s="698"/>
      <c r="CD17" s="618" t="s">
        <v>269</v>
      </c>
      <c r="CE17" s="619"/>
      <c r="CF17" s="619"/>
      <c r="CG17" s="619"/>
      <c r="CH17" s="619"/>
      <c r="CI17" s="619"/>
      <c r="CJ17" s="619"/>
      <c r="CK17" s="619"/>
      <c r="CL17" s="619"/>
      <c r="CM17" s="619"/>
      <c r="CN17" s="619"/>
      <c r="CO17" s="619"/>
      <c r="CP17" s="619"/>
      <c r="CQ17" s="620"/>
      <c r="CR17" s="621">
        <v>2258260</v>
      </c>
      <c r="CS17" s="622"/>
      <c r="CT17" s="622"/>
      <c r="CU17" s="622"/>
      <c r="CV17" s="622"/>
      <c r="CW17" s="622"/>
      <c r="CX17" s="622"/>
      <c r="CY17" s="623"/>
      <c r="CZ17" s="659">
        <v>11</v>
      </c>
      <c r="DA17" s="659"/>
      <c r="DB17" s="659"/>
      <c r="DC17" s="659"/>
      <c r="DD17" s="627" t="s">
        <v>246</v>
      </c>
      <c r="DE17" s="622"/>
      <c r="DF17" s="622"/>
      <c r="DG17" s="622"/>
      <c r="DH17" s="622"/>
      <c r="DI17" s="622"/>
      <c r="DJ17" s="622"/>
      <c r="DK17" s="622"/>
      <c r="DL17" s="622"/>
      <c r="DM17" s="622"/>
      <c r="DN17" s="622"/>
      <c r="DO17" s="622"/>
      <c r="DP17" s="623"/>
      <c r="DQ17" s="627">
        <v>2258260</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63914</v>
      </c>
      <c r="S18" s="622"/>
      <c r="T18" s="622"/>
      <c r="U18" s="622"/>
      <c r="V18" s="622"/>
      <c r="W18" s="622"/>
      <c r="X18" s="622"/>
      <c r="Y18" s="623"/>
      <c r="Z18" s="659">
        <v>0.3</v>
      </c>
      <c r="AA18" s="659"/>
      <c r="AB18" s="659"/>
      <c r="AC18" s="659"/>
      <c r="AD18" s="660">
        <v>63914</v>
      </c>
      <c r="AE18" s="660"/>
      <c r="AF18" s="660"/>
      <c r="AG18" s="660"/>
      <c r="AH18" s="660"/>
      <c r="AI18" s="660"/>
      <c r="AJ18" s="660"/>
      <c r="AK18" s="660"/>
      <c r="AL18" s="624">
        <v>0.5</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59" t="s">
        <v>246</v>
      </c>
      <c r="BP18" s="659"/>
      <c r="BQ18" s="659"/>
      <c r="BR18" s="659"/>
      <c r="BS18" s="660" t="s">
        <v>246</v>
      </c>
      <c r="BT18" s="660"/>
      <c r="BU18" s="660"/>
      <c r="BV18" s="660"/>
      <c r="BW18" s="660"/>
      <c r="BX18" s="660"/>
      <c r="BY18" s="660"/>
      <c r="BZ18" s="660"/>
      <c r="CA18" s="660"/>
      <c r="CB18" s="698"/>
      <c r="CD18" s="618" t="s">
        <v>272</v>
      </c>
      <c r="CE18" s="619"/>
      <c r="CF18" s="619"/>
      <c r="CG18" s="619"/>
      <c r="CH18" s="619"/>
      <c r="CI18" s="619"/>
      <c r="CJ18" s="619"/>
      <c r="CK18" s="619"/>
      <c r="CL18" s="619"/>
      <c r="CM18" s="619"/>
      <c r="CN18" s="619"/>
      <c r="CO18" s="619"/>
      <c r="CP18" s="619"/>
      <c r="CQ18" s="620"/>
      <c r="CR18" s="621" t="s">
        <v>246</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146</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62994</v>
      </c>
      <c r="S19" s="622"/>
      <c r="T19" s="622"/>
      <c r="U19" s="622"/>
      <c r="V19" s="622"/>
      <c r="W19" s="622"/>
      <c r="X19" s="622"/>
      <c r="Y19" s="623"/>
      <c r="Z19" s="659">
        <v>0.3</v>
      </c>
      <c r="AA19" s="659"/>
      <c r="AB19" s="659"/>
      <c r="AC19" s="659"/>
      <c r="AD19" s="660">
        <v>62994</v>
      </c>
      <c r="AE19" s="660"/>
      <c r="AF19" s="660"/>
      <c r="AG19" s="660"/>
      <c r="AH19" s="660"/>
      <c r="AI19" s="660"/>
      <c r="AJ19" s="660"/>
      <c r="AK19" s="660"/>
      <c r="AL19" s="624">
        <v>0.5</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299</v>
      </c>
      <c r="BH19" s="622"/>
      <c r="BI19" s="622"/>
      <c r="BJ19" s="622"/>
      <c r="BK19" s="622"/>
      <c r="BL19" s="622"/>
      <c r="BM19" s="622"/>
      <c r="BN19" s="623"/>
      <c r="BO19" s="659">
        <v>0</v>
      </c>
      <c r="BP19" s="659"/>
      <c r="BQ19" s="659"/>
      <c r="BR19" s="659"/>
      <c r="BS19" s="660" t="s">
        <v>130</v>
      </c>
      <c r="BT19" s="660"/>
      <c r="BU19" s="660"/>
      <c r="BV19" s="660"/>
      <c r="BW19" s="660"/>
      <c r="BX19" s="660"/>
      <c r="BY19" s="660"/>
      <c r="BZ19" s="660"/>
      <c r="CA19" s="660"/>
      <c r="CB19" s="698"/>
      <c r="CD19" s="618" t="s">
        <v>275</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130</v>
      </c>
      <c r="DA19" s="659"/>
      <c r="DB19" s="659"/>
      <c r="DC19" s="659"/>
      <c r="DD19" s="627" t="s">
        <v>246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920</v>
      </c>
      <c r="S20" s="622"/>
      <c r="T20" s="622"/>
      <c r="U20" s="622"/>
      <c r="V20" s="622"/>
      <c r="W20" s="622"/>
      <c r="X20" s="622"/>
      <c r="Y20" s="623"/>
      <c r="Z20" s="659">
        <v>0</v>
      </c>
      <c r="AA20" s="659"/>
      <c r="AB20" s="659"/>
      <c r="AC20" s="659"/>
      <c r="AD20" s="660">
        <v>920</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299</v>
      </c>
      <c r="BH20" s="622"/>
      <c r="BI20" s="622"/>
      <c r="BJ20" s="622"/>
      <c r="BK20" s="622"/>
      <c r="BL20" s="622"/>
      <c r="BM20" s="622"/>
      <c r="BN20" s="623"/>
      <c r="BO20" s="659">
        <v>0</v>
      </c>
      <c r="BP20" s="659"/>
      <c r="BQ20" s="659"/>
      <c r="BR20" s="659"/>
      <c r="BS20" s="660" t="s">
        <v>130</v>
      </c>
      <c r="BT20" s="660"/>
      <c r="BU20" s="660"/>
      <c r="BV20" s="660"/>
      <c r="BW20" s="660"/>
      <c r="BX20" s="660"/>
      <c r="BY20" s="660"/>
      <c r="BZ20" s="660"/>
      <c r="CA20" s="660"/>
      <c r="CB20" s="698"/>
      <c r="CD20" s="618" t="s">
        <v>278</v>
      </c>
      <c r="CE20" s="619"/>
      <c r="CF20" s="619"/>
      <c r="CG20" s="619"/>
      <c r="CH20" s="619"/>
      <c r="CI20" s="619"/>
      <c r="CJ20" s="619"/>
      <c r="CK20" s="619"/>
      <c r="CL20" s="619"/>
      <c r="CM20" s="619"/>
      <c r="CN20" s="619"/>
      <c r="CO20" s="619"/>
      <c r="CP20" s="619"/>
      <c r="CQ20" s="620"/>
      <c r="CR20" s="621">
        <v>20525812</v>
      </c>
      <c r="CS20" s="622"/>
      <c r="CT20" s="622"/>
      <c r="CU20" s="622"/>
      <c r="CV20" s="622"/>
      <c r="CW20" s="622"/>
      <c r="CX20" s="622"/>
      <c r="CY20" s="623"/>
      <c r="CZ20" s="659">
        <v>100</v>
      </c>
      <c r="DA20" s="659"/>
      <c r="DB20" s="659"/>
      <c r="DC20" s="659"/>
      <c r="DD20" s="627">
        <v>1688509</v>
      </c>
      <c r="DE20" s="622"/>
      <c r="DF20" s="622"/>
      <c r="DG20" s="622"/>
      <c r="DH20" s="622"/>
      <c r="DI20" s="622"/>
      <c r="DJ20" s="622"/>
      <c r="DK20" s="622"/>
      <c r="DL20" s="622"/>
      <c r="DM20" s="622"/>
      <c r="DN20" s="622"/>
      <c r="DO20" s="622"/>
      <c r="DP20" s="623"/>
      <c r="DQ20" s="627">
        <v>14063481</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6915311</v>
      </c>
      <c r="S21" s="622"/>
      <c r="T21" s="622"/>
      <c r="U21" s="622"/>
      <c r="V21" s="622"/>
      <c r="W21" s="622"/>
      <c r="X21" s="622"/>
      <c r="Y21" s="623"/>
      <c r="Z21" s="659">
        <v>31.5</v>
      </c>
      <c r="AA21" s="659"/>
      <c r="AB21" s="659"/>
      <c r="AC21" s="659"/>
      <c r="AD21" s="660">
        <v>6357482</v>
      </c>
      <c r="AE21" s="660"/>
      <c r="AF21" s="660"/>
      <c r="AG21" s="660"/>
      <c r="AH21" s="660"/>
      <c r="AI21" s="660"/>
      <c r="AJ21" s="660"/>
      <c r="AK21" s="660"/>
      <c r="AL21" s="624">
        <v>49.3</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299</v>
      </c>
      <c r="BH21" s="622"/>
      <c r="BI21" s="622"/>
      <c r="BJ21" s="622"/>
      <c r="BK21" s="622"/>
      <c r="BL21" s="622"/>
      <c r="BM21" s="622"/>
      <c r="BN21" s="623"/>
      <c r="BO21" s="659">
        <v>0</v>
      </c>
      <c r="BP21" s="659"/>
      <c r="BQ21" s="659"/>
      <c r="BR21" s="659"/>
      <c r="BS21" s="660" t="s">
        <v>246</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6357482</v>
      </c>
      <c r="S22" s="622"/>
      <c r="T22" s="622"/>
      <c r="U22" s="622"/>
      <c r="V22" s="622"/>
      <c r="W22" s="622"/>
      <c r="X22" s="622"/>
      <c r="Y22" s="623"/>
      <c r="Z22" s="659">
        <v>29</v>
      </c>
      <c r="AA22" s="659"/>
      <c r="AB22" s="659"/>
      <c r="AC22" s="659"/>
      <c r="AD22" s="660">
        <v>6357482</v>
      </c>
      <c r="AE22" s="660"/>
      <c r="AF22" s="660"/>
      <c r="AG22" s="660"/>
      <c r="AH22" s="660"/>
      <c r="AI22" s="660"/>
      <c r="AJ22" s="660"/>
      <c r="AK22" s="660"/>
      <c r="AL22" s="624">
        <v>49.3</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8"/>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557829</v>
      </c>
      <c r="S23" s="622"/>
      <c r="T23" s="622"/>
      <c r="U23" s="622"/>
      <c r="V23" s="622"/>
      <c r="W23" s="622"/>
      <c r="X23" s="622"/>
      <c r="Y23" s="623"/>
      <c r="Z23" s="659">
        <v>2.5</v>
      </c>
      <c r="AA23" s="659"/>
      <c r="AB23" s="659"/>
      <c r="AC23" s="659"/>
      <c r="AD23" s="660" t="s">
        <v>130</v>
      </c>
      <c r="AE23" s="660"/>
      <c r="AF23" s="660"/>
      <c r="AG23" s="660"/>
      <c r="AH23" s="660"/>
      <c r="AI23" s="660"/>
      <c r="AJ23" s="660"/>
      <c r="AK23" s="660"/>
      <c r="AL23" s="624" t="s">
        <v>130</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146</v>
      </c>
      <c r="BH23" s="622"/>
      <c r="BI23" s="622"/>
      <c r="BJ23" s="622"/>
      <c r="BK23" s="622"/>
      <c r="BL23" s="622"/>
      <c r="BM23" s="622"/>
      <c r="BN23" s="623"/>
      <c r="BO23" s="659" t="s">
        <v>246</v>
      </c>
      <c r="BP23" s="659"/>
      <c r="BQ23" s="659"/>
      <c r="BR23" s="659"/>
      <c r="BS23" s="660" t="s">
        <v>246</v>
      </c>
      <c r="BT23" s="660"/>
      <c r="BU23" s="660"/>
      <c r="BV23" s="660"/>
      <c r="BW23" s="660"/>
      <c r="BX23" s="660"/>
      <c r="BY23" s="660"/>
      <c r="BZ23" s="660"/>
      <c r="CA23" s="660"/>
      <c r="CB23" s="698"/>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246</v>
      </c>
      <c r="S24" s="622"/>
      <c r="T24" s="622"/>
      <c r="U24" s="622"/>
      <c r="V24" s="622"/>
      <c r="W24" s="622"/>
      <c r="X24" s="622"/>
      <c r="Y24" s="623"/>
      <c r="Z24" s="659" t="s">
        <v>146</v>
      </c>
      <c r="AA24" s="659"/>
      <c r="AB24" s="659"/>
      <c r="AC24" s="659"/>
      <c r="AD24" s="660" t="s">
        <v>130</v>
      </c>
      <c r="AE24" s="660"/>
      <c r="AF24" s="660"/>
      <c r="AG24" s="660"/>
      <c r="AH24" s="660"/>
      <c r="AI24" s="660"/>
      <c r="AJ24" s="660"/>
      <c r="AK24" s="660"/>
      <c r="AL24" s="624" t="s">
        <v>130</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246</v>
      </c>
      <c r="BP24" s="659"/>
      <c r="BQ24" s="659"/>
      <c r="BR24" s="659"/>
      <c r="BS24" s="660" t="s">
        <v>130</v>
      </c>
      <c r="BT24" s="660"/>
      <c r="BU24" s="660"/>
      <c r="BV24" s="660"/>
      <c r="BW24" s="660"/>
      <c r="BX24" s="660"/>
      <c r="BY24" s="660"/>
      <c r="BZ24" s="660"/>
      <c r="CA24" s="660"/>
      <c r="CB24" s="698"/>
      <c r="CD24" s="679" t="s">
        <v>293</v>
      </c>
      <c r="CE24" s="680"/>
      <c r="CF24" s="680"/>
      <c r="CG24" s="680"/>
      <c r="CH24" s="680"/>
      <c r="CI24" s="680"/>
      <c r="CJ24" s="680"/>
      <c r="CK24" s="680"/>
      <c r="CL24" s="680"/>
      <c r="CM24" s="680"/>
      <c r="CN24" s="680"/>
      <c r="CO24" s="680"/>
      <c r="CP24" s="680"/>
      <c r="CQ24" s="681"/>
      <c r="CR24" s="676">
        <v>10448592</v>
      </c>
      <c r="CS24" s="677"/>
      <c r="CT24" s="677"/>
      <c r="CU24" s="677"/>
      <c r="CV24" s="677"/>
      <c r="CW24" s="677"/>
      <c r="CX24" s="677"/>
      <c r="CY24" s="702"/>
      <c r="CZ24" s="703">
        <v>50.9</v>
      </c>
      <c r="DA24" s="685"/>
      <c r="DB24" s="685"/>
      <c r="DC24" s="705"/>
      <c r="DD24" s="701">
        <v>7192876</v>
      </c>
      <c r="DE24" s="677"/>
      <c r="DF24" s="677"/>
      <c r="DG24" s="677"/>
      <c r="DH24" s="677"/>
      <c r="DI24" s="677"/>
      <c r="DJ24" s="677"/>
      <c r="DK24" s="702"/>
      <c r="DL24" s="701">
        <v>7026324</v>
      </c>
      <c r="DM24" s="677"/>
      <c r="DN24" s="677"/>
      <c r="DO24" s="677"/>
      <c r="DP24" s="677"/>
      <c r="DQ24" s="677"/>
      <c r="DR24" s="677"/>
      <c r="DS24" s="677"/>
      <c r="DT24" s="677"/>
      <c r="DU24" s="677"/>
      <c r="DV24" s="702"/>
      <c r="DW24" s="703">
        <v>53.8</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13401525</v>
      </c>
      <c r="S25" s="622"/>
      <c r="T25" s="622"/>
      <c r="U25" s="622"/>
      <c r="V25" s="622"/>
      <c r="W25" s="622"/>
      <c r="X25" s="622"/>
      <c r="Y25" s="623"/>
      <c r="Z25" s="659">
        <v>61.1</v>
      </c>
      <c r="AA25" s="659"/>
      <c r="AB25" s="659"/>
      <c r="AC25" s="659"/>
      <c r="AD25" s="660">
        <v>12843696</v>
      </c>
      <c r="AE25" s="660"/>
      <c r="AF25" s="660"/>
      <c r="AG25" s="660"/>
      <c r="AH25" s="660"/>
      <c r="AI25" s="660"/>
      <c r="AJ25" s="660"/>
      <c r="AK25" s="660"/>
      <c r="AL25" s="624">
        <v>99.7</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246</v>
      </c>
      <c r="BH25" s="622"/>
      <c r="BI25" s="622"/>
      <c r="BJ25" s="622"/>
      <c r="BK25" s="622"/>
      <c r="BL25" s="622"/>
      <c r="BM25" s="622"/>
      <c r="BN25" s="623"/>
      <c r="BO25" s="659" t="s">
        <v>130</v>
      </c>
      <c r="BP25" s="659"/>
      <c r="BQ25" s="659"/>
      <c r="BR25" s="659"/>
      <c r="BS25" s="660" t="s">
        <v>246</v>
      </c>
      <c r="BT25" s="660"/>
      <c r="BU25" s="660"/>
      <c r="BV25" s="660"/>
      <c r="BW25" s="660"/>
      <c r="BX25" s="660"/>
      <c r="BY25" s="660"/>
      <c r="BZ25" s="660"/>
      <c r="CA25" s="660"/>
      <c r="CB25" s="698"/>
      <c r="CD25" s="618" t="s">
        <v>296</v>
      </c>
      <c r="CE25" s="619"/>
      <c r="CF25" s="619"/>
      <c r="CG25" s="619"/>
      <c r="CH25" s="619"/>
      <c r="CI25" s="619"/>
      <c r="CJ25" s="619"/>
      <c r="CK25" s="619"/>
      <c r="CL25" s="619"/>
      <c r="CM25" s="619"/>
      <c r="CN25" s="619"/>
      <c r="CO25" s="619"/>
      <c r="CP25" s="619"/>
      <c r="CQ25" s="620"/>
      <c r="CR25" s="621">
        <v>3926587</v>
      </c>
      <c r="CS25" s="634"/>
      <c r="CT25" s="634"/>
      <c r="CU25" s="634"/>
      <c r="CV25" s="634"/>
      <c r="CW25" s="634"/>
      <c r="CX25" s="634"/>
      <c r="CY25" s="635"/>
      <c r="CZ25" s="624">
        <v>19.100000000000001</v>
      </c>
      <c r="DA25" s="636"/>
      <c r="DB25" s="636"/>
      <c r="DC25" s="637"/>
      <c r="DD25" s="627">
        <v>3805617</v>
      </c>
      <c r="DE25" s="634"/>
      <c r="DF25" s="634"/>
      <c r="DG25" s="634"/>
      <c r="DH25" s="634"/>
      <c r="DI25" s="634"/>
      <c r="DJ25" s="634"/>
      <c r="DK25" s="635"/>
      <c r="DL25" s="627">
        <v>3676408</v>
      </c>
      <c r="DM25" s="634"/>
      <c r="DN25" s="634"/>
      <c r="DO25" s="634"/>
      <c r="DP25" s="634"/>
      <c r="DQ25" s="634"/>
      <c r="DR25" s="634"/>
      <c r="DS25" s="634"/>
      <c r="DT25" s="634"/>
      <c r="DU25" s="634"/>
      <c r="DV25" s="635"/>
      <c r="DW25" s="624">
        <v>28.1</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4793</v>
      </c>
      <c r="S26" s="622"/>
      <c r="T26" s="622"/>
      <c r="U26" s="622"/>
      <c r="V26" s="622"/>
      <c r="W26" s="622"/>
      <c r="X26" s="622"/>
      <c r="Y26" s="623"/>
      <c r="Z26" s="659">
        <v>0</v>
      </c>
      <c r="AA26" s="659"/>
      <c r="AB26" s="659"/>
      <c r="AC26" s="659"/>
      <c r="AD26" s="660">
        <v>4793</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146</v>
      </c>
      <c r="BP26" s="659"/>
      <c r="BQ26" s="659"/>
      <c r="BR26" s="659"/>
      <c r="BS26" s="660" t="s">
        <v>246</v>
      </c>
      <c r="BT26" s="660"/>
      <c r="BU26" s="660"/>
      <c r="BV26" s="660"/>
      <c r="BW26" s="660"/>
      <c r="BX26" s="660"/>
      <c r="BY26" s="660"/>
      <c r="BZ26" s="660"/>
      <c r="CA26" s="660"/>
      <c r="CB26" s="698"/>
      <c r="CD26" s="618" t="s">
        <v>299</v>
      </c>
      <c r="CE26" s="619"/>
      <c r="CF26" s="619"/>
      <c r="CG26" s="619"/>
      <c r="CH26" s="619"/>
      <c r="CI26" s="619"/>
      <c r="CJ26" s="619"/>
      <c r="CK26" s="619"/>
      <c r="CL26" s="619"/>
      <c r="CM26" s="619"/>
      <c r="CN26" s="619"/>
      <c r="CO26" s="619"/>
      <c r="CP26" s="619"/>
      <c r="CQ26" s="620"/>
      <c r="CR26" s="621">
        <v>2412061</v>
      </c>
      <c r="CS26" s="622"/>
      <c r="CT26" s="622"/>
      <c r="CU26" s="622"/>
      <c r="CV26" s="622"/>
      <c r="CW26" s="622"/>
      <c r="CX26" s="622"/>
      <c r="CY26" s="623"/>
      <c r="CZ26" s="624">
        <v>11.8</v>
      </c>
      <c r="DA26" s="636"/>
      <c r="DB26" s="636"/>
      <c r="DC26" s="637"/>
      <c r="DD26" s="627">
        <v>2373091</v>
      </c>
      <c r="DE26" s="622"/>
      <c r="DF26" s="622"/>
      <c r="DG26" s="622"/>
      <c r="DH26" s="622"/>
      <c r="DI26" s="622"/>
      <c r="DJ26" s="622"/>
      <c r="DK26" s="623"/>
      <c r="DL26" s="627" t="s">
        <v>130</v>
      </c>
      <c r="DM26" s="622"/>
      <c r="DN26" s="622"/>
      <c r="DO26" s="622"/>
      <c r="DP26" s="622"/>
      <c r="DQ26" s="622"/>
      <c r="DR26" s="622"/>
      <c r="DS26" s="622"/>
      <c r="DT26" s="622"/>
      <c r="DU26" s="622"/>
      <c r="DV26" s="623"/>
      <c r="DW26" s="624" t="s">
        <v>246</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169532</v>
      </c>
      <c r="S27" s="622"/>
      <c r="T27" s="622"/>
      <c r="U27" s="622"/>
      <c r="V27" s="622"/>
      <c r="W27" s="622"/>
      <c r="X27" s="622"/>
      <c r="Y27" s="623"/>
      <c r="Z27" s="659">
        <v>0.8</v>
      </c>
      <c r="AA27" s="659"/>
      <c r="AB27" s="659"/>
      <c r="AC27" s="659"/>
      <c r="AD27" s="660" t="s">
        <v>246</v>
      </c>
      <c r="AE27" s="660"/>
      <c r="AF27" s="660"/>
      <c r="AG27" s="660"/>
      <c r="AH27" s="660"/>
      <c r="AI27" s="660"/>
      <c r="AJ27" s="660"/>
      <c r="AK27" s="660"/>
      <c r="AL27" s="624" t="s">
        <v>130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4976713</v>
      </c>
      <c r="BH27" s="622"/>
      <c r="BI27" s="622"/>
      <c r="BJ27" s="622"/>
      <c r="BK27" s="622"/>
      <c r="BL27" s="622"/>
      <c r="BM27" s="622"/>
      <c r="BN27" s="623"/>
      <c r="BO27" s="659">
        <v>100</v>
      </c>
      <c r="BP27" s="659"/>
      <c r="BQ27" s="659"/>
      <c r="BR27" s="659"/>
      <c r="BS27" s="660">
        <v>71711</v>
      </c>
      <c r="BT27" s="660"/>
      <c r="BU27" s="660"/>
      <c r="BV27" s="660"/>
      <c r="BW27" s="660"/>
      <c r="BX27" s="660"/>
      <c r="BY27" s="660"/>
      <c r="BZ27" s="660"/>
      <c r="CA27" s="660"/>
      <c r="CB27" s="698"/>
      <c r="CD27" s="618" t="s">
        <v>302</v>
      </c>
      <c r="CE27" s="619"/>
      <c r="CF27" s="619"/>
      <c r="CG27" s="619"/>
      <c r="CH27" s="619"/>
      <c r="CI27" s="619"/>
      <c r="CJ27" s="619"/>
      <c r="CK27" s="619"/>
      <c r="CL27" s="619"/>
      <c r="CM27" s="619"/>
      <c r="CN27" s="619"/>
      <c r="CO27" s="619"/>
      <c r="CP27" s="619"/>
      <c r="CQ27" s="620"/>
      <c r="CR27" s="621">
        <v>4263745</v>
      </c>
      <c r="CS27" s="634"/>
      <c r="CT27" s="634"/>
      <c r="CU27" s="634"/>
      <c r="CV27" s="634"/>
      <c r="CW27" s="634"/>
      <c r="CX27" s="634"/>
      <c r="CY27" s="635"/>
      <c r="CZ27" s="624">
        <v>20.8</v>
      </c>
      <c r="DA27" s="636"/>
      <c r="DB27" s="636"/>
      <c r="DC27" s="637"/>
      <c r="DD27" s="627">
        <v>1128999</v>
      </c>
      <c r="DE27" s="634"/>
      <c r="DF27" s="634"/>
      <c r="DG27" s="634"/>
      <c r="DH27" s="634"/>
      <c r="DI27" s="634"/>
      <c r="DJ27" s="634"/>
      <c r="DK27" s="635"/>
      <c r="DL27" s="627">
        <v>1091656</v>
      </c>
      <c r="DM27" s="634"/>
      <c r="DN27" s="634"/>
      <c r="DO27" s="634"/>
      <c r="DP27" s="634"/>
      <c r="DQ27" s="634"/>
      <c r="DR27" s="634"/>
      <c r="DS27" s="634"/>
      <c r="DT27" s="634"/>
      <c r="DU27" s="634"/>
      <c r="DV27" s="635"/>
      <c r="DW27" s="624">
        <v>8.4</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93906</v>
      </c>
      <c r="S28" s="622"/>
      <c r="T28" s="622"/>
      <c r="U28" s="622"/>
      <c r="V28" s="622"/>
      <c r="W28" s="622"/>
      <c r="X28" s="622"/>
      <c r="Y28" s="623"/>
      <c r="Z28" s="659">
        <v>0.4</v>
      </c>
      <c r="AA28" s="659"/>
      <c r="AB28" s="659"/>
      <c r="AC28" s="659"/>
      <c r="AD28" s="660">
        <v>26264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2258260</v>
      </c>
      <c r="CS28" s="622"/>
      <c r="CT28" s="622"/>
      <c r="CU28" s="622"/>
      <c r="CV28" s="622"/>
      <c r="CW28" s="622"/>
      <c r="CX28" s="622"/>
      <c r="CY28" s="623"/>
      <c r="CZ28" s="624">
        <v>11</v>
      </c>
      <c r="DA28" s="636"/>
      <c r="DB28" s="636"/>
      <c r="DC28" s="637"/>
      <c r="DD28" s="627">
        <v>2258260</v>
      </c>
      <c r="DE28" s="622"/>
      <c r="DF28" s="622"/>
      <c r="DG28" s="622"/>
      <c r="DH28" s="622"/>
      <c r="DI28" s="622"/>
      <c r="DJ28" s="622"/>
      <c r="DK28" s="623"/>
      <c r="DL28" s="627">
        <v>2258260</v>
      </c>
      <c r="DM28" s="622"/>
      <c r="DN28" s="622"/>
      <c r="DO28" s="622"/>
      <c r="DP28" s="622"/>
      <c r="DQ28" s="622"/>
      <c r="DR28" s="622"/>
      <c r="DS28" s="622"/>
      <c r="DT28" s="622"/>
      <c r="DU28" s="622"/>
      <c r="DV28" s="623"/>
      <c r="DW28" s="624">
        <v>17.3</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132335</v>
      </c>
      <c r="S29" s="622"/>
      <c r="T29" s="622"/>
      <c r="U29" s="622"/>
      <c r="V29" s="622"/>
      <c r="W29" s="622"/>
      <c r="X29" s="622"/>
      <c r="Y29" s="623"/>
      <c r="Z29" s="659">
        <v>0.6</v>
      </c>
      <c r="AA29" s="659"/>
      <c r="AB29" s="659"/>
      <c r="AC29" s="659"/>
      <c r="AD29" s="660" t="s">
        <v>130</v>
      </c>
      <c r="AE29" s="660"/>
      <c r="AF29" s="660"/>
      <c r="AG29" s="660"/>
      <c r="AH29" s="660"/>
      <c r="AI29" s="660"/>
      <c r="AJ29" s="660"/>
      <c r="AK29" s="660"/>
      <c r="AL29" s="624" t="s">
        <v>146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306</v>
      </c>
      <c r="CE29" s="641"/>
      <c r="CF29" s="618" t="s">
        <v>307</v>
      </c>
      <c r="CG29" s="619"/>
      <c r="CH29" s="619"/>
      <c r="CI29" s="619"/>
      <c r="CJ29" s="619"/>
      <c r="CK29" s="619"/>
      <c r="CL29" s="619"/>
      <c r="CM29" s="619"/>
      <c r="CN29" s="619"/>
      <c r="CO29" s="619"/>
      <c r="CP29" s="619"/>
      <c r="CQ29" s="620"/>
      <c r="CR29" s="621">
        <v>2258237</v>
      </c>
      <c r="CS29" s="634"/>
      <c r="CT29" s="634"/>
      <c r="CU29" s="634"/>
      <c r="CV29" s="634"/>
      <c r="CW29" s="634"/>
      <c r="CX29" s="634"/>
      <c r="CY29" s="635"/>
      <c r="CZ29" s="624">
        <v>11</v>
      </c>
      <c r="DA29" s="636"/>
      <c r="DB29" s="636"/>
      <c r="DC29" s="637"/>
      <c r="DD29" s="627">
        <v>2258237</v>
      </c>
      <c r="DE29" s="634"/>
      <c r="DF29" s="634"/>
      <c r="DG29" s="634"/>
      <c r="DH29" s="634"/>
      <c r="DI29" s="634"/>
      <c r="DJ29" s="634"/>
      <c r="DK29" s="635"/>
      <c r="DL29" s="627">
        <v>2258237</v>
      </c>
      <c r="DM29" s="634"/>
      <c r="DN29" s="634"/>
      <c r="DO29" s="634"/>
      <c r="DP29" s="634"/>
      <c r="DQ29" s="634"/>
      <c r="DR29" s="634"/>
      <c r="DS29" s="634"/>
      <c r="DT29" s="634"/>
      <c r="DU29" s="634"/>
      <c r="DV29" s="635"/>
      <c r="DW29" s="624">
        <v>17.3</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3519163</v>
      </c>
      <c r="S30" s="622"/>
      <c r="T30" s="622"/>
      <c r="U30" s="622"/>
      <c r="V30" s="622"/>
      <c r="W30" s="622"/>
      <c r="X30" s="622"/>
      <c r="Y30" s="623"/>
      <c r="Z30" s="659">
        <v>16</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2178083</v>
      </c>
      <c r="CS30" s="622"/>
      <c r="CT30" s="622"/>
      <c r="CU30" s="622"/>
      <c r="CV30" s="622"/>
      <c r="CW30" s="622"/>
      <c r="CX30" s="622"/>
      <c r="CY30" s="623"/>
      <c r="CZ30" s="624">
        <v>10.6</v>
      </c>
      <c r="DA30" s="636"/>
      <c r="DB30" s="636"/>
      <c r="DC30" s="637"/>
      <c r="DD30" s="627">
        <v>2178083</v>
      </c>
      <c r="DE30" s="622"/>
      <c r="DF30" s="622"/>
      <c r="DG30" s="622"/>
      <c r="DH30" s="622"/>
      <c r="DI30" s="622"/>
      <c r="DJ30" s="622"/>
      <c r="DK30" s="623"/>
      <c r="DL30" s="627">
        <v>2178083</v>
      </c>
      <c r="DM30" s="622"/>
      <c r="DN30" s="622"/>
      <c r="DO30" s="622"/>
      <c r="DP30" s="622"/>
      <c r="DQ30" s="622"/>
      <c r="DR30" s="622"/>
      <c r="DS30" s="622"/>
      <c r="DT30" s="622"/>
      <c r="DU30" s="622"/>
      <c r="DV30" s="623"/>
      <c r="DW30" s="624">
        <v>16.7</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246</v>
      </c>
      <c r="AE31" s="660"/>
      <c r="AF31" s="660"/>
      <c r="AG31" s="660"/>
      <c r="AH31" s="660"/>
      <c r="AI31" s="660"/>
      <c r="AJ31" s="660"/>
      <c r="AK31" s="660"/>
      <c r="AL31" s="624" t="s">
        <v>130</v>
      </c>
      <c r="AM31" s="625"/>
      <c r="AN31" s="625"/>
      <c r="AO31" s="661"/>
      <c r="AP31" s="691" t="s">
        <v>313</v>
      </c>
      <c r="AQ31" s="692"/>
      <c r="AR31" s="692"/>
      <c r="AS31" s="692"/>
      <c r="AT31" s="693" t="s">
        <v>314</v>
      </c>
      <c r="AU31" s="215"/>
      <c r="AV31" s="215"/>
      <c r="AW31" s="215"/>
      <c r="AX31" s="679" t="s">
        <v>188</v>
      </c>
      <c r="AY31" s="680"/>
      <c r="AZ31" s="680"/>
      <c r="BA31" s="680"/>
      <c r="BB31" s="680"/>
      <c r="BC31" s="680"/>
      <c r="BD31" s="680"/>
      <c r="BE31" s="680"/>
      <c r="BF31" s="681"/>
      <c r="BG31" s="683">
        <v>99.1</v>
      </c>
      <c r="BH31" s="684"/>
      <c r="BI31" s="684"/>
      <c r="BJ31" s="684"/>
      <c r="BK31" s="684"/>
      <c r="BL31" s="684"/>
      <c r="BM31" s="685">
        <v>96.9</v>
      </c>
      <c r="BN31" s="684"/>
      <c r="BO31" s="684"/>
      <c r="BP31" s="684"/>
      <c r="BQ31" s="686"/>
      <c r="BR31" s="683">
        <v>99.2</v>
      </c>
      <c r="BS31" s="684"/>
      <c r="BT31" s="684"/>
      <c r="BU31" s="684"/>
      <c r="BV31" s="684"/>
      <c r="BW31" s="684"/>
      <c r="BX31" s="685">
        <v>97</v>
      </c>
      <c r="BY31" s="684"/>
      <c r="BZ31" s="684"/>
      <c r="CA31" s="684"/>
      <c r="CB31" s="686"/>
      <c r="CD31" s="642"/>
      <c r="CE31" s="643"/>
      <c r="CF31" s="618" t="s">
        <v>315</v>
      </c>
      <c r="CG31" s="619"/>
      <c r="CH31" s="619"/>
      <c r="CI31" s="619"/>
      <c r="CJ31" s="619"/>
      <c r="CK31" s="619"/>
      <c r="CL31" s="619"/>
      <c r="CM31" s="619"/>
      <c r="CN31" s="619"/>
      <c r="CO31" s="619"/>
      <c r="CP31" s="619"/>
      <c r="CQ31" s="620"/>
      <c r="CR31" s="621">
        <v>80154</v>
      </c>
      <c r="CS31" s="634"/>
      <c r="CT31" s="634"/>
      <c r="CU31" s="634"/>
      <c r="CV31" s="634"/>
      <c r="CW31" s="634"/>
      <c r="CX31" s="634"/>
      <c r="CY31" s="635"/>
      <c r="CZ31" s="624">
        <v>0.4</v>
      </c>
      <c r="DA31" s="636"/>
      <c r="DB31" s="636"/>
      <c r="DC31" s="637"/>
      <c r="DD31" s="627">
        <v>80154</v>
      </c>
      <c r="DE31" s="634"/>
      <c r="DF31" s="634"/>
      <c r="DG31" s="634"/>
      <c r="DH31" s="634"/>
      <c r="DI31" s="634"/>
      <c r="DJ31" s="634"/>
      <c r="DK31" s="635"/>
      <c r="DL31" s="627">
        <v>80154</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1526777</v>
      </c>
      <c r="S32" s="622"/>
      <c r="T32" s="622"/>
      <c r="U32" s="622"/>
      <c r="V32" s="622"/>
      <c r="W32" s="622"/>
      <c r="X32" s="622"/>
      <c r="Y32" s="623"/>
      <c r="Z32" s="659">
        <v>7</v>
      </c>
      <c r="AA32" s="659"/>
      <c r="AB32" s="659"/>
      <c r="AC32" s="659"/>
      <c r="AD32" s="660" t="s">
        <v>246</v>
      </c>
      <c r="AE32" s="660"/>
      <c r="AF32" s="660"/>
      <c r="AG32" s="660"/>
      <c r="AH32" s="660"/>
      <c r="AI32" s="660"/>
      <c r="AJ32" s="660"/>
      <c r="AK32" s="660"/>
      <c r="AL32" s="624" t="s">
        <v>246</v>
      </c>
      <c r="AM32" s="625"/>
      <c r="AN32" s="625"/>
      <c r="AO32" s="661"/>
      <c r="AP32" s="662"/>
      <c r="AQ32" s="663"/>
      <c r="AR32" s="663"/>
      <c r="AS32" s="663"/>
      <c r="AT32" s="694"/>
      <c r="AU32" s="211" t="s">
        <v>317</v>
      </c>
      <c r="AX32" s="618" t="s">
        <v>318</v>
      </c>
      <c r="AY32" s="619"/>
      <c r="AZ32" s="619"/>
      <c r="BA32" s="619"/>
      <c r="BB32" s="619"/>
      <c r="BC32" s="619"/>
      <c r="BD32" s="619"/>
      <c r="BE32" s="619"/>
      <c r="BF32" s="620"/>
      <c r="BG32" s="687">
        <v>99</v>
      </c>
      <c r="BH32" s="634"/>
      <c r="BI32" s="634"/>
      <c r="BJ32" s="634"/>
      <c r="BK32" s="634"/>
      <c r="BL32" s="634"/>
      <c r="BM32" s="625">
        <v>97.5</v>
      </c>
      <c r="BN32" s="634"/>
      <c r="BO32" s="634"/>
      <c r="BP32" s="634"/>
      <c r="BQ32" s="657"/>
      <c r="BR32" s="687">
        <v>99.3</v>
      </c>
      <c r="BS32" s="634"/>
      <c r="BT32" s="634"/>
      <c r="BU32" s="634"/>
      <c r="BV32" s="634"/>
      <c r="BW32" s="634"/>
      <c r="BX32" s="625">
        <v>97.8</v>
      </c>
      <c r="BY32" s="634"/>
      <c r="BZ32" s="634"/>
      <c r="CA32" s="634"/>
      <c r="CB32" s="657"/>
      <c r="CD32" s="644"/>
      <c r="CE32" s="645"/>
      <c r="CF32" s="618" t="s">
        <v>319</v>
      </c>
      <c r="CG32" s="619"/>
      <c r="CH32" s="619"/>
      <c r="CI32" s="619"/>
      <c r="CJ32" s="619"/>
      <c r="CK32" s="619"/>
      <c r="CL32" s="619"/>
      <c r="CM32" s="619"/>
      <c r="CN32" s="619"/>
      <c r="CO32" s="619"/>
      <c r="CP32" s="619"/>
      <c r="CQ32" s="620"/>
      <c r="CR32" s="621">
        <v>23</v>
      </c>
      <c r="CS32" s="622"/>
      <c r="CT32" s="622"/>
      <c r="CU32" s="622"/>
      <c r="CV32" s="622"/>
      <c r="CW32" s="622"/>
      <c r="CX32" s="622"/>
      <c r="CY32" s="623"/>
      <c r="CZ32" s="624">
        <v>0</v>
      </c>
      <c r="DA32" s="636"/>
      <c r="DB32" s="636"/>
      <c r="DC32" s="637"/>
      <c r="DD32" s="627">
        <v>23</v>
      </c>
      <c r="DE32" s="622"/>
      <c r="DF32" s="622"/>
      <c r="DG32" s="622"/>
      <c r="DH32" s="622"/>
      <c r="DI32" s="622"/>
      <c r="DJ32" s="622"/>
      <c r="DK32" s="623"/>
      <c r="DL32" s="627">
        <v>23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192616</v>
      </c>
      <c r="S33" s="622"/>
      <c r="T33" s="622"/>
      <c r="U33" s="622"/>
      <c r="V33" s="622"/>
      <c r="W33" s="622"/>
      <c r="X33" s="622"/>
      <c r="Y33" s="623"/>
      <c r="Z33" s="659">
        <v>0.9</v>
      </c>
      <c r="AA33" s="659"/>
      <c r="AB33" s="659"/>
      <c r="AC33" s="659"/>
      <c r="AD33" s="660">
        <v>5209</v>
      </c>
      <c r="AE33" s="660"/>
      <c r="AF33" s="660"/>
      <c r="AG33" s="660"/>
      <c r="AH33" s="660"/>
      <c r="AI33" s="660"/>
      <c r="AJ33" s="660"/>
      <c r="AK33" s="660"/>
      <c r="AL33" s="624">
        <v>0</v>
      </c>
      <c r="AM33" s="625"/>
      <c r="AN33" s="625"/>
      <c r="AO33" s="661"/>
      <c r="AP33" s="664"/>
      <c r="AQ33" s="665"/>
      <c r="AR33" s="665"/>
      <c r="AS33" s="665"/>
      <c r="AT33" s="695"/>
      <c r="AU33" s="216"/>
      <c r="AV33" s="216"/>
      <c r="AW33" s="216"/>
      <c r="AX33" s="602" t="s">
        <v>321</v>
      </c>
      <c r="AY33" s="603"/>
      <c r="AZ33" s="603"/>
      <c r="BA33" s="603"/>
      <c r="BB33" s="603"/>
      <c r="BC33" s="603"/>
      <c r="BD33" s="603"/>
      <c r="BE33" s="603"/>
      <c r="BF33" s="604"/>
      <c r="BG33" s="682">
        <v>99.1</v>
      </c>
      <c r="BH33" s="606"/>
      <c r="BI33" s="606"/>
      <c r="BJ33" s="606"/>
      <c r="BK33" s="606"/>
      <c r="BL33" s="606"/>
      <c r="BM33" s="652">
        <v>96.3</v>
      </c>
      <c r="BN33" s="606"/>
      <c r="BO33" s="606"/>
      <c r="BP33" s="606"/>
      <c r="BQ33" s="669"/>
      <c r="BR33" s="682">
        <v>99.2</v>
      </c>
      <c r="BS33" s="606"/>
      <c r="BT33" s="606"/>
      <c r="BU33" s="606"/>
      <c r="BV33" s="606"/>
      <c r="BW33" s="606"/>
      <c r="BX33" s="652">
        <v>96.3</v>
      </c>
      <c r="BY33" s="606"/>
      <c r="BZ33" s="606"/>
      <c r="CA33" s="606"/>
      <c r="CB33" s="669"/>
      <c r="CD33" s="618" t="s">
        <v>322</v>
      </c>
      <c r="CE33" s="619"/>
      <c r="CF33" s="619"/>
      <c r="CG33" s="619"/>
      <c r="CH33" s="619"/>
      <c r="CI33" s="619"/>
      <c r="CJ33" s="619"/>
      <c r="CK33" s="619"/>
      <c r="CL33" s="619"/>
      <c r="CM33" s="619"/>
      <c r="CN33" s="619"/>
      <c r="CO33" s="619"/>
      <c r="CP33" s="619"/>
      <c r="CQ33" s="620"/>
      <c r="CR33" s="621">
        <v>8382456</v>
      </c>
      <c r="CS33" s="634"/>
      <c r="CT33" s="634"/>
      <c r="CU33" s="634"/>
      <c r="CV33" s="634"/>
      <c r="CW33" s="634"/>
      <c r="CX33" s="634"/>
      <c r="CY33" s="635"/>
      <c r="CZ33" s="624">
        <v>40.799999999999997</v>
      </c>
      <c r="DA33" s="636"/>
      <c r="DB33" s="636"/>
      <c r="DC33" s="637"/>
      <c r="DD33" s="627">
        <v>6351186</v>
      </c>
      <c r="DE33" s="634"/>
      <c r="DF33" s="634"/>
      <c r="DG33" s="634"/>
      <c r="DH33" s="634"/>
      <c r="DI33" s="634"/>
      <c r="DJ33" s="634"/>
      <c r="DK33" s="635"/>
      <c r="DL33" s="627">
        <v>4635808</v>
      </c>
      <c r="DM33" s="634"/>
      <c r="DN33" s="634"/>
      <c r="DO33" s="634"/>
      <c r="DP33" s="634"/>
      <c r="DQ33" s="634"/>
      <c r="DR33" s="634"/>
      <c r="DS33" s="634"/>
      <c r="DT33" s="634"/>
      <c r="DU33" s="634"/>
      <c r="DV33" s="635"/>
      <c r="DW33" s="624">
        <v>35.5</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288754</v>
      </c>
      <c r="S34" s="622"/>
      <c r="T34" s="622"/>
      <c r="U34" s="622"/>
      <c r="V34" s="622"/>
      <c r="W34" s="622"/>
      <c r="X34" s="622"/>
      <c r="Y34" s="623"/>
      <c r="Z34" s="659">
        <v>1.3</v>
      </c>
      <c r="AA34" s="659"/>
      <c r="AB34" s="659"/>
      <c r="AC34" s="659"/>
      <c r="AD34" s="660" t="s">
        <v>130</v>
      </c>
      <c r="AE34" s="660"/>
      <c r="AF34" s="660"/>
      <c r="AG34" s="660"/>
      <c r="AH34" s="660"/>
      <c r="AI34" s="660"/>
      <c r="AJ34" s="660"/>
      <c r="AK34" s="660"/>
      <c r="AL34" s="624" t="s">
        <v>130</v>
      </c>
      <c r="AM34" s="625"/>
      <c r="AN34" s="625"/>
      <c r="AO34" s="661"/>
      <c r="AP34" s="217"/>
      <c r="AQ34" s="218"/>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18" t="s">
        <v>324</v>
      </c>
      <c r="CE34" s="619"/>
      <c r="CF34" s="619"/>
      <c r="CG34" s="619"/>
      <c r="CH34" s="619"/>
      <c r="CI34" s="619"/>
      <c r="CJ34" s="619"/>
      <c r="CK34" s="619"/>
      <c r="CL34" s="619"/>
      <c r="CM34" s="619"/>
      <c r="CN34" s="619"/>
      <c r="CO34" s="619"/>
      <c r="CP34" s="619"/>
      <c r="CQ34" s="620"/>
      <c r="CR34" s="621">
        <v>3160855</v>
      </c>
      <c r="CS34" s="622"/>
      <c r="CT34" s="622"/>
      <c r="CU34" s="622"/>
      <c r="CV34" s="622"/>
      <c r="CW34" s="622"/>
      <c r="CX34" s="622"/>
      <c r="CY34" s="623"/>
      <c r="CZ34" s="624">
        <v>15.4</v>
      </c>
      <c r="DA34" s="636"/>
      <c r="DB34" s="636"/>
      <c r="DC34" s="637"/>
      <c r="DD34" s="627">
        <v>2240073</v>
      </c>
      <c r="DE34" s="622"/>
      <c r="DF34" s="622"/>
      <c r="DG34" s="622"/>
      <c r="DH34" s="622"/>
      <c r="DI34" s="622"/>
      <c r="DJ34" s="622"/>
      <c r="DK34" s="623"/>
      <c r="DL34" s="627">
        <v>1871772</v>
      </c>
      <c r="DM34" s="622"/>
      <c r="DN34" s="622"/>
      <c r="DO34" s="622"/>
      <c r="DP34" s="622"/>
      <c r="DQ34" s="622"/>
      <c r="DR34" s="622"/>
      <c r="DS34" s="622"/>
      <c r="DT34" s="622"/>
      <c r="DU34" s="622"/>
      <c r="DV34" s="623"/>
      <c r="DW34" s="624">
        <v>14.3</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946318</v>
      </c>
      <c r="S35" s="622"/>
      <c r="T35" s="622"/>
      <c r="U35" s="622"/>
      <c r="V35" s="622"/>
      <c r="W35" s="622"/>
      <c r="X35" s="622"/>
      <c r="Y35" s="623"/>
      <c r="Z35" s="659">
        <v>4.3</v>
      </c>
      <c r="AA35" s="659"/>
      <c r="AB35" s="659"/>
      <c r="AC35" s="659"/>
      <c r="AD35" s="660" t="s">
        <v>246</v>
      </c>
      <c r="AE35" s="660"/>
      <c r="AF35" s="660"/>
      <c r="AG35" s="660"/>
      <c r="AH35" s="660"/>
      <c r="AI35" s="660"/>
      <c r="AJ35" s="660"/>
      <c r="AK35" s="660"/>
      <c r="AL35" s="624" t="s">
        <v>246</v>
      </c>
      <c r="AM35" s="625"/>
      <c r="AN35" s="625"/>
      <c r="AO35" s="661"/>
      <c r="AP35" s="219"/>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174735</v>
      </c>
      <c r="CS35" s="634"/>
      <c r="CT35" s="634"/>
      <c r="CU35" s="634"/>
      <c r="CV35" s="634"/>
      <c r="CW35" s="634"/>
      <c r="CX35" s="634"/>
      <c r="CY35" s="635"/>
      <c r="CZ35" s="624">
        <v>0.9</v>
      </c>
      <c r="DA35" s="636"/>
      <c r="DB35" s="636"/>
      <c r="DC35" s="637"/>
      <c r="DD35" s="627">
        <v>154643</v>
      </c>
      <c r="DE35" s="634"/>
      <c r="DF35" s="634"/>
      <c r="DG35" s="634"/>
      <c r="DH35" s="634"/>
      <c r="DI35" s="634"/>
      <c r="DJ35" s="634"/>
      <c r="DK35" s="635"/>
      <c r="DL35" s="627">
        <v>146520</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399360</v>
      </c>
      <c r="S36" s="622"/>
      <c r="T36" s="622"/>
      <c r="U36" s="622"/>
      <c r="V36" s="622"/>
      <c r="W36" s="622"/>
      <c r="X36" s="622"/>
      <c r="Y36" s="623"/>
      <c r="Z36" s="659">
        <v>1.8</v>
      </c>
      <c r="AA36" s="659"/>
      <c r="AB36" s="659"/>
      <c r="AC36" s="659"/>
      <c r="AD36" s="660" t="s">
        <v>130</v>
      </c>
      <c r="AE36" s="660"/>
      <c r="AF36" s="660"/>
      <c r="AG36" s="660"/>
      <c r="AH36" s="660"/>
      <c r="AI36" s="660"/>
      <c r="AJ36" s="660"/>
      <c r="AK36" s="660"/>
      <c r="AL36" s="624" t="s">
        <v>146</v>
      </c>
      <c r="AM36" s="625"/>
      <c r="AN36" s="625"/>
      <c r="AO36" s="661"/>
      <c r="AP36" s="219"/>
      <c r="AQ36" s="670" t="s">
        <v>330</v>
      </c>
      <c r="AR36" s="671"/>
      <c r="AS36" s="671"/>
      <c r="AT36" s="671"/>
      <c r="AU36" s="671"/>
      <c r="AV36" s="671"/>
      <c r="AW36" s="671"/>
      <c r="AX36" s="671"/>
      <c r="AY36" s="672"/>
      <c r="AZ36" s="676">
        <v>3059502</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368529</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2621521</v>
      </c>
      <c r="CS36" s="622"/>
      <c r="CT36" s="622"/>
      <c r="CU36" s="622"/>
      <c r="CV36" s="622"/>
      <c r="CW36" s="622"/>
      <c r="CX36" s="622"/>
      <c r="CY36" s="623"/>
      <c r="CZ36" s="624">
        <v>12.8</v>
      </c>
      <c r="DA36" s="636"/>
      <c r="DB36" s="636"/>
      <c r="DC36" s="637"/>
      <c r="DD36" s="627">
        <v>2055094</v>
      </c>
      <c r="DE36" s="622"/>
      <c r="DF36" s="622"/>
      <c r="DG36" s="622"/>
      <c r="DH36" s="622"/>
      <c r="DI36" s="622"/>
      <c r="DJ36" s="622"/>
      <c r="DK36" s="623"/>
      <c r="DL36" s="627">
        <v>1258620</v>
      </c>
      <c r="DM36" s="622"/>
      <c r="DN36" s="622"/>
      <c r="DO36" s="622"/>
      <c r="DP36" s="622"/>
      <c r="DQ36" s="622"/>
      <c r="DR36" s="622"/>
      <c r="DS36" s="622"/>
      <c r="DT36" s="622"/>
      <c r="DU36" s="622"/>
      <c r="DV36" s="623"/>
      <c r="DW36" s="624">
        <v>9.6</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214176</v>
      </c>
      <c r="S37" s="622"/>
      <c r="T37" s="622"/>
      <c r="U37" s="622"/>
      <c r="V37" s="622"/>
      <c r="W37" s="622"/>
      <c r="X37" s="622"/>
      <c r="Y37" s="623"/>
      <c r="Z37" s="659">
        <v>1</v>
      </c>
      <c r="AA37" s="659"/>
      <c r="AB37" s="659"/>
      <c r="AC37" s="659"/>
      <c r="AD37" s="660">
        <v>4412</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1047200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368468</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210868</v>
      </c>
      <c r="CS37" s="634"/>
      <c r="CT37" s="634"/>
      <c r="CU37" s="634"/>
      <c r="CV37" s="634"/>
      <c r="CW37" s="634"/>
      <c r="CX37" s="634"/>
      <c r="CY37" s="635"/>
      <c r="CZ37" s="624">
        <v>1</v>
      </c>
      <c r="DA37" s="636"/>
      <c r="DB37" s="636"/>
      <c r="DC37" s="637"/>
      <c r="DD37" s="627">
        <v>203158</v>
      </c>
      <c r="DE37" s="634"/>
      <c r="DF37" s="634"/>
      <c r="DG37" s="634"/>
      <c r="DH37" s="634"/>
      <c r="DI37" s="634"/>
      <c r="DJ37" s="634"/>
      <c r="DK37" s="635"/>
      <c r="DL37" s="627">
        <v>202852</v>
      </c>
      <c r="DM37" s="634"/>
      <c r="DN37" s="634"/>
      <c r="DO37" s="634"/>
      <c r="DP37" s="634"/>
      <c r="DQ37" s="634"/>
      <c r="DR37" s="634"/>
      <c r="DS37" s="634"/>
      <c r="DT37" s="634"/>
      <c r="DU37" s="634"/>
      <c r="DV37" s="635"/>
      <c r="DW37" s="624">
        <v>1.6</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1046683</v>
      </c>
      <c r="S38" s="622"/>
      <c r="T38" s="622"/>
      <c r="U38" s="622"/>
      <c r="V38" s="622"/>
      <c r="W38" s="622"/>
      <c r="X38" s="622"/>
      <c r="Y38" s="623"/>
      <c r="Z38" s="659">
        <v>4.8</v>
      </c>
      <c r="AA38" s="659"/>
      <c r="AB38" s="659"/>
      <c r="AC38" s="659"/>
      <c r="AD38" s="660" t="s">
        <v>130</v>
      </c>
      <c r="AE38" s="660"/>
      <c r="AF38" s="660"/>
      <c r="AG38" s="660"/>
      <c r="AH38" s="660"/>
      <c r="AI38" s="660"/>
      <c r="AJ38" s="660"/>
      <c r="AK38" s="660"/>
      <c r="AL38" s="624" t="s">
        <v>246</v>
      </c>
      <c r="AM38" s="625"/>
      <c r="AN38" s="625"/>
      <c r="AO38" s="661"/>
      <c r="AQ38" s="654" t="s">
        <v>338</v>
      </c>
      <c r="AR38" s="655"/>
      <c r="AS38" s="655"/>
      <c r="AT38" s="655"/>
      <c r="AU38" s="655"/>
      <c r="AV38" s="655"/>
      <c r="AW38" s="655"/>
      <c r="AX38" s="655"/>
      <c r="AY38" s="656"/>
      <c r="AZ38" s="621">
        <v>68890</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5570</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1943412</v>
      </c>
      <c r="CS38" s="622"/>
      <c r="CT38" s="622"/>
      <c r="CU38" s="622"/>
      <c r="CV38" s="622"/>
      <c r="CW38" s="622"/>
      <c r="CX38" s="622"/>
      <c r="CY38" s="623"/>
      <c r="CZ38" s="624">
        <v>9.5</v>
      </c>
      <c r="DA38" s="636"/>
      <c r="DB38" s="636"/>
      <c r="DC38" s="637"/>
      <c r="DD38" s="627">
        <v>1631097</v>
      </c>
      <c r="DE38" s="622"/>
      <c r="DF38" s="622"/>
      <c r="DG38" s="622"/>
      <c r="DH38" s="622"/>
      <c r="DI38" s="622"/>
      <c r="DJ38" s="622"/>
      <c r="DK38" s="623"/>
      <c r="DL38" s="627">
        <v>1358896</v>
      </c>
      <c r="DM38" s="622"/>
      <c r="DN38" s="622"/>
      <c r="DO38" s="622"/>
      <c r="DP38" s="622"/>
      <c r="DQ38" s="622"/>
      <c r="DR38" s="622"/>
      <c r="DS38" s="622"/>
      <c r="DT38" s="622"/>
      <c r="DU38" s="622"/>
      <c r="DV38" s="623"/>
      <c r="DW38" s="624">
        <v>10.4</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130</v>
      </c>
      <c r="AA39" s="659"/>
      <c r="AB39" s="659"/>
      <c r="AC39" s="659"/>
      <c r="AD39" s="660" t="s">
        <v>146</v>
      </c>
      <c r="AE39" s="660"/>
      <c r="AF39" s="660"/>
      <c r="AG39" s="660"/>
      <c r="AH39" s="660"/>
      <c r="AI39" s="660"/>
      <c r="AJ39" s="660"/>
      <c r="AK39" s="660"/>
      <c r="AL39" s="624" t="s">
        <v>130</v>
      </c>
      <c r="AM39" s="625"/>
      <c r="AN39" s="625"/>
      <c r="AO39" s="661"/>
      <c r="AQ39" s="654" t="s">
        <v>342</v>
      </c>
      <c r="AR39" s="655"/>
      <c r="AS39" s="655"/>
      <c r="AT39" s="655"/>
      <c r="AU39" s="655"/>
      <c r="AV39" s="655"/>
      <c r="AW39" s="655"/>
      <c r="AX39" s="655"/>
      <c r="AY39" s="656"/>
      <c r="AZ39" s="621">
        <v>28328</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8461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209919</v>
      </c>
      <c r="CS39" s="634"/>
      <c r="CT39" s="634"/>
      <c r="CU39" s="634"/>
      <c r="CV39" s="634"/>
      <c r="CW39" s="634"/>
      <c r="CX39" s="634"/>
      <c r="CY39" s="635"/>
      <c r="CZ39" s="624">
        <v>1</v>
      </c>
      <c r="DA39" s="636"/>
      <c r="DB39" s="636"/>
      <c r="DC39" s="637"/>
      <c r="DD39" s="627">
        <v>8165</v>
      </c>
      <c r="DE39" s="634"/>
      <c r="DF39" s="634"/>
      <c r="DG39" s="634"/>
      <c r="DH39" s="634"/>
      <c r="DI39" s="634"/>
      <c r="DJ39" s="634"/>
      <c r="DK39" s="635"/>
      <c r="DL39" s="627" t="s">
        <v>246</v>
      </c>
      <c r="DM39" s="634"/>
      <c r="DN39" s="634"/>
      <c r="DO39" s="634"/>
      <c r="DP39" s="634"/>
      <c r="DQ39" s="634"/>
      <c r="DR39" s="634"/>
      <c r="DS39" s="634"/>
      <c r="DT39" s="634"/>
      <c r="DU39" s="634"/>
      <c r="DV39" s="635"/>
      <c r="DW39" s="624" t="s">
        <v>246</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186883</v>
      </c>
      <c r="S40" s="622"/>
      <c r="T40" s="622"/>
      <c r="U40" s="622"/>
      <c r="V40" s="622"/>
      <c r="W40" s="622"/>
      <c r="X40" s="622"/>
      <c r="Y40" s="623"/>
      <c r="Z40" s="659">
        <v>0.9</v>
      </c>
      <c r="AA40" s="659"/>
      <c r="AB40" s="659"/>
      <c r="AC40" s="659"/>
      <c r="AD40" s="660" t="s">
        <v>130</v>
      </c>
      <c r="AE40" s="660"/>
      <c r="AF40" s="660"/>
      <c r="AG40" s="660"/>
      <c r="AH40" s="660"/>
      <c r="AI40" s="660"/>
      <c r="AJ40" s="660"/>
      <c r="AK40" s="660"/>
      <c r="AL40" s="624" t="s">
        <v>246</v>
      </c>
      <c r="AM40" s="625"/>
      <c r="AN40" s="625"/>
      <c r="AO40" s="661"/>
      <c r="AQ40" s="654" t="s">
        <v>346</v>
      </c>
      <c r="AR40" s="655"/>
      <c r="AS40" s="655"/>
      <c r="AT40" s="655"/>
      <c r="AU40" s="655"/>
      <c r="AV40" s="655"/>
      <c r="AW40" s="655"/>
      <c r="AX40" s="655"/>
      <c r="AY40" s="656"/>
      <c r="AZ40" s="621" t="s">
        <v>130</v>
      </c>
      <c r="BA40" s="622"/>
      <c r="BB40" s="622"/>
      <c r="BC40" s="622"/>
      <c r="BD40" s="634"/>
      <c r="BE40" s="634"/>
      <c r="BF40" s="657"/>
      <c r="BG40" s="662" t="s">
        <v>347</v>
      </c>
      <c r="BH40" s="663"/>
      <c r="BI40" s="663"/>
      <c r="BJ40" s="663"/>
      <c r="BK40" s="663"/>
      <c r="BL40" s="220"/>
      <c r="BM40" s="619" t="s">
        <v>348</v>
      </c>
      <c r="BN40" s="619"/>
      <c r="BO40" s="619"/>
      <c r="BP40" s="619"/>
      <c r="BQ40" s="619"/>
      <c r="BR40" s="619"/>
      <c r="BS40" s="619"/>
      <c r="BT40" s="619"/>
      <c r="BU40" s="620"/>
      <c r="BV40" s="621">
        <v>90</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272014</v>
      </c>
      <c r="CS40" s="622"/>
      <c r="CT40" s="622"/>
      <c r="CU40" s="622"/>
      <c r="CV40" s="622"/>
      <c r="CW40" s="622"/>
      <c r="CX40" s="622"/>
      <c r="CY40" s="623"/>
      <c r="CZ40" s="624">
        <v>1.3</v>
      </c>
      <c r="DA40" s="636"/>
      <c r="DB40" s="636"/>
      <c r="DC40" s="637"/>
      <c r="DD40" s="627">
        <v>262114</v>
      </c>
      <c r="DE40" s="622"/>
      <c r="DF40" s="622"/>
      <c r="DG40" s="622"/>
      <c r="DH40" s="622"/>
      <c r="DI40" s="622"/>
      <c r="DJ40" s="622"/>
      <c r="DK40" s="623"/>
      <c r="DL40" s="627" t="s">
        <v>130</v>
      </c>
      <c r="DM40" s="622"/>
      <c r="DN40" s="622"/>
      <c r="DO40" s="622"/>
      <c r="DP40" s="622"/>
      <c r="DQ40" s="622"/>
      <c r="DR40" s="622"/>
      <c r="DS40" s="622"/>
      <c r="DT40" s="622"/>
      <c r="DU40" s="622"/>
      <c r="DV40" s="623"/>
      <c r="DW40" s="624" t="s">
        <v>246</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21935938</v>
      </c>
      <c r="S41" s="646"/>
      <c r="T41" s="646"/>
      <c r="U41" s="646"/>
      <c r="V41" s="646"/>
      <c r="W41" s="646"/>
      <c r="X41" s="646"/>
      <c r="Y41" s="649"/>
      <c r="Z41" s="650">
        <v>100</v>
      </c>
      <c r="AA41" s="650"/>
      <c r="AB41" s="650"/>
      <c r="AC41" s="650"/>
      <c r="AD41" s="651">
        <v>12884374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526730</v>
      </c>
      <c r="BA41" s="622"/>
      <c r="BB41" s="622"/>
      <c r="BC41" s="622"/>
      <c r="BD41" s="634"/>
      <c r="BE41" s="634"/>
      <c r="BF41" s="657"/>
      <c r="BG41" s="662"/>
      <c r="BH41" s="663"/>
      <c r="BI41" s="663"/>
      <c r="BJ41" s="663"/>
      <c r="BK41" s="663"/>
      <c r="BL41" s="220"/>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246</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1388354</v>
      </c>
      <c r="BA42" s="646"/>
      <c r="BB42" s="646"/>
      <c r="BC42" s="646"/>
      <c r="BD42" s="606"/>
      <c r="BE42" s="606"/>
      <c r="BF42" s="669"/>
      <c r="BG42" s="664"/>
      <c r="BH42" s="665"/>
      <c r="BI42" s="665"/>
      <c r="BJ42" s="665"/>
      <c r="BK42" s="665"/>
      <c r="BL42" s="221"/>
      <c r="BM42" s="603" t="s">
        <v>355</v>
      </c>
      <c r="BN42" s="603"/>
      <c r="BO42" s="603"/>
      <c r="BP42" s="603"/>
      <c r="BQ42" s="603"/>
      <c r="BR42" s="603"/>
      <c r="BS42" s="603"/>
      <c r="BT42" s="603"/>
      <c r="BU42" s="604"/>
      <c r="BV42" s="605">
        <v>434</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1694764</v>
      </c>
      <c r="CS42" s="634"/>
      <c r="CT42" s="634"/>
      <c r="CU42" s="634"/>
      <c r="CV42" s="634"/>
      <c r="CW42" s="634"/>
      <c r="CX42" s="634"/>
      <c r="CY42" s="635"/>
      <c r="CZ42" s="624">
        <v>8.3000000000000007</v>
      </c>
      <c r="DA42" s="636"/>
      <c r="DB42" s="636"/>
      <c r="DC42" s="637"/>
      <c r="DD42" s="627">
        <v>519419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1" t="s">
        <v>357</v>
      </c>
      <c r="CD43" s="618" t="s">
        <v>358</v>
      </c>
      <c r="CE43" s="619"/>
      <c r="CF43" s="619"/>
      <c r="CG43" s="619"/>
      <c r="CH43" s="619"/>
      <c r="CI43" s="619"/>
      <c r="CJ43" s="619"/>
      <c r="CK43" s="619"/>
      <c r="CL43" s="619"/>
      <c r="CM43" s="619"/>
      <c r="CN43" s="619"/>
      <c r="CO43" s="619"/>
      <c r="CP43" s="619"/>
      <c r="CQ43" s="620"/>
      <c r="CR43" s="621">
        <v>30215</v>
      </c>
      <c r="CS43" s="634"/>
      <c r="CT43" s="634"/>
      <c r="CU43" s="634"/>
      <c r="CV43" s="634"/>
      <c r="CW43" s="634"/>
      <c r="CX43" s="634"/>
      <c r="CY43" s="635"/>
      <c r="CZ43" s="624">
        <v>0.1</v>
      </c>
      <c r="DA43" s="636"/>
      <c r="DB43" s="636"/>
      <c r="DC43" s="637"/>
      <c r="DD43" s="627">
        <v>30215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1688509</v>
      </c>
      <c r="CS44" s="622"/>
      <c r="CT44" s="622"/>
      <c r="CU44" s="622"/>
      <c r="CV44" s="622"/>
      <c r="CW44" s="622"/>
      <c r="CX44" s="622"/>
      <c r="CY44" s="623"/>
      <c r="CZ44" s="624">
        <v>8.1999999999999993</v>
      </c>
      <c r="DA44" s="625"/>
      <c r="DB44" s="625"/>
      <c r="DC44" s="626"/>
      <c r="DD44" s="627">
        <v>513164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329160</v>
      </c>
      <c r="CS45" s="634"/>
      <c r="CT45" s="634"/>
      <c r="CU45" s="634"/>
      <c r="CV45" s="634"/>
      <c r="CW45" s="634"/>
      <c r="CX45" s="634"/>
      <c r="CY45" s="635"/>
      <c r="CZ45" s="624">
        <v>1.6</v>
      </c>
      <c r="DA45" s="636"/>
      <c r="DB45" s="636"/>
      <c r="DC45" s="637"/>
      <c r="DD45" s="627">
        <v>16686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2"/>
      <c r="CD46" s="642"/>
      <c r="CE46" s="643"/>
      <c r="CF46" s="618" t="s">
        <v>363</v>
      </c>
      <c r="CG46" s="619"/>
      <c r="CH46" s="619"/>
      <c r="CI46" s="619"/>
      <c r="CJ46" s="619"/>
      <c r="CK46" s="619"/>
      <c r="CL46" s="619"/>
      <c r="CM46" s="619"/>
      <c r="CN46" s="619"/>
      <c r="CO46" s="619"/>
      <c r="CP46" s="619"/>
      <c r="CQ46" s="620"/>
      <c r="CR46" s="621">
        <v>1261891</v>
      </c>
      <c r="CS46" s="622"/>
      <c r="CT46" s="622"/>
      <c r="CU46" s="622"/>
      <c r="CV46" s="622"/>
      <c r="CW46" s="622"/>
      <c r="CX46" s="622"/>
      <c r="CY46" s="623"/>
      <c r="CZ46" s="624">
        <v>6.1</v>
      </c>
      <c r="DA46" s="625"/>
      <c r="DB46" s="625"/>
      <c r="DC46" s="626"/>
      <c r="DD46" s="627">
        <v>432148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2"/>
      <c r="CD47" s="642"/>
      <c r="CE47" s="643"/>
      <c r="CF47" s="618" t="s">
        <v>364</v>
      </c>
      <c r="CG47" s="619"/>
      <c r="CH47" s="619"/>
      <c r="CI47" s="619"/>
      <c r="CJ47" s="619"/>
      <c r="CK47" s="619"/>
      <c r="CL47" s="619"/>
      <c r="CM47" s="619"/>
      <c r="CN47" s="619"/>
      <c r="CO47" s="619"/>
      <c r="CP47" s="619"/>
      <c r="CQ47" s="620"/>
      <c r="CR47" s="621">
        <v>6255</v>
      </c>
      <c r="CS47" s="634"/>
      <c r="CT47" s="634"/>
      <c r="CU47" s="634"/>
      <c r="CV47" s="634"/>
      <c r="CW47" s="634"/>
      <c r="CX47" s="634"/>
      <c r="CY47" s="635"/>
      <c r="CZ47" s="624">
        <v>0</v>
      </c>
      <c r="DA47" s="636"/>
      <c r="DB47" s="636"/>
      <c r="DC47" s="637"/>
      <c r="DD47" s="627">
        <v>6255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2"/>
      <c r="CD48" s="644"/>
      <c r="CE48" s="645"/>
      <c r="CF48" s="618" t="s">
        <v>365</v>
      </c>
      <c r="CG48" s="619"/>
      <c r="CH48" s="619"/>
      <c r="CI48" s="619"/>
      <c r="CJ48" s="619"/>
      <c r="CK48" s="619"/>
      <c r="CL48" s="619"/>
      <c r="CM48" s="619"/>
      <c r="CN48" s="619"/>
      <c r="CO48" s="619"/>
      <c r="CP48" s="619"/>
      <c r="CQ48" s="620"/>
      <c r="CR48" s="621" t="s">
        <v>146</v>
      </c>
      <c r="CS48" s="622"/>
      <c r="CT48" s="622"/>
      <c r="CU48" s="622"/>
      <c r="CV48" s="622"/>
      <c r="CW48" s="622"/>
      <c r="CX48" s="622"/>
      <c r="CY48" s="623"/>
      <c r="CZ48" s="624" t="s">
        <v>130</v>
      </c>
      <c r="DA48" s="625"/>
      <c r="DB48" s="625"/>
      <c r="DC48" s="626"/>
      <c r="DD48" s="627" t="s">
        <v>146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2"/>
      <c r="CD49" s="602" t="s">
        <v>366</v>
      </c>
      <c r="CE49" s="603"/>
      <c r="CF49" s="603"/>
      <c r="CG49" s="603"/>
      <c r="CH49" s="603"/>
      <c r="CI49" s="603"/>
      <c r="CJ49" s="603"/>
      <c r="CK49" s="603"/>
      <c r="CL49" s="603"/>
      <c r="CM49" s="603"/>
      <c r="CN49" s="603"/>
      <c r="CO49" s="603"/>
      <c r="CP49" s="603"/>
      <c r="CQ49" s="604"/>
      <c r="CR49" s="605">
        <v>20525812</v>
      </c>
      <c r="CS49" s="606"/>
      <c r="CT49" s="606"/>
      <c r="CU49" s="606"/>
      <c r="CV49" s="606"/>
      <c r="CW49" s="606"/>
      <c r="CX49" s="606"/>
      <c r="CY49" s="607"/>
      <c r="CZ49" s="608">
        <v>100</v>
      </c>
      <c r="DA49" s="609"/>
      <c r="DB49" s="609"/>
      <c r="DC49" s="610"/>
      <c r="DD49" s="611">
        <v>14063481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wVPdhovPOlIga5Qeo8YYfN/aqRBYyqdoOaXxvGd/wogHekuTQQOZR/EvVV5KbGBNC7A8Cbkxioj08Zl3M/tA==" saltValue="Irm6UnMXxGvm1BYX9s/03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4" sqref="AU64"/>
    </sheetView>
  </sheetViews>
  <sheetFormatPr defaultColWidth="0" defaultRowHeight="13" zeroHeight="1" x14ac:dyDescent="0.2"/>
  <cols>
    <col min="1" max="130" width="2.7265625" style="228" customWidth="1"/>
    <col min="131" max="131" width="1.6328125" style="228" customWidth="1"/>
    <col min="132" max="16384" width="9" style="228" hidden="1"/>
  </cols>
  <sheetData>
    <row r="1" spans="1:131" ht="11.25" customHeight="1" thickBot="1" x14ac:dyDescent="0.25">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091" t="s">
        <v>368</v>
      </c>
      <c r="DK2" s="1092"/>
      <c r="DL2" s="1092"/>
      <c r="DM2" s="1092"/>
      <c r="DN2" s="1092"/>
      <c r="DO2" s="1093"/>
      <c r="DP2" s="225"/>
      <c r="DQ2" s="1091" t="s">
        <v>369</v>
      </c>
      <c r="DR2" s="1092"/>
      <c r="DS2" s="1092"/>
      <c r="DT2" s="1092"/>
      <c r="DU2" s="1092"/>
      <c r="DV2" s="1092"/>
      <c r="DW2" s="1092"/>
      <c r="DX2" s="1092"/>
      <c r="DY2" s="1092"/>
      <c r="DZ2" s="1093"/>
      <c r="EA2" s="227"/>
    </row>
    <row r="3" spans="1:131" ht="11.2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9"/>
      <c r="BA4" s="229"/>
      <c r="BB4" s="229"/>
      <c r="BC4" s="229"/>
      <c r="BD4" s="229"/>
      <c r="BE4" s="230"/>
      <c r="BF4" s="230"/>
      <c r="BG4" s="230"/>
      <c r="BH4" s="230"/>
      <c r="BI4" s="230"/>
      <c r="BJ4" s="230"/>
      <c r="BK4" s="230"/>
      <c r="BL4" s="230"/>
      <c r="BM4" s="230"/>
      <c r="BN4" s="230"/>
      <c r="BO4" s="230"/>
      <c r="BP4" s="230"/>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1"/>
    </row>
    <row r="5" spans="1:131" s="232"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29"/>
      <c r="BA5" s="229"/>
      <c r="BB5" s="229"/>
      <c r="BC5" s="229"/>
      <c r="BD5" s="229"/>
      <c r="BE5" s="230"/>
      <c r="BF5" s="230"/>
      <c r="BG5" s="230"/>
      <c r="BH5" s="230"/>
      <c r="BI5" s="230"/>
      <c r="BJ5" s="230"/>
      <c r="BK5" s="230"/>
      <c r="BL5" s="230"/>
      <c r="BM5" s="230"/>
      <c r="BN5" s="230"/>
      <c r="BO5" s="230"/>
      <c r="BP5" s="230"/>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1"/>
    </row>
    <row r="6" spans="1:131" s="232"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9"/>
      <c r="BA6" s="229"/>
      <c r="BB6" s="229"/>
      <c r="BC6" s="229"/>
      <c r="BD6" s="229"/>
      <c r="BE6" s="230"/>
      <c r="BF6" s="230"/>
      <c r="BG6" s="230"/>
      <c r="BH6" s="230"/>
      <c r="BI6" s="230"/>
      <c r="BJ6" s="230"/>
      <c r="BK6" s="230"/>
      <c r="BL6" s="230"/>
      <c r="BM6" s="230"/>
      <c r="BN6" s="230"/>
      <c r="BO6" s="230"/>
      <c r="BP6" s="230"/>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1"/>
    </row>
    <row r="7" spans="1:131" s="232" customFormat="1" ht="26.25" customHeight="1" thickTop="1" x14ac:dyDescent="0.2">
      <c r="A7" s="233">
        <v>1</v>
      </c>
      <c r="B7" s="1047" t="s">
        <v>389</v>
      </c>
      <c r="C7" s="1048"/>
      <c r="D7" s="1048"/>
      <c r="E7" s="1048"/>
      <c r="F7" s="1048"/>
      <c r="G7" s="1048"/>
      <c r="H7" s="1048"/>
      <c r="I7" s="1048"/>
      <c r="J7" s="1048"/>
      <c r="K7" s="1048"/>
      <c r="L7" s="1048"/>
      <c r="M7" s="1048"/>
      <c r="N7" s="1048"/>
      <c r="O7" s="1048"/>
      <c r="P7" s="1049"/>
      <c r="Q7" s="1102">
        <v>21928</v>
      </c>
      <c r="R7" s="1103"/>
      <c r="S7" s="1103"/>
      <c r="T7" s="1103"/>
      <c r="U7" s="1103"/>
      <c r="V7" s="1103">
        <v>20519</v>
      </c>
      <c r="W7" s="1103"/>
      <c r="X7" s="1103"/>
      <c r="Y7" s="1103"/>
      <c r="Z7" s="1103"/>
      <c r="AA7" s="1103">
        <v>1408</v>
      </c>
      <c r="AB7" s="1103"/>
      <c r="AC7" s="1103"/>
      <c r="AD7" s="1103"/>
      <c r="AE7" s="1104"/>
      <c r="AF7" s="1105">
        <v>1253</v>
      </c>
      <c r="AG7" s="1106"/>
      <c r="AH7" s="1106"/>
      <c r="AI7" s="1106"/>
      <c r="AJ7" s="1107"/>
      <c r="AK7" s="1108">
        <v>946</v>
      </c>
      <c r="AL7" s="1109"/>
      <c r="AM7" s="1109"/>
      <c r="AN7" s="1109"/>
      <c r="AO7" s="1109"/>
      <c r="AP7" s="1109">
        <v>18268</v>
      </c>
      <c r="AQ7" s="1109"/>
      <c r="AR7" s="1109"/>
      <c r="AS7" s="1109"/>
      <c r="AT7" s="1109"/>
      <c r="AU7" s="1110"/>
      <c r="AV7" s="1110"/>
      <c r="AW7" s="1110"/>
      <c r="AX7" s="1110"/>
      <c r="AY7" s="1111"/>
      <c r="AZ7" s="229"/>
      <c r="BA7" s="229"/>
      <c r="BB7" s="229"/>
      <c r="BC7" s="229"/>
      <c r="BD7" s="229"/>
      <c r="BE7" s="230"/>
      <c r="BF7" s="230"/>
      <c r="BG7" s="230"/>
      <c r="BH7" s="230"/>
      <c r="BI7" s="230"/>
      <c r="BJ7" s="230"/>
      <c r="BK7" s="230"/>
      <c r="BL7" s="230"/>
      <c r="BM7" s="230"/>
      <c r="BN7" s="230"/>
      <c r="BO7" s="230"/>
      <c r="BP7" s="230"/>
      <c r="BQ7" s="233">
        <v>1</v>
      </c>
      <c r="BR7" s="234"/>
      <c r="BS7" s="1099" t="s">
        <v>604</v>
      </c>
      <c r="BT7" s="1100"/>
      <c r="BU7" s="1100"/>
      <c r="BV7" s="1100"/>
      <c r="BW7" s="1100"/>
      <c r="BX7" s="1100"/>
      <c r="BY7" s="1100"/>
      <c r="BZ7" s="1100"/>
      <c r="CA7" s="1100"/>
      <c r="CB7" s="1100"/>
      <c r="CC7" s="1100"/>
      <c r="CD7" s="1100"/>
      <c r="CE7" s="1100"/>
      <c r="CF7" s="1100"/>
      <c r="CG7" s="1112"/>
      <c r="CH7" s="1096">
        <v>0</v>
      </c>
      <c r="CI7" s="1097"/>
      <c r="CJ7" s="1097"/>
      <c r="CK7" s="1097"/>
      <c r="CL7" s="1098"/>
      <c r="CM7" s="1096">
        <v>40</v>
      </c>
      <c r="CN7" s="1097"/>
      <c r="CO7" s="1097"/>
      <c r="CP7" s="1097"/>
      <c r="CQ7" s="1098"/>
      <c r="CR7" s="1096">
        <v>10</v>
      </c>
      <c r="CS7" s="1097"/>
      <c r="CT7" s="1097"/>
      <c r="CU7" s="1097"/>
      <c r="CV7" s="1098"/>
      <c r="CW7" s="1096" t="s">
        <v>590</v>
      </c>
      <c r="CX7" s="1097"/>
      <c r="CY7" s="1097"/>
      <c r="CZ7" s="1097"/>
      <c r="DA7" s="1098"/>
      <c r="DB7" s="1096" t="s">
        <v>590</v>
      </c>
      <c r="DC7" s="1097"/>
      <c r="DD7" s="1097"/>
      <c r="DE7" s="1097"/>
      <c r="DF7" s="1098"/>
      <c r="DG7" s="1096" t="s">
        <v>590</v>
      </c>
      <c r="DH7" s="1097"/>
      <c r="DI7" s="1097"/>
      <c r="DJ7" s="1097"/>
      <c r="DK7" s="1098"/>
      <c r="DL7" s="1096" t="s">
        <v>590</v>
      </c>
      <c r="DM7" s="1097"/>
      <c r="DN7" s="1097"/>
      <c r="DO7" s="1097"/>
      <c r="DP7" s="1098"/>
      <c r="DQ7" s="1096" t="s">
        <v>590</v>
      </c>
      <c r="DR7" s="1097"/>
      <c r="DS7" s="1097"/>
      <c r="DT7" s="1097"/>
      <c r="DU7" s="1098"/>
      <c r="DV7" s="1099"/>
      <c r="DW7" s="1100"/>
      <c r="DX7" s="1100"/>
      <c r="DY7" s="1100"/>
      <c r="DZ7" s="1101"/>
      <c r="EA7" s="231"/>
    </row>
    <row r="8" spans="1:131" s="232" customFormat="1" ht="26.25" customHeight="1" x14ac:dyDescent="0.2">
      <c r="A8" s="235">
        <v>2</v>
      </c>
      <c r="B8" s="1030" t="s">
        <v>390</v>
      </c>
      <c r="C8" s="1031"/>
      <c r="D8" s="1031"/>
      <c r="E8" s="1031"/>
      <c r="F8" s="1031"/>
      <c r="G8" s="1031"/>
      <c r="H8" s="1031"/>
      <c r="I8" s="1031"/>
      <c r="J8" s="1031"/>
      <c r="K8" s="1031"/>
      <c r="L8" s="1031"/>
      <c r="M8" s="1031"/>
      <c r="N8" s="1031"/>
      <c r="O8" s="1031"/>
      <c r="P8" s="1032"/>
      <c r="Q8" s="1038">
        <v>20</v>
      </c>
      <c r="R8" s="1039"/>
      <c r="S8" s="1039"/>
      <c r="T8" s="1039"/>
      <c r="U8" s="1039"/>
      <c r="V8" s="1039">
        <v>19</v>
      </c>
      <c r="W8" s="1039"/>
      <c r="X8" s="1039"/>
      <c r="Y8" s="1039"/>
      <c r="Z8" s="1039"/>
      <c r="AA8" s="1039">
        <v>2</v>
      </c>
      <c r="AB8" s="1039"/>
      <c r="AC8" s="1039"/>
      <c r="AD8" s="1039"/>
      <c r="AE8" s="1040"/>
      <c r="AF8" s="1035">
        <v>2</v>
      </c>
      <c r="AG8" s="1036"/>
      <c r="AH8" s="1036"/>
      <c r="AI8" s="1036"/>
      <c r="AJ8" s="1037"/>
      <c r="AK8" s="1080">
        <v>1</v>
      </c>
      <c r="AL8" s="1081"/>
      <c r="AM8" s="1081"/>
      <c r="AN8" s="1081"/>
      <c r="AO8" s="1081"/>
      <c r="AP8" s="1081" t="s">
        <v>590</v>
      </c>
      <c r="AQ8" s="1081"/>
      <c r="AR8" s="1081"/>
      <c r="AS8" s="1081"/>
      <c r="AT8" s="1081"/>
      <c r="AU8" s="1082"/>
      <c r="AV8" s="1082"/>
      <c r="AW8" s="1082"/>
      <c r="AX8" s="1082"/>
      <c r="AY8" s="1083"/>
      <c r="AZ8" s="229"/>
      <c r="BA8" s="229"/>
      <c r="BB8" s="229"/>
      <c r="BC8" s="229"/>
      <c r="BD8" s="229"/>
      <c r="BE8" s="230"/>
      <c r="BF8" s="230"/>
      <c r="BG8" s="230"/>
      <c r="BH8" s="230"/>
      <c r="BI8" s="230"/>
      <c r="BJ8" s="230"/>
      <c r="BK8" s="230"/>
      <c r="BL8" s="230"/>
      <c r="BM8" s="230"/>
      <c r="BN8" s="230"/>
      <c r="BO8" s="230"/>
      <c r="BP8" s="230"/>
      <c r="BQ8" s="235">
        <v>2</v>
      </c>
      <c r="BR8" s="236"/>
      <c r="BS8" s="992" t="s">
        <v>605</v>
      </c>
      <c r="BT8" s="993"/>
      <c r="BU8" s="993"/>
      <c r="BV8" s="993"/>
      <c r="BW8" s="993"/>
      <c r="BX8" s="993"/>
      <c r="BY8" s="993"/>
      <c r="BZ8" s="993"/>
      <c r="CA8" s="993"/>
      <c r="CB8" s="993"/>
      <c r="CC8" s="993"/>
      <c r="CD8" s="993"/>
      <c r="CE8" s="993"/>
      <c r="CF8" s="993"/>
      <c r="CG8" s="1014"/>
      <c r="CH8" s="989">
        <v>-2</v>
      </c>
      <c r="CI8" s="990"/>
      <c r="CJ8" s="990"/>
      <c r="CK8" s="990"/>
      <c r="CL8" s="991"/>
      <c r="CM8" s="989">
        <v>21</v>
      </c>
      <c r="CN8" s="990"/>
      <c r="CO8" s="990"/>
      <c r="CP8" s="990"/>
      <c r="CQ8" s="991"/>
      <c r="CR8" s="989">
        <v>8</v>
      </c>
      <c r="CS8" s="990"/>
      <c r="CT8" s="990"/>
      <c r="CU8" s="990"/>
      <c r="CV8" s="991"/>
      <c r="CW8" s="989" t="s">
        <v>590</v>
      </c>
      <c r="CX8" s="990"/>
      <c r="CY8" s="990"/>
      <c r="CZ8" s="990"/>
      <c r="DA8" s="991"/>
      <c r="DB8" s="989" t="s">
        <v>590</v>
      </c>
      <c r="DC8" s="990"/>
      <c r="DD8" s="990"/>
      <c r="DE8" s="990"/>
      <c r="DF8" s="991"/>
      <c r="DG8" s="989" t="s">
        <v>590</v>
      </c>
      <c r="DH8" s="990"/>
      <c r="DI8" s="990"/>
      <c r="DJ8" s="990"/>
      <c r="DK8" s="991"/>
      <c r="DL8" s="989" t="s">
        <v>590</v>
      </c>
      <c r="DM8" s="990"/>
      <c r="DN8" s="990"/>
      <c r="DO8" s="990"/>
      <c r="DP8" s="991"/>
      <c r="DQ8" s="989" t="s">
        <v>590</v>
      </c>
      <c r="DR8" s="990"/>
      <c r="DS8" s="990"/>
      <c r="DT8" s="990"/>
      <c r="DU8" s="991"/>
      <c r="DV8" s="992"/>
      <c r="DW8" s="993"/>
      <c r="DX8" s="993"/>
      <c r="DY8" s="993"/>
      <c r="DZ8" s="994"/>
      <c r="EA8" s="231"/>
    </row>
    <row r="9" spans="1:131" s="232" customFormat="1" ht="26.25" customHeight="1" x14ac:dyDescent="0.2">
      <c r="A9" s="235">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9"/>
      <c r="BA9" s="229"/>
      <c r="BB9" s="229"/>
      <c r="BC9" s="229"/>
      <c r="BD9" s="229"/>
      <c r="BE9" s="230"/>
      <c r="BF9" s="230"/>
      <c r="BG9" s="230"/>
      <c r="BH9" s="230"/>
      <c r="BI9" s="230"/>
      <c r="BJ9" s="230"/>
      <c r="BK9" s="230"/>
      <c r="BL9" s="230"/>
      <c r="BM9" s="230"/>
      <c r="BN9" s="230"/>
      <c r="BO9" s="230"/>
      <c r="BP9" s="230"/>
      <c r="BQ9" s="235">
        <v>3</v>
      </c>
      <c r="BR9" s="236"/>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1"/>
    </row>
    <row r="10" spans="1:131" s="232" customFormat="1" ht="26.25" customHeight="1" x14ac:dyDescent="0.2">
      <c r="A10" s="235">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9"/>
      <c r="BA10" s="229"/>
      <c r="BB10" s="229"/>
      <c r="BC10" s="229"/>
      <c r="BD10" s="229"/>
      <c r="BE10" s="230"/>
      <c r="BF10" s="230"/>
      <c r="BG10" s="230"/>
      <c r="BH10" s="230"/>
      <c r="BI10" s="230"/>
      <c r="BJ10" s="230"/>
      <c r="BK10" s="230"/>
      <c r="BL10" s="230"/>
      <c r="BM10" s="230"/>
      <c r="BN10" s="230"/>
      <c r="BO10" s="230"/>
      <c r="BP10" s="230"/>
      <c r="BQ10" s="235">
        <v>4</v>
      </c>
      <c r="BR10" s="236"/>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1"/>
    </row>
    <row r="11" spans="1:131" s="232" customFormat="1" ht="26.25" customHeight="1" x14ac:dyDescent="0.2">
      <c r="A11" s="235">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9"/>
      <c r="BA11" s="229"/>
      <c r="BB11" s="229"/>
      <c r="BC11" s="229"/>
      <c r="BD11" s="229"/>
      <c r="BE11" s="230"/>
      <c r="BF11" s="230"/>
      <c r="BG11" s="230"/>
      <c r="BH11" s="230"/>
      <c r="BI11" s="230"/>
      <c r="BJ11" s="230"/>
      <c r="BK11" s="230"/>
      <c r="BL11" s="230"/>
      <c r="BM11" s="230"/>
      <c r="BN11" s="230"/>
      <c r="BO11" s="230"/>
      <c r="BP11" s="230"/>
      <c r="BQ11" s="235">
        <v>5</v>
      </c>
      <c r="BR11" s="236"/>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1"/>
    </row>
    <row r="12" spans="1:131" s="232" customFormat="1" ht="26.25" customHeight="1" x14ac:dyDescent="0.2">
      <c r="A12" s="235">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9"/>
      <c r="BA12" s="229"/>
      <c r="BB12" s="229"/>
      <c r="BC12" s="229"/>
      <c r="BD12" s="229"/>
      <c r="BE12" s="230"/>
      <c r="BF12" s="230"/>
      <c r="BG12" s="230"/>
      <c r="BH12" s="230"/>
      <c r="BI12" s="230"/>
      <c r="BJ12" s="230"/>
      <c r="BK12" s="230"/>
      <c r="BL12" s="230"/>
      <c r="BM12" s="230"/>
      <c r="BN12" s="230"/>
      <c r="BO12" s="230"/>
      <c r="BP12" s="230"/>
      <c r="BQ12" s="235">
        <v>6</v>
      </c>
      <c r="BR12" s="236"/>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1"/>
    </row>
    <row r="13" spans="1:131" s="232" customFormat="1" ht="26.25" customHeight="1" x14ac:dyDescent="0.2">
      <c r="A13" s="235">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9"/>
      <c r="BA13" s="229"/>
      <c r="BB13" s="229"/>
      <c r="BC13" s="229"/>
      <c r="BD13" s="229"/>
      <c r="BE13" s="230"/>
      <c r="BF13" s="230"/>
      <c r="BG13" s="230"/>
      <c r="BH13" s="230"/>
      <c r="BI13" s="230"/>
      <c r="BJ13" s="230"/>
      <c r="BK13" s="230"/>
      <c r="BL13" s="230"/>
      <c r="BM13" s="230"/>
      <c r="BN13" s="230"/>
      <c r="BO13" s="230"/>
      <c r="BP13" s="230"/>
      <c r="BQ13" s="235">
        <v>7</v>
      </c>
      <c r="BR13" s="236"/>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1"/>
    </row>
    <row r="14" spans="1:131" s="232" customFormat="1" ht="26.25" customHeight="1" x14ac:dyDescent="0.2">
      <c r="A14" s="235">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9"/>
      <c r="BA14" s="229"/>
      <c r="BB14" s="229"/>
      <c r="BC14" s="229"/>
      <c r="BD14" s="229"/>
      <c r="BE14" s="230"/>
      <c r="BF14" s="230"/>
      <c r="BG14" s="230"/>
      <c r="BH14" s="230"/>
      <c r="BI14" s="230"/>
      <c r="BJ14" s="230"/>
      <c r="BK14" s="230"/>
      <c r="BL14" s="230"/>
      <c r="BM14" s="230"/>
      <c r="BN14" s="230"/>
      <c r="BO14" s="230"/>
      <c r="BP14" s="230"/>
      <c r="BQ14" s="235">
        <v>8</v>
      </c>
      <c r="BR14" s="236"/>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1"/>
    </row>
    <row r="15" spans="1:131" s="232" customFormat="1" ht="26.25" customHeight="1" x14ac:dyDescent="0.2">
      <c r="A15" s="235">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9"/>
      <c r="BA15" s="229"/>
      <c r="BB15" s="229"/>
      <c r="BC15" s="229"/>
      <c r="BD15" s="229"/>
      <c r="BE15" s="230"/>
      <c r="BF15" s="230"/>
      <c r="BG15" s="230"/>
      <c r="BH15" s="230"/>
      <c r="BI15" s="230"/>
      <c r="BJ15" s="230"/>
      <c r="BK15" s="230"/>
      <c r="BL15" s="230"/>
      <c r="BM15" s="230"/>
      <c r="BN15" s="230"/>
      <c r="BO15" s="230"/>
      <c r="BP15" s="230"/>
      <c r="BQ15" s="235">
        <v>9</v>
      </c>
      <c r="BR15" s="236"/>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1"/>
    </row>
    <row r="16" spans="1:131" s="232" customFormat="1" ht="26.25" customHeight="1" x14ac:dyDescent="0.2">
      <c r="A16" s="235">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9"/>
      <c r="BA16" s="229"/>
      <c r="BB16" s="229"/>
      <c r="BC16" s="229"/>
      <c r="BD16" s="229"/>
      <c r="BE16" s="230"/>
      <c r="BF16" s="230"/>
      <c r="BG16" s="230"/>
      <c r="BH16" s="230"/>
      <c r="BI16" s="230"/>
      <c r="BJ16" s="230"/>
      <c r="BK16" s="230"/>
      <c r="BL16" s="230"/>
      <c r="BM16" s="230"/>
      <c r="BN16" s="230"/>
      <c r="BO16" s="230"/>
      <c r="BP16" s="230"/>
      <c r="BQ16" s="235">
        <v>10</v>
      </c>
      <c r="BR16" s="236"/>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1"/>
    </row>
    <row r="17" spans="1:131" s="232" customFormat="1" ht="26.25" customHeight="1" x14ac:dyDescent="0.2">
      <c r="A17" s="235">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9"/>
      <c r="BA17" s="229"/>
      <c r="BB17" s="229"/>
      <c r="BC17" s="229"/>
      <c r="BD17" s="229"/>
      <c r="BE17" s="230"/>
      <c r="BF17" s="230"/>
      <c r="BG17" s="230"/>
      <c r="BH17" s="230"/>
      <c r="BI17" s="230"/>
      <c r="BJ17" s="230"/>
      <c r="BK17" s="230"/>
      <c r="BL17" s="230"/>
      <c r="BM17" s="230"/>
      <c r="BN17" s="230"/>
      <c r="BO17" s="230"/>
      <c r="BP17" s="230"/>
      <c r="BQ17" s="235">
        <v>11</v>
      </c>
      <c r="BR17" s="236"/>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1"/>
    </row>
    <row r="18" spans="1:131" s="232" customFormat="1" ht="26.25" customHeight="1" x14ac:dyDescent="0.2">
      <c r="A18" s="235">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9"/>
      <c r="BA18" s="229"/>
      <c r="BB18" s="229"/>
      <c r="BC18" s="229"/>
      <c r="BD18" s="229"/>
      <c r="BE18" s="230"/>
      <c r="BF18" s="230"/>
      <c r="BG18" s="230"/>
      <c r="BH18" s="230"/>
      <c r="BI18" s="230"/>
      <c r="BJ18" s="230"/>
      <c r="BK18" s="230"/>
      <c r="BL18" s="230"/>
      <c r="BM18" s="230"/>
      <c r="BN18" s="230"/>
      <c r="BO18" s="230"/>
      <c r="BP18" s="230"/>
      <c r="BQ18" s="235">
        <v>12</v>
      </c>
      <c r="BR18" s="236"/>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1"/>
    </row>
    <row r="19" spans="1:131" s="232" customFormat="1" ht="26.25" customHeight="1" x14ac:dyDescent="0.2">
      <c r="A19" s="235">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9"/>
      <c r="BA19" s="229"/>
      <c r="BB19" s="229"/>
      <c r="BC19" s="229"/>
      <c r="BD19" s="229"/>
      <c r="BE19" s="230"/>
      <c r="BF19" s="230"/>
      <c r="BG19" s="230"/>
      <c r="BH19" s="230"/>
      <c r="BI19" s="230"/>
      <c r="BJ19" s="230"/>
      <c r="BK19" s="230"/>
      <c r="BL19" s="230"/>
      <c r="BM19" s="230"/>
      <c r="BN19" s="230"/>
      <c r="BO19" s="230"/>
      <c r="BP19" s="230"/>
      <c r="BQ19" s="235">
        <v>13</v>
      </c>
      <c r="BR19" s="236"/>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1"/>
    </row>
    <row r="20" spans="1:131" s="232" customFormat="1" ht="26.25" customHeight="1" x14ac:dyDescent="0.2">
      <c r="A20" s="235">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9"/>
      <c r="BA20" s="229"/>
      <c r="BB20" s="229"/>
      <c r="BC20" s="229"/>
      <c r="BD20" s="229"/>
      <c r="BE20" s="230"/>
      <c r="BF20" s="230"/>
      <c r="BG20" s="230"/>
      <c r="BH20" s="230"/>
      <c r="BI20" s="230"/>
      <c r="BJ20" s="230"/>
      <c r="BK20" s="230"/>
      <c r="BL20" s="230"/>
      <c r="BM20" s="230"/>
      <c r="BN20" s="230"/>
      <c r="BO20" s="230"/>
      <c r="BP20" s="230"/>
      <c r="BQ20" s="235">
        <v>14</v>
      </c>
      <c r="BR20" s="236"/>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1"/>
    </row>
    <row r="21" spans="1:131" s="232" customFormat="1" ht="26.25" customHeight="1" thickBot="1" x14ac:dyDescent="0.25">
      <c r="A21" s="235">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9"/>
      <c r="BA21" s="229"/>
      <c r="BB21" s="229"/>
      <c r="BC21" s="229"/>
      <c r="BD21" s="229"/>
      <c r="BE21" s="230"/>
      <c r="BF21" s="230"/>
      <c r="BG21" s="230"/>
      <c r="BH21" s="230"/>
      <c r="BI21" s="230"/>
      <c r="BJ21" s="230"/>
      <c r="BK21" s="230"/>
      <c r="BL21" s="230"/>
      <c r="BM21" s="230"/>
      <c r="BN21" s="230"/>
      <c r="BO21" s="230"/>
      <c r="BP21" s="230"/>
      <c r="BQ21" s="235">
        <v>15</v>
      </c>
      <c r="BR21" s="236"/>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1"/>
    </row>
    <row r="22" spans="1:131" s="232" customFormat="1" ht="26.25" customHeight="1" x14ac:dyDescent="0.2">
      <c r="A22" s="235">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0"/>
      <c r="BF22" s="230"/>
      <c r="BG22" s="230"/>
      <c r="BH22" s="230"/>
      <c r="BI22" s="230"/>
      <c r="BJ22" s="230"/>
      <c r="BK22" s="230"/>
      <c r="BL22" s="230"/>
      <c r="BM22" s="230"/>
      <c r="BN22" s="230"/>
      <c r="BO22" s="230"/>
      <c r="BP22" s="230"/>
      <c r="BQ22" s="235">
        <v>16</v>
      </c>
      <c r="BR22" s="236"/>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1"/>
    </row>
    <row r="23" spans="1:131" s="232" customFormat="1" ht="26.25" customHeight="1" thickBot="1" x14ac:dyDescent="0.25">
      <c r="A23" s="237" t="s">
        <v>392</v>
      </c>
      <c r="B23" s="937" t="s">
        <v>393</v>
      </c>
      <c r="C23" s="938"/>
      <c r="D23" s="938"/>
      <c r="E23" s="938"/>
      <c r="F23" s="938"/>
      <c r="G23" s="938"/>
      <c r="H23" s="938"/>
      <c r="I23" s="938"/>
      <c r="J23" s="938"/>
      <c r="K23" s="938"/>
      <c r="L23" s="938"/>
      <c r="M23" s="938"/>
      <c r="N23" s="938"/>
      <c r="O23" s="938"/>
      <c r="P23" s="948"/>
      <c r="Q23" s="1067">
        <v>21948</v>
      </c>
      <c r="R23" s="1061"/>
      <c r="S23" s="1061"/>
      <c r="T23" s="1061"/>
      <c r="U23" s="1061"/>
      <c r="V23" s="1061">
        <v>20538</v>
      </c>
      <c r="W23" s="1061"/>
      <c r="X23" s="1061"/>
      <c r="Y23" s="1061"/>
      <c r="Z23" s="1061"/>
      <c r="AA23" s="1061">
        <v>1410</v>
      </c>
      <c r="AB23" s="1061"/>
      <c r="AC23" s="1061"/>
      <c r="AD23" s="1061"/>
      <c r="AE23" s="1068"/>
      <c r="AF23" s="1069">
        <v>1255</v>
      </c>
      <c r="AG23" s="1061"/>
      <c r="AH23" s="1061"/>
      <c r="AI23" s="1061"/>
      <c r="AJ23" s="1070"/>
      <c r="AK23" s="1071"/>
      <c r="AL23" s="1072"/>
      <c r="AM23" s="1072"/>
      <c r="AN23" s="1072"/>
      <c r="AO23" s="1072"/>
      <c r="AP23" s="1061">
        <v>18268</v>
      </c>
      <c r="AQ23" s="1061"/>
      <c r="AR23" s="1061"/>
      <c r="AS23" s="1061"/>
      <c r="AT23" s="1061"/>
      <c r="AU23" s="1062"/>
      <c r="AV23" s="1062"/>
      <c r="AW23" s="1062"/>
      <c r="AX23" s="1062"/>
      <c r="AY23" s="1063"/>
      <c r="AZ23" s="1064" t="s">
        <v>130</v>
      </c>
      <c r="BA23" s="1065"/>
      <c r="BB23" s="1065"/>
      <c r="BC23" s="1065"/>
      <c r="BD23" s="1066"/>
      <c r="BE23" s="230"/>
      <c r="BF23" s="230"/>
      <c r="BG23" s="230"/>
      <c r="BH23" s="230"/>
      <c r="BI23" s="230"/>
      <c r="BJ23" s="230"/>
      <c r="BK23" s="230"/>
      <c r="BL23" s="230"/>
      <c r="BM23" s="230"/>
      <c r="BN23" s="230"/>
      <c r="BO23" s="230"/>
      <c r="BP23" s="230"/>
      <c r="BQ23" s="235">
        <v>17</v>
      </c>
      <c r="BR23" s="236"/>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1"/>
    </row>
    <row r="24" spans="1:131" s="232"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9"/>
      <c r="BA24" s="229"/>
      <c r="BB24" s="229"/>
      <c r="BC24" s="229"/>
      <c r="BD24" s="229"/>
      <c r="BE24" s="230"/>
      <c r="BF24" s="230"/>
      <c r="BG24" s="230"/>
      <c r="BH24" s="230"/>
      <c r="BI24" s="230"/>
      <c r="BJ24" s="230"/>
      <c r="BK24" s="230"/>
      <c r="BL24" s="230"/>
      <c r="BM24" s="230"/>
      <c r="BN24" s="230"/>
      <c r="BO24" s="230"/>
      <c r="BP24" s="230"/>
      <c r="BQ24" s="235">
        <v>18</v>
      </c>
      <c r="BR24" s="236"/>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1"/>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9"/>
      <c r="BK25" s="229"/>
      <c r="BL25" s="229"/>
      <c r="BM25" s="229"/>
      <c r="BN25" s="229"/>
      <c r="BO25" s="238"/>
      <c r="BP25" s="238"/>
      <c r="BQ25" s="235">
        <v>19</v>
      </c>
      <c r="BR25" s="236"/>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7"/>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29"/>
      <c r="BK26" s="229"/>
      <c r="BL26" s="229"/>
      <c r="BM26" s="229"/>
      <c r="BN26" s="229"/>
      <c r="BO26" s="238"/>
      <c r="BP26" s="238"/>
      <c r="BQ26" s="235">
        <v>20</v>
      </c>
      <c r="BR26" s="236"/>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7"/>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9"/>
      <c r="BK27" s="229"/>
      <c r="BL27" s="229"/>
      <c r="BM27" s="229"/>
      <c r="BN27" s="229"/>
      <c r="BO27" s="238"/>
      <c r="BP27" s="238"/>
      <c r="BQ27" s="235">
        <v>21</v>
      </c>
      <c r="BR27" s="236"/>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7"/>
    </row>
    <row r="28" spans="1:131" ht="26.25" customHeight="1" thickTop="1" x14ac:dyDescent="0.2">
      <c r="A28" s="239">
        <v>1</v>
      </c>
      <c r="B28" s="1047" t="s">
        <v>404</v>
      </c>
      <c r="C28" s="1048"/>
      <c r="D28" s="1048"/>
      <c r="E28" s="1048"/>
      <c r="F28" s="1048"/>
      <c r="G28" s="1048"/>
      <c r="H28" s="1048"/>
      <c r="I28" s="1048"/>
      <c r="J28" s="1048"/>
      <c r="K28" s="1048"/>
      <c r="L28" s="1048"/>
      <c r="M28" s="1048"/>
      <c r="N28" s="1048"/>
      <c r="O28" s="1048"/>
      <c r="P28" s="1049"/>
      <c r="Q28" s="1050">
        <v>5810</v>
      </c>
      <c r="R28" s="1051"/>
      <c r="S28" s="1051"/>
      <c r="T28" s="1051"/>
      <c r="U28" s="1051"/>
      <c r="V28" s="1051">
        <v>5341</v>
      </c>
      <c r="W28" s="1051"/>
      <c r="X28" s="1051"/>
      <c r="Y28" s="1051"/>
      <c r="Z28" s="1051"/>
      <c r="AA28" s="1051">
        <v>469</v>
      </c>
      <c r="AB28" s="1051"/>
      <c r="AC28" s="1051"/>
      <c r="AD28" s="1051"/>
      <c r="AE28" s="1052"/>
      <c r="AF28" s="1053">
        <v>469</v>
      </c>
      <c r="AG28" s="1051"/>
      <c r="AH28" s="1051"/>
      <c r="AI28" s="1051"/>
      <c r="AJ28" s="1054"/>
      <c r="AK28" s="1042">
        <v>551</v>
      </c>
      <c r="AL28" s="1043"/>
      <c r="AM28" s="1043"/>
      <c r="AN28" s="1043"/>
      <c r="AO28" s="1043"/>
      <c r="AP28" s="1043">
        <v>257</v>
      </c>
      <c r="AQ28" s="1043"/>
      <c r="AR28" s="1043"/>
      <c r="AS28" s="1043"/>
      <c r="AT28" s="1043"/>
      <c r="AU28" s="1043">
        <v>20</v>
      </c>
      <c r="AV28" s="1043"/>
      <c r="AW28" s="1043"/>
      <c r="AX28" s="1043"/>
      <c r="AY28" s="1043"/>
      <c r="AZ28" s="1044" t="s">
        <v>590</v>
      </c>
      <c r="BA28" s="1044"/>
      <c r="BB28" s="1044"/>
      <c r="BC28" s="1044"/>
      <c r="BD28" s="1044"/>
      <c r="BE28" s="1045"/>
      <c r="BF28" s="1045"/>
      <c r="BG28" s="1045"/>
      <c r="BH28" s="1045"/>
      <c r="BI28" s="1046"/>
      <c r="BJ28" s="229"/>
      <c r="BK28" s="229"/>
      <c r="BL28" s="229"/>
      <c r="BM28" s="229"/>
      <c r="BN28" s="229"/>
      <c r="BO28" s="238"/>
      <c r="BP28" s="238"/>
      <c r="BQ28" s="235">
        <v>22</v>
      </c>
      <c r="BR28" s="236"/>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7"/>
    </row>
    <row r="29" spans="1:131" ht="26.25" customHeight="1" x14ac:dyDescent="0.2">
      <c r="A29" s="239">
        <v>2</v>
      </c>
      <c r="B29" s="1030" t="s">
        <v>405</v>
      </c>
      <c r="C29" s="1031"/>
      <c r="D29" s="1031"/>
      <c r="E29" s="1031"/>
      <c r="F29" s="1031"/>
      <c r="G29" s="1031"/>
      <c r="H29" s="1031"/>
      <c r="I29" s="1031"/>
      <c r="J29" s="1031"/>
      <c r="K29" s="1031"/>
      <c r="L29" s="1031"/>
      <c r="M29" s="1031"/>
      <c r="N29" s="1031"/>
      <c r="O29" s="1031"/>
      <c r="P29" s="1032"/>
      <c r="Q29" s="1038">
        <v>4601</v>
      </c>
      <c r="R29" s="1039"/>
      <c r="S29" s="1039"/>
      <c r="T29" s="1039"/>
      <c r="U29" s="1039"/>
      <c r="V29" s="1039">
        <v>4338</v>
      </c>
      <c r="W29" s="1039"/>
      <c r="X29" s="1039"/>
      <c r="Y29" s="1039"/>
      <c r="Z29" s="1039"/>
      <c r="AA29" s="1039">
        <v>264</v>
      </c>
      <c r="AB29" s="1039"/>
      <c r="AC29" s="1039"/>
      <c r="AD29" s="1039"/>
      <c r="AE29" s="1040"/>
      <c r="AF29" s="1035">
        <v>264</v>
      </c>
      <c r="AG29" s="1036"/>
      <c r="AH29" s="1036"/>
      <c r="AI29" s="1036"/>
      <c r="AJ29" s="1037"/>
      <c r="AK29" s="980">
        <v>682</v>
      </c>
      <c r="AL29" s="971"/>
      <c r="AM29" s="971"/>
      <c r="AN29" s="971"/>
      <c r="AO29" s="971"/>
      <c r="AP29" s="971" t="s">
        <v>590</v>
      </c>
      <c r="AQ29" s="971"/>
      <c r="AR29" s="971"/>
      <c r="AS29" s="971"/>
      <c r="AT29" s="971"/>
      <c r="AU29" s="971" t="s">
        <v>590</v>
      </c>
      <c r="AV29" s="971"/>
      <c r="AW29" s="971"/>
      <c r="AX29" s="971"/>
      <c r="AY29" s="971"/>
      <c r="AZ29" s="1041" t="s">
        <v>590</v>
      </c>
      <c r="BA29" s="1041"/>
      <c r="BB29" s="1041"/>
      <c r="BC29" s="1041"/>
      <c r="BD29" s="1041"/>
      <c r="BE29" s="972"/>
      <c r="BF29" s="972"/>
      <c r="BG29" s="972"/>
      <c r="BH29" s="972"/>
      <c r="BI29" s="973"/>
      <c r="BJ29" s="229"/>
      <c r="BK29" s="229"/>
      <c r="BL29" s="229"/>
      <c r="BM29" s="229"/>
      <c r="BN29" s="229"/>
      <c r="BO29" s="238"/>
      <c r="BP29" s="238"/>
      <c r="BQ29" s="235">
        <v>23</v>
      </c>
      <c r="BR29" s="236"/>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7"/>
    </row>
    <row r="30" spans="1:131" ht="26.25" customHeight="1" x14ac:dyDescent="0.2">
      <c r="A30" s="239">
        <v>3</v>
      </c>
      <c r="B30" s="1030" t="s">
        <v>406</v>
      </c>
      <c r="C30" s="1031"/>
      <c r="D30" s="1031"/>
      <c r="E30" s="1031"/>
      <c r="F30" s="1031"/>
      <c r="G30" s="1031"/>
      <c r="H30" s="1031"/>
      <c r="I30" s="1031"/>
      <c r="J30" s="1031"/>
      <c r="K30" s="1031"/>
      <c r="L30" s="1031"/>
      <c r="M30" s="1031"/>
      <c r="N30" s="1031"/>
      <c r="O30" s="1031"/>
      <c r="P30" s="1032"/>
      <c r="Q30" s="1038">
        <v>719</v>
      </c>
      <c r="R30" s="1039"/>
      <c r="S30" s="1039"/>
      <c r="T30" s="1039"/>
      <c r="U30" s="1039"/>
      <c r="V30" s="1039">
        <v>715</v>
      </c>
      <c r="W30" s="1039"/>
      <c r="X30" s="1039"/>
      <c r="Y30" s="1039"/>
      <c r="Z30" s="1039"/>
      <c r="AA30" s="1039">
        <v>4</v>
      </c>
      <c r="AB30" s="1039"/>
      <c r="AC30" s="1039"/>
      <c r="AD30" s="1039"/>
      <c r="AE30" s="1040"/>
      <c r="AF30" s="1035">
        <v>4</v>
      </c>
      <c r="AG30" s="1036"/>
      <c r="AH30" s="1036"/>
      <c r="AI30" s="1036"/>
      <c r="AJ30" s="1037"/>
      <c r="AK30" s="980">
        <v>144</v>
      </c>
      <c r="AL30" s="971"/>
      <c r="AM30" s="971"/>
      <c r="AN30" s="971"/>
      <c r="AO30" s="971"/>
      <c r="AP30" s="971" t="s">
        <v>590</v>
      </c>
      <c r="AQ30" s="971"/>
      <c r="AR30" s="971"/>
      <c r="AS30" s="971"/>
      <c r="AT30" s="971"/>
      <c r="AU30" s="971" t="s">
        <v>590</v>
      </c>
      <c r="AV30" s="971"/>
      <c r="AW30" s="971"/>
      <c r="AX30" s="971"/>
      <c r="AY30" s="971"/>
      <c r="AZ30" s="1041" t="s">
        <v>590</v>
      </c>
      <c r="BA30" s="1041"/>
      <c r="BB30" s="1041"/>
      <c r="BC30" s="1041"/>
      <c r="BD30" s="1041"/>
      <c r="BE30" s="972"/>
      <c r="BF30" s="972"/>
      <c r="BG30" s="972"/>
      <c r="BH30" s="972"/>
      <c r="BI30" s="973"/>
      <c r="BJ30" s="229"/>
      <c r="BK30" s="229"/>
      <c r="BL30" s="229"/>
      <c r="BM30" s="229"/>
      <c r="BN30" s="229"/>
      <c r="BO30" s="238"/>
      <c r="BP30" s="238"/>
      <c r="BQ30" s="235">
        <v>24</v>
      </c>
      <c r="BR30" s="236"/>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7"/>
    </row>
    <row r="31" spans="1:131" ht="26.25" customHeight="1" x14ac:dyDescent="0.2">
      <c r="A31" s="239">
        <v>4</v>
      </c>
      <c r="B31" s="1030" t="s">
        <v>407</v>
      </c>
      <c r="C31" s="1031"/>
      <c r="D31" s="1031"/>
      <c r="E31" s="1031"/>
      <c r="F31" s="1031"/>
      <c r="G31" s="1031"/>
      <c r="H31" s="1031"/>
      <c r="I31" s="1031"/>
      <c r="J31" s="1031"/>
      <c r="K31" s="1031"/>
      <c r="L31" s="1031"/>
      <c r="M31" s="1031"/>
      <c r="N31" s="1031"/>
      <c r="O31" s="1031"/>
      <c r="P31" s="1032"/>
      <c r="Q31" s="1038">
        <v>51</v>
      </c>
      <c r="R31" s="1039"/>
      <c r="S31" s="1039"/>
      <c r="T31" s="1039"/>
      <c r="U31" s="1039"/>
      <c r="V31" s="1039">
        <v>50</v>
      </c>
      <c r="W31" s="1039"/>
      <c r="X31" s="1039"/>
      <c r="Y31" s="1039"/>
      <c r="Z31" s="1039"/>
      <c r="AA31" s="1039">
        <v>1</v>
      </c>
      <c r="AB31" s="1039"/>
      <c r="AC31" s="1039"/>
      <c r="AD31" s="1039"/>
      <c r="AE31" s="1040"/>
      <c r="AF31" s="1035">
        <v>1</v>
      </c>
      <c r="AG31" s="1036"/>
      <c r="AH31" s="1036"/>
      <c r="AI31" s="1036"/>
      <c r="AJ31" s="1037"/>
      <c r="AK31" s="980">
        <v>20</v>
      </c>
      <c r="AL31" s="971"/>
      <c r="AM31" s="971"/>
      <c r="AN31" s="971"/>
      <c r="AO31" s="971"/>
      <c r="AP31" s="971" t="s">
        <v>590</v>
      </c>
      <c r="AQ31" s="971"/>
      <c r="AR31" s="971"/>
      <c r="AS31" s="971"/>
      <c r="AT31" s="971"/>
      <c r="AU31" s="971" t="s">
        <v>590</v>
      </c>
      <c r="AV31" s="971"/>
      <c r="AW31" s="971"/>
      <c r="AX31" s="971"/>
      <c r="AY31" s="971"/>
      <c r="AZ31" s="1041" t="s">
        <v>590</v>
      </c>
      <c r="BA31" s="1041"/>
      <c r="BB31" s="1041"/>
      <c r="BC31" s="1041"/>
      <c r="BD31" s="1041"/>
      <c r="BE31" s="972"/>
      <c r="BF31" s="972"/>
      <c r="BG31" s="972"/>
      <c r="BH31" s="972"/>
      <c r="BI31" s="973"/>
      <c r="BJ31" s="229"/>
      <c r="BK31" s="229"/>
      <c r="BL31" s="229"/>
      <c r="BM31" s="229"/>
      <c r="BN31" s="229"/>
      <c r="BO31" s="238"/>
      <c r="BP31" s="238"/>
      <c r="BQ31" s="235">
        <v>25</v>
      </c>
      <c r="BR31" s="236"/>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7"/>
    </row>
    <row r="32" spans="1:131" ht="26.25" customHeight="1" x14ac:dyDescent="0.2">
      <c r="A32" s="239">
        <v>5</v>
      </c>
      <c r="B32" s="1030" t="s">
        <v>408</v>
      </c>
      <c r="C32" s="1031"/>
      <c r="D32" s="1031"/>
      <c r="E32" s="1031"/>
      <c r="F32" s="1031"/>
      <c r="G32" s="1031"/>
      <c r="H32" s="1031"/>
      <c r="I32" s="1031"/>
      <c r="J32" s="1031"/>
      <c r="K32" s="1031"/>
      <c r="L32" s="1031"/>
      <c r="M32" s="1031"/>
      <c r="N32" s="1031"/>
      <c r="O32" s="1031"/>
      <c r="P32" s="1032"/>
      <c r="Q32" s="1038">
        <v>967</v>
      </c>
      <c r="R32" s="1039"/>
      <c r="S32" s="1039"/>
      <c r="T32" s="1039"/>
      <c r="U32" s="1039"/>
      <c r="V32" s="1039">
        <v>1001</v>
      </c>
      <c r="W32" s="1039"/>
      <c r="X32" s="1039"/>
      <c r="Y32" s="1039"/>
      <c r="Z32" s="1039"/>
      <c r="AA32" s="1039">
        <v>-34</v>
      </c>
      <c r="AB32" s="1039"/>
      <c r="AC32" s="1039"/>
      <c r="AD32" s="1039"/>
      <c r="AE32" s="1040"/>
      <c r="AF32" s="1035">
        <v>2769</v>
      </c>
      <c r="AG32" s="1036"/>
      <c r="AH32" s="1036"/>
      <c r="AI32" s="1036"/>
      <c r="AJ32" s="1037"/>
      <c r="AK32" s="980">
        <v>59</v>
      </c>
      <c r="AL32" s="971"/>
      <c r="AM32" s="971"/>
      <c r="AN32" s="971"/>
      <c r="AO32" s="971"/>
      <c r="AP32" s="971">
        <v>624</v>
      </c>
      <c r="AQ32" s="971"/>
      <c r="AR32" s="971"/>
      <c r="AS32" s="971"/>
      <c r="AT32" s="971"/>
      <c r="AU32" s="971">
        <v>244</v>
      </c>
      <c r="AV32" s="971"/>
      <c r="AW32" s="971"/>
      <c r="AX32" s="971"/>
      <c r="AY32" s="971"/>
      <c r="AZ32" s="1041" t="s">
        <v>590</v>
      </c>
      <c r="BA32" s="1041"/>
      <c r="BB32" s="1041"/>
      <c r="BC32" s="1041"/>
      <c r="BD32" s="1041"/>
      <c r="BE32" s="972" t="s">
        <v>409</v>
      </c>
      <c r="BF32" s="972"/>
      <c r="BG32" s="972"/>
      <c r="BH32" s="972"/>
      <c r="BI32" s="973"/>
      <c r="BJ32" s="229"/>
      <c r="BK32" s="229"/>
      <c r="BL32" s="229"/>
      <c r="BM32" s="229"/>
      <c r="BN32" s="229"/>
      <c r="BO32" s="238"/>
      <c r="BP32" s="238"/>
      <c r="BQ32" s="235">
        <v>26</v>
      </c>
      <c r="BR32" s="236"/>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7"/>
    </row>
    <row r="33" spans="1:131" ht="26.25" customHeight="1" x14ac:dyDescent="0.2">
      <c r="A33" s="239">
        <v>6</v>
      </c>
      <c r="B33" s="1030" t="s">
        <v>410</v>
      </c>
      <c r="C33" s="1031"/>
      <c r="D33" s="1031"/>
      <c r="E33" s="1031"/>
      <c r="F33" s="1031"/>
      <c r="G33" s="1031"/>
      <c r="H33" s="1031"/>
      <c r="I33" s="1031"/>
      <c r="J33" s="1031"/>
      <c r="K33" s="1031"/>
      <c r="L33" s="1031"/>
      <c r="M33" s="1031"/>
      <c r="N33" s="1031"/>
      <c r="O33" s="1031"/>
      <c r="P33" s="1032"/>
      <c r="Q33" s="1038">
        <v>1739</v>
      </c>
      <c r="R33" s="1039"/>
      <c r="S33" s="1039"/>
      <c r="T33" s="1039"/>
      <c r="U33" s="1039"/>
      <c r="V33" s="1039">
        <v>1636</v>
      </c>
      <c r="W33" s="1039"/>
      <c r="X33" s="1039"/>
      <c r="Y33" s="1039"/>
      <c r="Z33" s="1039"/>
      <c r="AA33" s="1039">
        <v>108</v>
      </c>
      <c r="AB33" s="1039"/>
      <c r="AC33" s="1039"/>
      <c r="AD33" s="1039"/>
      <c r="AE33" s="1040"/>
      <c r="AF33" s="1035">
        <v>524</v>
      </c>
      <c r="AG33" s="1036"/>
      <c r="AH33" s="1036"/>
      <c r="AI33" s="1036"/>
      <c r="AJ33" s="1037"/>
      <c r="AK33" s="980">
        <v>1044</v>
      </c>
      <c r="AL33" s="971"/>
      <c r="AM33" s="971"/>
      <c r="AN33" s="971"/>
      <c r="AO33" s="971"/>
      <c r="AP33" s="971">
        <v>12412</v>
      </c>
      <c r="AQ33" s="971"/>
      <c r="AR33" s="971"/>
      <c r="AS33" s="971"/>
      <c r="AT33" s="971"/>
      <c r="AU33" s="971">
        <v>7298</v>
      </c>
      <c r="AV33" s="971"/>
      <c r="AW33" s="971"/>
      <c r="AX33" s="971"/>
      <c r="AY33" s="971"/>
      <c r="AZ33" s="1041" t="s">
        <v>590</v>
      </c>
      <c r="BA33" s="1041"/>
      <c r="BB33" s="1041"/>
      <c r="BC33" s="1041"/>
      <c r="BD33" s="1041"/>
      <c r="BE33" s="972" t="s">
        <v>409</v>
      </c>
      <c r="BF33" s="972"/>
      <c r="BG33" s="972"/>
      <c r="BH33" s="972"/>
      <c r="BI33" s="973"/>
      <c r="BJ33" s="229"/>
      <c r="BK33" s="229"/>
      <c r="BL33" s="229"/>
      <c r="BM33" s="229"/>
      <c r="BN33" s="229"/>
      <c r="BO33" s="238"/>
      <c r="BP33" s="238"/>
      <c r="BQ33" s="235">
        <v>27</v>
      </c>
      <c r="BR33" s="236"/>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7"/>
    </row>
    <row r="34" spans="1:131" ht="26.25" customHeight="1" x14ac:dyDescent="0.2">
      <c r="A34" s="239">
        <v>7</v>
      </c>
      <c r="B34" s="1030" t="s">
        <v>411</v>
      </c>
      <c r="C34" s="1031"/>
      <c r="D34" s="1031"/>
      <c r="E34" s="1031"/>
      <c r="F34" s="1031"/>
      <c r="G34" s="1031"/>
      <c r="H34" s="1031"/>
      <c r="I34" s="1031"/>
      <c r="J34" s="1031"/>
      <c r="K34" s="1031"/>
      <c r="L34" s="1031"/>
      <c r="M34" s="1031"/>
      <c r="N34" s="1031"/>
      <c r="O34" s="1031"/>
      <c r="P34" s="1032"/>
      <c r="Q34" s="1038">
        <v>44</v>
      </c>
      <c r="R34" s="1039"/>
      <c r="S34" s="1039"/>
      <c r="T34" s="1039"/>
      <c r="U34" s="1039"/>
      <c r="V34" s="1039">
        <v>1</v>
      </c>
      <c r="W34" s="1039"/>
      <c r="X34" s="1039"/>
      <c r="Y34" s="1039"/>
      <c r="Z34" s="1039"/>
      <c r="AA34" s="1039">
        <v>43</v>
      </c>
      <c r="AB34" s="1039"/>
      <c r="AC34" s="1039"/>
      <c r="AD34" s="1039"/>
      <c r="AE34" s="1040"/>
      <c r="AF34" s="1035">
        <v>83</v>
      </c>
      <c r="AG34" s="1036"/>
      <c r="AH34" s="1036"/>
      <c r="AI34" s="1036"/>
      <c r="AJ34" s="1037"/>
      <c r="AK34" s="980" t="s">
        <v>590</v>
      </c>
      <c r="AL34" s="971"/>
      <c r="AM34" s="971"/>
      <c r="AN34" s="971"/>
      <c r="AO34" s="971"/>
      <c r="AP34" s="971" t="s">
        <v>590</v>
      </c>
      <c r="AQ34" s="971"/>
      <c r="AR34" s="971"/>
      <c r="AS34" s="971"/>
      <c r="AT34" s="971"/>
      <c r="AU34" s="971" t="s">
        <v>590</v>
      </c>
      <c r="AV34" s="971"/>
      <c r="AW34" s="971"/>
      <c r="AX34" s="971"/>
      <c r="AY34" s="971"/>
      <c r="AZ34" s="1041" t="s">
        <v>590</v>
      </c>
      <c r="BA34" s="1041"/>
      <c r="BB34" s="1041"/>
      <c r="BC34" s="1041"/>
      <c r="BD34" s="1041"/>
      <c r="BE34" s="972" t="s">
        <v>412</v>
      </c>
      <c r="BF34" s="972"/>
      <c r="BG34" s="972"/>
      <c r="BH34" s="972"/>
      <c r="BI34" s="973"/>
      <c r="BJ34" s="229"/>
      <c r="BK34" s="229"/>
      <c r="BL34" s="229"/>
      <c r="BM34" s="229"/>
      <c r="BN34" s="229"/>
      <c r="BO34" s="238"/>
      <c r="BP34" s="238"/>
      <c r="BQ34" s="235">
        <v>28</v>
      </c>
      <c r="BR34" s="236"/>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7"/>
    </row>
    <row r="35" spans="1:131" ht="26.25" customHeight="1" x14ac:dyDescent="0.2">
      <c r="A35" s="239">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9"/>
      <c r="BK35" s="229"/>
      <c r="BL35" s="229"/>
      <c r="BM35" s="229"/>
      <c r="BN35" s="229"/>
      <c r="BO35" s="238"/>
      <c r="BP35" s="238"/>
      <c r="BQ35" s="235">
        <v>29</v>
      </c>
      <c r="BR35" s="236"/>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7"/>
    </row>
    <row r="36" spans="1:131" ht="26.25" customHeight="1" x14ac:dyDescent="0.2">
      <c r="A36" s="239">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9"/>
      <c r="BK36" s="229"/>
      <c r="BL36" s="229"/>
      <c r="BM36" s="229"/>
      <c r="BN36" s="229"/>
      <c r="BO36" s="238"/>
      <c r="BP36" s="238"/>
      <c r="BQ36" s="235">
        <v>30</v>
      </c>
      <c r="BR36" s="236"/>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7"/>
    </row>
    <row r="37" spans="1:131" ht="26.25" customHeight="1" x14ac:dyDescent="0.2">
      <c r="A37" s="239">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9"/>
      <c r="BK37" s="229"/>
      <c r="BL37" s="229"/>
      <c r="BM37" s="229"/>
      <c r="BN37" s="229"/>
      <c r="BO37" s="238"/>
      <c r="BP37" s="238"/>
      <c r="BQ37" s="235">
        <v>31</v>
      </c>
      <c r="BR37" s="236"/>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7"/>
    </row>
    <row r="38" spans="1:131" ht="26.25" customHeight="1" x14ac:dyDescent="0.2">
      <c r="A38" s="239">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9"/>
      <c r="BK38" s="229"/>
      <c r="BL38" s="229"/>
      <c r="BM38" s="229"/>
      <c r="BN38" s="229"/>
      <c r="BO38" s="238"/>
      <c r="BP38" s="238"/>
      <c r="BQ38" s="235">
        <v>32</v>
      </c>
      <c r="BR38" s="236"/>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7"/>
    </row>
    <row r="39" spans="1:131" ht="26.25" customHeight="1" x14ac:dyDescent="0.2">
      <c r="A39" s="239">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9"/>
      <c r="BK39" s="229"/>
      <c r="BL39" s="229"/>
      <c r="BM39" s="229"/>
      <c r="BN39" s="229"/>
      <c r="BO39" s="238"/>
      <c r="BP39" s="238"/>
      <c r="BQ39" s="235">
        <v>33</v>
      </c>
      <c r="BR39" s="236"/>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7"/>
    </row>
    <row r="40" spans="1:131" ht="26.25" customHeight="1" x14ac:dyDescent="0.2">
      <c r="A40" s="235">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9"/>
      <c r="BK40" s="229"/>
      <c r="BL40" s="229"/>
      <c r="BM40" s="229"/>
      <c r="BN40" s="229"/>
      <c r="BO40" s="238"/>
      <c r="BP40" s="238"/>
      <c r="BQ40" s="235">
        <v>34</v>
      </c>
      <c r="BR40" s="236"/>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7"/>
    </row>
    <row r="41" spans="1:131" ht="26.25" customHeight="1" x14ac:dyDescent="0.2">
      <c r="A41" s="235">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9"/>
      <c r="BK41" s="229"/>
      <c r="BL41" s="229"/>
      <c r="BM41" s="229"/>
      <c r="BN41" s="229"/>
      <c r="BO41" s="238"/>
      <c r="BP41" s="238"/>
      <c r="BQ41" s="235">
        <v>35</v>
      </c>
      <c r="BR41" s="236"/>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7"/>
    </row>
    <row r="42" spans="1:131" ht="26.25" customHeight="1" x14ac:dyDescent="0.2">
      <c r="A42" s="235">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9"/>
      <c r="BK42" s="229"/>
      <c r="BL42" s="229"/>
      <c r="BM42" s="229"/>
      <c r="BN42" s="229"/>
      <c r="BO42" s="238"/>
      <c r="BP42" s="238"/>
      <c r="BQ42" s="235">
        <v>36</v>
      </c>
      <c r="BR42" s="236"/>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7"/>
    </row>
    <row r="43" spans="1:131" ht="26.25" customHeight="1" x14ac:dyDescent="0.2">
      <c r="A43" s="235">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9"/>
      <c r="BK43" s="229"/>
      <c r="BL43" s="229"/>
      <c r="BM43" s="229"/>
      <c r="BN43" s="229"/>
      <c r="BO43" s="238"/>
      <c r="BP43" s="238"/>
      <c r="BQ43" s="235">
        <v>37</v>
      </c>
      <c r="BR43" s="236"/>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7"/>
    </row>
    <row r="44" spans="1:131" ht="26.25" customHeight="1" x14ac:dyDescent="0.2">
      <c r="A44" s="235">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9"/>
      <c r="BK44" s="229"/>
      <c r="BL44" s="229"/>
      <c r="BM44" s="229"/>
      <c r="BN44" s="229"/>
      <c r="BO44" s="238"/>
      <c r="BP44" s="238"/>
      <c r="BQ44" s="235">
        <v>38</v>
      </c>
      <c r="BR44" s="236"/>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7"/>
    </row>
    <row r="45" spans="1:131" ht="26.25" customHeight="1" x14ac:dyDescent="0.2">
      <c r="A45" s="235">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9"/>
      <c r="BK45" s="229"/>
      <c r="BL45" s="229"/>
      <c r="BM45" s="229"/>
      <c r="BN45" s="229"/>
      <c r="BO45" s="238"/>
      <c r="BP45" s="238"/>
      <c r="BQ45" s="235">
        <v>39</v>
      </c>
      <c r="BR45" s="236"/>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7"/>
    </row>
    <row r="46" spans="1:131" ht="26.25" customHeight="1" x14ac:dyDescent="0.2">
      <c r="A46" s="235">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9"/>
      <c r="BK46" s="229"/>
      <c r="BL46" s="229"/>
      <c r="BM46" s="229"/>
      <c r="BN46" s="229"/>
      <c r="BO46" s="238"/>
      <c r="BP46" s="238"/>
      <c r="BQ46" s="235">
        <v>40</v>
      </c>
      <c r="BR46" s="236"/>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7"/>
    </row>
    <row r="47" spans="1:131" ht="26.25" customHeight="1" x14ac:dyDescent="0.2">
      <c r="A47" s="235">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9"/>
      <c r="BK47" s="229"/>
      <c r="BL47" s="229"/>
      <c r="BM47" s="229"/>
      <c r="BN47" s="229"/>
      <c r="BO47" s="238"/>
      <c r="BP47" s="238"/>
      <c r="BQ47" s="235">
        <v>41</v>
      </c>
      <c r="BR47" s="236"/>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7"/>
    </row>
    <row r="48" spans="1:131" ht="26.25" customHeight="1" x14ac:dyDescent="0.2">
      <c r="A48" s="235">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9"/>
      <c r="BK48" s="229"/>
      <c r="BL48" s="229"/>
      <c r="BM48" s="229"/>
      <c r="BN48" s="229"/>
      <c r="BO48" s="238"/>
      <c r="BP48" s="238"/>
      <c r="BQ48" s="235">
        <v>42</v>
      </c>
      <c r="BR48" s="236"/>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7"/>
    </row>
    <row r="49" spans="1:131" ht="26.25" customHeight="1" x14ac:dyDescent="0.2">
      <c r="A49" s="235">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9"/>
      <c r="BK49" s="229"/>
      <c r="BL49" s="229"/>
      <c r="BM49" s="229"/>
      <c r="BN49" s="229"/>
      <c r="BO49" s="238"/>
      <c r="BP49" s="238"/>
      <c r="BQ49" s="235">
        <v>43</v>
      </c>
      <c r="BR49" s="236"/>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7"/>
    </row>
    <row r="50" spans="1:131" ht="26.25" customHeight="1" x14ac:dyDescent="0.2">
      <c r="A50" s="235">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9"/>
      <c r="BK50" s="229"/>
      <c r="BL50" s="229"/>
      <c r="BM50" s="229"/>
      <c r="BN50" s="229"/>
      <c r="BO50" s="238"/>
      <c r="BP50" s="238"/>
      <c r="BQ50" s="235">
        <v>44</v>
      </c>
      <c r="BR50" s="236"/>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7"/>
    </row>
    <row r="51" spans="1:131" ht="26.25" customHeight="1" x14ac:dyDescent="0.2">
      <c r="A51" s="235">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9"/>
      <c r="BK51" s="229"/>
      <c r="BL51" s="229"/>
      <c r="BM51" s="229"/>
      <c r="BN51" s="229"/>
      <c r="BO51" s="238"/>
      <c r="BP51" s="238"/>
      <c r="BQ51" s="235">
        <v>45</v>
      </c>
      <c r="BR51" s="236"/>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7"/>
    </row>
    <row r="52" spans="1:131" ht="26.25" customHeight="1" x14ac:dyDescent="0.2">
      <c r="A52" s="235">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9"/>
      <c r="BK52" s="229"/>
      <c r="BL52" s="229"/>
      <c r="BM52" s="229"/>
      <c r="BN52" s="229"/>
      <c r="BO52" s="238"/>
      <c r="BP52" s="238"/>
      <c r="BQ52" s="235">
        <v>46</v>
      </c>
      <c r="BR52" s="236"/>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7"/>
    </row>
    <row r="53" spans="1:131" ht="26.25" customHeight="1" x14ac:dyDescent="0.2">
      <c r="A53" s="235">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9"/>
      <c r="BK53" s="229"/>
      <c r="BL53" s="229"/>
      <c r="BM53" s="229"/>
      <c r="BN53" s="229"/>
      <c r="BO53" s="238"/>
      <c r="BP53" s="238"/>
      <c r="BQ53" s="235">
        <v>47</v>
      </c>
      <c r="BR53" s="236"/>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7"/>
    </row>
    <row r="54" spans="1:131" ht="26.25" customHeight="1" x14ac:dyDescent="0.2">
      <c r="A54" s="235">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9"/>
      <c r="BK54" s="229"/>
      <c r="BL54" s="229"/>
      <c r="BM54" s="229"/>
      <c r="BN54" s="229"/>
      <c r="BO54" s="238"/>
      <c r="BP54" s="238"/>
      <c r="BQ54" s="235">
        <v>48</v>
      </c>
      <c r="BR54" s="236"/>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7"/>
    </row>
    <row r="55" spans="1:131" ht="26.25" customHeight="1" x14ac:dyDescent="0.2">
      <c r="A55" s="235">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9"/>
      <c r="BK55" s="229"/>
      <c r="BL55" s="229"/>
      <c r="BM55" s="229"/>
      <c r="BN55" s="229"/>
      <c r="BO55" s="238"/>
      <c r="BP55" s="238"/>
      <c r="BQ55" s="235">
        <v>49</v>
      </c>
      <c r="BR55" s="236"/>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7"/>
    </row>
    <row r="56" spans="1:131" ht="26.25" customHeight="1" x14ac:dyDescent="0.2">
      <c r="A56" s="235">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9"/>
      <c r="BK56" s="229"/>
      <c r="BL56" s="229"/>
      <c r="BM56" s="229"/>
      <c r="BN56" s="229"/>
      <c r="BO56" s="238"/>
      <c r="BP56" s="238"/>
      <c r="BQ56" s="235">
        <v>50</v>
      </c>
      <c r="BR56" s="236"/>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7"/>
    </row>
    <row r="57" spans="1:131" ht="26.25" customHeight="1" x14ac:dyDescent="0.2">
      <c r="A57" s="235">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9"/>
      <c r="BK57" s="229"/>
      <c r="BL57" s="229"/>
      <c r="BM57" s="229"/>
      <c r="BN57" s="229"/>
      <c r="BO57" s="238"/>
      <c r="BP57" s="238"/>
      <c r="BQ57" s="235">
        <v>51</v>
      </c>
      <c r="BR57" s="236"/>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7"/>
    </row>
    <row r="58" spans="1:131" ht="26.25" customHeight="1" x14ac:dyDescent="0.2">
      <c r="A58" s="235">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9"/>
      <c r="BK58" s="229"/>
      <c r="BL58" s="229"/>
      <c r="BM58" s="229"/>
      <c r="BN58" s="229"/>
      <c r="BO58" s="238"/>
      <c r="BP58" s="238"/>
      <c r="BQ58" s="235">
        <v>52</v>
      </c>
      <c r="BR58" s="236"/>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7"/>
    </row>
    <row r="59" spans="1:131" ht="26.25" customHeight="1" x14ac:dyDescent="0.2">
      <c r="A59" s="235">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9"/>
      <c r="BK59" s="229"/>
      <c r="BL59" s="229"/>
      <c r="BM59" s="229"/>
      <c r="BN59" s="229"/>
      <c r="BO59" s="238"/>
      <c r="BP59" s="238"/>
      <c r="BQ59" s="235">
        <v>53</v>
      </c>
      <c r="BR59" s="236"/>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7"/>
    </row>
    <row r="60" spans="1:131" ht="26.25" customHeight="1" x14ac:dyDescent="0.2">
      <c r="A60" s="235">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9"/>
      <c r="BK60" s="229"/>
      <c r="BL60" s="229"/>
      <c r="BM60" s="229"/>
      <c r="BN60" s="229"/>
      <c r="BO60" s="238"/>
      <c r="BP60" s="238"/>
      <c r="BQ60" s="235">
        <v>54</v>
      </c>
      <c r="BR60" s="236"/>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7"/>
    </row>
    <row r="61" spans="1:131" ht="26.25" customHeight="1" thickBot="1" x14ac:dyDescent="0.25">
      <c r="A61" s="235">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9"/>
      <c r="BK61" s="229"/>
      <c r="BL61" s="229"/>
      <c r="BM61" s="229"/>
      <c r="BN61" s="229"/>
      <c r="BO61" s="238"/>
      <c r="BP61" s="238"/>
      <c r="BQ61" s="235">
        <v>55</v>
      </c>
      <c r="BR61" s="236"/>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7"/>
    </row>
    <row r="62" spans="1:131" ht="26.25" customHeight="1" x14ac:dyDescent="0.2">
      <c r="A62" s="235">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38"/>
      <c r="BP62" s="238"/>
      <c r="BQ62" s="235">
        <v>56</v>
      </c>
      <c r="BR62" s="236"/>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7"/>
    </row>
    <row r="63" spans="1:131" ht="26.25" customHeight="1" thickBot="1" x14ac:dyDescent="0.25">
      <c r="A63" s="237" t="s">
        <v>392</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4114</v>
      </c>
      <c r="AG63" s="959"/>
      <c r="AH63" s="959"/>
      <c r="AI63" s="959"/>
      <c r="AJ63" s="1022"/>
      <c r="AK63" s="1023"/>
      <c r="AL63" s="963"/>
      <c r="AM63" s="963"/>
      <c r="AN63" s="963"/>
      <c r="AO63" s="963"/>
      <c r="AP63" s="959">
        <v>13293</v>
      </c>
      <c r="AQ63" s="959"/>
      <c r="AR63" s="959"/>
      <c r="AS63" s="959"/>
      <c r="AT63" s="959"/>
      <c r="AU63" s="959">
        <v>7562</v>
      </c>
      <c r="AV63" s="959"/>
      <c r="AW63" s="959"/>
      <c r="AX63" s="959"/>
      <c r="AY63" s="959"/>
      <c r="AZ63" s="1017"/>
      <c r="BA63" s="1017"/>
      <c r="BB63" s="1017"/>
      <c r="BC63" s="1017"/>
      <c r="BD63" s="1017"/>
      <c r="BE63" s="960"/>
      <c r="BF63" s="960"/>
      <c r="BG63" s="960"/>
      <c r="BH63" s="960"/>
      <c r="BI63" s="961"/>
      <c r="BJ63" s="1018" t="s">
        <v>415</v>
      </c>
      <c r="BK63" s="953"/>
      <c r="BL63" s="953"/>
      <c r="BM63" s="953"/>
      <c r="BN63" s="1019"/>
      <c r="BO63" s="238"/>
      <c r="BP63" s="238"/>
      <c r="BQ63" s="235">
        <v>57</v>
      </c>
      <c r="BR63" s="236"/>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7"/>
    </row>
    <row r="64" spans="1:131" ht="26.25" customHeight="1" x14ac:dyDescent="0.2">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7"/>
    </row>
    <row r="65" spans="1:131" ht="26.25" customHeight="1" thickBot="1" x14ac:dyDescent="0.25">
      <c r="A65" s="229" t="s">
        <v>416</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7"/>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421</v>
      </c>
      <c r="AG66" s="1008"/>
      <c r="AH66" s="1008"/>
      <c r="AI66" s="1008"/>
      <c r="AJ66" s="1009"/>
      <c r="AK66" s="1001" t="s">
        <v>400</v>
      </c>
      <c r="AL66" s="996"/>
      <c r="AM66" s="996"/>
      <c r="AN66" s="996"/>
      <c r="AO66" s="997"/>
      <c r="AP66" s="1001" t="s">
        <v>422</v>
      </c>
      <c r="AQ66" s="1002"/>
      <c r="AR66" s="1002"/>
      <c r="AS66" s="1002"/>
      <c r="AT66" s="1003"/>
      <c r="AU66" s="1001" t="s">
        <v>423</v>
      </c>
      <c r="AV66" s="1002"/>
      <c r="AW66" s="1002"/>
      <c r="AX66" s="1002"/>
      <c r="AY66" s="1003"/>
      <c r="AZ66" s="1001" t="s">
        <v>379</v>
      </c>
      <c r="BA66" s="1002"/>
      <c r="BB66" s="1002"/>
      <c r="BC66" s="1002"/>
      <c r="BD66" s="1015"/>
      <c r="BE66" s="238"/>
      <c r="BF66" s="238"/>
      <c r="BG66" s="238"/>
      <c r="BH66" s="238"/>
      <c r="BI66" s="238"/>
      <c r="BJ66" s="238"/>
      <c r="BK66" s="238"/>
      <c r="BL66" s="238"/>
      <c r="BM66" s="238"/>
      <c r="BN66" s="238"/>
      <c r="BO66" s="238"/>
      <c r="BP66" s="238"/>
      <c r="BQ66" s="235">
        <v>60</v>
      </c>
      <c r="BR66" s="240"/>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7"/>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8"/>
      <c r="BF67" s="238"/>
      <c r="BG67" s="238"/>
      <c r="BH67" s="238"/>
      <c r="BI67" s="238"/>
      <c r="BJ67" s="238"/>
      <c r="BK67" s="238"/>
      <c r="BL67" s="238"/>
      <c r="BM67" s="238"/>
      <c r="BN67" s="238"/>
      <c r="BO67" s="238"/>
      <c r="BP67" s="238"/>
      <c r="BQ67" s="235">
        <v>61</v>
      </c>
      <c r="BR67" s="240"/>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7"/>
    </row>
    <row r="68" spans="1:131" ht="26.25" customHeight="1" thickTop="1" x14ac:dyDescent="0.2">
      <c r="A68" s="233">
        <v>1</v>
      </c>
      <c r="B68" s="985" t="s">
        <v>591</v>
      </c>
      <c r="C68" s="986"/>
      <c r="D68" s="986"/>
      <c r="E68" s="986"/>
      <c r="F68" s="986"/>
      <c r="G68" s="986"/>
      <c r="H68" s="986"/>
      <c r="I68" s="986"/>
      <c r="J68" s="986"/>
      <c r="K68" s="986"/>
      <c r="L68" s="986"/>
      <c r="M68" s="986"/>
      <c r="N68" s="986"/>
      <c r="O68" s="986"/>
      <c r="P68" s="987"/>
      <c r="Q68" s="988">
        <v>6273</v>
      </c>
      <c r="R68" s="982"/>
      <c r="S68" s="982"/>
      <c r="T68" s="982"/>
      <c r="U68" s="982"/>
      <c r="V68" s="982">
        <v>6106</v>
      </c>
      <c r="W68" s="982"/>
      <c r="X68" s="982"/>
      <c r="Y68" s="982"/>
      <c r="Z68" s="982"/>
      <c r="AA68" s="982">
        <v>167</v>
      </c>
      <c r="AB68" s="982"/>
      <c r="AC68" s="982"/>
      <c r="AD68" s="982"/>
      <c r="AE68" s="982"/>
      <c r="AF68" s="982">
        <v>167</v>
      </c>
      <c r="AG68" s="982"/>
      <c r="AH68" s="982"/>
      <c r="AI68" s="982"/>
      <c r="AJ68" s="982"/>
      <c r="AK68" s="982">
        <v>19</v>
      </c>
      <c r="AL68" s="982"/>
      <c r="AM68" s="982"/>
      <c r="AN68" s="982"/>
      <c r="AO68" s="982"/>
      <c r="AP68" s="982" t="s">
        <v>611</v>
      </c>
      <c r="AQ68" s="982"/>
      <c r="AR68" s="982"/>
      <c r="AS68" s="982"/>
      <c r="AT68" s="982"/>
      <c r="AU68" s="982" t="s">
        <v>611</v>
      </c>
      <c r="AV68" s="982"/>
      <c r="AW68" s="982"/>
      <c r="AX68" s="982"/>
      <c r="AY68" s="982"/>
      <c r="AZ68" s="983"/>
      <c r="BA68" s="983"/>
      <c r="BB68" s="983"/>
      <c r="BC68" s="983"/>
      <c r="BD68" s="984"/>
      <c r="BE68" s="238"/>
      <c r="BF68" s="238"/>
      <c r="BG68" s="238"/>
      <c r="BH68" s="238"/>
      <c r="BI68" s="238"/>
      <c r="BJ68" s="238"/>
      <c r="BK68" s="238"/>
      <c r="BL68" s="238"/>
      <c r="BM68" s="238"/>
      <c r="BN68" s="238"/>
      <c r="BO68" s="238"/>
      <c r="BP68" s="238"/>
      <c r="BQ68" s="235">
        <v>62</v>
      </c>
      <c r="BR68" s="240"/>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7"/>
    </row>
    <row r="69" spans="1:131" ht="26.25" customHeight="1" x14ac:dyDescent="0.2">
      <c r="A69" s="235">
        <v>2</v>
      </c>
      <c r="B69" s="974" t="s">
        <v>592</v>
      </c>
      <c r="C69" s="975"/>
      <c r="D69" s="975"/>
      <c r="E69" s="975"/>
      <c r="F69" s="975"/>
      <c r="G69" s="975"/>
      <c r="H69" s="975"/>
      <c r="I69" s="975"/>
      <c r="J69" s="975"/>
      <c r="K69" s="975"/>
      <c r="L69" s="975"/>
      <c r="M69" s="975"/>
      <c r="N69" s="975"/>
      <c r="O69" s="975"/>
      <c r="P69" s="976"/>
      <c r="Q69" s="977">
        <v>776</v>
      </c>
      <c r="R69" s="971"/>
      <c r="S69" s="971"/>
      <c r="T69" s="971"/>
      <c r="U69" s="971"/>
      <c r="V69" s="971">
        <v>379</v>
      </c>
      <c r="W69" s="971"/>
      <c r="X69" s="971"/>
      <c r="Y69" s="971"/>
      <c r="Z69" s="971"/>
      <c r="AA69" s="971">
        <v>397</v>
      </c>
      <c r="AB69" s="971"/>
      <c r="AC69" s="971"/>
      <c r="AD69" s="971"/>
      <c r="AE69" s="971"/>
      <c r="AF69" s="971">
        <v>397</v>
      </c>
      <c r="AG69" s="971"/>
      <c r="AH69" s="971"/>
      <c r="AI69" s="971"/>
      <c r="AJ69" s="971"/>
      <c r="AK69" s="971" t="s">
        <v>611</v>
      </c>
      <c r="AL69" s="971"/>
      <c r="AM69" s="971"/>
      <c r="AN69" s="971"/>
      <c r="AO69" s="971"/>
      <c r="AP69" s="971" t="s">
        <v>611</v>
      </c>
      <c r="AQ69" s="971"/>
      <c r="AR69" s="971"/>
      <c r="AS69" s="971"/>
      <c r="AT69" s="971"/>
      <c r="AU69" s="971" t="s">
        <v>611</v>
      </c>
      <c r="AV69" s="971"/>
      <c r="AW69" s="971"/>
      <c r="AX69" s="971"/>
      <c r="AY69" s="971"/>
      <c r="AZ69" s="972"/>
      <c r="BA69" s="972"/>
      <c r="BB69" s="972"/>
      <c r="BC69" s="972"/>
      <c r="BD69" s="973"/>
      <c r="BE69" s="238"/>
      <c r="BF69" s="238"/>
      <c r="BG69" s="238"/>
      <c r="BH69" s="238"/>
      <c r="BI69" s="238"/>
      <c r="BJ69" s="238"/>
      <c r="BK69" s="238"/>
      <c r="BL69" s="238"/>
      <c r="BM69" s="238"/>
      <c r="BN69" s="238"/>
      <c r="BO69" s="238"/>
      <c r="BP69" s="238"/>
      <c r="BQ69" s="235">
        <v>63</v>
      </c>
      <c r="BR69" s="240"/>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7"/>
    </row>
    <row r="70" spans="1:131" ht="26.25" customHeight="1" x14ac:dyDescent="0.2">
      <c r="A70" s="235">
        <v>3</v>
      </c>
      <c r="B70" s="974" t="s">
        <v>593</v>
      </c>
      <c r="C70" s="975"/>
      <c r="D70" s="975"/>
      <c r="E70" s="975"/>
      <c r="F70" s="975"/>
      <c r="G70" s="975"/>
      <c r="H70" s="975"/>
      <c r="I70" s="975"/>
      <c r="J70" s="975"/>
      <c r="K70" s="975"/>
      <c r="L70" s="975"/>
      <c r="M70" s="975"/>
      <c r="N70" s="975"/>
      <c r="O70" s="975"/>
      <c r="P70" s="976"/>
      <c r="Q70" s="977">
        <v>241</v>
      </c>
      <c r="R70" s="971"/>
      <c r="S70" s="971"/>
      <c r="T70" s="971"/>
      <c r="U70" s="971"/>
      <c r="V70" s="971">
        <v>230</v>
      </c>
      <c r="W70" s="971"/>
      <c r="X70" s="971"/>
      <c r="Y70" s="971"/>
      <c r="Z70" s="971"/>
      <c r="AA70" s="971">
        <v>11</v>
      </c>
      <c r="AB70" s="971"/>
      <c r="AC70" s="971"/>
      <c r="AD70" s="971"/>
      <c r="AE70" s="971"/>
      <c r="AF70" s="971">
        <v>11</v>
      </c>
      <c r="AG70" s="971"/>
      <c r="AH70" s="971"/>
      <c r="AI70" s="971"/>
      <c r="AJ70" s="971"/>
      <c r="AK70" s="971">
        <v>237</v>
      </c>
      <c r="AL70" s="971"/>
      <c r="AM70" s="971"/>
      <c r="AN70" s="971"/>
      <c r="AO70" s="971"/>
      <c r="AP70" s="971" t="s">
        <v>611</v>
      </c>
      <c r="AQ70" s="971"/>
      <c r="AR70" s="971"/>
      <c r="AS70" s="971"/>
      <c r="AT70" s="971"/>
      <c r="AU70" s="971" t="s">
        <v>611</v>
      </c>
      <c r="AV70" s="971"/>
      <c r="AW70" s="971"/>
      <c r="AX70" s="971"/>
      <c r="AY70" s="971"/>
      <c r="AZ70" s="972"/>
      <c r="BA70" s="972"/>
      <c r="BB70" s="972"/>
      <c r="BC70" s="972"/>
      <c r="BD70" s="973"/>
      <c r="BE70" s="238"/>
      <c r="BF70" s="238"/>
      <c r="BG70" s="238"/>
      <c r="BH70" s="238"/>
      <c r="BI70" s="238"/>
      <c r="BJ70" s="238"/>
      <c r="BK70" s="238"/>
      <c r="BL70" s="238"/>
      <c r="BM70" s="238"/>
      <c r="BN70" s="238"/>
      <c r="BO70" s="238"/>
      <c r="BP70" s="238"/>
      <c r="BQ70" s="235">
        <v>64</v>
      </c>
      <c r="BR70" s="240"/>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7"/>
    </row>
    <row r="71" spans="1:131" ht="26.25" customHeight="1" x14ac:dyDescent="0.2">
      <c r="A71" s="235">
        <v>4</v>
      </c>
      <c r="B71" s="974" t="s">
        <v>594</v>
      </c>
      <c r="C71" s="975"/>
      <c r="D71" s="975"/>
      <c r="E71" s="975"/>
      <c r="F71" s="975"/>
      <c r="G71" s="975"/>
      <c r="H71" s="975"/>
      <c r="I71" s="975"/>
      <c r="J71" s="975"/>
      <c r="K71" s="975"/>
      <c r="L71" s="975"/>
      <c r="M71" s="975"/>
      <c r="N71" s="975"/>
      <c r="O71" s="975"/>
      <c r="P71" s="976"/>
      <c r="Q71" s="977">
        <v>92</v>
      </c>
      <c r="R71" s="971"/>
      <c r="S71" s="971"/>
      <c r="T71" s="971"/>
      <c r="U71" s="971"/>
      <c r="V71" s="971">
        <v>75</v>
      </c>
      <c r="W71" s="971"/>
      <c r="X71" s="971"/>
      <c r="Y71" s="971"/>
      <c r="Z71" s="971"/>
      <c r="AA71" s="971">
        <v>17</v>
      </c>
      <c r="AB71" s="971"/>
      <c r="AC71" s="971"/>
      <c r="AD71" s="971"/>
      <c r="AE71" s="971"/>
      <c r="AF71" s="971">
        <v>17</v>
      </c>
      <c r="AG71" s="971"/>
      <c r="AH71" s="971"/>
      <c r="AI71" s="971"/>
      <c r="AJ71" s="971"/>
      <c r="AK71" s="971">
        <v>20</v>
      </c>
      <c r="AL71" s="971"/>
      <c r="AM71" s="971"/>
      <c r="AN71" s="971"/>
      <c r="AO71" s="971"/>
      <c r="AP71" s="971" t="s">
        <v>611</v>
      </c>
      <c r="AQ71" s="971"/>
      <c r="AR71" s="971"/>
      <c r="AS71" s="971"/>
      <c r="AT71" s="971"/>
      <c r="AU71" s="971" t="s">
        <v>611</v>
      </c>
      <c r="AV71" s="971"/>
      <c r="AW71" s="971"/>
      <c r="AX71" s="971"/>
      <c r="AY71" s="971"/>
      <c r="AZ71" s="972"/>
      <c r="BA71" s="972"/>
      <c r="BB71" s="972"/>
      <c r="BC71" s="972"/>
      <c r="BD71" s="973"/>
      <c r="BE71" s="238"/>
      <c r="BF71" s="238"/>
      <c r="BG71" s="238"/>
      <c r="BH71" s="238"/>
      <c r="BI71" s="238"/>
      <c r="BJ71" s="238"/>
      <c r="BK71" s="238"/>
      <c r="BL71" s="238"/>
      <c r="BM71" s="238"/>
      <c r="BN71" s="238"/>
      <c r="BO71" s="238"/>
      <c r="BP71" s="238"/>
      <c r="BQ71" s="235">
        <v>65</v>
      </c>
      <c r="BR71" s="240"/>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7"/>
    </row>
    <row r="72" spans="1:131" ht="26.25" customHeight="1" x14ac:dyDescent="0.2">
      <c r="A72" s="235">
        <v>5</v>
      </c>
      <c r="B72" s="974" t="s">
        <v>595</v>
      </c>
      <c r="C72" s="975"/>
      <c r="D72" s="975"/>
      <c r="E72" s="975"/>
      <c r="F72" s="975"/>
      <c r="G72" s="975"/>
      <c r="H72" s="975"/>
      <c r="I72" s="975"/>
      <c r="J72" s="975"/>
      <c r="K72" s="975"/>
      <c r="L72" s="975"/>
      <c r="M72" s="975"/>
      <c r="N72" s="975"/>
      <c r="O72" s="975"/>
      <c r="P72" s="976"/>
      <c r="Q72" s="977">
        <v>318</v>
      </c>
      <c r="R72" s="971"/>
      <c r="S72" s="971"/>
      <c r="T72" s="971"/>
      <c r="U72" s="971"/>
      <c r="V72" s="971">
        <v>315</v>
      </c>
      <c r="W72" s="971"/>
      <c r="X72" s="971"/>
      <c r="Y72" s="971"/>
      <c r="Z72" s="971"/>
      <c r="AA72" s="971">
        <v>3</v>
      </c>
      <c r="AB72" s="971"/>
      <c r="AC72" s="971"/>
      <c r="AD72" s="971"/>
      <c r="AE72" s="971"/>
      <c r="AF72" s="971">
        <v>3</v>
      </c>
      <c r="AG72" s="971"/>
      <c r="AH72" s="971"/>
      <c r="AI72" s="971"/>
      <c r="AJ72" s="971"/>
      <c r="AK72" s="971">
        <v>226</v>
      </c>
      <c r="AL72" s="971"/>
      <c r="AM72" s="971"/>
      <c r="AN72" s="971"/>
      <c r="AO72" s="971"/>
      <c r="AP72" s="971" t="s">
        <v>611</v>
      </c>
      <c r="AQ72" s="971"/>
      <c r="AR72" s="971"/>
      <c r="AS72" s="971"/>
      <c r="AT72" s="971"/>
      <c r="AU72" s="971" t="s">
        <v>611</v>
      </c>
      <c r="AV72" s="971"/>
      <c r="AW72" s="971"/>
      <c r="AX72" s="971"/>
      <c r="AY72" s="971"/>
      <c r="AZ72" s="972"/>
      <c r="BA72" s="972"/>
      <c r="BB72" s="972"/>
      <c r="BC72" s="972"/>
      <c r="BD72" s="973"/>
      <c r="BE72" s="238"/>
      <c r="BF72" s="238"/>
      <c r="BG72" s="238"/>
      <c r="BH72" s="238"/>
      <c r="BI72" s="238"/>
      <c r="BJ72" s="238"/>
      <c r="BK72" s="238"/>
      <c r="BL72" s="238"/>
      <c r="BM72" s="238"/>
      <c r="BN72" s="238"/>
      <c r="BO72" s="238"/>
      <c r="BP72" s="238"/>
      <c r="BQ72" s="235">
        <v>66</v>
      </c>
      <c r="BR72" s="240"/>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7"/>
    </row>
    <row r="73" spans="1:131" ht="26.25" customHeight="1" x14ac:dyDescent="0.2">
      <c r="A73" s="235">
        <v>6</v>
      </c>
      <c r="B73" s="974" t="s">
        <v>596</v>
      </c>
      <c r="C73" s="975"/>
      <c r="D73" s="975"/>
      <c r="E73" s="975"/>
      <c r="F73" s="975"/>
      <c r="G73" s="975"/>
      <c r="H73" s="975"/>
      <c r="I73" s="975"/>
      <c r="J73" s="975"/>
      <c r="K73" s="975"/>
      <c r="L73" s="975"/>
      <c r="M73" s="975"/>
      <c r="N73" s="975"/>
      <c r="O73" s="975"/>
      <c r="P73" s="976"/>
      <c r="Q73" s="977">
        <v>292382</v>
      </c>
      <c r="R73" s="971"/>
      <c r="S73" s="971"/>
      <c r="T73" s="971"/>
      <c r="U73" s="971"/>
      <c r="V73" s="971">
        <v>292372</v>
      </c>
      <c r="W73" s="971"/>
      <c r="X73" s="971"/>
      <c r="Y73" s="971"/>
      <c r="Z73" s="971"/>
      <c r="AA73" s="971">
        <v>10</v>
      </c>
      <c r="AB73" s="971"/>
      <c r="AC73" s="971"/>
      <c r="AD73" s="971"/>
      <c r="AE73" s="971"/>
      <c r="AF73" s="971">
        <v>10</v>
      </c>
      <c r="AG73" s="971"/>
      <c r="AH73" s="971"/>
      <c r="AI73" s="971"/>
      <c r="AJ73" s="971"/>
      <c r="AK73" s="971">
        <v>8484</v>
      </c>
      <c r="AL73" s="971"/>
      <c r="AM73" s="971"/>
      <c r="AN73" s="971"/>
      <c r="AO73" s="971"/>
      <c r="AP73" s="971" t="s">
        <v>611</v>
      </c>
      <c r="AQ73" s="971"/>
      <c r="AR73" s="971"/>
      <c r="AS73" s="971"/>
      <c r="AT73" s="971"/>
      <c r="AU73" s="971" t="s">
        <v>611</v>
      </c>
      <c r="AV73" s="971"/>
      <c r="AW73" s="971"/>
      <c r="AX73" s="971"/>
      <c r="AY73" s="971"/>
      <c r="AZ73" s="972"/>
      <c r="BA73" s="972"/>
      <c r="BB73" s="972"/>
      <c r="BC73" s="972"/>
      <c r="BD73" s="973"/>
      <c r="BE73" s="238"/>
      <c r="BF73" s="238"/>
      <c r="BG73" s="238"/>
      <c r="BH73" s="238"/>
      <c r="BI73" s="238"/>
      <c r="BJ73" s="238"/>
      <c r="BK73" s="238"/>
      <c r="BL73" s="238"/>
      <c r="BM73" s="238"/>
      <c r="BN73" s="238"/>
      <c r="BO73" s="238"/>
      <c r="BP73" s="238"/>
      <c r="BQ73" s="235">
        <v>67</v>
      </c>
      <c r="BR73" s="240"/>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7"/>
    </row>
    <row r="74" spans="1:131" ht="26.25" customHeight="1" x14ac:dyDescent="0.2">
      <c r="A74" s="235">
        <v>7</v>
      </c>
      <c r="B74" s="974" t="s">
        <v>597</v>
      </c>
      <c r="C74" s="975"/>
      <c r="D74" s="975"/>
      <c r="E74" s="975"/>
      <c r="F74" s="975"/>
      <c r="G74" s="975"/>
      <c r="H74" s="975"/>
      <c r="I74" s="975"/>
      <c r="J74" s="975"/>
      <c r="K74" s="975"/>
      <c r="L74" s="975"/>
      <c r="M74" s="975"/>
      <c r="N74" s="975"/>
      <c r="O74" s="975"/>
      <c r="P74" s="976"/>
      <c r="Q74" s="981">
        <v>16</v>
      </c>
      <c r="R74" s="979"/>
      <c r="S74" s="979"/>
      <c r="T74" s="979"/>
      <c r="U74" s="980"/>
      <c r="V74" s="978">
        <v>12</v>
      </c>
      <c r="W74" s="979"/>
      <c r="X74" s="979"/>
      <c r="Y74" s="979"/>
      <c r="Z74" s="980"/>
      <c r="AA74" s="978">
        <v>4</v>
      </c>
      <c r="AB74" s="979"/>
      <c r="AC74" s="979"/>
      <c r="AD74" s="979"/>
      <c r="AE74" s="980"/>
      <c r="AF74" s="978">
        <v>4</v>
      </c>
      <c r="AG74" s="979"/>
      <c r="AH74" s="979"/>
      <c r="AI74" s="979"/>
      <c r="AJ74" s="980"/>
      <c r="AK74" s="978" t="s">
        <v>611</v>
      </c>
      <c r="AL74" s="979"/>
      <c r="AM74" s="979"/>
      <c r="AN74" s="979"/>
      <c r="AO74" s="980"/>
      <c r="AP74" s="978" t="s">
        <v>611</v>
      </c>
      <c r="AQ74" s="979"/>
      <c r="AR74" s="979"/>
      <c r="AS74" s="979"/>
      <c r="AT74" s="980"/>
      <c r="AU74" s="971" t="s">
        <v>590</v>
      </c>
      <c r="AV74" s="971"/>
      <c r="AW74" s="971"/>
      <c r="AX74" s="971"/>
      <c r="AY74" s="971"/>
      <c r="AZ74" s="972"/>
      <c r="BA74" s="972"/>
      <c r="BB74" s="972"/>
      <c r="BC74" s="972"/>
      <c r="BD74" s="973"/>
      <c r="BE74" s="238"/>
      <c r="BF74" s="238"/>
      <c r="BG74" s="238"/>
      <c r="BH74" s="238"/>
      <c r="BI74" s="238"/>
      <c r="BJ74" s="238"/>
      <c r="BK74" s="238"/>
      <c r="BL74" s="238"/>
      <c r="BM74" s="238"/>
      <c r="BN74" s="238"/>
      <c r="BO74" s="238"/>
      <c r="BP74" s="238"/>
      <c r="BQ74" s="235">
        <v>68</v>
      </c>
      <c r="BR74" s="240"/>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7"/>
    </row>
    <row r="75" spans="1:131" ht="26.25" customHeight="1" x14ac:dyDescent="0.2">
      <c r="A75" s="235">
        <v>8</v>
      </c>
      <c r="B75" s="974" t="s">
        <v>598</v>
      </c>
      <c r="C75" s="975"/>
      <c r="D75" s="975"/>
      <c r="E75" s="975"/>
      <c r="F75" s="975"/>
      <c r="G75" s="975"/>
      <c r="H75" s="975"/>
      <c r="I75" s="975"/>
      <c r="J75" s="975"/>
      <c r="K75" s="975"/>
      <c r="L75" s="975"/>
      <c r="M75" s="975"/>
      <c r="N75" s="975"/>
      <c r="O75" s="975"/>
      <c r="P75" s="976"/>
      <c r="Q75" s="981">
        <v>23</v>
      </c>
      <c r="R75" s="979"/>
      <c r="S75" s="979"/>
      <c r="T75" s="979"/>
      <c r="U75" s="980"/>
      <c r="V75" s="978">
        <v>13</v>
      </c>
      <c r="W75" s="979"/>
      <c r="X75" s="979"/>
      <c r="Y75" s="979"/>
      <c r="Z75" s="980"/>
      <c r="AA75" s="978">
        <v>10</v>
      </c>
      <c r="AB75" s="979"/>
      <c r="AC75" s="979"/>
      <c r="AD75" s="979"/>
      <c r="AE75" s="980"/>
      <c r="AF75" s="978">
        <v>10</v>
      </c>
      <c r="AG75" s="979"/>
      <c r="AH75" s="979"/>
      <c r="AI75" s="979"/>
      <c r="AJ75" s="980"/>
      <c r="AK75" s="978" t="s">
        <v>590</v>
      </c>
      <c r="AL75" s="979"/>
      <c r="AM75" s="979"/>
      <c r="AN75" s="979"/>
      <c r="AO75" s="980"/>
      <c r="AP75" s="978" t="s">
        <v>590</v>
      </c>
      <c r="AQ75" s="979"/>
      <c r="AR75" s="979"/>
      <c r="AS75" s="979"/>
      <c r="AT75" s="980"/>
      <c r="AU75" s="978" t="s">
        <v>590</v>
      </c>
      <c r="AV75" s="979"/>
      <c r="AW75" s="979"/>
      <c r="AX75" s="979"/>
      <c r="AY75" s="980"/>
      <c r="AZ75" s="972"/>
      <c r="BA75" s="972"/>
      <c r="BB75" s="972"/>
      <c r="BC75" s="972"/>
      <c r="BD75" s="973"/>
      <c r="BE75" s="238"/>
      <c r="BF75" s="238"/>
      <c r="BG75" s="238"/>
      <c r="BH75" s="238"/>
      <c r="BI75" s="238"/>
      <c r="BJ75" s="238"/>
      <c r="BK75" s="238"/>
      <c r="BL75" s="238"/>
      <c r="BM75" s="238"/>
      <c r="BN75" s="238"/>
      <c r="BO75" s="238"/>
      <c r="BP75" s="238"/>
      <c r="BQ75" s="235">
        <v>69</v>
      </c>
      <c r="BR75" s="240"/>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7"/>
    </row>
    <row r="76" spans="1:131" ht="26.25" customHeight="1" x14ac:dyDescent="0.2">
      <c r="A76" s="235">
        <v>9</v>
      </c>
      <c r="B76" s="974" t="s">
        <v>599</v>
      </c>
      <c r="C76" s="975"/>
      <c r="D76" s="975"/>
      <c r="E76" s="975"/>
      <c r="F76" s="975"/>
      <c r="G76" s="975"/>
      <c r="H76" s="975"/>
      <c r="I76" s="975"/>
      <c r="J76" s="975"/>
      <c r="K76" s="975"/>
      <c r="L76" s="975"/>
      <c r="M76" s="975"/>
      <c r="N76" s="975"/>
      <c r="O76" s="975"/>
      <c r="P76" s="976"/>
      <c r="Q76" s="981">
        <v>39</v>
      </c>
      <c r="R76" s="979"/>
      <c r="S76" s="979"/>
      <c r="T76" s="979"/>
      <c r="U76" s="980"/>
      <c r="V76" s="978">
        <v>35</v>
      </c>
      <c r="W76" s="979"/>
      <c r="X76" s="979"/>
      <c r="Y76" s="979"/>
      <c r="Z76" s="980"/>
      <c r="AA76" s="978">
        <v>4</v>
      </c>
      <c r="AB76" s="979"/>
      <c r="AC76" s="979"/>
      <c r="AD76" s="979"/>
      <c r="AE76" s="980"/>
      <c r="AF76" s="978">
        <v>4</v>
      </c>
      <c r="AG76" s="979"/>
      <c r="AH76" s="979"/>
      <c r="AI76" s="979"/>
      <c r="AJ76" s="980"/>
      <c r="AK76" s="978" t="s">
        <v>590</v>
      </c>
      <c r="AL76" s="979"/>
      <c r="AM76" s="979"/>
      <c r="AN76" s="979"/>
      <c r="AO76" s="980"/>
      <c r="AP76" s="978" t="s">
        <v>590</v>
      </c>
      <c r="AQ76" s="979"/>
      <c r="AR76" s="979"/>
      <c r="AS76" s="979"/>
      <c r="AT76" s="980"/>
      <c r="AU76" s="978" t="s">
        <v>590</v>
      </c>
      <c r="AV76" s="979"/>
      <c r="AW76" s="979"/>
      <c r="AX76" s="979"/>
      <c r="AY76" s="980"/>
      <c r="AZ76" s="972"/>
      <c r="BA76" s="972"/>
      <c r="BB76" s="972"/>
      <c r="BC76" s="972"/>
      <c r="BD76" s="973"/>
      <c r="BE76" s="238"/>
      <c r="BF76" s="238"/>
      <c r="BG76" s="238"/>
      <c r="BH76" s="238"/>
      <c r="BI76" s="238"/>
      <c r="BJ76" s="238"/>
      <c r="BK76" s="238"/>
      <c r="BL76" s="238"/>
      <c r="BM76" s="238"/>
      <c r="BN76" s="238"/>
      <c r="BO76" s="238"/>
      <c r="BP76" s="238"/>
      <c r="BQ76" s="235">
        <v>70</v>
      </c>
      <c r="BR76" s="240"/>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7"/>
    </row>
    <row r="77" spans="1:131" ht="26.25" customHeight="1" x14ac:dyDescent="0.2">
      <c r="A77" s="235">
        <v>10</v>
      </c>
      <c r="B77" s="974" t="s">
        <v>600</v>
      </c>
      <c r="C77" s="975"/>
      <c r="D77" s="975"/>
      <c r="E77" s="975"/>
      <c r="F77" s="975"/>
      <c r="G77" s="975"/>
      <c r="H77" s="975"/>
      <c r="I77" s="975"/>
      <c r="J77" s="975"/>
      <c r="K77" s="975"/>
      <c r="L77" s="975"/>
      <c r="M77" s="975"/>
      <c r="N77" s="975"/>
      <c r="O77" s="975"/>
      <c r="P77" s="976"/>
      <c r="Q77" s="977">
        <v>222</v>
      </c>
      <c r="R77" s="971"/>
      <c r="S77" s="971"/>
      <c r="T77" s="971"/>
      <c r="U77" s="971"/>
      <c r="V77" s="971">
        <v>209</v>
      </c>
      <c r="W77" s="971"/>
      <c r="X77" s="971"/>
      <c r="Y77" s="971"/>
      <c r="Z77" s="971"/>
      <c r="AA77" s="971">
        <v>12</v>
      </c>
      <c r="AB77" s="971"/>
      <c r="AC77" s="971"/>
      <c r="AD77" s="971"/>
      <c r="AE77" s="971"/>
      <c r="AF77" s="971">
        <v>12</v>
      </c>
      <c r="AG77" s="971"/>
      <c r="AH77" s="971"/>
      <c r="AI77" s="971"/>
      <c r="AJ77" s="971"/>
      <c r="AK77" s="971" t="s">
        <v>590</v>
      </c>
      <c r="AL77" s="971"/>
      <c r="AM77" s="971"/>
      <c r="AN77" s="971"/>
      <c r="AO77" s="971"/>
      <c r="AP77" s="971" t="s">
        <v>590</v>
      </c>
      <c r="AQ77" s="971"/>
      <c r="AR77" s="971"/>
      <c r="AS77" s="971"/>
      <c r="AT77" s="971"/>
      <c r="AU77" s="971" t="s">
        <v>590</v>
      </c>
      <c r="AV77" s="971"/>
      <c r="AW77" s="971"/>
      <c r="AX77" s="971"/>
      <c r="AY77" s="971"/>
      <c r="AZ77" s="972"/>
      <c r="BA77" s="972"/>
      <c r="BB77" s="972"/>
      <c r="BC77" s="972"/>
      <c r="BD77" s="973"/>
      <c r="BE77" s="238"/>
      <c r="BF77" s="238"/>
      <c r="BG77" s="238"/>
      <c r="BH77" s="238"/>
      <c r="BI77" s="238"/>
      <c r="BJ77" s="238"/>
      <c r="BK77" s="238"/>
      <c r="BL77" s="238"/>
      <c r="BM77" s="238"/>
      <c r="BN77" s="238"/>
      <c r="BO77" s="238"/>
      <c r="BP77" s="238"/>
      <c r="BQ77" s="235">
        <v>71</v>
      </c>
      <c r="BR77" s="240"/>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7"/>
    </row>
    <row r="78" spans="1:131" ht="26.25" customHeight="1" x14ac:dyDescent="0.2">
      <c r="A78" s="235">
        <v>11</v>
      </c>
      <c r="B78" s="974" t="s">
        <v>601</v>
      </c>
      <c r="C78" s="975"/>
      <c r="D78" s="975"/>
      <c r="E78" s="975"/>
      <c r="F78" s="975"/>
      <c r="G78" s="975"/>
      <c r="H78" s="975"/>
      <c r="I78" s="975"/>
      <c r="J78" s="975"/>
      <c r="K78" s="975"/>
      <c r="L78" s="975"/>
      <c r="M78" s="975"/>
      <c r="N78" s="975"/>
      <c r="O78" s="975"/>
      <c r="P78" s="976"/>
      <c r="Q78" s="977">
        <v>125</v>
      </c>
      <c r="R78" s="971"/>
      <c r="S78" s="971"/>
      <c r="T78" s="971"/>
      <c r="U78" s="971"/>
      <c r="V78" s="971">
        <v>118</v>
      </c>
      <c r="W78" s="971"/>
      <c r="X78" s="971"/>
      <c r="Y78" s="971"/>
      <c r="Z78" s="971"/>
      <c r="AA78" s="971">
        <v>7</v>
      </c>
      <c r="AB78" s="971"/>
      <c r="AC78" s="971"/>
      <c r="AD78" s="971"/>
      <c r="AE78" s="971"/>
      <c r="AF78" s="971">
        <v>7</v>
      </c>
      <c r="AG78" s="971"/>
      <c r="AH78" s="971"/>
      <c r="AI78" s="971"/>
      <c r="AJ78" s="971"/>
      <c r="AK78" s="971" t="s">
        <v>590</v>
      </c>
      <c r="AL78" s="971"/>
      <c r="AM78" s="971"/>
      <c r="AN78" s="971"/>
      <c r="AO78" s="971"/>
      <c r="AP78" s="971" t="s">
        <v>590</v>
      </c>
      <c r="AQ78" s="971"/>
      <c r="AR78" s="971"/>
      <c r="AS78" s="971"/>
      <c r="AT78" s="971"/>
      <c r="AU78" s="971" t="s">
        <v>590</v>
      </c>
      <c r="AV78" s="971"/>
      <c r="AW78" s="971"/>
      <c r="AX78" s="971"/>
      <c r="AY78" s="971"/>
      <c r="AZ78" s="972"/>
      <c r="BA78" s="972"/>
      <c r="BB78" s="972"/>
      <c r="BC78" s="972"/>
      <c r="BD78" s="973"/>
      <c r="BE78" s="238"/>
      <c r="BF78" s="238"/>
      <c r="BG78" s="238"/>
      <c r="BH78" s="238"/>
      <c r="BI78" s="238"/>
      <c r="BJ78" s="227"/>
      <c r="BK78" s="227"/>
      <c r="BL78" s="227"/>
      <c r="BM78" s="227"/>
      <c r="BN78" s="227"/>
      <c r="BO78" s="238"/>
      <c r="BP78" s="238"/>
      <c r="BQ78" s="235">
        <v>72</v>
      </c>
      <c r="BR78" s="240"/>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7"/>
    </row>
    <row r="79" spans="1:131" ht="26.25" customHeight="1" x14ac:dyDescent="0.2">
      <c r="A79" s="235">
        <v>12</v>
      </c>
      <c r="B79" s="974" t="s">
        <v>602</v>
      </c>
      <c r="C79" s="975"/>
      <c r="D79" s="975"/>
      <c r="E79" s="975"/>
      <c r="F79" s="975"/>
      <c r="G79" s="975"/>
      <c r="H79" s="975"/>
      <c r="I79" s="975"/>
      <c r="J79" s="975"/>
      <c r="K79" s="975"/>
      <c r="L79" s="975"/>
      <c r="M79" s="975"/>
      <c r="N79" s="975"/>
      <c r="O79" s="975"/>
      <c r="P79" s="976"/>
      <c r="Q79" s="977">
        <v>299</v>
      </c>
      <c r="R79" s="971"/>
      <c r="S79" s="971"/>
      <c r="T79" s="971"/>
      <c r="U79" s="971"/>
      <c r="V79" s="971">
        <v>259</v>
      </c>
      <c r="W79" s="971"/>
      <c r="X79" s="971"/>
      <c r="Y79" s="971"/>
      <c r="Z79" s="971"/>
      <c r="AA79" s="971">
        <v>40</v>
      </c>
      <c r="AB79" s="971"/>
      <c r="AC79" s="971"/>
      <c r="AD79" s="971"/>
      <c r="AE79" s="971"/>
      <c r="AF79" s="971">
        <v>40</v>
      </c>
      <c r="AG79" s="971"/>
      <c r="AH79" s="971"/>
      <c r="AI79" s="971"/>
      <c r="AJ79" s="971"/>
      <c r="AK79" s="971" t="s">
        <v>611</v>
      </c>
      <c r="AL79" s="971"/>
      <c r="AM79" s="971"/>
      <c r="AN79" s="971"/>
      <c r="AO79" s="971"/>
      <c r="AP79" s="971">
        <v>10</v>
      </c>
      <c r="AQ79" s="971"/>
      <c r="AR79" s="971"/>
      <c r="AS79" s="971"/>
      <c r="AT79" s="971"/>
      <c r="AU79" s="971">
        <v>5</v>
      </c>
      <c r="AV79" s="971"/>
      <c r="AW79" s="971"/>
      <c r="AX79" s="971"/>
      <c r="AY79" s="971"/>
      <c r="AZ79" s="972"/>
      <c r="BA79" s="972"/>
      <c r="BB79" s="972"/>
      <c r="BC79" s="972"/>
      <c r="BD79" s="973"/>
      <c r="BE79" s="238"/>
      <c r="BF79" s="238"/>
      <c r="BG79" s="238"/>
      <c r="BH79" s="238"/>
      <c r="BI79" s="238"/>
      <c r="BJ79" s="227"/>
      <c r="BK79" s="227"/>
      <c r="BL79" s="227"/>
      <c r="BM79" s="227"/>
      <c r="BN79" s="227"/>
      <c r="BO79" s="238"/>
      <c r="BP79" s="238"/>
      <c r="BQ79" s="235">
        <v>73</v>
      </c>
      <c r="BR79" s="240"/>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7"/>
    </row>
    <row r="80" spans="1:131" ht="26.25" customHeight="1" x14ac:dyDescent="0.2">
      <c r="A80" s="235">
        <v>13</v>
      </c>
      <c r="B80" s="974" t="s">
        <v>603</v>
      </c>
      <c r="C80" s="975"/>
      <c r="D80" s="975"/>
      <c r="E80" s="975"/>
      <c r="F80" s="975"/>
      <c r="G80" s="975"/>
      <c r="H80" s="975"/>
      <c r="I80" s="975"/>
      <c r="J80" s="975"/>
      <c r="K80" s="975"/>
      <c r="L80" s="975"/>
      <c r="M80" s="975"/>
      <c r="N80" s="975"/>
      <c r="O80" s="975"/>
      <c r="P80" s="976"/>
      <c r="Q80" s="977">
        <v>6419</v>
      </c>
      <c r="R80" s="971"/>
      <c r="S80" s="971"/>
      <c r="T80" s="971"/>
      <c r="U80" s="971"/>
      <c r="V80" s="971">
        <v>6830</v>
      </c>
      <c r="W80" s="971"/>
      <c r="X80" s="971"/>
      <c r="Y80" s="971"/>
      <c r="Z80" s="971"/>
      <c r="AA80" s="971">
        <v>-411</v>
      </c>
      <c r="AB80" s="971"/>
      <c r="AC80" s="971"/>
      <c r="AD80" s="971"/>
      <c r="AE80" s="971"/>
      <c r="AF80" s="971">
        <v>3374</v>
      </c>
      <c r="AG80" s="971"/>
      <c r="AH80" s="971"/>
      <c r="AI80" s="971"/>
      <c r="AJ80" s="971"/>
      <c r="AK80" s="971" t="s">
        <v>611</v>
      </c>
      <c r="AL80" s="971"/>
      <c r="AM80" s="971"/>
      <c r="AN80" s="971"/>
      <c r="AO80" s="971"/>
      <c r="AP80" s="971">
        <v>17137</v>
      </c>
      <c r="AQ80" s="971"/>
      <c r="AR80" s="971"/>
      <c r="AS80" s="971"/>
      <c r="AT80" s="971"/>
      <c r="AU80" s="971">
        <v>104</v>
      </c>
      <c r="AV80" s="971"/>
      <c r="AW80" s="971"/>
      <c r="AX80" s="971"/>
      <c r="AY80" s="971"/>
      <c r="AZ80" s="972"/>
      <c r="BA80" s="972"/>
      <c r="BB80" s="972"/>
      <c r="BC80" s="972"/>
      <c r="BD80" s="973"/>
      <c r="BE80" s="238"/>
      <c r="BF80" s="238"/>
      <c r="BG80" s="238"/>
      <c r="BH80" s="238"/>
      <c r="BI80" s="238"/>
      <c r="BJ80" s="238"/>
      <c r="BK80" s="238"/>
      <c r="BL80" s="238"/>
      <c r="BM80" s="238"/>
      <c r="BN80" s="238"/>
      <c r="BO80" s="238"/>
      <c r="BP80" s="238"/>
      <c r="BQ80" s="235">
        <v>74</v>
      </c>
      <c r="BR80" s="240"/>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7"/>
    </row>
    <row r="81" spans="1:131" ht="26.25" customHeight="1" x14ac:dyDescent="0.2">
      <c r="A81" s="235">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8"/>
      <c r="BF81" s="238"/>
      <c r="BG81" s="238"/>
      <c r="BH81" s="238"/>
      <c r="BI81" s="238"/>
      <c r="BJ81" s="238"/>
      <c r="BK81" s="238"/>
      <c r="BL81" s="238"/>
      <c r="BM81" s="238"/>
      <c r="BN81" s="238"/>
      <c r="BO81" s="238"/>
      <c r="BP81" s="238"/>
      <c r="BQ81" s="235">
        <v>75</v>
      </c>
      <c r="BR81" s="240"/>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7"/>
    </row>
    <row r="82" spans="1:131" ht="26.25" customHeight="1" x14ac:dyDescent="0.2">
      <c r="A82" s="235">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8"/>
      <c r="BF82" s="238"/>
      <c r="BG82" s="238"/>
      <c r="BH82" s="238"/>
      <c r="BI82" s="238"/>
      <c r="BJ82" s="238"/>
      <c r="BK82" s="238"/>
      <c r="BL82" s="238"/>
      <c r="BM82" s="238"/>
      <c r="BN82" s="238"/>
      <c r="BO82" s="238"/>
      <c r="BP82" s="238"/>
      <c r="BQ82" s="235">
        <v>76</v>
      </c>
      <c r="BR82" s="240"/>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7"/>
    </row>
    <row r="83" spans="1:131" ht="26.25" customHeight="1" x14ac:dyDescent="0.2">
      <c r="A83" s="235">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8"/>
      <c r="BF83" s="238"/>
      <c r="BG83" s="238"/>
      <c r="BH83" s="238"/>
      <c r="BI83" s="238"/>
      <c r="BJ83" s="238"/>
      <c r="BK83" s="238"/>
      <c r="BL83" s="238"/>
      <c r="BM83" s="238"/>
      <c r="BN83" s="238"/>
      <c r="BO83" s="238"/>
      <c r="BP83" s="238"/>
      <c r="BQ83" s="235">
        <v>77</v>
      </c>
      <c r="BR83" s="240"/>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7"/>
    </row>
    <row r="84" spans="1:131" ht="26.25" customHeight="1" x14ac:dyDescent="0.2">
      <c r="A84" s="235">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8"/>
      <c r="BF84" s="238"/>
      <c r="BG84" s="238"/>
      <c r="BH84" s="238"/>
      <c r="BI84" s="238"/>
      <c r="BJ84" s="238"/>
      <c r="BK84" s="238"/>
      <c r="BL84" s="238"/>
      <c r="BM84" s="238"/>
      <c r="BN84" s="238"/>
      <c r="BO84" s="238"/>
      <c r="BP84" s="238"/>
      <c r="BQ84" s="235">
        <v>78</v>
      </c>
      <c r="BR84" s="240"/>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7"/>
    </row>
    <row r="85" spans="1:131" ht="26.25" customHeight="1" x14ac:dyDescent="0.2">
      <c r="A85" s="235">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8"/>
      <c r="BF85" s="238"/>
      <c r="BG85" s="238"/>
      <c r="BH85" s="238"/>
      <c r="BI85" s="238"/>
      <c r="BJ85" s="238"/>
      <c r="BK85" s="238"/>
      <c r="BL85" s="238"/>
      <c r="BM85" s="238"/>
      <c r="BN85" s="238"/>
      <c r="BO85" s="238"/>
      <c r="BP85" s="238"/>
      <c r="BQ85" s="235">
        <v>79</v>
      </c>
      <c r="BR85" s="240"/>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7"/>
    </row>
    <row r="86" spans="1:131" ht="26.25" customHeight="1" x14ac:dyDescent="0.2">
      <c r="A86" s="235">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8"/>
      <c r="BF86" s="238"/>
      <c r="BG86" s="238"/>
      <c r="BH86" s="238"/>
      <c r="BI86" s="238"/>
      <c r="BJ86" s="238"/>
      <c r="BK86" s="238"/>
      <c r="BL86" s="238"/>
      <c r="BM86" s="238"/>
      <c r="BN86" s="238"/>
      <c r="BO86" s="238"/>
      <c r="BP86" s="238"/>
      <c r="BQ86" s="235">
        <v>80</v>
      </c>
      <c r="BR86" s="240"/>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7"/>
    </row>
    <row r="87" spans="1:131" ht="26.25" customHeight="1" x14ac:dyDescent="0.2">
      <c r="A87" s="241">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8"/>
      <c r="BF87" s="238"/>
      <c r="BG87" s="238"/>
      <c r="BH87" s="238"/>
      <c r="BI87" s="238"/>
      <c r="BJ87" s="238"/>
      <c r="BK87" s="238"/>
      <c r="BL87" s="238"/>
      <c r="BM87" s="238"/>
      <c r="BN87" s="238"/>
      <c r="BO87" s="238"/>
      <c r="BP87" s="238"/>
      <c r="BQ87" s="235">
        <v>81</v>
      </c>
      <c r="BR87" s="240"/>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7"/>
    </row>
    <row r="88" spans="1:131" ht="26.25" customHeight="1" thickBot="1" x14ac:dyDescent="0.25">
      <c r="A88" s="237" t="s">
        <v>392</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4056</v>
      </c>
      <c r="AG88" s="959"/>
      <c r="AH88" s="959"/>
      <c r="AI88" s="959"/>
      <c r="AJ88" s="959"/>
      <c r="AK88" s="963"/>
      <c r="AL88" s="963"/>
      <c r="AM88" s="963"/>
      <c r="AN88" s="963"/>
      <c r="AO88" s="963"/>
      <c r="AP88" s="959">
        <v>17147</v>
      </c>
      <c r="AQ88" s="959"/>
      <c r="AR88" s="959"/>
      <c r="AS88" s="959"/>
      <c r="AT88" s="959"/>
      <c r="AU88" s="959">
        <v>109</v>
      </c>
      <c r="AV88" s="959"/>
      <c r="AW88" s="959"/>
      <c r="AX88" s="959"/>
      <c r="AY88" s="959"/>
      <c r="AZ88" s="960"/>
      <c r="BA88" s="960"/>
      <c r="BB88" s="960"/>
      <c r="BC88" s="960"/>
      <c r="BD88" s="961"/>
      <c r="BE88" s="238"/>
      <c r="BF88" s="238"/>
      <c r="BG88" s="238"/>
      <c r="BH88" s="238"/>
      <c r="BI88" s="238"/>
      <c r="BJ88" s="238"/>
      <c r="BK88" s="238"/>
      <c r="BL88" s="238"/>
      <c r="BM88" s="238"/>
      <c r="BN88" s="238"/>
      <c r="BO88" s="238"/>
      <c r="BP88" s="238"/>
      <c r="BQ88" s="235">
        <v>82</v>
      </c>
      <c r="BR88" s="240"/>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7"/>
    </row>
    <row r="89" spans="1:131" ht="26.25" hidden="1" customHeight="1" x14ac:dyDescent="0.2">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7"/>
    </row>
    <row r="90" spans="1:131" ht="26.25" hidden="1" customHeight="1" x14ac:dyDescent="0.2">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7"/>
    </row>
    <row r="91" spans="1:131" ht="26.25" hidden="1" customHeight="1" x14ac:dyDescent="0.2">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7"/>
    </row>
    <row r="92" spans="1:131" ht="26.25" hidden="1" customHeight="1" x14ac:dyDescent="0.2">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7"/>
    </row>
    <row r="93" spans="1:131" ht="26.25" hidden="1" customHeight="1" x14ac:dyDescent="0.2">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7"/>
    </row>
    <row r="94" spans="1:131" ht="26.25" hidden="1" customHeight="1" x14ac:dyDescent="0.2">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7"/>
    </row>
    <row r="95" spans="1:131" ht="26.25" hidden="1" customHeight="1" x14ac:dyDescent="0.2">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7"/>
    </row>
    <row r="96" spans="1:131" ht="26.25" hidden="1" customHeight="1" x14ac:dyDescent="0.2">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7"/>
    </row>
    <row r="97" spans="1:131" ht="26.25" hidden="1" customHeight="1" x14ac:dyDescent="0.2">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7"/>
    </row>
    <row r="98" spans="1:131" ht="26.25" hidden="1" customHeight="1" x14ac:dyDescent="0.2">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7"/>
    </row>
    <row r="99" spans="1:131" ht="26.25" hidden="1" customHeight="1" x14ac:dyDescent="0.2">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7"/>
    </row>
    <row r="100" spans="1:131" ht="26.25" hidden="1" customHeight="1" x14ac:dyDescent="0.2">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7"/>
    </row>
    <row r="101" spans="1:131" ht="26.25" hidden="1" customHeight="1" x14ac:dyDescent="0.2">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7"/>
    </row>
    <row r="102" spans="1:131" ht="26.25" customHeight="1" thickBot="1" x14ac:dyDescent="0.25">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392</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18</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7"/>
    </row>
    <row r="103" spans="1:131" ht="26.25" customHeight="1" x14ac:dyDescent="0.2">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7"/>
    </row>
    <row r="104" spans="1:131" ht="26.25" customHeight="1" x14ac:dyDescent="0.2">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7"/>
    </row>
    <row r="105" spans="1:131" ht="11.25" customHeight="1" x14ac:dyDescent="0.2">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2">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5">
      <c r="A107" s="246" t="s">
        <v>428</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429</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7"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309</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309</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309</v>
      </c>
      <c r="DR109" s="896"/>
      <c r="DS109" s="896"/>
      <c r="DT109" s="896"/>
      <c r="DU109" s="897"/>
      <c r="DV109" s="898" t="s">
        <v>435</v>
      </c>
      <c r="DW109" s="896"/>
      <c r="DX109" s="896"/>
      <c r="DY109" s="896"/>
      <c r="DZ109" s="929"/>
    </row>
    <row r="110" spans="1:131" s="227"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2026802</v>
      </c>
      <c r="AB110" s="889"/>
      <c r="AC110" s="889"/>
      <c r="AD110" s="889"/>
      <c r="AE110" s="890"/>
      <c r="AF110" s="891">
        <v>2129667</v>
      </c>
      <c r="AG110" s="889"/>
      <c r="AH110" s="889"/>
      <c r="AI110" s="889"/>
      <c r="AJ110" s="890"/>
      <c r="AK110" s="891">
        <v>2258237</v>
      </c>
      <c r="AL110" s="889"/>
      <c r="AM110" s="889"/>
      <c r="AN110" s="889"/>
      <c r="AO110" s="890"/>
      <c r="AP110" s="892">
        <v>21</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19934213</v>
      </c>
      <c r="BR110" s="842"/>
      <c r="BS110" s="842"/>
      <c r="BT110" s="842"/>
      <c r="BU110" s="842"/>
      <c r="BV110" s="842">
        <v>19399699</v>
      </c>
      <c r="BW110" s="842"/>
      <c r="BX110" s="842"/>
      <c r="BY110" s="842"/>
      <c r="BZ110" s="842"/>
      <c r="CA110" s="842">
        <v>18268299</v>
      </c>
      <c r="CB110" s="842"/>
      <c r="CC110" s="842"/>
      <c r="CD110" s="842"/>
      <c r="CE110" s="842"/>
      <c r="CF110" s="866">
        <v>170.1</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27"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759672</v>
      </c>
      <c r="BR111" s="817"/>
      <c r="BS111" s="817"/>
      <c r="BT111" s="817"/>
      <c r="BU111" s="817"/>
      <c r="BV111" s="817">
        <v>1037765</v>
      </c>
      <c r="BW111" s="817"/>
      <c r="BX111" s="817"/>
      <c r="BY111" s="817"/>
      <c r="BZ111" s="817"/>
      <c r="CA111" s="817">
        <v>877216</v>
      </c>
      <c r="CB111" s="817"/>
      <c r="CC111" s="817"/>
      <c r="CD111" s="817"/>
      <c r="CE111" s="817"/>
      <c r="CF111" s="875">
        <v>8.1999999999999993</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443</v>
      </c>
      <c r="DR111" s="817"/>
      <c r="DS111" s="817"/>
      <c r="DT111" s="817"/>
      <c r="DU111" s="817"/>
      <c r="DV111" s="794" t="s">
        <v>443</v>
      </c>
      <c r="DW111" s="794"/>
      <c r="DX111" s="794"/>
      <c r="DY111" s="794"/>
      <c r="DZ111" s="795"/>
    </row>
    <row r="112" spans="1:131" s="227"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448</v>
      </c>
      <c r="AL112" s="780"/>
      <c r="AM112" s="780"/>
      <c r="AN112" s="780"/>
      <c r="AO112" s="781"/>
      <c r="AP112" s="824" t="s">
        <v>448</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10558543</v>
      </c>
      <c r="BR112" s="817"/>
      <c r="BS112" s="817"/>
      <c r="BT112" s="817"/>
      <c r="BU112" s="817"/>
      <c r="BV112" s="817">
        <v>9628022</v>
      </c>
      <c r="BW112" s="817"/>
      <c r="BX112" s="817"/>
      <c r="BY112" s="817"/>
      <c r="BZ112" s="817"/>
      <c r="CA112" s="817">
        <v>7561477</v>
      </c>
      <c r="CB112" s="817"/>
      <c r="CC112" s="817"/>
      <c r="CD112" s="817"/>
      <c r="CE112" s="817"/>
      <c r="CF112" s="875">
        <v>70.400000000000006</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448</v>
      </c>
      <c r="DM112" s="817"/>
      <c r="DN112" s="817"/>
      <c r="DO112" s="817"/>
      <c r="DP112" s="817"/>
      <c r="DQ112" s="817" t="s">
        <v>448</v>
      </c>
      <c r="DR112" s="817"/>
      <c r="DS112" s="817"/>
      <c r="DT112" s="817"/>
      <c r="DU112" s="817"/>
      <c r="DV112" s="794" t="s">
        <v>448</v>
      </c>
      <c r="DW112" s="794"/>
      <c r="DX112" s="794"/>
      <c r="DY112" s="794"/>
      <c r="DZ112" s="795"/>
    </row>
    <row r="113" spans="1:130" s="227"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717990</v>
      </c>
      <c r="AB113" s="919"/>
      <c r="AC113" s="919"/>
      <c r="AD113" s="919"/>
      <c r="AE113" s="920"/>
      <c r="AF113" s="921">
        <v>773557</v>
      </c>
      <c r="AG113" s="919"/>
      <c r="AH113" s="919"/>
      <c r="AI113" s="919"/>
      <c r="AJ113" s="920"/>
      <c r="AK113" s="921">
        <v>679587</v>
      </c>
      <c r="AL113" s="919"/>
      <c r="AM113" s="919"/>
      <c r="AN113" s="919"/>
      <c r="AO113" s="920"/>
      <c r="AP113" s="922">
        <v>6.3</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154475</v>
      </c>
      <c r="BR113" s="817"/>
      <c r="BS113" s="817"/>
      <c r="BT113" s="817"/>
      <c r="BU113" s="817"/>
      <c r="BV113" s="817">
        <v>130332</v>
      </c>
      <c r="BW113" s="817"/>
      <c r="BX113" s="817"/>
      <c r="BY113" s="817"/>
      <c r="BZ113" s="817"/>
      <c r="CA113" s="817">
        <v>108893</v>
      </c>
      <c r="CB113" s="817"/>
      <c r="CC113" s="817"/>
      <c r="CD113" s="817"/>
      <c r="CE113" s="817"/>
      <c r="CF113" s="875">
        <v>1</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448</v>
      </c>
      <c r="DM113" s="780"/>
      <c r="DN113" s="780"/>
      <c r="DO113" s="780"/>
      <c r="DP113" s="781"/>
      <c r="DQ113" s="782" t="s">
        <v>448</v>
      </c>
      <c r="DR113" s="780"/>
      <c r="DS113" s="780"/>
      <c r="DT113" s="780"/>
      <c r="DU113" s="781"/>
      <c r="DV113" s="824" t="s">
        <v>448</v>
      </c>
      <c r="DW113" s="825"/>
      <c r="DX113" s="825"/>
      <c r="DY113" s="825"/>
      <c r="DZ113" s="826"/>
    </row>
    <row r="114" spans="1:130" s="227"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30006</v>
      </c>
      <c r="AB114" s="780"/>
      <c r="AC114" s="780"/>
      <c r="AD114" s="780"/>
      <c r="AE114" s="781"/>
      <c r="AF114" s="782">
        <v>26691</v>
      </c>
      <c r="AG114" s="780"/>
      <c r="AH114" s="780"/>
      <c r="AI114" s="780"/>
      <c r="AJ114" s="781"/>
      <c r="AK114" s="782">
        <v>23845</v>
      </c>
      <c r="AL114" s="780"/>
      <c r="AM114" s="780"/>
      <c r="AN114" s="780"/>
      <c r="AO114" s="781"/>
      <c r="AP114" s="824">
        <v>0.2</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737454</v>
      </c>
      <c r="BR114" s="817"/>
      <c r="BS114" s="817"/>
      <c r="BT114" s="817"/>
      <c r="BU114" s="817"/>
      <c r="BV114" s="817">
        <v>790678</v>
      </c>
      <c r="BW114" s="817"/>
      <c r="BX114" s="817"/>
      <c r="BY114" s="817"/>
      <c r="BZ114" s="817"/>
      <c r="CA114" s="817">
        <v>861377</v>
      </c>
      <c r="CB114" s="817"/>
      <c r="CC114" s="817"/>
      <c r="CD114" s="817"/>
      <c r="CE114" s="817"/>
      <c r="CF114" s="875">
        <v>8</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448</v>
      </c>
      <c r="DM114" s="780"/>
      <c r="DN114" s="780"/>
      <c r="DO114" s="780"/>
      <c r="DP114" s="781"/>
      <c r="DQ114" s="782" t="s">
        <v>448</v>
      </c>
      <c r="DR114" s="780"/>
      <c r="DS114" s="780"/>
      <c r="DT114" s="780"/>
      <c r="DU114" s="781"/>
      <c r="DV114" s="824" t="s">
        <v>448</v>
      </c>
      <c r="DW114" s="825"/>
      <c r="DX114" s="825"/>
      <c r="DY114" s="825"/>
      <c r="DZ114" s="826"/>
    </row>
    <row r="115" spans="1:130" s="227"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34902</v>
      </c>
      <c r="AB115" s="919"/>
      <c r="AC115" s="919"/>
      <c r="AD115" s="919"/>
      <c r="AE115" s="920"/>
      <c r="AF115" s="921">
        <v>31131</v>
      </c>
      <c r="AG115" s="919"/>
      <c r="AH115" s="919"/>
      <c r="AI115" s="919"/>
      <c r="AJ115" s="920"/>
      <c r="AK115" s="921">
        <v>33693</v>
      </c>
      <c r="AL115" s="919"/>
      <c r="AM115" s="919"/>
      <c r="AN115" s="919"/>
      <c r="AO115" s="920"/>
      <c r="AP115" s="922">
        <v>0.3</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448</v>
      </c>
      <c r="BR115" s="817"/>
      <c r="BS115" s="817"/>
      <c r="BT115" s="817"/>
      <c r="BU115" s="817"/>
      <c r="BV115" s="817" t="s">
        <v>448</v>
      </c>
      <c r="BW115" s="817"/>
      <c r="BX115" s="817"/>
      <c r="BY115" s="817"/>
      <c r="BZ115" s="817"/>
      <c r="CA115" s="817" t="s">
        <v>448</v>
      </c>
      <c r="CB115" s="817"/>
      <c r="CC115" s="817"/>
      <c r="CD115" s="817"/>
      <c r="CE115" s="817"/>
      <c r="CF115" s="875" t="s">
        <v>448</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448</v>
      </c>
      <c r="DM115" s="780"/>
      <c r="DN115" s="780"/>
      <c r="DO115" s="780"/>
      <c r="DP115" s="781"/>
      <c r="DQ115" s="782" t="s">
        <v>448</v>
      </c>
      <c r="DR115" s="780"/>
      <c r="DS115" s="780"/>
      <c r="DT115" s="780"/>
      <c r="DU115" s="781"/>
      <c r="DV115" s="824" t="s">
        <v>448</v>
      </c>
      <c r="DW115" s="825"/>
      <c r="DX115" s="825"/>
      <c r="DY115" s="825"/>
      <c r="DZ115" s="826"/>
    </row>
    <row r="116" spans="1:130" s="227"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448</v>
      </c>
      <c r="AB116" s="780"/>
      <c r="AC116" s="780"/>
      <c r="AD116" s="780"/>
      <c r="AE116" s="781"/>
      <c r="AF116" s="782" t="s">
        <v>448</v>
      </c>
      <c r="AG116" s="780"/>
      <c r="AH116" s="780"/>
      <c r="AI116" s="780"/>
      <c r="AJ116" s="781"/>
      <c r="AK116" s="782" t="s">
        <v>448</v>
      </c>
      <c r="AL116" s="780"/>
      <c r="AM116" s="780"/>
      <c r="AN116" s="780"/>
      <c r="AO116" s="781"/>
      <c r="AP116" s="824" t="s">
        <v>448</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448</v>
      </c>
      <c r="BW116" s="817"/>
      <c r="BX116" s="817"/>
      <c r="BY116" s="817"/>
      <c r="BZ116" s="817"/>
      <c r="CA116" s="817" t="s">
        <v>448</v>
      </c>
      <c r="CB116" s="817"/>
      <c r="CC116" s="817"/>
      <c r="CD116" s="817"/>
      <c r="CE116" s="817"/>
      <c r="CF116" s="875" t="s">
        <v>448</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448</v>
      </c>
      <c r="DM116" s="780"/>
      <c r="DN116" s="780"/>
      <c r="DO116" s="780"/>
      <c r="DP116" s="781"/>
      <c r="DQ116" s="782" t="s">
        <v>448</v>
      </c>
      <c r="DR116" s="780"/>
      <c r="DS116" s="780"/>
      <c r="DT116" s="780"/>
      <c r="DU116" s="781"/>
      <c r="DV116" s="824" t="s">
        <v>448</v>
      </c>
      <c r="DW116" s="825"/>
      <c r="DX116" s="825"/>
      <c r="DY116" s="825"/>
      <c r="DZ116" s="826"/>
    </row>
    <row r="117" spans="1:130" s="227"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2809700</v>
      </c>
      <c r="AB117" s="903"/>
      <c r="AC117" s="903"/>
      <c r="AD117" s="903"/>
      <c r="AE117" s="904"/>
      <c r="AF117" s="905">
        <v>2961046</v>
      </c>
      <c r="AG117" s="903"/>
      <c r="AH117" s="903"/>
      <c r="AI117" s="903"/>
      <c r="AJ117" s="904"/>
      <c r="AK117" s="905">
        <v>2995362</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465</v>
      </c>
      <c r="BR117" s="817"/>
      <c r="BS117" s="817"/>
      <c r="BT117" s="817"/>
      <c r="BU117" s="817"/>
      <c r="BV117" s="817" t="s">
        <v>466</v>
      </c>
      <c r="BW117" s="817"/>
      <c r="BX117" s="817"/>
      <c r="BY117" s="817"/>
      <c r="BZ117" s="817"/>
      <c r="CA117" s="817" t="s">
        <v>466</v>
      </c>
      <c r="CB117" s="817"/>
      <c r="CC117" s="817"/>
      <c r="CD117" s="817"/>
      <c r="CE117" s="817"/>
      <c r="CF117" s="875" t="s">
        <v>465</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468</v>
      </c>
      <c r="DH117" s="780"/>
      <c r="DI117" s="780"/>
      <c r="DJ117" s="780"/>
      <c r="DK117" s="781"/>
      <c r="DL117" s="782" t="s">
        <v>465</v>
      </c>
      <c r="DM117" s="780"/>
      <c r="DN117" s="780"/>
      <c r="DO117" s="780"/>
      <c r="DP117" s="781"/>
      <c r="DQ117" s="782" t="s">
        <v>468</v>
      </c>
      <c r="DR117" s="780"/>
      <c r="DS117" s="780"/>
      <c r="DT117" s="780"/>
      <c r="DU117" s="781"/>
      <c r="DV117" s="824" t="s">
        <v>466</v>
      </c>
      <c r="DW117" s="825"/>
      <c r="DX117" s="825"/>
      <c r="DY117" s="825"/>
      <c r="DZ117" s="826"/>
    </row>
    <row r="118" spans="1:130" s="227"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309</v>
      </c>
      <c r="AL118" s="896"/>
      <c r="AM118" s="896"/>
      <c r="AN118" s="896"/>
      <c r="AO118" s="897"/>
      <c r="AP118" s="899" t="s">
        <v>435</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466</v>
      </c>
      <c r="BR118" s="845"/>
      <c r="BS118" s="845"/>
      <c r="BT118" s="845"/>
      <c r="BU118" s="845"/>
      <c r="BV118" s="845" t="s">
        <v>465</v>
      </c>
      <c r="BW118" s="845"/>
      <c r="BX118" s="845"/>
      <c r="BY118" s="845"/>
      <c r="BZ118" s="845"/>
      <c r="CA118" s="845" t="s">
        <v>466</v>
      </c>
      <c r="CB118" s="845"/>
      <c r="CC118" s="845"/>
      <c r="CD118" s="845"/>
      <c r="CE118" s="845"/>
      <c r="CF118" s="875" t="s">
        <v>470</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472</v>
      </c>
      <c r="DH118" s="780"/>
      <c r="DI118" s="780"/>
      <c r="DJ118" s="780"/>
      <c r="DK118" s="781"/>
      <c r="DL118" s="782" t="s">
        <v>468</v>
      </c>
      <c r="DM118" s="780"/>
      <c r="DN118" s="780"/>
      <c r="DO118" s="780"/>
      <c r="DP118" s="781"/>
      <c r="DQ118" s="782" t="s">
        <v>448</v>
      </c>
      <c r="DR118" s="780"/>
      <c r="DS118" s="780"/>
      <c r="DT118" s="780"/>
      <c r="DU118" s="781"/>
      <c r="DV118" s="824" t="s">
        <v>468</v>
      </c>
      <c r="DW118" s="825"/>
      <c r="DX118" s="825"/>
      <c r="DY118" s="825"/>
      <c r="DZ118" s="826"/>
    </row>
    <row r="119" spans="1:130" s="227"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468</v>
      </c>
      <c r="AB119" s="889"/>
      <c r="AC119" s="889"/>
      <c r="AD119" s="889"/>
      <c r="AE119" s="890"/>
      <c r="AF119" s="891" t="s">
        <v>465</v>
      </c>
      <c r="AG119" s="889"/>
      <c r="AH119" s="889"/>
      <c r="AI119" s="889"/>
      <c r="AJ119" s="890"/>
      <c r="AK119" s="891" t="s">
        <v>466</v>
      </c>
      <c r="AL119" s="889"/>
      <c r="AM119" s="889"/>
      <c r="AN119" s="889"/>
      <c r="AO119" s="890"/>
      <c r="AP119" s="892" t="s">
        <v>448</v>
      </c>
      <c r="AQ119" s="893"/>
      <c r="AR119" s="893"/>
      <c r="AS119" s="893"/>
      <c r="AT119" s="894"/>
      <c r="AU119" s="934"/>
      <c r="AV119" s="935"/>
      <c r="AW119" s="935"/>
      <c r="AX119" s="935"/>
      <c r="AY119" s="935"/>
      <c r="AZ119" s="248" t="s">
        <v>188</v>
      </c>
      <c r="BA119" s="248"/>
      <c r="BB119" s="248"/>
      <c r="BC119" s="248"/>
      <c r="BD119" s="248"/>
      <c r="BE119" s="248"/>
      <c r="BF119" s="248"/>
      <c r="BG119" s="248"/>
      <c r="BH119" s="248"/>
      <c r="BI119" s="248"/>
      <c r="BJ119" s="248"/>
      <c r="BK119" s="248"/>
      <c r="BL119" s="248"/>
      <c r="BM119" s="248"/>
      <c r="BN119" s="248"/>
      <c r="BO119" s="877" t="s">
        <v>473</v>
      </c>
      <c r="BP119" s="878"/>
      <c r="BQ119" s="879">
        <v>32144357</v>
      </c>
      <c r="BR119" s="845"/>
      <c r="BS119" s="845"/>
      <c r="BT119" s="845"/>
      <c r="BU119" s="845"/>
      <c r="BV119" s="845">
        <v>30986496</v>
      </c>
      <c r="BW119" s="845"/>
      <c r="BX119" s="845"/>
      <c r="BY119" s="845"/>
      <c r="BZ119" s="845"/>
      <c r="CA119" s="845">
        <v>27677262</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759672</v>
      </c>
      <c r="DH119" s="764"/>
      <c r="DI119" s="764"/>
      <c r="DJ119" s="764"/>
      <c r="DK119" s="765"/>
      <c r="DL119" s="766">
        <v>1037765</v>
      </c>
      <c r="DM119" s="764"/>
      <c r="DN119" s="764"/>
      <c r="DO119" s="764"/>
      <c r="DP119" s="765"/>
      <c r="DQ119" s="766">
        <v>877216</v>
      </c>
      <c r="DR119" s="764"/>
      <c r="DS119" s="764"/>
      <c r="DT119" s="764"/>
      <c r="DU119" s="765"/>
      <c r="DV119" s="848">
        <v>8.1999999999999993</v>
      </c>
      <c r="DW119" s="849"/>
      <c r="DX119" s="849"/>
      <c r="DY119" s="849"/>
      <c r="DZ119" s="850"/>
    </row>
    <row r="120" spans="1:130" s="227"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466</v>
      </c>
      <c r="AB120" s="780"/>
      <c r="AC120" s="780"/>
      <c r="AD120" s="780"/>
      <c r="AE120" s="781"/>
      <c r="AF120" s="782" t="s">
        <v>466</v>
      </c>
      <c r="AG120" s="780"/>
      <c r="AH120" s="780"/>
      <c r="AI120" s="780"/>
      <c r="AJ120" s="781"/>
      <c r="AK120" s="782" t="s">
        <v>466</v>
      </c>
      <c r="AL120" s="780"/>
      <c r="AM120" s="780"/>
      <c r="AN120" s="780"/>
      <c r="AO120" s="781"/>
      <c r="AP120" s="824" t="s">
        <v>470</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8761507</v>
      </c>
      <c r="BR120" s="842"/>
      <c r="BS120" s="842"/>
      <c r="BT120" s="842"/>
      <c r="BU120" s="842"/>
      <c r="BV120" s="842">
        <v>9682799</v>
      </c>
      <c r="BW120" s="842"/>
      <c r="BX120" s="842"/>
      <c r="BY120" s="842"/>
      <c r="BZ120" s="842"/>
      <c r="CA120" s="842">
        <v>10197137</v>
      </c>
      <c r="CB120" s="842"/>
      <c r="CC120" s="842"/>
      <c r="CD120" s="842"/>
      <c r="CE120" s="842"/>
      <c r="CF120" s="866">
        <v>94.9</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10176272</v>
      </c>
      <c r="DH120" s="842"/>
      <c r="DI120" s="842"/>
      <c r="DJ120" s="842"/>
      <c r="DK120" s="842"/>
      <c r="DL120" s="842">
        <v>9118004</v>
      </c>
      <c r="DM120" s="842"/>
      <c r="DN120" s="842"/>
      <c r="DO120" s="842"/>
      <c r="DP120" s="842"/>
      <c r="DQ120" s="842">
        <v>7298455</v>
      </c>
      <c r="DR120" s="842"/>
      <c r="DS120" s="842"/>
      <c r="DT120" s="842"/>
      <c r="DU120" s="842"/>
      <c r="DV120" s="843">
        <v>68</v>
      </c>
      <c r="DW120" s="843"/>
      <c r="DX120" s="843"/>
      <c r="DY120" s="843"/>
      <c r="DZ120" s="844"/>
    </row>
    <row r="121" spans="1:130" s="227"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468</v>
      </c>
      <c r="AB121" s="780"/>
      <c r="AC121" s="780"/>
      <c r="AD121" s="780"/>
      <c r="AE121" s="781"/>
      <c r="AF121" s="782" t="s">
        <v>472</v>
      </c>
      <c r="AG121" s="780"/>
      <c r="AH121" s="780"/>
      <c r="AI121" s="780"/>
      <c r="AJ121" s="781"/>
      <c r="AK121" s="782" t="s">
        <v>448</v>
      </c>
      <c r="AL121" s="780"/>
      <c r="AM121" s="780"/>
      <c r="AN121" s="780"/>
      <c r="AO121" s="781"/>
      <c r="AP121" s="824" t="s">
        <v>480</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560355</v>
      </c>
      <c r="BR121" s="817"/>
      <c r="BS121" s="817"/>
      <c r="BT121" s="817"/>
      <c r="BU121" s="817"/>
      <c r="BV121" s="817">
        <v>776560</v>
      </c>
      <c r="BW121" s="817"/>
      <c r="BX121" s="817"/>
      <c r="BY121" s="817"/>
      <c r="BZ121" s="817"/>
      <c r="CA121" s="817">
        <v>627018</v>
      </c>
      <c r="CB121" s="817"/>
      <c r="CC121" s="817"/>
      <c r="CD121" s="817"/>
      <c r="CE121" s="817"/>
      <c r="CF121" s="875">
        <v>5.8</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272892</v>
      </c>
      <c r="DH121" s="817"/>
      <c r="DI121" s="817"/>
      <c r="DJ121" s="817"/>
      <c r="DK121" s="817"/>
      <c r="DL121" s="817">
        <v>241410</v>
      </c>
      <c r="DM121" s="817"/>
      <c r="DN121" s="817"/>
      <c r="DO121" s="817"/>
      <c r="DP121" s="817"/>
      <c r="DQ121" s="817">
        <v>243503</v>
      </c>
      <c r="DR121" s="817"/>
      <c r="DS121" s="817"/>
      <c r="DT121" s="817"/>
      <c r="DU121" s="817"/>
      <c r="DV121" s="794">
        <v>2.2999999999999998</v>
      </c>
      <c r="DW121" s="794"/>
      <c r="DX121" s="794"/>
      <c r="DY121" s="794"/>
      <c r="DZ121" s="795"/>
    </row>
    <row r="122" spans="1:130" s="227"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466</v>
      </c>
      <c r="AB122" s="780"/>
      <c r="AC122" s="780"/>
      <c r="AD122" s="780"/>
      <c r="AE122" s="781"/>
      <c r="AF122" s="782" t="s">
        <v>472</v>
      </c>
      <c r="AG122" s="780"/>
      <c r="AH122" s="780"/>
      <c r="AI122" s="780"/>
      <c r="AJ122" s="781"/>
      <c r="AK122" s="782" t="s">
        <v>466</v>
      </c>
      <c r="AL122" s="780"/>
      <c r="AM122" s="780"/>
      <c r="AN122" s="780"/>
      <c r="AO122" s="781"/>
      <c r="AP122" s="824" t="s">
        <v>466</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21565398</v>
      </c>
      <c r="BR122" s="845"/>
      <c r="BS122" s="845"/>
      <c r="BT122" s="845"/>
      <c r="BU122" s="845"/>
      <c r="BV122" s="845">
        <v>20686589</v>
      </c>
      <c r="BW122" s="845"/>
      <c r="BX122" s="845"/>
      <c r="BY122" s="845"/>
      <c r="BZ122" s="845"/>
      <c r="CA122" s="845">
        <v>19552324</v>
      </c>
      <c r="CB122" s="845"/>
      <c r="CC122" s="845"/>
      <c r="CD122" s="845"/>
      <c r="CE122" s="845"/>
      <c r="CF122" s="846">
        <v>182.1</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109379</v>
      </c>
      <c r="DH122" s="817"/>
      <c r="DI122" s="817"/>
      <c r="DJ122" s="817"/>
      <c r="DK122" s="817"/>
      <c r="DL122" s="817">
        <v>268608</v>
      </c>
      <c r="DM122" s="817"/>
      <c r="DN122" s="817"/>
      <c r="DO122" s="817"/>
      <c r="DP122" s="817"/>
      <c r="DQ122" s="817">
        <v>19519</v>
      </c>
      <c r="DR122" s="817"/>
      <c r="DS122" s="817"/>
      <c r="DT122" s="817"/>
      <c r="DU122" s="817"/>
      <c r="DV122" s="794">
        <v>0.2</v>
      </c>
      <c r="DW122" s="794"/>
      <c r="DX122" s="794"/>
      <c r="DY122" s="794"/>
      <c r="DZ122" s="795"/>
    </row>
    <row r="123" spans="1:130" s="227"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468</v>
      </c>
      <c r="AG123" s="780"/>
      <c r="AH123" s="780"/>
      <c r="AI123" s="780"/>
      <c r="AJ123" s="781"/>
      <c r="AK123" s="782" t="s">
        <v>466</v>
      </c>
      <c r="AL123" s="780"/>
      <c r="AM123" s="780"/>
      <c r="AN123" s="780"/>
      <c r="AO123" s="781"/>
      <c r="AP123" s="824" t="s">
        <v>448</v>
      </c>
      <c r="AQ123" s="825"/>
      <c r="AR123" s="825"/>
      <c r="AS123" s="825"/>
      <c r="AT123" s="826"/>
      <c r="AU123" s="886"/>
      <c r="AV123" s="887"/>
      <c r="AW123" s="887"/>
      <c r="AX123" s="887"/>
      <c r="AY123" s="887"/>
      <c r="AZ123" s="248" t="s">
        <v>188</v>
      </c>
      <c r="BA123" s="248"/>
      <c r="BB123" s="248"/>
      <c r="BC123" s="248"/>
      <c r="BD123" s="248"/>
      <c r="BE123" s="248"/>
      <c r="BF123" s="248"/>
      <c r="BG123" s="248"/>
      <c r="BH123" s="248"/>
      <c r="BI123" s="248"/>
      <c r="BJ123" s="248"/>
      <c r="BK123" s="248"/>
      <c r="BL123" s="248"/>
      <c r="BM123" s="248"/>
      <c r="BN123" s="248"/>
      <c r="BO123" s="877" t="s">
        <v>485</v>
      </c>
      <c r="BP123" s="878"/>
      <c r="BQ123" s="832">
        <v>30887260</v>
      </c>
      <c r="BR123" s="833"/>
      <c r="BS123" s="833"/>
      <c r="BT123" s="833"/>
      <c r="BU123" s="833"/>
      <c r="BV123" s="833">
        <v>31145948</v>
      </c>
      <c r="BW123" s="833"/>
      <c r="BX123" s="833"/>
      <c r="BY123" s="833"/>
      <c r="BZ123" s="833"/>
      <c r="CA123" s="833">
        <v>30376479</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472</v>
      </c>
      <c r="DH123" s="780"/>
      <c r="DI123" s="780"/>
      <c r="DJ123" s="780"/>
      <c r="DK123" s="781"/>
      <c r="DL123" s="782" t="s">
        <v>448</v>
      </c>
      <c r="DM123" s="780"/>
      <c r="DN123" s="780"/>
      <c r="DO123" s="780"/>
      <c r="DP123" s="781"/>
      <c r="DQ123" s="782" t="s">
        <v>480</v>
      </c>
      <c r="DR123" s="780"/>
      <c r="DS123" s="780"/>
      <c r="DT123" s="780"/>
      <c r="DU123" s="781"/>
      <c r="DV123" s="824" t="s">
        <v>466</v>
      </c>
      <c r="DW123" s="825"/>
      <c r="DX123" s="825"/>
      <c r="DY123" s="825"/>
      <c r="DZ123" s="826"/>
    </row>
    <row r="124" spans="1:130" s="227"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448</v>
      </c>
      <c r="AB124" s="780"/>
      <c r="AC124" s="780"/>
      <c r="AD124" s="780"/>
      <c r="AE124" s="781"/>
      <c r="AF124" s="782" t="s">
        <v>466</v>
      </c>
      <c r="AG124" s="780"/>
      <c r="AH124" s="780"/>
      <c r="AI124" s="780"/>
      <c r="AJ124" s="781"/>
      <c r="AK124" s="782" t="s">
        <v>466</v>
      </c>
      <c r="AL124" s="780"/>
      <c r="AM124" s="780"/>
      <c r="AN124" s="780"/>
      <c r="AO124" s="781"/>
      <c r="AP124" s="824" t="s">
        <v>468</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12.1</v>
      </c>
      <c r="BR124" s="831"/>
      <c r="BS124" s="831"/>
      <c r="BT124" s="831"/>
      <c r="BU124" s="831"/>
      <c r="BV124" s="831" t="s">
        <v>448</v>
      </c>
      <c r="BW124" s="831"/>
      <c r="BX124" s="831"/>
      <c r="BY124" s="831"/>
      <c r="BZ124" s="831"/>
      <c r="CA124" s="831" t="s">
        <v>468</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472</v>
      </c>
      <c r="DH124" s="764"/>
      <c r="DI124" s="764"/>
      <c r="DJ124" s="764"/>
      <c r="DK124" s="765"/>
      <c r="DL124" s="766" t="s">
        <v>472</v>
      </c>
      <c r="DM124" s="764"/>
      <c r="DN124" s="764"/>
      <c r="DO124" s="764"/>
      <c r="DP124" s="765"/>
      <c r="DQ124" s="766" t="s">
        <v>472</v>
      </c>
      <c r="DR124" s="764"/>
      <c r="DS124" s="764"/>
      <c r="DT124" s="764"/>
      <c r="DU124" s="765"/>
      <c r="DV124" s="848" t="s">
        <v>472</v>
      </c>
      <c r="DW124" s="849"/>
      <c r="DX124" s="849"/>
      <c r="DY124" s="849"/>
      <c r="DZ124" s="850"/>
    </row>
    <row r="125" spans="1:130" s="227"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472</v>
      </c>
      <c r="AB125" s="780"/>
      <c r="AC125" s="780"/>
      <c r="AD125" s="780"/>
      <c r="AE125" s="781"/>
      <c r="AF125" s="782" t="s">
        <v>472</v>
      </c>
      <c r="AG125" s="780"/>
      <c r="AH125" s="780"/>
      <c r="AI125" s="780"/>
      <c r="AJ125" s="781"/>
      <c r="AK125" s="782" t="s">
        <v>472</v>
      </c>
      <c r="AL125" s="780"/>
      <c r="AM125" s="780"/>
      <c r="AN125" s="780"/>
      <c r="AO125" s="781"/>
      <c r="AP125" s="824" t="s">
        <v>472</v>
      </c>
      <c r="AQ125" s="825"/>
      <c r="AR125" s="825"/>
      <c r="AS125" s="825"/>
      <c r="AT125" s="82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472</v>
      </c>
      <c r="DH125" s="842"/>
      <c r="DI125" s="842"/>
      <c r="DJ125" s="842"/>
      <c r="DK125" s="842"/>
      <c r="DL125" s="842" t="s">
        <v>472</v>
      </c>
      <c r="DM125" s="842"/>
      <c r="DN125" s="842"/>
      <c r="DO125" s="842"/>
      <c r="DP125" s="842"/>
      <c r="DQ125" s="842" t="s">
        <v>472</v>
      </c>
      <c r="DR125" s="842"/>
      <c r="DS125" s="842"/>
      <c r="DT125" s="842"/>
      <c r="DU125" s="842"/>
      <c r="DV125" s="843" t="s">
        <v>472</v>
      </c>
      <c r="DW125" s="843"/>
      <c r="DX125" s="843"/>
      <c r="DY125" s="843"/>
      <c r="DZ125" s="844"/>
    </row>
    <row r="126" spans="1:130" s="227"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472</v>
      </c>
      <c r="AB126" s="780"/>
      <c r="AC126" s="780"/>
      <c r="AD126" s="780"/>
      <c r="AE126" s="781"/>
      <c r="AF126" s="782" t="s">
        <v>472</v>
      </c>
      <c r="AG126" s="780"/>
      <c r="AH126" s="780"/>
      <c r="AI126" s="780"/>
      <c r="AJ126" s="781"/>
      <c r="AK126" s="782" t="s">
        <v>472</v>
      </c>
      <c r="AL126" s="780"/>
      <c r="AM126" s="780"/>
      <c r="AN126" s="780"/>
      <c r="AO126" s="781"/>
      <c r="AP126" s="824" t="s">
        <v>472</v>
      </c>
      <c r="AQ126" s="825"/>
      <c r="AR126" s="825"/>
      <c r="AS126" s="825"/>
      <c r="AT126" s="826"/>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472</v>
      </c>
      <c r="DH126" s="817"/>
      <c r="DI126" s="817"/>
      <c r="DJ126" s="817"/>
      <c r="DK126" s="817"/>
      <c r="DL126" s="817" t="s">
        <v>472</v>
      </c>
      <c r="DM126" s="817"/>
      <c r="DN126" s="817"/>
      <c r="DO126" s="817"/>
      <c r="DP126" s="817"/>
      <c r="DQ126" s="817" t="s">
        <v>472</v>
      </c>
      <c r="DR126" s="817"/>
      <c r="DS126" s="817"/>
      <c r="DT126" s="817"/>
      <c r="DU126" s="817"/>
      <c r="DV126" s="794" t="s">
        <v>472</v>
      </c>
      <c r="DW126" s="794"/>
      <c r="DX126" s="794"/>
      <c r="DY126" s="794"/>
      <c r="DZ126" s="795"/>
    </row>
    <row r="127" spans="1:130" s="227"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34902</v>
      </c>
      <c r="AB127" s="780"/>
      <c r="AC127" s="780"/>
      <c r="AD127" s="780"/>
      <c r="AE127" s="781"/>
      <c r="AF127" s="782">
        <v>31131</v>
      </c>
      <c r="AG127" s="780"/>
      <c r="AH127" s="780"/>
      <c r="AI127" s="780"/>
      <c r="AJ127" s="781"/>
      <c r="AK127" s="782">
        <v>33693</v>
      </c>
      <c r="AL127" s="780"/>
      <c r="AM127" s="780"/>
      <c r="AN127" s="780"/>
      <c r="AO127" s="781"/>
      <c r="AP127" s="824">
        <v>0.3</v>
      </c>
      <c r="AQ127" s="825"/>
      <c r="AR127" s="825"/>
      <c r="AS127" s="825"/>
      <c r="AT127" s="826"/>
      <c r="AU127" s="229"/>
      <c r="AV127" s="229"/>
      <c r="AW127" s="229"/>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29"/>
      <c r="CB127" s="229"/>
      <c r="CC127" s="229"/>
      <c r="CD127" s="252"/>
      <c r="CE127" s="252"/>
      <c r="CF127" s="252"/>
      <c r="CG127" s="229"/>
      <c r="CH127" s="229"/>
      <c r="CI127" s="229"/>
      <c r="CJ127" s="251"/>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472</v>
      </c>
      <c r="DH127" s="817"/>
      <c r="DI127" s="817"/>
      <c r="DJ127" s="817"/>
      <c r="DK127" s="817"/>
      <c r="DL127" s="817" t="s">
        <v>472</v>
      </c>
      <c r="DM127" s="817"/>
      <c r="DN127" s="817"/>
      <c r="DO127" s="817"/>
      <c r="DP127" s="817"/>
      <c r="DQ127" s="817" t="s">
        <v>468</v>
      </c>
      <c r="DR127" s="817"/>
      <c r="DS127" s="817"/>
      <c r="DT127" s="817"/>
      <c r="DU127" s="817"/>
      <c r="DV127" s="794" t="s">
        <v>472</v>
      </c>
      <c r="DW127" s="794"/>
      <c r="DX127" s="794"/>
      <c r="DY127" s="794"/>
      <c r="DZ127" s="795"/>
    </row>
    <row r="128" spans="1:130" s="227" customFormat="1" ht="26.25" customHeight="1" thickBot="1" x14ac:dyDescent="0.25">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t="s">
        <v>468</v>
      </c>
      <c r="AB128" s="801"/>
      <c r="AC128" s="801"/>
      <c r="AD128" s="801"/>
      <c r="AE128" s="802"/>
      <c r="AF128" s="803" t="s">
        <v>472</v>
      </c>
      <c r="AG128" s="801"/>
      <c r="AH128" s="801"/>
      <c r="AI128" s="801"/>
      <c r="AJ128" s="802"/>
      <c r="AK128" s="803">
        <v>455</v>
      </c>
      <c r="AL128" s="801"/>
      <c r="AM128" s="801"/>
      <c r="AN128" s="801"/>
      <c r="AO128" s="802"/>
      <c r="AP128" s="804"/>
      <c r="AQ128" s="805"/>
      <c r="AR128" s="805"/>
      <c r="AS128" s="805"/>
      <c r="AT128" s="806"/>
      <c r="AU128" s="229"/>
      <c r="AV128" s="229"/>
      <c r="AW128" s="229"/>
      <c r="AX128" s="807" t="s">
        <v>500</v>
      </c>
      <c r="AY128" s="808"/>
      <c r="AZ128" s="808"/>
      <c r="BA128" s="808"/>
      <c r="BB128" s="808"/>
      <c r="BC128" s="808"/>
      <c r="BD128" s="808"/>
      <c r="BE128" s="809"/>
      <c r="BF128" s="786" t="s">
        <v>130</v>
      </c>
      <c r="BG128" s="787"/>
      <c r="BH128" s="787"/>
      <c r="BI128" s="787"/>
      <c r="BJ128" s="787"/>
      <c r="BK128" s="787"/>
      <c r="BL128" s="810"/>
      <c r="BM128" s="786">
        <v>12.96</v>
      </c>
      <c r="BN128" s="787"/>
      <c r="BO128" s="787"/>
      <c r="BP128" s="787"/>
      <c r="BQ128" s="787"/>
      <c r="BR128" s="787"/>
      <c r="BS128" s="810"/>
      <c r="BT128" s="786">
        <v>20</v>
      </c>
      <c r="BU128" s="787"/>
      <c r="BV128" s="787"/>
      <c r="BW128" s="787"/>
      <c r="BX128" s="787"/>
      <c r="BY128" s="787"/>
      <c r="BZ128" s="788"/>
      <c r="CA128" s="252"/>
      <c r="CB128" s="252"/>
      <c r="CC128" s="252"/>
      <c r="CD128" s="252"/>
      <c r="CE128" s="252"/>
      <c r="CF128" s="252"/>
      <c r="CG128" s="229"/>
      <c r="CH128" s="229"/>
      <c r="CI128" s="229"/>
      <c r="CJ128" s="251"/>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27"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12459629</v>
      </c>
      <c r="AB129" s="780"/>
      <c r="AC129" s="780"/>
      <c r="AD129" s="780"/>
      <c r="AE129" s="781"/>
      <c r="AF129" s="782">
        <v>13104072</v>
      </c>
      <c r="AG129" s="780"/>
      <c r="AH129" s="780"/>
      <c r="AI129" s="780"/>
      <c r="AJ129" s="781"/>
      <c r="AK129" s="782">
        <v>12868489</v>
      </c>
      <c r="AL129" s="780"/>
      <c r="AM129" s="780"/>
      <c r="AN129" s="780"/>
      <c r="AO129" s="781"/>
      <c r="AP129" s="783"/>
      <c r="AQ129" s="784"/>
      <c r="AR129" s="784"/>
      <c r="AS129" s="784"/>
      <c r="AT129" s="785"/>
      <c r="AU129" s="230"/>
      <c r="AV129" s="230"/>
      <c r="AW129" s="230"/>
      <c r="AX129" s="751" t="s">
        <v>503</v>
      </c>
      <c r="AY129" s="752"/>
      <c r="AZ129" s="752"/>
      <c r="BA129" s="752"/>
      <c r="BB129" s="752"/>
      <c r="BC129" s="752"/>
      <c r="BD129" s="752"/>
      <c r="BE129" s="753"/>
      <c r="BF129" s="770" t="s">
        <v>130</v>
      </c>
      <c r="BG129" s="771"/>
      <c r="BH129" s="771"/>
      <c r="BI129" s="771"/>
      <c r="BJ129" s="771"/>
      <c r="BK129" s="771"/>
      <c r="BL129" s="772"/>
      <c r="BM129" s="770">
        <v>17.96</v>
      </c>
      <c r="BN129" s="771"/>
      <c r="BO129" s="771"/>
      <c r="BP129" s="771"/>
      <c r="BQ129" s="771"/>
      <c r="BR129" s="771"/>
      <c r="BS129" s="772"/>
      <c r="BT129" s="770">
        <v>30</v>
      </c>
      <c r="BU129" s="771"/>
      <c r="BV129" s="771"/>
      <c r="BW129" s="771"/>
      <c r="BX129" s="771"/>
      <c r="BY129" s="771"/>
      <c r="BZ129" s="77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2078904</v>
      </c>
      <c r="AB130" s="780"/>
      <c r="AC130" s="780"/>
      <c r="AD130" s="780"/>
      <c r="AE130" s="781"/>
      <c r="AF130" s="782">
        <v>2110615</v>
      </c>
      <c r="AG130" s="780"/>
      <c r="AH130" s="780"/>
      <c r="AI130" s="780"/>
      <c r="AJ130" s="781"/>
      <c r="AK130" s="782">
        <v>2128834</v>
      </c>
      <c r="AL130" s="780"/>
      <c r="AM130" s="780"/>
      <c r="AN130" s="780"/>
      <c r="AO130" s="781"/>
      <c r="AP130" s="783"/>
      <c r="AQ130" s="784"/>
      <c r="AR130" s="784"/>
      <c r="AS130" s="784"/>
      <c r="AT130" s="785"/>
      <c r="AU130" s="230"/>
      <c r="AV130" s="230"/>
      <c r="AW130" s="230"/>
      <c r="AX130" s="751" t="s">
        <v>506</v>
      </c>
      <c r="AY130" s="752"/>
      <c r="AZ130" s="752"/>
      <c r="BA130" s="752"/>
      <c r="BB130" s="752"/>
      <c r="BC130" s="752"/>
      <c r="BD130" s="752"/>
      <c r="BE130" s="753"/>
      <c r="BF130" s="754">
        <v>7.6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10380725</v>
      </c>
      <c r="AB131" s="764"/>
      <c r="AC131" s="764"/>
      <c r="AD131" s="764"/>
      <c r="AE131" s="765"/>
      <c r="AF131" s="766">
        <v>10993457</v>
      </c>
      <c r="AG131" s="764"/>
      <c r="AH131" s="764"/>
      <c r="AI131" s="764"/>
      <c r="AJ131" s="765"/>
      <c r="AK131" s="766">
        <v>10739655</v>
      </c>
      <c r="AL131" s="764"/>
      <c r="AM131" s="764"/>
      <c r="AN131" s="764"/>
      <c r="AO131" s="765"/>
      <c r="AP131" s="767"/>
      <c r="AQ131" s="768"/>
      <c r="AR131" s="768"/>
      <c r="AS131" s="768"/>
      <c r="AT131" s="769"/>
      <c r="AU131" s="230"/>
      <c r="AV131" s="230"/>
      <c r="AW131" s="230"/>
      <c r="AX131" s="729" t="s">
        <v>508</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7.0399321820000003</v>
      </c>
      <c r="AB132" s="745"/>
      <c r="AC132" s="745"/>
      <c r="AD132" s="745"/>
      <c r="AE132" s="746"/>
      <c r="AF132" s="747">
        <v>7.7357922989999999</v>
      </c>
      <c r="AG132" s="745"/>
      <c r="AH132" s="745"/>
      <c r="AI132" s="745"/>
      <c r="AJ132" s="746"/>
      <c r="AK132" s="747">
        <v>8.0642534609999998</v>
      </c>
      <c r="AL132" s="745"/>
      <c r="AM132" s="745"/>
      <c r="AN132" s="745"/>
      <c r="AO132" s="746"/>
      <c r="AP132" s="748"/>
      <c r="AQ132" s="749"/>
      <c r="AR132" s="749"/>
      <c r="AS132" s="749"/>
      <c r="AT132" s="750"/>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7.1</v>
      </c>
      <c r="AB133" s="724"/>
      <c r="AC133" s="724"/>
      <c r="AD133" s="724"/>
      <c r="AE133" s="725"/>
      <c r="AF133" s="723">
        <v>7.2</v>
      </c>
      <c r="AG133" s="724"/>
      <c r="AH133" s="724"/>
      <c r="AI133" s="724"/>
      <c r="AJ133" s="725"/>
      <c r="AK133" s="723">
        <v>7.6</v>
      </c>
      <c r="AL133" s="724"/>
      <c r="AM133" s="724"/>
      <c r="AN133" s="724"/>
      <c r="AO133" s="725"/>
      <c r="AP133" s="726"/>
      <c r="AQ133" s="727"/>
      <c r="AR133" s="727"/>
      <c r="AS133" s="727"/>
      <c r="AT133" s="728"/>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x14ac:dyDescent="0.2">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 hidden="1" x14ac:dyDescent="0.2">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uXt/cUrYaOU9OX7dTpiY4jf9JbYR5feZ6TupsDlo4RnivlG5M3Q+4AJDSg30YF9XFS0fkNwd6POCHVxUI877BQ==" saltValue="1UTYeBb/KIvosT/bcC+n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Y29" sqref="AY29"/>
    </sheetView>
  </sheetViews>
  <sheetFormatPr defaultColWidth="0" defaultRowHeight="13.5" customHeight="1" zeroHeight="1" x14ac:dyDescent="0.2"/>
  <cols>
    <col min="1" max="120" width="2.7265625" style="257" customWidth="1"/>
    <col min="121" max="121" width="0" style="256" hidden="1" customWidth="1"/>
    <col min="122" max="16384" width="9" style="256" hidden="1"/>
  </cols>
  <sheetData>
    <row r="1" spans="1:120" ht="13" x14ac:dyDescent="0.2">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6"/>
    </row>
    <row r="17" spans="119:120" ht="13" x14ac:dyDescent="0.2">
      <c r="DP17" s="256"/>
    </row>
    <row r="18" spans="119:120" ht="13" x14ac:dyDescent="0.2"/>
    <row r="19" spans="119:120" ht="13" x14ac:dyDescent="0.2"/>
    <row r="20" spans="119:120" ht="13" x14ac:dyDescent="0.2">
      <c r="DO20" s="256"/>
      <c r="DP20" s="256"/>
    </row>
    <row r="21" spans="119:120" ht="13" x14ac:dyDescent="0.2">
      <c r="DP21" s="256"/>
    </row>
    <row r="22" spans="119:120" ht="13" x14ac:dyDescent="0.2"/>
    <row r="23" spans="119:120" ht="13" x14ac:dyDescent="0.2">
      <c r="DO23" s="256"/>
      <c r="DP23" s="256"/>
    </row>
    <row r="24" spans="119:120" ht="13" x14ac:dyDescent="0.2">
      <c r="DP24" s="256"/>
    </row>
    <row r="25" spans="119:120" ht="13" x14ac:dyDescent="0.2">
      <c r="DP25" s="256"/>
    </row>
    <row r="26" spans="119:120" ht="13" x14ac:dyDescent="0.2">
      <c r="DO26" s="256"/>
      <c r="DP26" s="256"/>
    </row>
    <row r="27" spans="119:120" ht="13" x14ac:dyDescent="0.2"/>
    <row r="28" spans="119:120" ht="13" x14ac:dyDescent="0.2">
      <c r="DO28" s="256"/>
      <c r="DP28" s="256"/>
    </row>
    <row r="29" spans="119:120" ht="13" x14ac:dyDescent="0.2">
      <c r="DP29" s="256"/>
    </row>
    <row r="30" spans="119:120" ht="13" x14ac:dyDescent="0.2"/>
    <row r="31" spans="119:120" ht="13" x14ac:dyDescent="0.2">
      <c r="DO31" s="256"/>
      <c r="DP31" s="256"/>
    </row>
    <row r="32" spans="119:120" ht="13" x14ac:dyDescent="0.2"/>
    <row r="33" spans="98:120" ht="13" x14ac:dyDescent="0.2">
      <c r="DO33" s="256"/>
      <c r="DP33" s="256"/>
    </row>
    <row r="34" spans="98:120" ht="13" x14ac:dyDescent="0.2">
      <c r="DM34" s="256"/>
    </row>
    <row r="35" spans="98:120" ht="13" x14ac:dyDescent="0.2">
      <c r="CT35" s="256"/>
      <c r="CU35" s="256"/>
      <c r="CV35" s="256"/>
      <c r="CY35" s="256"/>
      <c r="CZ35" s="256"/>
      <c r="DA35" s="256"/>
      <c r="DD35" s="256"/>
      <c r="DE35" s="256"/>
      <c r="DF35" s="256"/>
      <c r="DI35" s="256"/>
      <c r="DJ35" s="256"/>
      <c r="DK35" s="256"/>
      <c r="DM35" s="256"/>
      <c r="DN35" s="256"/>
      <c r="DO35" s="256"/>
      <c r="DP35" s="256"/>
    </row>
    <row r="36" spans="98:120" ht="13" x14ac:dyDescent="0.2"/>
    <row r="37" spans="98:120" ht="13" x14ac:dyDescent="0.2">
      <c r="CW37" s="256"/>
      <c r="DB37" s="256"/>
      <c r="DG37" s="256"/>
      <c r="DL37" s="256"/>
      <c r="DP37" s="256"/>
    </row>
    <row r="38" spans="98:120" ht="13" x14ac:dyDescent="0.2">
      <c r="CT38" s="256"/>
      <c r="CU38" s="256"/>
      <c r="CV38" s="256"/>
      <c r="CW38" s="256"/>
      <c r="CY38" s="256"/>
      <c r="CZ38" s="256"/>
      <c r="DA38" s="256"/>
      <c r="DB38" s="256"/>
      <c r="DD38" s="256"/>
      <c r="DE38" s="256"/>
      <c r="DF38" s="256"/>
      <c r="DG38" s="256"/>
      <c r="DI38" s="256"/>
      <c r="DJ38" s="256"/>
      <c r="DK38" s="256"/>
      <c r="DL38" s="256"/>
      <c r="DN38" s="256"/>
      <c r="DO38" s="256"/>
      <c r="DP38" s="25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6"/>
      <c r="DO49" s="256"/>
      <c r="DP49" s="25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6"/>
      <c r="CS63" s="256"/>
      <c r="CX63" s="256"/>
      <c r="DC63" s="256"/>
      <c r="DH63" s="256"/>
    </row>
    <row r="64" spans="22:120" ht="13" x14ac:dyDescent="0.2">
      <c r="V64" s="256"/>
    </row>
    <row r="65" spans="15:120" ht="13" x14ac:dyDescent="0.2">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ht="13" x14ac:dyDescent="0.2">
      <c r="Q66" s="256"/>
      <c r="S66" s="256"/>
      <c r="U66" s="256"/>
      <c r="DM66" s="256"/>
    </row>
    <row r="67" spans="15:120" ht="13" x14ac:dyDescent="0.2">
      <c r="O67" s="256"/>
      <c r="P67" s="256"/>
      <c r="R67" s="256"/>
      <c r="T67" s="256"/>
      <c r="Y67" s="256"/>
      <c r="CT67" s="256"/>
      <c r="CV67" s="256"/>
      <c r="CW67" s="256"/>
      <c r="CY67" s="256"/>
      <c r="DA67" s="256"/>
      <c r="DB67" s="256"/>
      <c r="DD67" s="256"/>
      <c r="DF67" s="256"/>
      <c r="DG67" s="256"/>
      <c r="DI67" s="256"/>
      <c r="DK67" s="256"/>
      <c r="DL67" s="256"/>
      <c r="DN67" s="256"/>
      <c r="DO67" s="256"/>
      <c r="DP67" s="256"/>
    </row>
    <row r="68" spans="15:120" ht="13" x14ac:dyDescent="0.2"/>
    <row r="69" spans="15:120" ht="13" x14ac:dyDescent="0.2"/>
    <row r="70" spans="15:120" ht="13" x14ac:dyDescent="0.2"/>
    <row r="71" spans="15:120" ht="13" x14ac:dyDescent="0.2"/>
    <row r="72" spans="15:120" ht="13" x14ac:dyDescent="0.2">
      <c r="DP72" s="256"/>
    </row>
    <row r="73" spans="15:120" ht="13" x14ac:dyDescent="0.2">
      <c r="DP73" s="25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6"/>
      <c r="CX96" s="256"/>
      <c r="DC96" s="256"/>
      <c r="DH96" s="256"/>
    </row>
    <row r="97" spans="24:120" ht="13" x14ac:dyDescent="0.2">
      <c r="CS97" s="256"/>
      <c r="CX97" s="256"/>
      <c r="DC97" s="256"/>
      <c r="DH97" s="256"/>
      <c r="DP97" s="257" t="s">
        <v>512</v>
      </c>
    </row>
    <row r="98" spans="24:120" ht="13" hidden="1" x14ac:dyDescent="0.2">
      <c r="CS98" s="256"/>
      <c r="CX98" s="256"/>
      <c r="DC98" s="256"/>
      <c r="DH98" s="256"/>
    </row>
    <row r="99" spans="24:120" ht="13" hidden="1" x14ac:dyDescent="0.2">
      <c r="CS99" s="256"/>
      <c r="CX99" s="256"/>
      <c r="DC99" s="256"/>
      <c r="DH99" s="256"/>
    </row>
    <row r="101" spans="24:120" ht="12" hidden="1" customHeight="1" x14ac:dyDescent="0.2">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x14ac:dyDescent="0.2">
      <c r="CU102" s="256"/>
      <c r="CZ102" s="256"/>
      <c r="DE102" s="256"/>
      <c r="DJ102" s="256"/>
      <c r="DM102" s="256"/>
    </row>
    <row r="103" spans="24:120" ht="13" hidden="1" x14ac:dyDescent="0.2">
      <c r="CT103" s="256"/>
      <c r="CV103" s="256"/>
      <c r="CW103" s="256"/>
      <c r="CY103" s="256"/>
      <c r="DA103" s="256"/>
      <c r="DB103" s="256"/>
      <c r="DD103" s="256"/>
      <c r="DF103" s="256"/>
      <c r="DG103" s="256"/>
      <c r="DI103" s="256"/>
      <c r="DK103" s="256"/>
      <c r="DL103" s="256"/>
      <c r="DM103" s="256"/>
      <c r="DN103" s="256"/>
      <c r="DO103" s="256"/>
      <c r="DP103" s="256"/>
    </row>
    <row r="104" spans="24:120" ht="13" hidden="1" x14ac:dyDescent="0.2">
      <c r="CV104" s="256"/>
      <c r="CW104" s="256"/>
      <c r="DA104" s="256"/>
      <c r="DB104" s="256"/>
      <c r="DF104" s="256"/>
      <c r="DG104" s="256"/>
      <c r="DK104" s="256"/>
      <c r="DL104" s="256"/>
      <c r="DN104" s="256"/>
      <c r="DO104" s="256"/>
      <c r="DP104" s="256"/>
    </row>
    <row r="105" spans="24:120" ht="12.75" hidden="1" customHeight="1" x14ac:dyDescent="0.2"/>
  </sheetData>
  <sheetProtection algorithmName="SHA-512" hashValue="fvTMGL80FbCIZvymREzcmypx+v1ecDkOHzFgcRIp/92xxLOQ6TAQY9zkNAefwyidQcRo1KuH5IPW560KHvBa8Q==" saltValue="V6wxSWH5ch6wQ9Rz6ZZxO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7" customWidth="1"/>
    <col min="117" max="16384" width="9" style="256" hidden="1"/>
  </cols>
  <sheetData>
    <row r="1" spans="2:116" ht="13" x14ac:dyDescent="0.2">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ht="13" x14ac:dyDescent="0.2"/>
    <row r="3" spans="2:116" ht="13" x14ac:dyDescent="0.2"/>
    <row r="4" spans="2:116" ht="13" x14ac:dyDescent="0.2">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ht="13" x14ac:dyDescent="0.2">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ht="13" x14ac:dyDescent="0.2"/>
    <row r="20" spans="9:116" ht="13" x14ac:dyDescent="0.2"/>
    <row r="21" spans="9:116" ht="13" x14ac:dyDescent="0.2">
      <c r="DL21" s="256"/>
    </row>
    <row r="22" spans="9:116" ht="13" x14ac:dyDescent="0.2">
      <c r="DI22" s="256"/>
      <c r="DJ22" s="256"/>
      <c r="DK22" s="256"/>
      <c r="DL22" s="256"/>
    </row>
    <row r="23" spans="9:116" ht="13" x14ac:dyDescent="0.2">
      <c r="CY23" s="256"/>
      <c r="CZ23" s="256"/>
      <c r="DA23" s="256"/>
      <c r="DB23" s="256"/>
      <c r="DC23" s="256"/>
      <c r="DD23" s="256"/>
      <c r="DE23" s="256"/>
      <c r="DF23" s="256"/>
      <c r="DG23" s="256"/>
      <c r="DH23" s="256"/>
      <c r="DI23" s="256"/>
      <c r="DJ23" s="256"/>
      <c r="DK23" s="256"/>
      <c r="DL23" s="25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6"/>
      <c r="DA35" s="256"/>
      <c r="DB35" s="256"/>
      <c r="DC35" s="256"/>
      <c r="DD35" s="256"/>
      <c r="DE35" s="256"/>
      <c r="DF35" s="256"/>
      <c r="DG35" s="256"/>
      <c r="DH35" s="256"/>
      <c r="DI35" s="256"/>
      <c r="DJ35" s="256"/>
      <c r="DK35" s="256"/>
      <c r="DL35" s="256"/>
    </row>
    <row r="36" spans="15:116" ht="13" x14ac:dyDescent="0.2"/>
    <row r="37" spans="15:116" ht="13" x14ac:dyDescent="0.2">
      <c r="DL37" s="256"/>
    </row>
    <row r="38" spans="15:116" ht="13" x14ac:dyDescent="0.2">
      <c r="DI38" s="256"/>
      <c r="DJ38" s="256"/>
      <c r="DK38" s="256"/>
      <c r="DL38" s="256"/>
    </row>
    <row r="39" spans="15:116" ht="13" x14ac:dyDescent="0.2"/>
    <row r="40" spans="15:116" ht="13" x14ac:dyDescent="0.2"/>
    <row r="41" spans="15:116" ht="13" x14ac:dyDescent="0.2"/>
    <row r="42" spans="15:116" ht="13" x14ac:dyDescent="0.2"/>
    <row r="43" spans="15:116" ht="13" x14ac:dyDescent="0.2">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ht="13" x14ac:dyDescent="0.2">
      <c r="DL44" s="256"/>
    </row>
    <row r="45" spans="15:116" ht="13" x14ac:dyDescent="0.2"/>
    <row r="46" spans="15:116" ht="13" x14ac:dyDescent="0.2">
      <c r="DA46" s="256"/>
      <c r="DB46" s="256"/>
      <c r="DC46" s="256"/>
      <c r="DD46" s="256"/>
      <c r="DE46" s="256"/>
      <c r="DF46" s="256"/>
      <c r="DG46" s="256"/>
      <c r="DH46" s="256"/>
      <c r="DI46" s="256"/>
      <c r="DJ46" s="256"/>
      <c r="DK46" s="256"/>
      <c r="DL46" s="256"/>
    </row>
    <row r="47" spans="15:116" ht="13" x14ac:dyDescent="0.2"/>
    <row r="48" spans="15:116" ht="13" x14ac:dyDescent="0.2"/>
    <row r="49" spans="104:116" ht="13" x14ac:dyDescent="0.2"/>
    <row r="50" spans="104:116" ht="13" x14ac:dyDescent="0.2">
      <c r="CZ50" s="256"/>
      <c r="DA50" s="256"/>
      <c r="DB50" s="256"/>
      <c r="DC50" s="256"/>
      <c r="DD50" s="256"/>
      <c r="DE50" s="256"/>
      <c r="DF50" s="256"/>
      <c r="DG50" s="256"/>
      <c r="DH50" s="256"/>
      <c r="DI50" s="256"/>
      <c r="DJ50" s="256"/>
      <c r="DK50" s="256"/>
      <c r="DL50" s="256"/>
    </row>
    <row r="51" spans="104:116" ht="13" x14ac:dyDescent="0.2"/>
    <row r="52" spans="104:116" ht="13" x14ac:dyDescent="0.2"/>
    <row r="53" spans="104:116" ht="13" x14ac:dyDescent="0.2">
      <c r="DL53" s="25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6"/>
      <c r="DD67" s="256"/>
      <c r="DE67" s="256"/>
      <c r="DF67" s="256"/>
      <c r="DG67" s="256"/>
      <c r="DH67" s="256"/>
      <c r="DI67" s="256"/>
      <c r="DJ67" s="256"/>
      <c r="DK67" s="256"/>
      <c r="DL67" s="25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e+F8uZ7hwG+O7ly/JLKYAkKNOVnWBqdxROmCt2UouxqbIPihEKXcgmr4xoI3Rwij9HvE34DriSLcaJE6Pjxrg==" saltValue="1CMOfviFwQ0OhMiYjP3k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58" customWidth="1"/>
    <col min="37" max="44" width="17" style="258" customWidth="1"/>
    <col min="45" max="45" width="6.08984375" style="265" customWidth="1"/>
    <col min="46" max="46" width="3" style="263" customWidth="1"/>
    <col min="47" max="47" width="19.08984375" style="258" hidden="1" customWidth="1"/>
    <col min="48" max="52" width="12.6328125" style="258" hidden="1" customWidth="1"/>
    <col min="53" max="16384" width="8.6328125" style="258" hidden="1"/>
  </cols>
  <sheetData>
    <row r="1" spans="1:46" ht="13" x14ac:dyDescent="0.2">
      <c r="AS1" s="259"/>
      <c r="AT1" s="259"/>
    </row>
    <row r="2" spans="1:46" ht="13" x14ac:dyDescent="0.2">
      <c r="AS2" s="259"/>
      <c r="AT2" s="259"/>
    </row>
    <row r="3" spans="1:46" ht="13" x14ac:dyDescent="0.2">
      <c r="AS3" s="259"/>
      <c r="AT3" s="259"/>
    </row>
    <row r="4" spans="1:46" ht="13" x14ac:dyDescent="0.2">
      <c r="AS4" s="259"/>
      <c r="AT4" s="259"/>
    </row>
    <row r="5" spans="1:46" ht="16.5" x14ac:dyDescent="0.2">
      <c r="A5" s="260" t="s">
        <v>513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ht="13" x14ac:dyDescent="0.2">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514</v>
      </c>
      <c r="AL6" s="264"/>
      <c r="AM6" s="264"/>
      <c r="AN6" s="264"/>
      <c r="AO6" s="259"/>
      <c r="AP6" s="259"/>
      <c r="AQ6" s="259"/>
      <c r="AR6" s="259"/>
    </row>
    <row r="7" spans="1:46" ht="13.5" customHeight="1" x14ac:dyDescent="0.2">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18" t="s">
        <v>515</v>
      </c>
      <c r="AP7" s="269"/>
      <c r="AQ7" s="270" t="s">
        <v>516</v>
      </c>
      <c r="AR7" s="271"/>
    </row>
    <row r="8" spans="1:46" ht="13" x14ac:dyDescent="0.2">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19"/>
      <c r="AP8" s="275" t="s">
        <v>517</v>
      </c>
      <c r="AQ8" s="276" t="s">
        <v>518</v>
      </c>
      <c r="AR8" s="277" t="s">
        <v>519</v>
      </c>
    </row>
    <row r="9" spans="1:46" ht="13" x14ac:dyDescent="0.2">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30" t="s">
        <v>520</v>
      </c>
      <c r="AL9" s="1131"/>
      <c r="AM9" s="1131"/>
      <c r="AN9" s="1132"/>
      <c r="AO9" s="278">
        <v>3926587</v>
      </c>
      <c r="AP9" s="278">
        <v>90491</v>
      </c>
      <c r="AQ9" s="279">
        <v>105319</v>
      </c>
      <c r="AR9" s="280">
        <v>-14.1</v>
      </c>
    </row>
    <row r="10" spans="1:46" ht="13.5" customHeight="1" x14ac:dyDescent="0.2">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30" t="s">
        <v>521</v>
      </c>
      <c r="AL10" s="1131"/>
      <c r="AM10" s="1131"/>
      <c r="AN10" s="1132"/>
      <c r="AO10" s="281">
        <v>60526</v>
      </c>
      <c r="AP10" s="281">
        <v>1395</v>
      </c>
      <c r="AQ10" s="282">
        <v>9860</v>
      </c>
      <c r="AR10" s="283">
        <v>-85.9</v>
      </c>
    </row>
    <row r="11" spans="1:46" ht="13.5" customHeight="1" x14ac:dyDescent="0.2">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30" t="s">
        <v>522</v>
      </c>
      <c r="AL11" s="1131"/>
      <c r="AM11" s="1131"/>
      <c r="AN11" s="1132"/>
      <c r="AO11" s="281" t="s">
        <v>523</v>
      </c>
      <c r="AP11" s="281" t="s">
        <v>523</v>
      </c>
      <c r="AQ11" s="282">
        <v>1656</v>
      </c>
      <c r="AR11" s="283" t="s">
        <v>523</v>
      </c>
    </row>
    <row r="12" spans="1:46" ht="13.5" customHeight="1" x14ac:dyDescent="0.2">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30" t="s">
        <v>524</v>
      </c>
      <c r="AL12" s="1131"/>
      <c r="AM12" s="1131"/>
      <c r="AN12" s="1132"/>
      <c r="AO12" s="281" t="s">
        <v>523</v>
      </c>
      <c r="AP12" s="281" t="s">
        <v>523</v>
      </c>
      <c r="AQ12" s="282">
        <v>3</v>
      </c>
      <c r="AR12" s="283" t="s">
        <v>523</v>
      </c>
    </row>
    <row r="13" spans="1:46" ht="13.5" customHeight="1" x14ac:dyDescent="0.2">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30" t="s">
        <v>525</v>
      </c>
      <c r="AL13" s="1131"/>
      <c r="AM13" s="1131"/>
      <c r="AN13" s="1132"/>
      <c r="AO13" s="281">
        <v>348078</v>
      </c>
      <c r="AP13" s="281">
        <v>8022</v>
      </c>
      <c r="AQ13" s="282">
        <v>4056</v>
      </c>
      <c r="AR13" s="283">
        <v>97.8</v>
      </c>
    </row>
    <row r="14" spans="1:46" ht="13.5" customHeight="1" x14ac:dyDescent="0.2">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30" t="s">
        <v>526</v>
      </c>
      <c r="AL14" s="1131"/>
      <c r="AM14" s="1131"/>
      <c r="AN14" s="1132"/>
      <c r="AO14" s="281">
        <v>30215</v>
      </c>
      <c r="AP14" s="281">
        <v>696</v>
      </c>
      <c r="AQ14" s="282">
        <v>2339</v>
      </c>
      <c r="AR14" s="283">
        <v>-70.2</v>
      </c>
    </row>
    <row r="15" spans="1:46" ht="13.5" customHeight="1" x14ac:dyDescent="0.2">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33" t="s">
        <v>527</v>
      </c>
      <c r="AL15" s="1134"/>
      <c r="AM15" s="1134"/>
      <c r="AN15" s="1135"/>
      <c r="AO15" s="281">
        <v>-238609</v>
      </c>
      <c r="AP15" s="281">
        <v>-5499</v>
      </c>
      <c r="AQ15" s="282">
        <v>-7717</v>
      </c>
      <c r="AR15" s="283">
        <v>-28.7</v>
      </c>
    </row>
    <row r="16" spans="1:46" ht="13" x14ac:dyDescent="0.2">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133" t="s">
        <v>188</v>
      </c>
      <c r="AL16" s="1134"/>
      <c r="AM16" s="1134"/>
      <c r="AN16" s="1135"/>
      <c r="AO16" s="281">
        <v>4126797</v>
      </c>
      <c r="AP16" s="281">
        <v>95105</v>
      </c>
      <c r="AQ16" s="282">
        <v>115515</v>
      </c>
      <c r="AR16" s="283">
        <v>-17.7</v>
      </c>
    </row>
    <row r="17" spans="1:46" ht="13" x14ac:dyDescent="0.2">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84"/>
    </row>
    <row r="18" spans="1:46" ht="13" x14ac:dyDescent="0.2">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5"/>
      <c r="AR18" s="285"/>
    </row>
    <row r="19" spans="1:46" ht="13" x14ac:dyDescent="0.2">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528</v>
      </c>
      <c r="AL19" s="259"/>
      <c r="AM19" s="259"/>
      <c r="AN19" s="259"/>
      <c r="AO19" s="259"/>
      <c r="AP19" s="259"/>
      <c r="AQ19" s="259"/>
      <c r="AR19" s="259"/>
    </row>
    <row r="20" spans="1:46" ht="13" x14ac:dyDescent="0.2">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6"/>
      <c r="AL20" s="287"/>
      <c r="AM20" s="287"/>
      <c r="AN20" s="288"/>
      <c r="AO20" s="289" t="s">
        <v>529</v>
      </c>
      <c r="AP20" s="290" t="s">
        <v>530</v>
      </c>
      <c r="AQ20" s="291" t="s">
        <v>531</v>
      </c>
      <c r="AR20" s="292"/>
    </row>
    <row r="21" spans="1:46" s="298" customFormat="1" ht="13" x14ac:dyDescent="0.2">
      <c r="A21" s="29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36" t="s">
        <v>532</v>
      </c>
      <c r="AL21" s="1137"/>
      <c r="AM21" s="1137"/>
      <c r="AN21" s="1138"/>
      <c r="AO21" s="294">
        <v>9.52</v>
      </c>
      <c r="AP21" s="295">
        <v>10.69</v>
      </c>
      <c r="AQ21" s="296">
        <v>-1.17</v>
      </c>
      <c r="AR21" s="264"/>
      <c r="AS21" s="297"/>
      <c r="AT21" s="293"/>
    </row>
    <row r="22" spans="1:46" s="298" customFormat="1" ht="13" x14ac:dyDescent="0.2">
      <c r="A22" s="29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36" t="s">
        <v>533</v>
      </c>
      <c r="AL22" s="1137"/>
      <c r="AM22" s="1137"/>
      <c r="AN22" s="1138"/>
      <c r="AO22" s="299">
        <v>95.7</v>
      </c>
      <c r="AP22" s="300">
        <v>97.4</v>
      </c>
      <c r="AQ22" s="301">
        <v>-1.7</v>
      </c>
      <c r="AR22" s="285"/>
      <c r="AS22" s="297"/>
      <c r="AT22" s="293"/>
    </row>
    <row r="23" spans="1:46" s="298" customFormat="1" ht="13" x14ac:dyDescent="0.2">
      <c r="A23" s="29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5"/>
      <c r="AQ23" s="285"/>
      <c r="AR23" s="285"/>
      <c r="AS23" s="297"/>
      <c r="AT23" s="293"/>
    </row>
    <row r="24" spans="1:46" s="298" customFormat="1" ht="13" x14ac:dyDescent="0.2">
      <c r="A24" s="293"/>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4"/>
    </row>
    <row r="27" spans="1:46" ht="13" x14ac:dyDescent="0.2">
      <c r="A27" s="306"/>
      <c r="AO27" s="259"/>
      <c r="AP27" s="259"/>
      <c r="AQ27" s="259"/>
      <c r="AR27" s="259"/>
      <c r="AS27" s="259"/>
      <c r="AT27" s="259"/>
    </row>
    <row r="28" spans="1:46" ht="16.5" x14ac:dyDescent="0.2">
      <c r="A28" s="260" t="s">
        <v>535</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7"/>
    </row>
    <row r="29" spans="1:46" ht="13" x14ac:dyDescent="0.2">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536</v>
      </c>
      <c r="AL29" s="264"/>
      <c r="AM29" s="264"/>
      <c r="AN29" s="264"/>
      <c r="AO29" s="259"/>
      <c r="AP29" s="259"/>
      <c r="AQ29" s="259"/>
      <c r="AR29" s="259"/>
      <c r="AS29" s="308"/>
    </row>
    <row r="30" spans="1:46" ht="13.5" customHeight="1" x14ac:dyDescent="0.2">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18" t="s">
        <v>515</v>
      </c>
      <c r="AP30" s="269"/>
      <c r="AQ30" s="270" t="s">
        <v>516</v>
      </c>
      <c r="AR30" s="271"/>
    </row>
    <row r="31" spans="1:46" ht="13" x14ac:dyDescent="0.2">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19"/>
      <c r="AP31" s="275" t="s">
        <v>517</v>
      </c>
      <c r="AQ31" s="276" t="s">
        <v>518</v>
      </c>
      <c r="AR31" s="277" t="s">
        <v>519</v>
      </c>
    </row>
    <row r="32" spans="1:46" ht="27" customHeight="1" x14ac:dyDescent="0.2">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20" t="s">
        <v>537</v>
      </c>
      <c r="AL32" s="1121"/>
      <c r="AM32" s="1121"/>
      <c r="AN32" s="1122"/>
      <c r="AO32" s="309">
        <v>2258237</v>
      </c>
      <c r="AP32" s="309">
        <v>52043</v>
      </c>
      <c r="AQ32" s="310">
        <v>74824</v>
      </c>
      <c r="AR32" s="311">
        <v>-30.4</v>
      </c>
    </row>
    <row r="33" spans="1:46" ht="13.5" customHeight="1" x14ac:dyDescent="0.2">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20" t="s">
        <v>538</v>
      </c>
      <c r="AL33" s="1121"/>
      <c r="AM33" s="1121"/>
      <c r="AN33" s="1122"/>
      <c r="AO33" s="309" t="s">
        <v>523</v>
      </c>
      <c r="AP33" s="309" t="s">
        <v>523</v>
      </c>
      <c r="AQ33" s="310" t="s">
        <v>523</v>
      </c>
      <c r="AR33" s="311" t="s">
        <v>523</v>
      </c>
    </row>
    <row r="34" spans="1:46" ht="27" customHeight="1" x14ac:dyDescent="0.2">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20" t="s">
        <v>539</v>
      </c>
      <c r="AL34" s="1121"/>
      <c r="AM34" s="1121"/>
      <c r="AN34" s="1122"/>
      <c r="AO34" s="309" t="s">
        <v>523</v>
      </c>
      <c r="AP34" s="309" t="s">
        <v>523</v>
      </c>
      <c r="AQ34" s="310">
        <v>1</v>
      </c>
      <c r="AR34" s="311" t="s">
        <v>523</v>
      </c>
    </row>
    <row r="35" spans="1:46" ht="27" customHeight="1" x14ac:dyDescent="0.2">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20" t="s">
        <v>540</v>
      </c>
      <c r="AL35" s="1121"/>
      <c r="AM35" s="1121"/>
      <c r="AN35" s="1122"/>
      <c r="AO35" s="309">
        <v>679587</v>
      </c>
      <c r="AP35" s="309">
        <v>15662</v>
      </c>
      <c r="AQ35" s="310">
        <v>17427</v>
      </c>
      <c r="AR35" s="311">
        <v>-10.1</v>
      </c>
    </row>
    <row r="36" spans="1:46" ht="27" customHeight="1" x14ac:dyDescent="0.2">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20" t="s">
        <v>541</v>
      </c>
      <c r="AL36" s="1121"/>
      <c r="AM36" s="1121"/>
      <c r="AN36" s="1122"/>
      <c r="AO36" s="309">
        <v>23845</v>
      </c>
      <c r="AP36" s="309">
        <v>550</v>
      </c>
      <c r="AQ36" s="310">
        <v>2447</v>
      </c>
      <c r="AR36" s="311">
        <v>-77.5</v>
      </c>
    </row>
    <row r="37" spans="1:46" ht="13.5" customHeight="1" x14ac:dyDescent="0.2">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20" t="s">
        <v>542</v>
      </c>
      <c r="AL37" s="1121"/>
      <c r="AM37" s="1121"/>
      <c r="AN37" s="1122"/>
      <c r="AO37" s="309">
        <v>33693</v>
      </c>
      <c r="AP37" s="309">
        <v>776</v>
      </c>
      <c r="AQ37" s="310">
        <v>591</v>
      </c>
      <c r="AR37" s="311">
        <v>31.3</v>
      </c>
    </row>
    <row r="38" spans="1:46" ht="27" customHeight="1" x14ac:dyDescent="0.2">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23" t="s">
        <v>543</v>
      </c>
      <c r="AL38" s="1124"/>
      <c r="AM38" s="1124"/>
      <c r="AN38" s="1125"/>
      <c r="AO38" s="312" t="s">
        <v>523</v>
      </c>
      <c r="AP38" s="312" t="s">
        <v>523</v>
      </c>
      <c r="AQ38" s="313">
        <v>2</v>
      </c>
      <c r="AR38" s="301" t="s">
        <v>523</v>
      </c>
      <c r="AS38" s="308"/>
    </row>
    <row r="39" spans="1:46" ht="13" x14ac:dyDescent="0.2">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23" t="s">
        <v>544</v>
      </c>
      <c r="AL39" s="1124"/>
      <c r="AM39" s="1124"/>
      <c r="AN39" s="1125"/>
      <c r="AO39" s="309">
        <v>-455</v>
      </c>
      <c r="AP39" s="309">
        <v>-10</v>
      </c>
      <c r="AQ39" s="310">
        <v>-3618</v>
      </c>
      <c r="AR39" s="311">
        <v>-99.7</v>
      </c>
      <c r="AS39" s="308"/>
    </row>
    <row r="40" spans="1:46" ht="27" customHeight="1" x14ac:dyDescent="0.2">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20" t="s">
        <v>545</v>
      </c>
      <c r="AL40" s="1121"/>
      <c r="AM40" s="1121"/>
      <c r="AN40" s="1122"/>
      <c r="AO40" s="309">
        <v>-2128834</v>
      </c>
      <c r="AP40" s="309">
        <v>-49061</v>
      </c>
      <c r="AQ40" s="310">
        <v>-63812</v>
      </c>
      <c r="AR40" s="311">
        <v>-23.1</v>
      </c>
      <c r="AS40" s="308"/>
    </row>
    <row r="41" spans="1:46" ht="13" x14ac:dyDescent="0.2">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26" t="s">
        <v>301</v>
      </c>
      <c r="AL41" s="1127"/>
      <c r="AM41" s="1127"/>
      <c r="AN41" s="1128"/>
      <c r="AO41" s="309">
        <v>866073</v>
      </c>
      <c r="AP41" s="309">
        <v>19959</v>
      </c>
      <c r="AQ41" s="310">
        <v>27863</v>
      </c>
      <c r="AR41" s="311">
        <v>-28.4</v>
      </c>
      <c r="AS41" s="308"/>
    </row>
    <row r="42" spans="1:46" ht="13" x14ac:dyDescent="0.2">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4" t="s">
        <v>546</v>
      </c>
      <c r="AL42" s="259"/>
      <c r="AM42" s="259"/>
      <c r="AN42" s="259"/>
      <c r="AO42" s="259"/>
      <c r="AP42" s="259"/>
      <c r="AQ42" s="285"/>
      <c r="AR42" s="285"/>
      <c r="AS42" s="308"/>
    </row>
    <row r="43" spans="1:46" ht="13" x14ac:dyDescent="0.2">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5"/>
      <c r="AQ43" s="285"/>
      <c r="AR43" s="259"/>
      <c r="AS43" s="308"/>
    </row>
    <row r="44" spans="1:46" ht="13" x14ac:dyDescent="0.2">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5"/>
      <c r="AR44" s="259"/>
    </row>
    <row r="45" spans="1:46" ht="13" x14ac:dyDescent="0.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6"/>
      <c r="AR45" s="261"/>
      <c r="AS45" s="261"/>
      <c r="AT45" s="259"/>
    </row>
    <row r="46" spans="1:46" ht="13" x14ac:dyDescent="0.2">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259"/>
    </row>
    <row r="47" spans="1:46" ht="17.25" customHeight="1" x14ac:dyDescent="0.2">
      <c r="A47" s="318" t="s">
        <v>547</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ht="13" x14ac:dyDescent="0.2">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9" t="s">
        <v>548</v>
      </c>
      <c r="AL48" s="319"/>
      <c r="AM48" s="319"/>
      <c r="AN48" s="319"/>
      <c r="AO48" s="319"/>
      <c r="AP48" s="319"/>
      <c r="AQ48" s="320"/>
      <c r="AR48" s="319"/>
    </row>
    <row r="49" spans="1:44" ht="13.5" customHeight="1" x14ac:dyDescent="0.2">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1"/>
      <c r="AL49" s="322"/>
      <c r="AM49" s="1113" t="s">
        <v>515</v>
      </c>
      <c r="AN49" s="1115" t="s">
        <v>549</v>
      </c>
      <c r="AO49" s="1116"/>
      <c r="AP49" s="1116"/>
      <c r="AQ49" s="1116"/>
      <c r="AR49" s="1117"/>
    </row>
    <row r="50" spans="1:44" ht="13" x14ac:dyDescent="0.2">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3"/>
      <c r="AL50" s="324"/>
      <c r="AM50" s="1114"/>
      <c r="AN50" s="325" t="s">
        <v>550</v>
      </c>
      <c r="AO50" s="326" t="s">
        <v>551</v>
      </c>
      <c r="AP50" s="327" t="s">
        <v>552</v>
      </c>
      <c r="AQ50" s="328" t="s">
        <v>553</v>
      </c>
      <c r="AR50" s="329" t="s">
        <v>554</v>
      </c>
    </row>
    <row r="51" spans="1:44" ht="13" x14ac:dyDescent="0.2">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1" t="s">
        <v>555</v>
      </c>
      <c r="AL51" s="322"/>
      <c r="AM51" s="330">
        <v>2714629</v>
      </c>
      <c r="AN51" s="331">
        <v>61274</v>
      </c>
      <c r="AO51" s="332">
        <v>96.5</v>
      </c>
      <c r="AP51" s="333">
        <v>85173</v>
      </c>
      <c r="AQ51" s="334">
        <v>-4.3</v>
      </c>
      <c r="AR51" s="335">
        <v>100.8</v>
      </c>
    </row>
    <row r="52" spans="1:44" ht="13" x14ac:dyDescent="0.2">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6"/>
      <c r="AL52" s="337" t="s">
        <v>556</v>
      </c>
      <c r="AM52" s="338">
        <v>2359002</v>
      </c>
      <c r="AN52" s="339">
        <v>53247</v>
      </c>
      <c r="AO52" s="340">
        <v>151</v>
      </c>
      <c r="AP52" s="341">
        <v>43913</v>
      </c>
      <c r="AQ52" s="342">
        <v>-3.4</v>
      </c>
      <c r="AR52" s="343">
        <v>154.4</v>
      </c>
    </row>
    <row r="53" spans="1:44" ht="13" x14ac:dyDescent="0.2">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1" t="s">
        <v>557</v>
      </c>
      <c r="AL53" s="322"/>
      <c r="AM53" s="330">
        <v>1492647</v>
      </c>
      <c r="AN53" s="331">
        <v>33788</v>
      </c>
      <c r="AO53" s="332">
        <v>-44.9</v>
      </c>
      <c r="AP53" s="333">
        <v>94081</v>
      </c>
      <c r="AQ53" s="334">
        <v>10.5</v>
      </c>
      <c r="AR53" s="335">
        <v>-55.4</v>
      </c>
    </row>
    <row r="54" spans="1:44" ht="13" x14ac:dyDescent="0.2">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6"/>
      <c r="AL54" s="337" t="s">
        <v>556</v>
      </c>
      <c r="AM54" s="338">
        <v>918569</v>
      </c>
      <c r="AN54" s="339">
        <v>20793</v>
      </c>
      <c r="AO54" s="340">
        <v>-60.9</v>
      </c>
      <c r="AP54" s="341">
        <v>48949</v>
      </c>
      <c r="AQ54" s="342">
        <v>11.5</v>
      </c>
      <c r="AR54" s="343">
        <v>-72.400000000000006</v>
      </c>
    </row>
    <row r="55" spans="1:44" ht="13" x14ac:dyDescent="0.2">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1" t="s">
        <v>558</v>
      </c>
      <c r="AL55" s="322"/>
      <c r="AM55" s="330">
        <v>1985823</v>
      </c>
      <c r="AN55" s="331">
        <v>45209</v>
      </c>
      <c r="AO55" s="332">
        <v>33.799999999999997</v>
      </c>
      <c r="AP55" s="333">
        <v>92632</v>
      </c>
      <c r="AQ55" s="334">
        <v>-1.5</v>
      </c>
      <c r="AR55" s="335">
        <v>35.299999999999997</v>
      </c>
    </row>
    <row r="56" spans="1:44" ht="13" x14ac:dyDescent="0.2">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6"/>
      <c r="AL56" s="337" t="s">
        <v>556</v>
      </c>
      <c r="AM56" s="338">
        <v>945518</v>
      </c>
      <c r="AN56" s="339">
        <v>21526</v>
      </c>
      <c r="AO56" s="340">
        <v>3.5</v>
      </c>
      <c r="AP56" s="341">
        <v>47978</v>
      </c>
      <c r="AQ56" s="342">
        <v>-2</v>
      </c>
      <c r="AR56" s="343">
        <v>5.5</v>
      </c>
    </row>
    <row r="57" spans="1:44" ht="13" x14ac:dyDescent="0.2">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1" t="s">
        <v>559</v>
      </c>
      <c r="AL57" s="322"/>
      <c r="AM57" s="330">
        <v>2245144</v>
      </c>
      <c r="AN57" s="331">
        <v>51492</v>
      </c>
      <c r="AO57" s="332">
        <v>13.9</v>
      </c>
      <c r="AP57" s="333">
        <v>96469</v>
      </c>
      <c r="AQ57" s="334">
        <v>4.0999999999999996</v>
      </c>
      <c r="AR57" s="335">
        <v>9.8000000000000007</v>
      </c>
    </row>
    <row r="58" spans="1:44" ht="13" x14ac:dyDescent="0.2">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6"/>
      <c r="AL58" s="337" t="s">
        <v>556</v>
      </c>
      <c r="AM58" s="338">
        <v>1103249</v>
      </c>
      <c r="AN58" s="339">
        <v>25303</v>
      </c>
      <c r="AO58" s="340">
        <v>17.5</v>
      </c>
      <c r="AP58" s="341">
        <v>49775</v>
      </c>
      <c r="AQ58" s="342">
        <v>3.7</v>
      </c>
      <c r="AR58" s="343">
        <v>13.8</v>
      </c>
    </row>
    <row r="59" spans="1:44" ht="13" x14ac:dyDescent="0.2">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1" t="s">
        <v>560</v>
      </c>
      <c r="AL59" s="322"/>
      <c r="AM59" s="330">
        <v>1688509</v>
      </c>
      <c r="AN59" s="331">
        <v>38913</v>
      </c>
      <c r="AO59" s="332">
        <v>-24.4</v>
      </c>
      <c r="AP59" s="333">
        <v>85743</v>
      </c>
      <c r="AQ59" s="334">
        <v>-11.1</v>
      </c>
      <c r="AR59" s="335">
        <v>-13.3</v>
      </c>
    </row>
    <row r="60" spans="1:44" ht="13" x14ac:dyDescent="0.2">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6"/>
      <c r="AL60" s="337" t="s">
        <v>556</v>
      </c>
      <c r="AM60" s="338">
        <v>1261891</v>
      </c>
      <c r="AN60" s="339">
        <v>29081</v>
      </c>
      <c r="AO60" s="340">
        <v>14.9</v>
      </c>
      <c r="AP60" s="341">
        <v>45231</v>
      </c>
      <c r="AQ60" s="342">
        <v>-9.1</v>
      </c>
      <c r="AR60" s="343">
        <v>24</v>
      </c>
    </row>
    <row r="61" spans="1:44" ht="13" x14ac:dyDescent="0.2">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1" t="s">
        <v>561</v>
      </c>
      <c r="AL61" s="344"/>
      <c r="AM61" s="345">
        <v>2025350</v>
      </c>
      <c r="AN61" s="346">
        <v>46135</v>
      </c>
      <c r="AO61" s="347">
        <v>15</v>
      </c>
      <c r="AP61" s="348">
        <v>90820</v>
      </c>
      <c r="AQ61" s="349">
        <v>-0.5</v>
      </c>
      <c r="AR61" s="335">
        <v>15.5</v>
      </c>
    </row>
    <row r="62" spans="1:44" ht="13" x14ac:dyDescent="0.2">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6"/>
      <c r="AL62" s="337" t="s">
        <v>556</v>
      </c>
      <c r="AM62" s="338">
        <v>1317646</v>
      </c>
      <c r="AN62" s="339">
        <v>29990</v>
      </c>
      <c r="AO62" s="340">
        <v>25.2</v>
      </c>
      <c r="AP62" s="341">
        <v>47169</v>
      </c>
      <c r="AQ62" s="342">
        <v>0.1</v>
      </c>
      <c r="AR62" s="343">
        <v>25.1</v>
      </c>
    </row>
    <row r="63" spans="1:44" ht="13" x14ac:dyDescent="0.2">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ht="13" x14ac:dyDescent="0.2">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ht="13" x14ac:dyDescent="0.2">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ht="13" x14ac:dyDescent="0.2">
      <c r="A66" s="350"/>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51"/>
    </row>
    <row r="67" spans="1:46" ht="13.5" hidden="1" customHeight="1" x14ac:dyDescent="0.2">
      <c r="AK67" s="259"/>
      <c r="AL67" s="259"/>
      <c r="AM67" s="259"/>
      <c r="AN67" s="259"/>
      <c r="AO67" s="259"/>
      <c r="AP67" s="259"/>
      <c r="AQ67" s="259"/>
      <c r="AR67" s="259"/>
      <c r="AS67" s="259"/>
      <c r="AT67" s="259"/>
    </row>
    <row r="68" spans="1:46" ht="13.5" hidden="1" customHeight="1" x14ac:dyDescent="0.2">
      <c r="AK68" s="259"/>
      <c r="AL68" s="259"/>
      <c r="AM68" s="259"/>
      <c r="AN68" s="259"/>
      <c r="AO68" s="259"/>
      <c r="AP68" s="259"/>
      <c r="AQ68" s="259"/>
      <c r="AR68" s="259"/>
    </row>
    <row r="69" spans="1:46" ht="13.5" hidden="1" customHeight="1" x14ac:dyDescent="0.2">
      <c r="AK69" s="259"/>
      <c r="AL69" s="259"/>
      <c r="AM69" s="259"/>
      <c r="AN69" s="259"/>
      <c r="AO69" s="259"/>
      <c r="AP69" s="259"/>
      <c r="AQ69" s="259"/>
      <c r="AR69" s="259"/>
    </row>
    <row r="70" spans="1:46" ht="13" hidden="1" x14ac:dyDescent="0.2">
      <c r="AK70" s="259"/>
      <c r="AL70" s="259"/>
      <c r="AM70" s="259"/>
      <c r="AN70" s="259"/>
      <c r="AO70" s="259"/>
      <c r="AP70" s="259"/>
      <c r="AQ70" s="259"/>
      <c r="AR70" s="259"/>
    </row>
    <row r="71" spans="1:46" ht="13" hidden="1" x14ac:dyDescent="0.2">
      <c r="AK71" s="259"/>
      <c r="AL71" s="259"/>
      <c r="AM71" s="259"/>
      <c r="AN71" s="259"/>
      <c r="AO71" s="259"/>
      <c r="AP71" s="259"/>
      <c r="AQ71" s="259"/>
      <c r="AR71" s="259"/>
    </row>
    <row r="72" spans="1:46" ht="13" hidden="1" x14ac:dyDescent="0.2">
      <c r="AK72" s="259"/>
      <c r="AL72" s="259"/>
      <c r="AM72" s="259"/>
      <c r="AN72" s="259"/>
      <c r="AO72" s="259"/>
      <c r="AP72" s="259"/>
      <c r="AQ72" s="259"/>
      <c r="AR72" s="259"/>
    </row>
    <row r="73" spans="1:46" ht="13" hidden="1" x14ac:dyDescent="0.2">
      <c r="AK73" s="259"/>
      <c r="AL73" s="259"/>
      <c r="AM73" s="259"/>
      <c r="AN73" s="259"/>
      <c r="AO73" s="259"/>
      <c r="AP73" s="259"/>
      <c r="AQ73" s="259"/>
      <c r="AR73" s="259"/>
    </row>
  </sheetData>
  <sheetProtection algorithmName="SHA-512" hashValue="yb2sGPnlfrNaHc7VTe2K4e7utYuWmE8UjjXwOUOhXSUsTXk3Q/9DlA3S29Eu8xpigWcGBfzVy+LHLaC7g9Dung==" saltValue="tqDwo3xk3KN29yvZWwhS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7" customWidth="1"/>
    <col min="126" max="16384" width="9" style="256" hidden="1"/>
  </cols>
  <sheetData>
    <row r="1" spans="2:125" ht="13.5" customHeight="1" x14ac:dyDescent="0.2">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ht="13" x14ac:dyDescent="0.2">
      <c r="B2" s="256"/>
      <c r="DG2" s="256"/>
    </row>
    <row r="3" spans="2:125" ht="13" x14ac:dyDescent="0.2">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ht="13" x14ac:dyDescent="0.2"/>
    <row r="5" spans="2:125" ht="13" x14ac:dyDescent="0.2"/>
    <row r="6" spans="2:125" ht="13" x14ac:dyDescent="0.2"/>
    <row r="7" spans="2:125" ht="13" x14ac:dyDescent="0.2"/>
    <row r="8" spans="2:125" ht="13" x14ac:dyDescent="0.2"/>
    <row r="9" spans="2:125" ht="13" x14ac:dyDescent="0.2">
      <c r="DU9" s="25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6"/>
    </row>
    <row r="18" spans="125:125" ht="13" x14ac:dyDescent="0.2"/>
    <row r="19" spans="125:125" ht="13" x14ac:dyDescent="0.2"/>
    <row r="20" spans="125:125" ht="13" x14ac:dyDescent="0.2">
      <c r="DU20" s="256"/>
    </row>
    <row r="21" spans="125:125" ht="13" x14ac:dyDescent="0.2">
      <c r="DU21" s="25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6"/>
    </row>
    <row r="29" spans="125:125" ht="13" x14ac:dyDescent="0.2"/>
    <row r="30" spans="125:125" ht="13" x14ac:dyDescent="0.2"/>
    <row r="31" spans="125:125" ht="13" x14ac:dyDescent="0.2"/>
    <row r="32" spans="125:125" ht="13" x14ac:dyDescent="0.2"/>
    <row r="33" spans="2:125" ht="13" x14ac:dyDescent="0.2">
      <c r="B33" s="256"/>
      <c r="G33" s="256"/>
      <c r="I33" s="256"/>
    </row>
    <row r="34" spans="2:125" ht="13" x14ac:dyDescent="0.2">
      <c r="C34" s="256"/>
      <c r="P34" s="256"/>
      <c r="DE34" s="256"/>
      <c r="DH34" s="256"/>
    </row>
    <row r="35" spans="2:125" ht="13" x14ac:dyDescent="0.2">
      <c r="D35" s="256"/>
      <c r="E35" s="256"/>
      <c r="DG35" s="256"/>
      <c r="DJ35" s="256"/>
      <c r="DP35" s="256"/>
      <c r="DQ35" s="256"/>
      <c r="DR35" s="256"/>
      <c r="DS35" s="256"/>
      <c r="DT35" s="256"/>
      <c r="DU35" s="256"/>
    </row>
    <row r="36" spans="2:125" ht="13" x14ac:dyDescent="0.2">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ht="13" x14ac:dyDescent="0.2">
      <c r="DU37" s="256"/>
    </row>
    <row r="38" spans="2:125" ht="13" x14ac:dyDescent="0.2">
      <c r="DT38" s="256"/>
      <c r="DU38" s="256"/>
    </row>
    <row r="39" spans="2:125" ht="13" x14ac:dyDescent="0.2"/>
    <row r="40" spans="2:125" ht="13" x14ac:dyDescent="0.2">
      <c r="DH40" s="256"/>
    </row>
    <row r="41" spans="2:125" ht="13" x14ac:dyDescent="0.2">
      <c r="DE41" s="256"/>
    </row>
    <row r="42" spans="2:125" ht="13" x14ac:dyDescent="0.2">
      <c r="DG42" s="256"/>
      <c r="DJ42" s="256"/>
    </row>
    <row r="43" spans="2:125" ht="13" x14ac:dyDescent="0.2">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ht="13" x14ac:dyDescent="0.2">
      <c r="DU44" s="256"/>
    </row>
    <row r="45" spans="2:125" ht="13" x14ac:dyDescent="0.2"/>
    <row r="46" spans="2:125" ht="13" x14ac:dyDescent="0.2"/>
    <row r="47" spans="2:125" ht="13" x14ac:dyDescent="0.2"/>
    <row r="48" spans="2:125" ht="13" x14ac:dyDescent="0.2">
      <c r="DT48" s="256"/>
      <c r="DU48" s="256"/>
    </row>
    <row r="49" spans="120:125" ht="13" x14ac:dyDescent="0.2">
      <c r="DU49" s="256"/>
    </row>
    <row r="50" spans="120:125" ht="13" x14ac:dyDescent="0.2">
      <c r="DU50" s="256"/>
    </row>
    <row r="51" spans="120:125" ht="13" x14ac:dyDescent="0.2">
      <c r="DP51" s="256"/>
      <c r="DQ51" s="256"/>
      <c r="DR51" s="256"/>
      <c r="DS51" s="256"/>
      <c r="DT51" s="256"/>
      <c r="DU51" s="256"/>
    </row>
    <row r="52" spans="120:125" ht="13" x14ac:dyDescent="0.2"/>
    <row r="53" spans="120:125" ht="13" x14ac:dyDescent="0.2"/>
    <row r="54" spans="120:125" ht="13" x14ac:dyDescent="0.2">
      <c r="DU54" s="256"/>
    </row>
    <row r="55" spans="120:125" ht="13" x14ac:dyDescent="0.2"/>
    <row r="56" spans="120:125" ht="13" x14ac:dyDescent="0.2"/>
    <row r="57" spans="120:125" ht="13" x14ac:dyDescent="0.2"/>
    <row r="58" spans="120:125" ht="13" x14ac:dyDescent="0.2">
      <c r="DU58" s="256"/>
    </row>
    <row r="59" spans="120:125" ht="13" x14ac:dyDescent="0.2"/>
    <row r="60" spans="120:125" ht="13" x14ac:dyDescent="0.2"/>
    <row r="61" spans="120:125" ht="13" x14ac:dyDescent="0.2"/>
    <row r="62" spans="120:125" ht="13" x14ac:dyDescent="0.2"/>
    <row r="63" spans="120:125" ht="13" x14ac:dyDescent="0.2">
      <c r="DU63" s="256"/>
    </row>
    <row r="64" spans="120:125" ht="13" x14ac:dyDescent="0.2">
      <c r="DT64" s="256"/>
      <c r="DU64" s="256"/>
    </row>
    <row r="65" spans="123:125" ht="13" x14ac:dyDescent="0.2"/>
    <row r="66" spans="123:125" ht="13" x14ac:dyDescent="0.2"/>
    <row r="67" spans="123:125" ht="13" x14ac:dyDescent="0.2"/>
    <row r="68" spans="123:125" ht="13" x14ac:dyDescent="0.2"/>
    <row r="69" spans="123:125" ht="13" x14ac:dyDescent="0.2">
      <c r="DS69" s="256"/>
      <c r="DT69" s="256"/>
      <c r="DU69" s="25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6"/>
    </row>
    <row r="83" spans="116:125" ht="13" x14ac:dyDescent="0.2">
      <c r="DM83" s="256"/>
      <c r="DN83" s="256"/>
      <c r="DO83" s="256"/>
      <c r="DP83" s="256"/>
      <c r="DQ83" s="256"/>
      <c r="DR83" s="256"/>
      <c r="DS83" s="256"/>
      <c r="DT83" s="256"/>
      <c r="DU83" s="256"/>
    </row>
    <row r="84" spans="116:125" ht="13" x14ac:dyDescent="0.2"/>
    <row r="85" spans="116:125" ht="13" x14ac:dyDescent="0.2"/>
    <row r="86" spans="116:125" ht="13" x14ac:dyDescent="0.2"/>
    <row r="87" spans="116:125" ht="13" x14ac:dyDescent="0.2"/>
    <row r="88" spans="116:125" ht="13" x14ac:dyDescent="0.2">
      <c r="DU88" s="25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6"/>
      <c r="DT94" s="256"/>
      <c r="DU94" s="256"/>
    </row>
    <row r="95" spans="116:125" ht="13.5" customHeight="1" x14ac:dyDescent="0.2">
      <c r="DU95" s="25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6"/>
    </row>
    <row r="102" spans="124:125" ht="13.5" customHeight="1" x14ac:dyDescent="0.2"/>
    <row r="103" spans="124:125" ht="13.5" customHeight="1" x14ac:dyDescent="0.2"/>
    <row r="104" spans="124:125" ht="13.5" customHeight="1" x14ac:dyDescent="0.2">
      <c r="DT104" s="256"/>
      <c r="DU104" s="25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563</v>
      </c>
    </row>
    <row r="120" spans="125:125" ht="13.5" hidden="1" customHeight="1" x14ac:dyDescent="0.2"/>
    <row r="121" spans="125:125" ht="13.5" hidden="1" customHeight="1" x14ac:dyDescent="0.2">
      <c r="DU121" s="256"/>
    </row>
  </sheetData>
  <sheetProtection algorithmName="SHA-512" hashValue="dA/GqNhxz1m5f/O/oIyAK9jsLLpT5SuWnmok/VfDaPqegaRsehZiyzjZ+B5qyGvx6PWRebk/UlDyZNuLbtYLyg==" saltValue="SzrzqtYkaFvti8eUCZBF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7" customWidth="1"/>
    <col min="126" max="142" width="0" style="256" hidden="1" customWidth="1"/>
    <col min="143" max="16384" width="9" style="256" hidden="1"/>
  </cols>
  <sheetData>
    <row r="1" spans="1:125" ht="13.5" customHeight="1" x14ac:dyDescent="0.2">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ht="13" x14ac:dyDescent="0.2">
      <c r="B2" s="256"/>
      <c r="T2" s="256"/>
    </row>
    <row r="3" spans="1:125" ht="13" x14ac:dyDescent="0.2">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6"/>
      <c r="G33" s="256"/>
      <c r="I33" s="256"/>
    </row>
    <row r="34" spans="2:125" ht="13" x14ac:dyDescent="0.2">
      <c r="C34" s="256"/>
      <c r="P34" s="256"/>
      <c r="R34" s="256"/>
      <c r="U34" s="256"/>
    </row>
    <row r="35" spans="2:125" ht="13" x14ac:dyDescent="0.2">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ht="13" x14ac:dyDescent="0.2">
      <c r="F36" s="256"/>
      <c r="H36" s="256"/>
      <c r="J36" s="256"/>
      <c r="K36" s="256"/>
      <c r="L36" s="256"/>
      <c r="M36" s="256"/>
      <c r="N36" s="256"/>
      <c r="O36" s="256"/>
      <c r="Q36" s="256"/>
      <c r="S36" s="256"/>
      <c r="V36" s="256"/>
    </row>
    <row r="37" spans="2:125" ht="13" x14ac:dyDescent="0.2"/>
    <row r="38" spans="2:125" ht="13" x14ac:dyDescent="0.2"/>
    <row r="39" spans="2:125" ht="13" x14ac:dyDescent="0.2"/>
    <row r="40" spans="2:125" ht="13" x14ac:dyDescent="0.2">
      <c r="U40" s="256"/>
    </row>
    <row r="41" spans="2:125" ht="13" x14ac:dyDescent="0.2">
      <c r="R41" s="256"/>
    </row>
    <row r="42" spans="2:125" ht="13" x14ac:dyDescent="0.2">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ht="13" x14ac:dyDescent="0.2">
      <c r="Q43" s="256"/>
      <c r="S43" s="256"/>
      <c r="V43" s="25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512</v>
      </c>
    </row>
  </sheetData>
  <sheetProtection algorithmName="SHA-512" hashValue="clgcvvjp+Z4TAw0Ygb9de6FmHMBMTrSzq7kN9aqGo3f1/IrO9+Ze5ABE1Yxx+ZQXDlUcdQQyStWFRb4Y8NxpYQ==" saltValue="YLfLsQTwEtNDXRPnGR4Y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M44" sqref="M44"/>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50.38</v>
      </c>
      <c r="G47" s="12">
        <v>51.95</v>
      </c>
      <c r="H47" s="12">
        <v>42.34</v>
      </c>
      <c r="I47" s="12">
        <v>45.16</v>
      </c>
      <c r="J47" s="13">
        <v>48.86</v>
      </c>
    </row>
    <row r="48" spans="2:10" ht="57.75" customHeight="1" x14ac:dyDescent="0.2">
      <c r="B48" s="14"/>
      <c r="C48" s="1141" t="s">
        <v>4</v>
      </c>
      <c r="D48" s="1141"/>
      <c r="E48" s="1142"/>
      <c r="F48" s="15">
        <v>8.56</v>
      </c>
      <c r="G48" s="16">
        <v>7.89</v>
      </c>
      <c r="H48" s="16">
        <v>12.18</v>
      </c>
      <c r="I48" s="16">
        <v>10.220000000000001</v>
      </c>
      <c r="J48" s="17">
        <v>9.75</v>
      </c>
    </row>
    <row r="49" spans="2:10" ht="57.75" customHeight="1" thickBot="1" x14ac:dyDescent="0.25">
      <c r="B49" s="18"/>
      <c r="C49" s="1143" t="s">
        <v>5</v>
      </c>
      <c r="D49" s="1143"/>
      <c r="E49" s="1144"/>
      <c r="F49" s="19" t="s">
        <v>569</v>
      </c>
      <c r="G49" s="20" t="s">
        <v>570</v>
      </c>
      <c r="H49" s="20" t="s">
        <v>571</v>
      </c>
      <c r="I49" s="20" t="s">
        <v>572</v>
      </c>
      <c r="J49" s="21" t="s">
        <v>573</v>
      </c>
    </row>
    <row r="50" spans="2:10" ht="13" x14ac:dyDescent="0.2"/>
  </sheetData>
  <sheetProtection algorithmName="SHA-512" hashValue="o3shsqqWr1d420/lQjYfqm/3TtAnrjThlXusVlZBYkfio2+COV3xjRzd2H4eZYahlwJPigkpUMmlWmbQHfn3eQ==" saltValue="/T6McbsXNEEAZsg7XfPg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2024-03-18T04:33:27Z</cp:lastPrinted>
  <dcterms:created xsi:type="dcterms:W3CDTF">2024-02-05T02:47:38Z</dcterms:created>
  <dcterms:modified xsi:type="dcterms:W3CDTF">2024-03-21T05:31:40Z</dcterms:modified>
  <cp:category/>
</cp:coreProperties>
</file>