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18" activeTab="0"/>
  </bookViews>
  <sheets>
    <sheet name="12" sheetId="1" r:id="rId1"/>
    <sheet name="13" sheetId="2" r:id="rId2"/>
    <sheet name="14" sheetId="3" r:id="rId3"/>
    <sheet name="15.16" sheetId="4" r:id="rId4"/>
    <sheet name="１７" sheetId="5" r:id="rId5"/>
    <sheet name="１８" sheetId="6" r:id="rId6"/>
    <sheet name="19" sheetId="7" r:id="rId7"/>
    <sheet name="２０" sheetId="8" r:id="rId8"/>
    <sheet name="21" sheetId="9" r:id="rId9"/>
    <sheet name="２２" sheetId="10" r:id="rId10"/>
  </sheets>
  <definedNames>
    <definedName name="_xlnm.Print_Area" localSheetId="0">'12'!$A$1:$J$106</definedName>
    <definedName name="_xlnm.Print_Area" localSheetId="1">'13'!$A$1:$E$91</definedName>
    <definedName name="_xlnm.Print_Area" localSheetId="2">'14'!$A$1:$V$75</definedName>
    <definedName name="_xlnm.Print_Area" localSheetId="4">'１７'!$A$1:$K$74</definedName>
    <definedName name="_xlnm.Print_Area" localSheetId="5">'１８'!$A$1:$K$47</definedName>
    <definedName name="_xlnm.Print_Area" localSheetId="6">'19'!$A$1:$M$90</definedName>
    <definedName name="_xlnm.Print_Area" localSheetId="7">'２０'!$A$1:$K$150</definedName>
    <definedName name="_xlnm.Print_Area" localSheetId="8">'21'!$A$1:$X$86</definedName>
    <definedName name="_xlnm.Print_Area" localSheetId="9">'２２'!$A$1:$X$86</definedName>
  </definedNames>
  <calcPr fullCalcOnLoad="1"/>
</workbook>
</file>

<file path=xl/sharedStrings.xml><?xml version="1.0" encoding="utf-8"?>
<sst xmlns="http://schemas.openxmlformats.org/spreadsheetml/2006/main" count="1273" uniqueCount="578">
  <si>
    <t>現住人口</t>
  </si>
  <si>
    <t>〃</t>
  </si>
  <si>
    <t>国勢調査</t>
  </si>
  <si>
    <t>統計局推計</t>
  </si>
  <si>
    <t>銃後人口　</t>
  </si>
  <si>
    <t>人口調査</t>
  </si>
  <si>
    <t>臨時国勢調査</t>
  </si>
  <si>
    <t>常住人口</t>
  </si>
  <si>
    <t>平成元年</t>
  </si>
  <si>
    <t>総数</t>
  </si>
  <si>
    <t>市計</t>
  </si>
  <si>
    <t>郡計</t>
  </si>
  <si>
    <t>岡山市</t>
  </si>
  <si>
    <t>倉敷市</t>
  </si>
  <si>
    <t>津山市</t>
  </si>
  <si>
    <t>玉野市</t>
  </si>
  <si>
    <t>笠岡市</t>
  </si>
  <si>
    <t>井原市</t>
  </si>
  <si>
    <t>総社市</t>
  </si>
  <si>
    <t>高梁市</t>
  </si>
  <si>
    <t>新見市</t>
  </si>
  <si>
    <t>備前市</t>
  </si>
  <si>
    <t>建部町</t>
  </si>
  <si>
    <t>瀬戸町</t>
  </si>
  <si>
    <t>佐伯町</t>
  </si>
  <si>
    <t>和気町</t>
  </si>
  <si>
    <t>早島町</t>
  </si>
  <si>
    <t>金光町</t>
  </si>
  <si>
    <t>鴨方町</t>
  </si>
  <si>
    <t>寄島町</t>
  </si>
  <si>
    <t>里庄町</t>
  </si>
  <si>
    <t>矢掛町</t>
  </si>
  <si>
    <t>新庄村</t>
  </si>
  <si>
    <t>鏡野町</t>
  </si>
  <si>
    <t>勝央町</t>
  </si>
  <si>
    <t>奈義町</t>
  </si>
  <si>
    <t>西粟倉村</t>
  </si>
  <si>
    <t>久米南町</t>
  </si>
  <si>
    <t>男</t>
  </si>
  <si>
    <t>女</t>
  </si>
  <si>
    <t>総　　数</t>
  </si>
  <si>
    <t>人口密度</t>
  </si>
  <si>
    <t>０～４</t>
  </si>
  <si>
    <t>５～９</t>
  </si>
  <si>
    <t>10～14</t>
  </si>
  <si>
    <t>15～19</t>
  </si>
  <si>
    <t>20～24</t>
  </si>
  <si>
    <t>25～29</t>
  </si>
  <si>
    <t>30～34</t>
  </si>
  <si>
    <t>35～39</t>
  </si>
  <si>
    <t>40～44</t>
  </si>
  <si>
    <t>45～49</t>
  </si>
  <si>
    <t>50～54</t>
  </si>
  <si>
    <t>55～59</t>
  </si>
  <si>
    <t>60～64</t>
  </si>
  <si>
    <t>65～69</t>
  </si>
  <si>
    <t>70～79</t>
  </si>
  <si>
    <t>80～</t>
  </si>
  <si>
    <t>年齢不詳</t>
  </si>
  <si>
    <t>70～74</t>
  </si>
  <si>
    <t>75～79</t>
  </si>
  <si>
    <t>80～84</t>
  </si>
  <si>
    <t>85～89</t>
  </si>
  <si>
    <t>90～94</t>
  </si>
  <si>
    <t>95～</t>
  </si>
  <si>
    <t>年　　齢</t>
  </si>
  <si>
    <t>総　　数</t>
  </si>
  <si>
    <t>年　次
市町村</t>
  </si>
  <si>
    <t>年　　齢</t>
  </si>
  <si>
    <r>
      <t>０～４</t>
    </r>
    <r>
      <rPr>
        <sz val="9"/>
        <rFont val="ＭＳ 明朝"/>
        <family val="1"/>
      </rPr>
      <t>歳</t>
    </r>
  </si>
  <si>
    <r>
      <t>０～４</t>
    </r>
    <r>
      <rPr>
        <sz val="9"/>
        <rFont val="ＭＳ 明朝"/>
        <family val="1"/>
      </rPr>
      <t>歳</t>
    </r>
  </si>
  <si>
    <t>15歳以上総数</t>
  </si>
  <si>
    <t>85～　</t>
  </si>
  <si>
    <t>平　　　成　　　７　　　年</t>
  </si>
  <si>
    <t>年　　　齢</t>
  </si>
  <si>
    <t>未　婚</t>
  </si>
  <si>
    <t>死　別</t>
  </si>
  <si>
    <t>離　別</t>
  </si>
  <si>
    <t>　西粟倉村</t>
  </si>
  <si>
    <t>　久米南町</t>
  </si>
  <si>
    <t>男</t>
  </si>
  <si>
    <t>女</t>
  </si>
  <si>
    <t>有配偶</t>
  </si>
  <si>
    <t xml:space="preserve">21　　市町村、転入前住所地（県外圏域、  </t>
  </si>
  <si>
    <t xml:space="preserve">22　　市町村、転出先住所地（県外圏域、  </t>
  </si>
  <si>
    <t>浅　口　郡　</t>
  </si>
  <si>
    <t>７</t>
  </si>
  <si>
    <t>８</t>
  </si>
  <si>
    <t>7</t>
  </si>
  <si>
    <t>平　　　成　　　１２　　　年</t>
  </si>
  <si>
    <t>-</t>
  </si>
  <si>
    <t>大正元年</t>
  </si>
  <si>
    <t>昭和元年</t>
  </si>
  <si>
    <t>…</t>
  </si>
  <si>
    <t>12</t>
  </si>
  <si>
    <t>人口及び労働力　　23</t>
  </si>
  <si>
    <t>年　次</t>
  </si>
  <si>
    <t>実　　　　　数　（△減）</t>
  </si>
  <si>
    <t>率　　（人口1000対）（△減）</t>
  </si>
  <si>
    <t>出生数</t>
  </si>
  <si>
    <t>死亡数</t>
  </si>
  <si>
    <t>死産数</t>
  </si>
  <si>
    <t>自　然
増加数</t>
  </si>
  <si>
    <t>婚姻件数</t>
  </si>
  <si>
    <t>離婚件数</t>
  </si>
  <si>
    <t>出　生</t>
  </si>
  <si>
    <t>死　亡</t>
  </si>
  <si>
    <r>
      <t xml:space="preserve">死　産
</t>
    </r>
    <r>
      <rPr>
        <sz val="5.5"/>
        <rFont val="ＭＳ 明朝"/>
        <family val="1"/>
      </rPr>
      <t>(出産1000対)</t>
    </r>
  </si>
  <si>
    <t>自　然
増　加</t>
  </si>
  <si>
    <t>婚　姻</t>
  </si>
  <si>
    <t>離　婚</t>
  </si>
  <si>
    <t>24　　人口及び労働力</t>
  </si>
  <si>
    <t>　　　　　　　　　　　　　　　　　20　　市　町　村、月　別　</t>
  </si>
  <si>
    <t>年　　月
市 町 村</t>
  </si>
  <si>
    <t>出　　生</t>
  </si>
  <si>
    <t>死　　亡</t>
  </si>
  <si>
    <t>自然増加
(△減)</t>
  </si>
  <si>
    <t>乳児死亡</t>
  </si>
  <si>
    <t>死　　産</t>
  </si>
  <si>
    <t>離　　婚</t>
  </si>
  <si>
    <t>新 生 児
死　　亡</t>
  </si>
  <si>
    <t>自然死産</t>
  </si>
  <si>
    <t>人工死産</t>
  </si>
  <si>
    <t>人口及び労働力　　25</t>
  </si>
  <si>
    <t>　資料：県保健福祉課「人口動態統計」</t>
  </si>
  <si>
    <t>市 町 村</t>
  </si>
  <si>
    <t>総　数</t>
  </si>
  <si>
    <t>14</t>
  </si>
  <si>
    <t>15　　年齢（５歳階級）、男女別人口　</t>
  </si>
  <si>
    <t>　（単位　％）</t>
  </si>
  <si>
    <r>
      <t>注)</t>
    </r>
    <r>
      <rPr>
        <sz val="9"/>
        <rFont val="ＭＳ ゴシック"/>
        <family val="3"/>
      </rPr>
      <t xml:space="preserve"> </t>
    </r>
    <r>
      <rPr>
        <sz val="6"/>
        <rFont val="ＭＳ ゴシック"/>
        <family val="3"/>
      </rPr>
      <t>５年ごとに10月１日現在で行われる国勢調査の結果である。　　　    　　　　　　　　　　　　　　　　　　　　　　　　　　        　　</t>
    </r>
  </si>
  <si>
    <t>16　　年齢(５歳階級)、男女別人口(割合)　</t>
  </si>
  <si>
    <t>注) 毎年３月31日現在における住民基本台帳に登録されている数字である。</t>
  </si>
  <si>
    <t>19　　年次別人口動態数及び率　</t>
  </si>
  <si>
    <t>　人　口　動　態　</t>
  </si>
  <si>
    <t xml:space="preserve">  県内圏域）別転入者数　</t>
  </si>
  <si>
    <t xml:space="preserve">  県内圏域）別転出者数</t>
  </si>
  <si>
    <t>注）昭和15年までについては外国人を含む総人口，昭和15年から19年までについては総人口から内地軍人を除いたいわゆる銃後人口で，このため昭和15年には二とおりの人口がある。</t>
  </si>
  <si>
    <t>注）1 国勢調査の結果による。</t>
  </si>
  <si>
    <t>　　2 世帯数は世帯の総数である。世帯の種類「不詳」を含む。</t>
  </si>
  <si>
    <t>注) ５年ごとに10月１日現在で行われる国勢調査の結果である。</t>
  </si>
  <si>
    <t>注）1 ５年ごとに10月１日現在で行われる国勢調査の結果である。</t>
  </si>
  <si>
    <t>　　2 総数には配偶関係「不詳」を含む。</t>
  </si>
  <si>
    <t>　　  34年以降は住所地別県環境保健部環境保健課（平成６年以降は県保健福祉部保健福祉課）「人口動態統計」による。</t>
  </si>
  <si>
    <t>　　2 出産＝出生＋死産、死産率＝（その年中死産数÷その年中出産数）×1000</t>
  </si>
  <si>
    <t>（単位　人、胎、組）</t>
  </si>
  <si>
    <t>注）1 昭和18年までは統計局年報、昭和19年以降昭和32年までは住所地別集計であり厚生省統計調査部年報、各年「人口動態統計」、昭和33年は発生地別、</t>
  </si>
  <si>
    <t>資料：県市町村課</t>
  </si>
  <si>
    <t>4</t>
  </si>
  <si>
    <t>5</t>
  </si>
  <si>
    <t>8</t>
  </si>
  <si>
    <t>9</t>
  </si>
  <si>
    <t>10</t>
  </si>
  <si>
    <t>　び  人  口  の  推  移</t>
  </si>
  <si>
    <t>　及  び  労  働  力</t>
  </si>
  <si>
    <t>３　　 人  口　</t>
  </si>
  <si>
    <t>年次</t>
  </si>
  <si>
    <t>戸数また
は世帯数</t>
  </si>
  <si>
    <t>人　　口</t>
  </si>
  <si>
    <t>総数</t>
  </si>
  <si>
    <t>男</t>
  </si>
  <si>
    <t>女</t>
  </si>
  <si>
    <r>
      <t xml:space="preserve">人　　口
密　　度
</t>
    </r>
    <r>
      <rPr>
        <sz val="7.5"/>
        <rFont val="ＭＳ 明朝"/>
        <family val="1"/>
      </rPr>
      <t>(1k㎡当たり)</t>
    </r>
  </si>
  <si>
    <t>人口の種類及び
調査名、資料名　　　　　　　　</t>
  </si>
  <si>
    <t>女 100人につき  男</t>
  </si>
  <si>
    <r>
      <t xml:space="preserve">人口指数
</t>
    </r>
    <r>
      <rPr>
        <sz val="8"/>
        <rFont val="ＭＳ 明朝"/>
        <family val="1"/>
      </rPr>
      <t>(大正９年
=100)</t>
    </r>
  </si>
  <si>
    <t>現住人口</t>
  </si>
  <si>
    <t>岡山県統計書</t>
  </si>
  <si>
    <t>２</t>
  </si>
  <si>
    <t>３</t>
  </si>
  <si>
    <t>４</t>
  </si>
  <si>
    <t>５</t>
  </si>
  <si>
    <t>６</t>
  </si>
  <si>
    <t>９</t>
  </si>
  <si>
    <t>12　　　世　帯　及　</t>
  </si>
  <si>
    <t xml:space="preserve">    また，昭和20年以後については連合国軍関係者は除かれている。</t>
  </si>
  <si>
    <t>2</t>
  </si>
  <si>
    <t>3</t>
  </si>
  <si>
    <t>4</t>
  </si>
  <si>
    <t>5</t>
  </si>
  <si>
    <t>6</t>
  </si>
  <si>
    <t>8</t>
  </si>
  <si>
    <t>9</t>
  </si>
  <si>
    <t>10</t>
  </si>
  <si>
    <t>11</t>
  </si>
  <si>
    <t>15</t>
  </si>
  <si>
    <t>16</t>
  </si>
  <si>
    <t>17</t>
  </si>
  <si>
    <t>18</t>
  </si>
  <si>
    <t>19</t>
  </si>
  <si>
    <t>20</t>
  </si>
  <si>
    <t>21</t>
  </si>
  <si>
    <t>22</t>
  </si>
  <si>
    <t>23</t>
  </si>
  <si>
    <t>24</t>
  </si>
  <si>
    <t>25</t>
  </si>
  <si>
    <t>26</t>
  </si>
  <si>
    <t>27</t>
  </si>
  <si>
    <t>28</t>
  </si>
  <si>
    <t>29</t>
  </si>
  <si>
    <t>30</t>
  </si>
  <si>
    <t>31</t>
  </si>
  <si>
    <t>15</t>
  </si>
  <si>
    <t>26　　人口及び労働力</t>
  </si>
  <si>
    <t>14　　人口及び労働力</t>
  </si>
  <si>
    <t>15　　人口及び労働力</t>
  </si>
  <si>
    <t>人口及び労働力　　17</t>
  </si>
  <si>
    <t>18　　人口及び労働力</t>
  </si>
  <si>
    <t>人口及び労働力　　19</t>
  </si>
  <si>
    <t>16</t>
  </si>
  <si>
    <r>
      <t>　1</t>
    </r>
    <r>
      <rPr>
        <sz val="9"/>
        <rFont val="ＭＳ ゴシック"/>
        <family val="3"/>
      </rPr>
      <t>5</t>
    </r>
  </si>
  <si>
    <t>瀬戸内市</t>
  </si>
  <si>
    <t>赤 磐 市</t>
  </si>
  <si>
    <t>真 庭 市</t>
  </si>
  <si>
    <t>美 作 市</t>
  </si>
  <si>
    <t>　　　18　　市町村別住民基本台帳による世帯数及び男女人口　</t>
  </si>
  <si>
    <t>吉備中央町</t>
  </si>
  <si>
    <t>年 次 ・
市 町 村</t>
  </si>
  <si>
    <t>世 帯 数</t>
  </si>
  <si>
    <t>人　　　　　口</t>
  </si>
  <si>
    <t>人　　　　　　口</t>
  </si>
  <si>
    <t>総　　数</t>
  </si>
  <si>
    <t>　瀬戸内市</t>
  </si>
  <si>
    <t>加 賀 郡</t>
  </si>
  <si>
    <t>1</t>
  </si>
  <si>
    <t>御　津　郡　</t>
  </si>
  <si>
    <t>赤　磐　郡　</t>
  </si>
  <si>
    <t>和　気　郡　</t>
  </si>
  <si>
    <t>都　窪　郡　</t>
  </si>
  <si>
    <t>16　　人口及び労働力</t>
  </si>
  <si>
    <t xml:space="preserve"> 13　　市 町 村 別 世　</t>
  </si>
  <si>
    <t>帯 及 び 人 口　</t>
  </si>
  <si>
    <t>17　配偶関係(４区分)、年齢(５歳階級)、男女別15歳以上人口　</t>
  </si>
  <si>
    <t xml:space="preserve"> 吉備中央町</t>
  </si>
  <si>
    <t>　明治１８～平成１７年</t>
  </si>
  <si>
    <t>平成１７年１０月１日</t>
  </si>
  <si>
    <t>美 咲 町</t>
  </si>
  <si>
    <t>都 窪 郡</t>
  </si>
  <si>
    <t>早 島 町</t>
  </si>
  <si>
    <t>浅 口 郡</t>
  </si>
  <si>
    <t>金 光 町</t>
  </si>
  <si>
    <t>鴨 方 町</t>
  </si>
  <si>
    <t>寄 島 町</t>
  </si>
  <si>
    <t>里 庄 町</t>
  </si>
  <si>
    <t>小 田 郡</t>
  </si>
  <si>
    <t>矢 掛 町</t>
  </si>
  <si>
    <t>市町村</t>
  </si>
  <si>
    <t>世帯数</t>
  </si>
  <si>
    <t>御 津 郡</t>
  </si>
  <si>
    <t>建 部 町</t>
  </si>
  <si>
    <t>赤 磐 郡</t>
  </si>
  <si>
    <t>瀬 戸 町</t>
  </si>
  <si>
    <t>和 気 郡</t>
  </si>
  <si>
    <t>佐 伯 町</t>
  </si>
  <si>
    <t>和 気 町</t>
  </si>
  <si>
    <t>真 庭 郡</t>
  </si>
  <si>
    <r>
      <t>明治</t>
    </r>
    <r>
      <rPr>
        <sz val="10"/>
        <rFont val="ＭＳ ゴシック"/>
        <family val="3"/>
      </rPr>
      <t>18</t>
    </r>
    <r>
      <rPr>
        <sz val="10"/>
        <rFont val="ＭＳ 明朝"/>
        <family val="1"/>
      </rPr>
      <t>年</t>
    </r>
    <r>
      <rPr>
        <sz val="10"/>
        <rFont val="ＭＳ ゴシック"/>
        <family val="3"/>
      </rPr>
      <t>１</t>
    </r>
    <r>
      <rPr>
        <sz val="10"/>
        <rFont val="ＭＳ 明朝"/>
        <family val="1"/>
      </rPr>
      <t>月</t>
    </r>
    <r>
      <rPr>
        <sz val="10"/>
        <rFont val="ＭＳ ゴシック"/>
        <family val="3"/>
      </rPr>
      <t>１</t>
    </r>
    <r>
      <rPr>
        <sz val="10"/>
        <rFont val="ＭＳ 明朝"/>
        <family val="1"/>
      </rPr>
      <t>日</t>
    </r>
  </si>
  <si>
    <r>
      <t>　　23</t>
    </r>
    <r>
      <rPr>
        <sz val="10"/>
        <rFont val="ＭＳ 明朝"/>
        <family val="1"/>
      </rPr>
      <t>年</t>
    </r>
    <r>
      <rPr>
        <sz val="10"/>
        <rFont val="ＭＳ ゴシック"/>
        <family val="3"/>
      </rPr>
      <t>12</t>
    </r>
    <r>
      <rPr>
        <sz val="10"/>
        <rFont val="ＭＳ 明朝"/>
        <family val="1"/>
      </rPr>
      <t>月</t>
    </r>
    <r>
      <rPr>
        <sz val="10"/>
        <rFont val="ＭＳ ゴシック"/>
        <family val="3"/>
      </rPr>
      <t>31</t>
    </r>
    <r>
      <rPr>
        <sz val="10"/>
        <rFont val="ＭＳ 明朝"/>
        <family val="1"/>
      </rPr>
      <t>日</t>
    </r>
  </si>
  <si>
    <t xml:space="preserve">    28</t>
  </si>
  <si>
    <t xml:space="preserve">    33</t>
  </si>
  <si>
    <t xml:space="preserve">    38</t>
  </si>
  <si>
    <t xml:space="preserve">    43</t>
  </si>
  <si>
    <r>
      <t>大正</t>
    </r>
    <r>
      <rPr>
        <sz val="10"/>
        <rFont val="ＭＳ ゴシック"/>
        <family val="3"/>
      </rPr>
      <t>４</t>
    </r>
  </si>
  <si>
    <t xml:space="preserve">    14</t>
  </si>
  <si>
    <t xml:space="preserve">    10</t>
  </si>
  <si>
    <t xml:space="preserve">    11</t>
  </si>
  <si>
    <t xml:space="preserve">    12</t>
  </si>
  <si>
    <t xml:space="preserve">    13</t>
  </si>
  <si>
    <t xml:space="preserve">    14</t>
  </si>
  <si>
    <t xml:space="preserve">    15</t>
  </si>
  <si>
    <t xml:space="preserve">    16</t>
  </si>
  <si>
    <t xml:space="preserve">    17</t>
  </si>
  <si>
    <t xml:space="preserve">    18</t>
  </si>
  <si>
    <r>
      <t xml:space="preserve">    19</t>
    </r>
    <r>
      <rPr>
        <sz val="10"/>
        <rFont val="ＭＳ 明朝"/>
        <family val="1"/>
      </rPr>
      <t>年</t>
    </r>
    <r>
      <rPr>
        <sz val="10"/>
        <rFont val="ＭＳ ゴシック"/>
        <family val="3"/>
      </rPr>
      <t>２</t>
    </r>
    <r>
      <rPr>
        <sz val="10"/>
        <rFont val="ＭＳ 明朝"/>
        <family val="1"/>
      </rPr>
      <t>月</t>
    </r>
    <r>
      <rPr>
        <sz val="10"/>
        <rFont val="ＭＳ ゴシック"/>
        <family val="3"/>
      </rPr>
      <t>22</t>
    </r>
    <r>
      <rPr>
        <sz val="10"/>
        <rFont val="ＭＳ 明朝"/>
        <family val="1"/>
      </rPr>
      <t>日</t>
    </r>
  </si>
  <si>
    <r>
      <t xml:space="preserve">    20</t>
    </r>
    <r>
      <rPr>
        <sz val="10"/>
        <rFont val="ＭＳ 明朝"/>
        <family val="1"/>
      </rPr>
      <t>年</t>
    </r>
    <r>
      <rPr>
        <sz val="10"/>
        <rFont val="ＭＳ ゴシック"/>
        <family val="3"/>
      </rPr>
      <t>11</t>
    </r>
    <r>
      <rPr>
        <sz val="10"/>
        <rFont val="ＭＳ 明朝"/>
        <family val="1"/>
      </rPr>
      <t>月</t>
    </r>
    <r>
      <rPr>
        <sz val="10"/>
        <rFont val="ＭＳ ゴシック"/>
        <family val="3"/>
      </rPr>
      <t>１</t>
    </r>
    <r>
      <rPr>
        <sz val="10"/>
        <rFont val="ＭＳ 明朝"/>
        <family val="1"/>
      </rPr>
      <t>日</t>
    </r>
  </si>
  <si>
    <r>
      <t xml:space="preserve">    21</t>
    </r>
    <r>
      <rPr>
        <sz val="10"/>
        <rFont val="ＭＳ 明朝"/>
        <family val="1"/>
      </rPr>
      <t>年</t>
    </r>
    <r>
      <rPr>
        <sz val="10"/>
        <rFont val="ＭＳ ゴシック"/>
        <family val="3"/>
      </rPr>
      <t>４</t>
    </r>
    <r>
      <rPr>
        <sz val="10"/>
        <rFont val="ＭＳ 明朝"/>
        <family val="1"/>
      </rPr>
      <t>月</t>
    </r>
    <r>
      <rPr>
        <sz val="10"/>
        <rFont val="ＭＳ ゴシック"/>
        <family val="3"/>
      </rPr>
      <t>26</t>
    </r>
    <r>
      <rPr>
        <sz val="10"/>
        <rFont val="ＭＳ 明朝"/>
        <family val="1"/>
      </rPr>
      <t>日</t>
    </r>
  </si>
  <si>
    <r>
      <t xml:space="preserve">    22</t>
    </r>
    <r>
      <rPr>
        <sz val="10"/>
        <rFont val="ＭＳ 明朝"/>
        <family val="1"/>
      </rPr>
      <t>年</t>
    </r>
    <r>
      <rPr>
        <sz val="10"/>
        <rFont val="ＭＳ ゴシック"/>
        <family val="3"/>
      </rPr>
      <t>10</t>
    </r>
    <r>
      <rPr>
        <sz val="10"/>
        <rFont val="ＭＳ 明朝"/>
        <family val="1"/>
      </rPr>
      <t>月</t>
    </r>
    <r>
      <rPr>
        <sz val="10"/>
        <rFont val="ＭＳ ゴシック"/>
        <family val="3"/>
      </rPr>
      <t>１</t>
    </r>
    <r>
      <rPr>
        <sz val="10"/>
        <rFont val="ＭＳ 明朝"/>
        <family val="1"/>
      </rPr>
      <t>日</t>
    </r>
  </si>
  <si>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</si>
  <si>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</si>
  <si>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</si>
  <si>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</si>
  <si>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</si>
  <si>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</si>
  <si>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</si>
  <si>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</si>
  <si>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</si>
  <si>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</si>
  <si>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</si>
  <si>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</si>
  <si>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</si>
  <si>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</si>
  <si>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</si>
  <si>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</si>
  <si>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</si>
  <si>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r>
      <t>　　９</t>
    </r>
    <r>
      <rPr>
        <sz val="10"/>
        <rFont val="ＭＳ 明朝"/>
        <family val="1"/>
      </rPr>
      <t>年</t>
    </r>
    <r>
      <rPr>
        <sz val="10"/>
        <rFont val="ＭＳ ゴシック"/>
        <family val="3"/>
      </rPr>
      <t>10</t>
    </r>
    <r>
      <rPr>
        <sz val="10"/>
        <rFont val="ＭＳ 明朝"/>
        <family val="1"/>
      </rPr>
      <t>月</t>
    </r>
    <r>
      <rPr>
        <sz val="10"/>
        <rFont val="ＭＳ ゴシック"/>
        <family val="3"/>
      </rPr>
      <t>１</t>
    </r>
    <r>
      <rPr>
        <sz val="10"/>
        <rFont val="ＭＳ 明朝"/>
        <family val="1"/>
      </rPr>
      <t>日</t>
    </r>
  </si>
  <si>
    <r>
      <t>昭和５年</t>
    </r>
    <r>
      <rPr>
        <sz val="10"/>
        <rFont val="ＭＳ ゴシック"/>
        <family val="3"/>
      </rPr>
      <t>10</t>
    </r>
    <r>
      <rPr>
        <sz val="10"/>
        <rFont val="ＭＳ 明朝"/>
        <family val="1"/>
      </rPr>
      <t>月</t>
    </r>
    <r>
      <rPr>
        <sz val="10"/>
        <rFont val="ＭＳ ゴシック"/>
        <family val="3"/>
      </rPr>
      <t>1</t>
    </r>
    <r>
      <rPr>
        <sz val="10"/>
        <rFont val="ＭＳ 明朝"/>
        <family val="1"/>
      </rPr>
      <t>日</t>
    </r>
  </si>
  <si>
    <t>岡 山 市</t>
  </si>
  <si>
    <t>倉 敷 市</t>
  </si>
  <si>
    <t>津 山 市</t>
  </si>
  <si>
    <t>玉 野 市</t>
  </si>
  <si>
    <t>笠 岡 市</t>
  </si>
  <si>
    <t>井 原 市</t>
  </si>
  <si>
    <t>総 社 市</t>
  </si>
  <si>
    <t>高 梁 市</t>
  </si>
  <si>
    <t>新 見 市</t>
  </si>
  <si>
    <t>備 前 市</t>
  </si>
  <si>
    <t>苫 田 郡</t>
  </si>
  <si>
    <t>鏡 野 町</t>
  </si>
  <si>
    <t>勝 田 郡</t>
  </si>
  <si>
    <t>勝 央 町</t>
  </si>
  <si>
    <t>奈 義 町</t>
  </si>
  <si>
    <t>英 田 郡</t>
  </si>
  <si>
    <t>久 米 郡</t>
  </si>
  <si>
    <t>赤磐市</t>
  </si>
  <si>
    <t>真庭市</t>
  </si>
  <si>
    <t>美作市</t>
  </si>
  <si>
    <t>美咲町</t>
  </si>
  <si>
    <t>西 粟 倉 村</t>
  </si>
  <si>
    <t>御津郡</t>
  </si>
  <si>
    <t>赤磐郡</t>
  </si>
  <si>
    <t>和気郡</t>
  </si>
  <si>
    <t>都窪郡</t>
  </si>
  <si>
    <t>浅口郡</t>
  </si>
  <si>
    <t>小田郡</t>
  </si>
  <si>
    <t>真庭郡</t>
  </si>
  <si>
    <t>苫田郡</t>
  </si>
  <si>
    <t>勝田郡</t>
  </si>
  <si>
    <t>英田郡</t>
  </si>
  <si>
    <t>久米郡</t>
  </si>
  <si>
    <t>加賀郡</t>
  </si>
  <si>
    <t>市　計</t>
  </si>
  <si>
    <t>郡　計</t>
  </si>
  <si>
    <t>7</t>
  </si>
  <si>
    <t>12</t>
  </si>
  <si>
    <t>　　　　　　　　　　　　　　　　　　14　　市町村、年齢（５歳</t>
  </si>
  <si>
    <t>　 階級）別人口　</t>
  </si>
  <si>
    <t>平成７・１２・１７年</t>
  </si>
  <si>
    <t>1 024.6</t>
  </si>
  <si>
    <t>1 324.7</t>
  </si>
  <si>
    <t>1 566.5</t>
  </si>
  <si>
    <t>1 566.5</t>
  </si>
  <si>
    <t>年齢不詳</t>
  </si>
  <si>
    <t>平成７年</t>
  </si>
  <si>
    <t>20　　人口及び労働力</t>
  </si>
  <si>
    <t>人口及び労働力　　21</t>
  </si>
  <si>
    <t>22　　人口及び労働力</t>
  </si>
  <si>
    <t>人口及び労働力　　27</t>
  </si>
  <si>
    <t>平　成　７　年</t>
  </si>
  <si>
    <t>１２</t>
  </si>
  <si>
    <t>平成７・１２・１７年</t>
  </si>
  <si>
    <t>平　　　成　　　１７　　　年</t>
  </si>
  <si>
    <t>平成14年</t>
  </si>
  <si>
    <t>　　15</t>
  </si>
  <si>
    <t>　　16</t>
  </si>
  <si>
    <t>　　17</t>
  </si>
  <si>
    <t>赤 磐 郡　</t>
  </si>
  <si>
    <t>　瀬 戸 町</t>
  </si>
  <si>
    <t>和 気 郡　</t>
  </si>
  <si>
    <t>　和 気 町</t>
  </si>
  <si>
    <t>都 窪 郡　</t>
  </si>
  <si>
    <t>　早 島 町</t>
  </si>
  <si>
    <r>
      <t>　　</t>
    </r>
    <r>
      <rPr>
        <b/>
        <sz val="11"/>
        <rFont val="ＭＳ ゴシック"/>
        <family val="3"/>
      </rPr>
      <t>18</t>
    </r>
  </si>
  <si>
    <t>浅 口 郡　</t>
  </si>
  <si>
    <t>　里 庄 町</t>
  </si>
  <si>
    <t>市　　計</t>
  </si>
  <si>
    <t>小 田 郡　</t>
  </si>
  <si>
    <t>郡　　計</t>
  </si>
  <si>
    <t>　矢 掛 町</t>
  </si>
  <si>
    <t>　岡 山 市</t>
  </si>
  <si>
    <t>真 庭 郡　</t>
  </si>
  <si>
    <t>　倉 敷 市</t>
  </si>
  <si>
    <t>　新 庄 村</t>
  </si>
  <si>
    <t>　津 山 市</t>
  </si>
  <si>
    <t>　玉 野 市</t>
  </si>
  <si>
    <t>苫 田 郡　</t>
  </si>
  <si>
    <t>　笠 岡 市</t>
  </si>
  <si>
    <t>　鏡 野 町</t>
  </si>
  <si>
    <t>　井 原 市</t>
  </si>
  <si>
    <t>勝 田 郡　</t>
  </si>
  <si>
    <t>　総 社 市</t>
  </si>
  <si>
    <t>　勝 央 町</t>
  </si>
  <si>
    <t>　高 梁 市</t>
  </si>
  <si>
    <t>　奈 義 町</t>
  </si>
  <si>
    <t>　新 見 市</t>
  </si>
  <si>
    <t>　備 前 市</t>
  </si>
  <si>
    <t>英 田 郡　</t>
  </si>
  <si>
    <t>久 米 郡　</t>
  </si>
  <si>
    <t>御 津 郡　</t>
  </si>
  <si>
    <t>　建 部 町</t>
  </si>
  <si>
    <t>平成１４～１８年</t>
  </si>
  <si>
    <t>加 賀 郡　</t>
  </si>
  <si>
    <t>　美 咲 町</t>
  </si>
  <si>
    <t xml:space="preserve">  瀬戸内市</t>
  </si>
  <si>
    <t xml:space="preserve">  赤 磐 市</t>
  </si>
  <si>
    <t xml:space="preserve">  真 庭 市</t>
  </si>
  <si>
    <t xml:space="preserve">  美 作 市</t>
  </si>
  <si>
    <t xml:space="preserve">  浅 口 市</t>
  </si>
  <si>
    <t>新 庄 村</t>
  </si>
  <si>
    <t>17</t>
  </si>
  <si>
    <t>大正元年～平成１７年</t>
  </si>
  <si>
    <t>平成１７年</t>
  </si>
  <si>
    <t>　赤 磐 市</t>
  </si>
  <si>
    <t>　真 庭 市</t>
  </si>
  <si>
    <t>　美 作 市</t>
  </si>
  <si>
    <t>市　　計</t>
  </si>
  <si>
    <t>郡　　計</t>
  </si>
  <si>
    <t>　岡 山 市</t>
  </si>
  <si>
    <t>　倉 敷 市</t>
  </si>
  <si>
    <t>　津 山 市</t>
  </si>
  <si>
    <t>　玉 野 市</t>
  </si>
  <si>
    <t>　笠 岡 市</t>
  </si>
  <si>
    <t>　井 原 市</t>
  </si>
  <si>
    <t>　総 社 市</t>
  </si>
  <si>
    <t>　高 梁 市</t>
  </si>
  <si>
    <t>　新 見 市</t>
  </si>
  <si>
    <t>　備 前 市</t>
  </si>
  <si>
    <t>　建 部 町</t>
  </si>
  <si>
    <t>赤 磐 郡</t>
  </si>
  <si>
    <t>　瀬 戸 町</t>
  </si>
  <si>
    <t>和 気 郡</t>
  </si>
  <si>
    <t>　和 気 町</t>
  </si>
  <si>
    <t>都 窪 郡</t>
  </si>
  <si>
    <t>　早 島 町</t>
  </si>
  <si>
    <t>　上齋原村</t>
  </si>
  <si>
    <t>　勝 央 町</t>
  </si>
  <si>
    <t>　東粟倉村</t>
  </si>
  <si>
    <t>　西粟倉村</t>
  </si>
  <si>
    <t>浅 口 郡</t>
  </si>
  <si>
    <t>　船 穂 町</t>
  </si>
  <si>
    <t>　金 光 町</t>
  </si>
  <si>
    <t>　鴨 方 町</t>
  </si>
  <si>
    <t>　寄 島 町</t>
  </si>
  <si>
    <t>　里 庄 町</t>
  </si>
  <si>
    <t>小 田 郡</t>
  </si>
  <si>
    <t>　矢 掛 町</t>
  </si>
  <si>
    <t>真 庭 郡</t>
  </si>
  <si>
    <t>苫 田 郡</t>
  </si>
  <si>
    <t>勝 田 郡</t>
  </si>
  <si>
    <t>　奈 義 町</t>
  </si>
  <si>
    <t>久 米 郡</t>
  </si>
  <si>
    <t>　御 津 町</t>
  </si>
  <si>
    <t>　山 陽 町</t>
  </si>
  <si>
    <t>　赤 坂 町</t>
  </si>
  <si>
    <t>　熊 山 町</t>
  </si>
  <si>
    <t>　吉 井 町</t>
  </si>
  <si>
    <t>　日 生 町</t>
  </si>
  <si>
    <t>　吉 永 町</t>
  </si>
  <si>
    <t>　佐 伯 町</t>
  </si>
  <si>
    <t>　灘 崎 町</t>
  </si>
  <si>
    <t>　山 手 村</t>
  </si>
  <si>
    <t>　清 音 村</t>
  </si>
  <si>
    <t>児 島 郡</t>
  </si>
  <si>
    <t>　美 星 町</t>
  </si>
  <si>
    <t>　芳 井 町</t>
  </si>
  <si>
    <t>　真 備 町</t>
  </si>
  <si>
    <t>　北 房 町</t>
  </si>
  <si>
    <t>　大 佐 町</t>
  </si>
  <si>
    <t>　神 郷 町</t>
  </si>
  <si>
    <t>　哲 多 町</t>
  </si>
  <si>
    <t>　哲 西 町</t>
  </si>
  <si>
    <t>　勝 山 町</t>
  </si>
  <si>
    <t>　落 合 町</t>
  </si>
  <si>
    <t>　久 世 町</t>
  </si>
  <si>
    <t>　湯 原 町</t>
  </si>
  <si>
    <t>　美 甘 村</t>
  </si>
  <si>
    <t>　新 庄 村</t>
  </si>
  <si>
    <t>　川 上 村</t>
  </si>
  <si>
    <t>　八 束 村</t>
  </si>
  <si>
    <t>　中 和 村</t>
  </si>
  <si>
    <t>　加 茂 町</t>
  </si>
  <si>
    <t>　奥 津 町</t>
  </si>
  <si>
    <t>　富    村</t>
  </si>
  <si>
    <t>　阿 波 村</t>
  </si>
  <si>
    <t>　鏡 野 町</t>
  </si>
  <si>
    <t>　勝 田 町</t>
  </si>
  <si>
    <t>　勝 北 町</t>
  </si>
  <si>
    <t>　大 原 町</t>
  </si>
  <si>
    <t>　美 作 町</t>
  </si>
  <si>
    <t>　作 東 町</t>
  </si>
  <si>
    <t>　英 田 町</t>
  </si>
  <si>
    <t>　中 央 町</t>
  </si>
  <si>
    <t>　旭    町</t>
  </si>
  <si>
    <t>　久米南町</t>
  </si>
  <si>
    <t>　久 米 町</t>
  </si>
  <si>
    <t>　柵 原 町</t>
  </si>
  <si>
    <t>後 月 郡</t>
  </si>
  <si>
    <t>吉 備 郡</t>
  </si>
  <si>
    <t>上 房 郡</t>
  </si>
  <si>
    <t>阿 哲 郡</t>
  </si>
  <si>
    <t>平成１４～１７年</t>
  </si>
  <si>
    <t>年　　次
市 町 村</t>
  </si>
  <si>
    <t>総　　　　　　数</t>
  </si>
  <si>
    <t>転　入　前　住　所　地　（県　外）</t>
  </si>
  <si>
    <t>転　入　前　住　所　地　（県　内）</t>
  </si>
  <si>
    <t>年　次
市町村</t>
  </si>
  <si>
    <t>計</t>
  </si>
  <si>
    <t>関　東</t>
  </si>
  <si>
    <t>中　部</t>
  </si>
  <si>
    <t>近　畿</t>
  </si>
  <si>
    <t>中　国</t>
  </si>
  <si>
    <t>四　国</t>
  </si>
  <si>
    <t>九　州</t>
  </si>
  <si>
    <t>他</t>
  </si>
  <si>
    <t>岡　山</t>
  </si>
  <si>
    <t>東　備</t>
  </si>
  <si>
    <t>倉　敷</t>
  </si>
  <si>
    <t>井　笠</t>
  </si>
  <si>
    <t>高　梁</t>
  </si>
  <si>
    <t>阿　新</t>
  </si>
  <si>
    <t>真　庭</t>
  </si>
  <si>
    <t>津　山</t>
  </si>
  <si>
    <t>勝　英</t>
  </si>
  <si>
    <r>
      <t>平成</t>
    </r>
    <r>
      <rPr>
        <sz val="9"/>
        <rFont val="ＭＳ ゴシック"/>
        <family val="3"/>
      </rPr>
      <t>1</t>
    </r>
    <r>
      <rPr>
        <sz val="9"/>
        <rFont val="ＭＳ ゴシック"/>
        <family val="3"/>
      </rPr>
      <t>4</t>
    </r>
    <r>
      <rPr>
        <sz val="9"/>
        <rFont val="ＭＳ 明朝"/>
        <family val="1"/>
      </rPr>
      <t>年</t>
    </r>
  </si>
  <si>
    <t>14</t>
  </si>
  <si>
    <r>
      <t>　1</t>
    </r>
    <r>
      <rPr>
        <sz val="9"/>
        <rFont val="ＭＳ ゴシック"/>
        <family val="3"/>
      </rPr>
      <t>6</t>
    </r>
  </si>
  <si>
    <t>　17</t>
  </si>
  <si>
    <t>13</t>
  </si>
  <si>
    <t>小　田　郡　</t>
  </si>
  <si>
    <t>真　庭　郡　</t>
  </si>
  <si>
    <t>苫　田　郡　</t>
  </si>
  <si>
    <t>勝　田　郡　</t>
  </si>
  <si>
    <t>英　田　郡　</t>
  </si>
  <si>
    <t>西粟倉村</t>
  </si>
  <si>
    <t>29</t>
  </si>
  <si>
    <t>久　米　郡　</t>
  </si>
  <si>
    <t>30</t>
  </si>
  <si>
    <t>美咲町</t>
  </si>
  <si>
    <t>31</t>
  </si>
  <si>
    <t>加　賀　郡</t>
  </si>
  <si>
    <t>32</t>
  </si>
  <si>
    <t>注１）年計は前年10月から当年９月までの数である。</t>
  </si>
  <si>
    <t>資料：県統計管理課「毎月流動人口調査」</t>
  </si>
  <si>
    <t>注２）転入前住所地（県内）では、地域別の内訳において合併市町村間の合併前の移動数を計上していないため、各地域の合計が計と一致しない。</t>
  </si>
  <si>
    <t>　　市 　計</t>
  </si>
  <si>
    <t>　　郡 　計</t>
  </si>
  <si>
    <t>市　計</t>
  </si>
  <si>
    <t>郡　計</t>
  </si>
  <si>
    <t>平成１４～１７年</t>
  </si>
  <si>
    <t>年　　　次</t>
  </si>
  <si>
    <t>転　出　先　住　所　地　（県　外）</t>
  </si>
  <si>
    <t>転　出　先　住　所　地　（県　内）</t>
  </si>
  <si>
    <t>市　町　村</t>
  </si>
  <si>
    <t>久　米　郡　</t>
  </si>
  <si>
    <t>資料：県統計管理課「毎月流動人口調査」</t>
  </si>
  <si>
    <t>注１）年計は前年10月から当年９月までの数である。</t>
  </si>
  <si>
    <t xml:space="preserve"> 12</t>
  </si>
  <si>
    <t xml:space="preserve"> 17</t>
  </si>
  <si>
    <t>市　　計</t>
  </si>
  <si>
    <t>郡　　計</t>
  </si>
  <si>
    <t>28　　人口及び労働力</t>
  </si>
  <si>
    <t>人口及び労働力　　29</t>
  </si>
  <si>
    <t>５</t>
  </si>
  <si>
    <t>10</t>
  </si>
  <si>
    <t>15</t>
  </si>
  <si>
    <t>２</t>
  </si>
  <si>
    <t>３</t>
  </si>
  <si>
    <t>４</t>
  </si>
  <si>
    <t>６</t>
  </si>
  <si>
    <t>７</t>
  </si>
  <si>
    <t>８</t>
  </si>
  <si>
    <t>９</t>
  </si>
  <si>
    <t>11</t>
  </si>
  <si>
    <t>12</t>
  </si>
  <si>
    <t>13</t>
  </si>
  <si>
    <t>14</t>
  </si>
  <si>
    <t>平成17年</t>
  </si>
  <si>
    <t>　　１月</t>
  </si>
  <si>
    <t>　　２</t>
  </si>
  <si>
    <t>　　３</t>
  </si>
  <si>
    <t>　　４</t>
  </si>
  <si>
    <t>　　５</t>
  </si>
  <si>
    <t>　　６</t>
  </si>
  <si>
    <t>　　７</t>
  </si>
  <si>
    <t>　　８</t>
  </si>
  <si>
    <t>　　９</t>
  </si>
  <si>
    <t>　　10</t>
  </si>
  <si>
    <t>　　11</t>
  </si>
  <si>
    <t>　　12</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</si>
</sst>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s>
  <fonts count="70">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b/>
      <sz val="8.5"/>
      <name val="ＭＳ ゴシック"/>
      <family val="3"/>
    </font>
    <font>
      <b/>
      <sz val="9"/>
      <name val="ＨＧｺﾞｼｯｸE-PRO"/>
      <family val="3"/>
    </font>
    <font>
      <sz val="11"/>
      <name val="ＭＳ Ｐゴシック"/>
      <family val="3"/>
    </font>
    <font>
      <sz val="6"/>
      <name val="ＭＳ Ｐ明朝"/>
      <family val="1"/>
    </font>
    <font>
      <sz val="5.5"/>
      <name val="ＭＳ 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b/>
      <sz val="8"/>
      <name val="ＭＳ 明朝"/>
      <family val="1"/>
    </font>
    <font>
      <sz val="10"/>
      <name val="ＭＳ ゴシック"/>
      <family val="3"/>
    </font>
    <font>
      <sz val="10"/>
      <name val="ＭＳ 明朝"/>
      <family val="1"/>
    </font>
    <font>
      <sz val="10"/>
      <name val="ＨＧｺﾞｼｯｸE-PRO"/>
      <family val="3"/>
    </font>
    <font>
      <b/>
      <sz val="10"/>
      <name val="ＭＳ ゴシック"/>
      <family val="3"/>
    </font>
    <font>
      <sz val="11"/>
      <name val="ＭＳ 明朝"/>
      <family val="1"/>
    </font>
    <font>
      <sz val="11"/>
      <name val="ＭＳ ゴシック"/>
      <family val="3"/>
    </font>
    <font>
      <b/>
      <sz val="11"/>
      <name val="ＭＳ 明朝"/>
      <family val="1"/>
    </font>
    <font>
      <b/>
      <sz val="11"/>
      <name val="ＭＳ ゴシック"/>
      <family val="3"/>
    </font>
    <font>
      <sz val="11"/>
      <name val="ＨＧｺﾞｼｯｸE-PRO"/>
      <family val="3"/>
    </font>
    <font>
      <b/>
      <sz val="11"/>
      <name val="ＨＧｺﾞｼｯｸE-PRO"/>
      <family val="3"/>
    </font>
    <font>
      <sz val="8"/>
      <color indexed="8"/>
      <name val="ＭＳ 明朝"/>
      <family val="1"/>
    </font>
    <font>
      <b/>
      <sz val="10"/>
      <name val="ＨＧｺﾞｼｯｸE-PRO"/>
      <family val="3"/>
    </font>
    <font>
      <b/>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lignment/>
      <protection/>
    </xf>
    <xf numFmtId="0" fontId="0" fillId="0" borderId="0">
      <alignment/>
      <protection/>
    </xf>
    <xf numFmtId="0" fontId="20" fillId="0" borderId="0" applyNumberFormat="0" applyFill="0" applyBorder="0" applyAlignment="0" applyProtection="0"/>
    <xf numFmtId="0" fontId="69" fillId="32" borderId="0" applyNumberFormat="0" applyBorder="0" applyAlignment="0" applyProtection="0"/>
  </cellStyleXfs>
  <cellXfs count="510">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5" fillId="0" borderId="0" xfId="0" applyFont="1" applyAlignment="1">
      <alignment/>
    </xf>
    <xf numFmtId="177" fontId="5" fillId="0" borderId="0" xfId="0" applyNumberFormat="1" applyFont="1" applyAlignment="1">
      <alignment/>
    </xf>
    <xf numFmtId="0" fontId="6" fillId="0" borderId="0" xfId="0" applyFont="1" applyBorder="1" applyAlignment="1">
      <alignment horizontal="left" vertical="center"/>
    </xf>
    <xf numFmtId="0" fontId="7" fillId="0" borderId="0" xfId="0" applyFont="1" applyAlignment="1">
      <alignment/>
    </xf>
    <xf numFmtId="0" fontId="2"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0" fontId="8" fillId="0" borderId="0" xfId="0" applyFont="1" applyAlignment="1">
      <alignment/>
    </xf>
    <xf numFmtId="0" fontId="0" fillId="0" borderId="0" xfId="0" applyAlignment="1">
      <alignment horizontal="center" vertical="center"/>
    </xf>
    <xf numFmtId="0" fontId="0" fillId="0" borderId="0" xfId="0" applyAlignment="1">
      <alignment vertical="top"/>
    </xf>
    <xf numFmtId="0" fontId="5" fillId="0" borderId="0" xfId="0" applyFont="1" applyBorder="1" applyAlignment="1">
      <alignment/>
    </xf>
    <xf numFmtId="0" fontId="0" fillId="0" borderId="0" xfId="0" applyBorder="1" applyAlignment="1">
      <alignment/>
    </xf>
    <xf numFmtId="0" fontId="6" fillId="0" borderId="10" xfId="0" applyFont="1" applyBorder="1" applyAlignment="1">
      <alignment horizontal="right" vertical="center"/>
    </xf>
    <xf numFmtId="0" fontId="5" fillId="0" borderId="11" xfId="0" applyFont="1" applyBorder="1" applyAlignment="1">
      <alignment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177" fontId="0" fillId="0" borderId="11" xfId="0" applyNumberFormat="1" applyFont="1" applyBorder="1" applyAlignment="1">
      <alignment vertical="center"/>
    </xf>
    <xf numFmtId="0" fontId="0" fillId="0" borderId="0" xfId="0" applyFont="1" applyAlignment="1">
      <alignment/>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2" xfId="0" applyFont="1" applyBorder="1" applyAlignment="1">
      <alignment/>
    </xf>
    <xf numFmtId="0" fontId="9" fillId="0" borderId="10" xfId="0" applyFont="1" applyBorder="1" applyAlignment="1">
      <alignment/>
    </xf>
    <xf numFmtId="181" fontId="0" fillId="0" borderId="0" xfId="0" applyNumberFormat="1" applyFont="1" applyAlignment="1">
      <alignment horizontal="right"/>
    </xf>
    <xf numFmtId="181" fontId="0" fillId="0" borderId="0" xfId="0" applyNumberFormat="1" applyFont="1" applyAlignment="1">
      <alignment/>
    </xf>
    <xf numFmtId="181" fontId="0" fillId="0" borderId="11" xfId="0" applyNumberFormat="1" applyFont="1" applyBorder="1" applyAlignment="1">
      <alignment horizontal="right"/>
    </xf>
    <xf numFmtId="181" fontId="0" fillId="0" borderId="11" xfId="0" applyNumberFormat="1" applyFont="1" applyBorder="1" applyAlignment="1">
      <alignment/>
    </xf>
    <xf numFmtId="0" fontId="0" fillId="0" borderId="10" xfId="0" applyFont="1" applyBorder="1" applyAlignment="1">
      <alignment/>
    </xf>
    <xf numFmtId="0" fontId="6" fillId="0" borderId="0" xfId="0" applyFont="1" applyBorder="1" applyAlignment="1">
      <alignment horizontal="center" vertical="center"/>
    </xf>
    <xf numFmtId="0" fontId="0" fillId="0" borderId="15" xfId="0" applyFont="1" applyBorder="1" applyAlignment="1">
      <alignment/>
    </xf>
    <xf numFmtId="0" fontId="0" fillId="0" borderId="0" xfId="0" applyFont="1" applyAlignment="1">
      <alignment/>
    </xf>
    <xf numFmtId="0" fontId="8" fillId="0" borderId="12"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182" fontId="0" fillId="0" borderId="0" xfId="0" applyNumberFormat="1" applyFont="1" applyAlignment="1">
      <alignment vertical="center"/>
    </xf>
    <xf numFmtId="0" fontId="8" fillId="0" borderId="12" xfId="0" applyFont="1" applyBorder="1" applyAlignment="1">
      <alignment vertical="center"/>
    </xf>
    <xf numFmtId="0" fontId="8" fillId="0" borderId="0" xfId="0" applyFont="1" applyAlignment="1">
      <alignment vertical="center"/>
    </xf>
    <xf numFmtId="0" fontId="0" fillId="0" borderId="10" xfId="0" applyFont="1" applyBorder="1" applyAlignment="1">
      <alignment horizontal="center" vertical="center"/>
    </xf>
    <xf numFmtId="181" fontId="5" fillId="0" borderId="0" xfId="0" applyNumberFormat="1" applyFont="1" applyAlignment="1">
      <alignment/>
    </xf>
    <xf numFmtId="0" fontId="0" fillId="0" borderId="0" xfId="0" applyAlignment="1" quotePrefix="1">
      <alignment/>
    </xf>
    <xf numFmtId="185" fontId="5" fillId="0" borderId="0" xfId="49" applyNumberFormat="1" applyFont="1" applyAlignment="1">
      <alignment vertical="center"/>
    </xf>
    <xf numFmtId="185" fontId="0" fillId="0" borderId="0" xfId="49" applyNumberFormat="1" applyFont="1" applyAlignment="1">
      <alignment/>
    </xf>
    <xf numFmtId="185" fontId="0" fillId="0" borderId="11" xfId="49" applyNumberFormat="1" applyFont="1" applyBorder="1" applyAlignment="1">
      <alignment/>
    </xf>
    <xf numFmtId="0" fontId="6" fillId="0" borderId="15"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11" fillId="0" borderId="15" xfId="0" applyFont="1" applyBorder="1" applyAlignment="1">
      <alignment/>
    </xf>
    <xf numFmtId="181" fontId="11" fillId="0" borderId="0" xfId="0" applyNumberFormat="1" applyFont="1" applyAlignment="1">
      <alignment/>
    </xf>
    <xf numFmtId="185" fontId="11" fillId="0" borderId="0" xfId="49" applyNumberFormat="1" applyFont="1" applyAlignment="1">
      <alignment/>
    </xf>
    <xf numFmtId="0" fontId="11" fillId="0" borderId="12" xfId="0" applyFont="1" applyBorder="1" applyAlignment="1">
      <alignment horizontal="center" vertical="center"/>
    </xf>
    <xf numFmtId="182" fontId="11" fillId="0" borderId="0" xfId="0" applyNumberFormat="1" applyFont="1" applyAlignment="1">
      <alignment vertical="center"/>
    </xf>
    <xf numFmtId="181" fontId="12" fillId="0" borderId="0" xfId="0" applyNumberFormat="1" applyFont="1" applyAlignment="1">
      <alignment horizontal="right"/>
    </xf>
    <xf numFmtId="0" fontId="10" fillId="0" borderId="0" xfId="0" applyFont="1" applyAlignment="1">
      <alignment/>
    </xf>
    <xf numFmtId="182" fontId="0" fillId="0" borderId="0" xfId="0" applyNumberFormat="1"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Alignment="1">
      <alignment horizontal="right"/>
    </xf>
    <xf numFmtId="203" fontId="0" fillId="0" borderId="0" xfId="0" applyNumberFormat="1" applyAlignment="1">
      <alignment/>
    </xf>
    <xf numFmtId="0" fontId="0" fillId="0" borderId="0" xfId="0" applyAlignment="1">
      <alignment horizontal="center"/>
    </xf>
    <xf numFmtId="0" fontId="0" fillId="0" borderId="0" xfId="0" applyAlignment="1">
      <alignment shrinkToFit="1"/>
    </xf>
    <xf numFmtId="0" fontId="8" fillId="0" borderId="0" xfId="0" applyFont="1" applyAlignment="1">
      <alignment shrinkToFit="1"/>
    </xf>
    <xf numFmtId="0" fontId="6" fillId="0" borderId="15" xfId="0" applyFont="1" applyBorder="1" applyAlignment="1">
      <alignment horizontal="center" vertical="center"/>
    </xf>
    <xf numFmtId="49" fontId="6" fillId="0" borderId="12" xfId="0" applyNumberFormat="1" applyFont="1" applyBorder="1" applyAlignment="1">
      <alignment vertical="center"/>
    </xf>
    <xf numFmtId="183" fontId="5" fillId="0" borderId="0" xfId="0" applyNumberFormat="1" applyFont="1" applyAlignment="1">
      <alignment vertical="center"/>
    </xf>
    <xf numFmtId="38" fontId="5" fillId="0" borderId="0" xfId="49" applyFont="1" applyAlignment="1">
      <alignment vertical="center"/>
    </xf>
    <xf numFmtId="4" fontId="5" fillId="0" borderId="0" xfId="0" applyNumberFormat="1" applyFont="1" applyAlignment="1">
      <alignment vertical="center"/>
    </xf>
    <xf numFmtId="183" fontId="5" fillId="0" borderId="0" xfId="0" applyNumberFormat="1" applyFont="1" applyAlignment="1">
      <alignment horizontal="right" vertical="center"/>
    </xf>
    <xf numFmtId="38" fontId="5" fillId="0" borderId="0" xfId="49" applyFont="1" applyAlignment="1">
      <alignment horizontal="right" vertical="center"/>
    </xf>
    <xf numFmtId="185" fontId="5" fillId="0" borderId="0" xfId="49" applyNumberFormat="1" applyFont="1" applyAlignment="1">
      <alignment horizontal="right" vertical="center"/>
    </xf>
    <xf numFmtId="4" fontId="5" fillId="0" borderId="0" xfId="0" applyNumberFormat="1" applyFont="1" applyAlignment="1">
      <alignment horizontal="right" vertical="center"/>
    </xf>
    <xf numFmtId="183" fontId="5" fillId="0" borderId="16" xfId="0" applyNumberFormat="1" applyFont="1" applyFill="1" applyBorder="1" applyAlignment="1">
      <alignment vertical="center"/>
    </xf>
    <xf numFmtId="183" fontId="5" fillId="0" borderId="0" xfId="0" applyNumberFormat="1" applyFont="1" applyFill="1" applyAlignment="1">
      <alignment vertical="center"/>
    </xf>
    <xf numFmtId="185" fontId="5" fillId="0" borderId="0" xfId="49" applyNumberFormat="1" applyFont="1" applyFill="1" applyAlignment="1">
      <alignment vertical="center"/>
    </xf>
    <xf numFmtId="4" fontId="5" fillId="0" borderId="0" xfId="0" applyNumberFormat="1" applyFont="1" applyFill="1" applyAlignment="1">
      <alignment vertical="center"/>
    </xf>
    <xf numFmtId="183" fontId="10" fillId="0" borderId="0" xfId="62" applyNumberFormat="1" applyFont="1" applyFill="1" applyAlignment="1">
      <alignment vertical="center"/>
      <protection/>
    </xf>
    <xf numFmtId="185" fontId="10" fillId="0" borderId="0" xfId="49" applyNumberFormat="1" applyFont="1" applyFill="1" applyAlignment="1">
      <alignment vertical="center"/>
    </xf>
    <xf numFmtId="4" fontId="10" fillId="0" borderId="0" xfId="62" applyNumberFormat="1" applyFont="1" applyFill="1" applyAlignment="1">
      <alignment vertical="center"/>
      <protection/>
    </xf>
    <xf numFmtId="182" fontId="11" fillId="0" borderId="0" xfId="0" applyNumberFormat="1" applyFont="1" applyBorder="1" applyAlignment="1">
      <alignment vertical="center"/>
    </xf>
    <xf numFmtId="0" fontId="11" fillId="0" borderId="0" xfId="0" applyFont="1" applyAlignment="1">
      <alignment/>
    </xf>
    <xf numFmtId="183" fontId="5" fillId="0" borderId="0" xfId="62" applyNumberFormat="1" applyFont="1" applyFill="1" applyAlignment="1">
      <alignment vertical="center"/>
      <protection/>
    </xf>
    <xf numFmtId="4" fontId="5" fillId="0" borderId="0" xfId="62" applyNumberFormat="1" applyFont="1" applyFill="1" applyAlignment="1">
      <alignment vertical="center"/>
      <protection/>
    </xf>
    <xf numFmtId="183" fontId="5" fillId="0" borderId="16" xfId="62" applyNumberFormat="1" applyFont="1" applyFill="1" applyBorder="1" applyAlignment="1">
      <alignment vertical="center"/>
      <protection/>
    </xf>
    <xf numFmtId="183" fontId="10" fillId="0" borderId="0" xfId="62" applyNumberFormat="1" applyFont="1" applyFill="1" applyBorder="1" applyAlignment="1">
      <alignment vertical="center"/>
      <protection/>
    </xf>
    <xf numFmtId="183" fontId="5" fillId="0" borderId="0" xfId="62"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9" fillId="0" borderId="1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2" xfId="0" applyBorder="1" applyAlignment="1" applyProtection="1">
      <alignment/>
      <protection locked="0"/>
    </xf>
    <xf numFmtId="181" fontId="0" fillId="0" borderId="0" xfId="0" applyNumberFormat="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8" fillId="0" borderId="0" xfId="0" applyFont="1" applyAlignment="1" applyProtection="1">
      <alignment/>
      <protection locked="0"/>
    </xf>
    <xf numFmtId="183" fontId="0" fillId="0" borderId="0" xfId="0" applyNumberFormat="1" applyAlignment="1" applyProtection="1">
      <alignment/>
      <protection locked="0"/>
    </xf>
    <xf numFmtId="0" fontId="0" fillId="0" borderId="0" xfId="0" applyBorder="1" applyAlignment="1" applyProtection="1">
      <alignment/>
      <protection locked="0"/>
    </xf>
    <xf numFmtId="0" fontId="0" fillId="0" borderId="2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1" xfId="0" applyBorder="1" applyAlignment="1" applyProtection="1">
      <alignment horizontal="center"/>
      <protection locked="0"/>
    </xf>
    <xf numFmtId="183" fontId="0" fillId="0" borderId="0" xfId="0" applyNumberFormat="1" applyFont="1" applyFill="1" applyAlignment="1" applyProtection="1">
      <alignment vertical="center"/>
      <protection locked="0"/>
    </xf>
    <xf numFmtId="183" fontId="0" fillId="0" borderId="0" xfId="0" applyNumberFormat="1" applyFill="1" applyAlignment="1" applyProtection="1">
      <alignment vertical="center"/>
      <protection locked="0"/>
    </xf>
    <xf numFmtId="183" fontId="0" fillId="0" borderId="12"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2" xfId="0" applyFill="1" applyBorder="1" applyAlignment="1" applyProtection="1">
      <alignment vertical="center"/>
      <protection locked="0"/>
    </xf>
    <xf numFmtId="49" fontId="0" fillId="0" borderId="16" xfId="0" applyNumberForma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8" fillId="0" borderId="0" xfId="0" applyFont="1" applyFill="1" applyAlignment="1" applyProtection="1">
      <alignment/>
      <protection locked="0"/>
    </xf>
    <xf numFmtId="183" fontId="11" fillId="0" borderId="0" xfId="0" applyNumberFormat="1" applyFont="1" applyFill="1" applyAlignment="1" applyProtection="1">
      <alignment vertical="center"/>
      <protection locked="0"/>
    </xf>
    <xf numFmtId="49" fontId="11" fillId="0" borderId="16" xfId="0" applyNumberFormat="1"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Alignment="1" applyProtection="1">
      <alignment/>
      <protection locked="0"/>
    </xf>
    <xf numFmtId="0" fontId="9" fillId="0" borderId="12" xfId="0" applyFont="1" applyFill="1" applyBorder="1" applyAlignment="1" applyProtection="1">
      <alignment horizontal="distributed" vertical="center"/>
      <protection locked="0"/>
    </xf>
    <xf numFmtId="0" fontId="0" fillId="0" borderId="12" xfId="0" applyFill="1" applyBorder="1" applyAlignment="1" applyProtection="1">
      <alignment horizontal="distributed" vertical="center"/>
      <protection locked="0"/>
    </xf>
    <xf numFmtId="0" fontId="0" fillId="0" borderId="16" xfId="0" applyBorder="1" applyAlignment="1" applyProtection="1">
      <alignment/>
      <protection locked="0"/>
    </xf>
    <xf numFmtId="18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0" fontId="0" fillId="0" borderId="22" xfId="0" applyFill="1" applyBorder="1" applyAlignment="1" applyProtection="1">
      <alignment/>
      <protection locked="0"/>
    </xf>
    <xf numFmtId="0" fontId="0" fillId="0" borderId="20" xfId="0" applyBorder="1" applyAlignment="1" applyProtection="1">
      <alignment/>
      <protection locked="0"/>
    </xf>
    <xf numFmtId="183" fontId="11" fillId="0" borderId="0" xfId="0" applyNumberFormat="1" applyFont="1" applyFill="1" applyAlignment="1" applyProtection="1">
      <alignment vertical="center"/>
      <protection/>
    </xf>
    <xf numFmtId="49" fontId="0" fillId="0" borderId="16" xfId="0" applyNumberFormat="1" applyFon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8"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183" fontId="8" fillId="0" borderId="0" xfId="0" applyNumberFormat="1" applyFont="1" applyFill="1" applyAlignment="1" applyProtection="1">
      <alignment vertical="center"/>
      <protection locked="0"/>
    </xf>
    <xf numFmtId="49" fontId="8" fillId="0" borderId="16"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6" xfId="0" applyBorder="1" applyAlignment="1" applyProtection="1">
      <alignment horizont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9" fillId="0" borderId="12" xfId="0" applyFont="1" applyBorder="1" applyAlignment="1" applyProtection="1">
      <alignment horizontal="distributed" vertical="center"/>
      <protection locked="0"/>
    </xf>
    <xf numFmtId="0" fontId="0" fillId="0" borderId="22" xfId="0" applyBorder="1" applyAlignment="1" applyProtection="1">
      <alignment/>
      <protection locked="0"/>
    </xf>
    <xf numFmtId="0" fontId="2" fillId="0" borderId="0" xfId="0" applyFont="1" applyAlignment="1">
      <alignment horizontal="left" vertical="center"/>
    </xf>
    <xf numFmtId="0" fontId="2" fillId="0" borderId="23" xfId="0" applyFont="1" applyBorder="1" applyAlignment="1">
      <alignment horizontal="left"/>
    </xf>
    <xf numFmtId="0" fontId="2" fillId="0" borderId="0" xfId="0" applyFont="1" applyAlignment="1" applyProtection="1">
      <alignment horizontal="left" vertical="center"/>
      <protection locked="0"/>
    </xf>
    <xf numFmtId="0" fontId="6" fillId="0" borderId="0" xfId="0" applyFont="1" applyBorder="1" applyAlignment="1" applyProtection="1">
      <alignment horizontal="right" vertical="top"/>
      <protection locked="0"/>
    </xf>
    <xf numFmtId="0" fontId="6" fillId="0" borderId="0" xfId="0" applyFont="1" applyFill="1" applyAlignment="1" applyProtection="1">
      <alignment horizontal="right" vertical="top"/>
      <protection locked="0"/>
    </xf>
    <xf numFmtId="0" fontId="6" fillId="0" borderId="0" xfId="0" applyFont="1" applyAlignment="1" applyProtection="1">
      <alignment horizontal="right" vertical="top"/>
      <protection locked="0"/>
    </xf>
    <xf numFmtId="0" fontId="2" fillId="0" borderId="23" xfId="0" applyFont="1" applyFill="1" applyBorder="1" applyAlignment="1" applyProtection="1">
      <alignment horizontal="left" vertical="center"/>
      <protection locked="0"/>
    </xf>
    <xf numFmtId="0" fontId="9" fillId="0" borderId="0" xfId="0" applyFont="1" applyAlignment="1">
      <alignment horizontal="left" vertical="top"/>
    </xf>
    <xf numFmtId="0" fontId="2" fillId="0" borderId="0" xfId="0" applyFont="1" applyBorder="1" applyAlignment="1">
      <alignment horizontal="left"/>
    </xf>
    <xf numFmtId="0" fontId="9" fillId="0" borderId="0" xfId="0" applyFont="1" applyAlignment="1" applyProtection="1">
      <alignment/>
      <protection locked="0"/>
    </xf>
    <xf numFmtId="0" fontId="9" fillId="0" borderId="0" xfId="0" applyFont="1" applyAlignment="1">
      <alignment/>
    </xf>
    <xf numFmtId="49" fontId="9" fillId="0" borderId="0" xfId="0" applyNumberFormat="1" applyFont="1" applyAlignment="1">
      <alignment horizontal="left" vertical="top"/>
    </xf>
    <xf numFmtId="0" fontId="2" fillId="0" borderId="0" xfId="0" applyFont="1" applyBorder="1" applyAlignment="1">
      <alignment horizontal="left" vertical="top"/>
    </xf>
    <xf numFmtId="0" fontId="9" fillId="0" borderId="23" xfId="0" applyFont="1" applyBorder="1" applyAlignment="1">
      <alignment/>
    </xf>
    <xf numFmtId="0" fontId="6" fillId="0" borderId="0" xfId="0" applyFont="1" applyAlignment="1">
      <alignment horizontal="right" vertical="top"/>
    </xf>
    <xf numFmtId="49" fontId="5" fillId="0" borderId="10" xfId="0" applyNumberFormat="1" applyFont="1" applyBorder="1" applyAlignment="1">
      <alignment horizontal="left" vertical="center" indent="1"/>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11" xfId="0" applyFont="1" applyBorder="1" applyAlignment="1">
      <alignment horizontal="distributed"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pplyProtection="1">
      <alignment horizontal="right" vertical="center"/>
      <protection locked="0"/>
    </xf>
    <xf numFmtId="49" fontId="17" fillId="0" borderId="12" xfId="0" applyNumberFormat="1" applyFont="1" applyFill="1" applyBorder="1" applyAlignment="1" applyProtection="1">
      <alignment/>
      <protection locked="0"/>
    </xf>
    <xf numFmtId="183" fontId="11" fillId="0" borderId="0" xfId="0" applyNumberFormat="1" applyFont="1" applyFill="1" applyAlignment="1" applyProtection="1">
      <alignment/>
      <protection/>
    </xf>
    <xf numFmtId="0" fontId="11" fillId="0" borderId="12" xfId="0" applyFont="1" applyFill="1" applyBorder="1" applyAlignment="1" applyProtection="1">
      <alignment/>
      <protection locked="0"/>
    </xf>
    <xf numFmtId="0" fontId="9" fillId="0" borderId="12" xfId="0" applyFont="1" applyFill="1" applyBorder="1" applyAlignment="1" applyProtection="1">
      <alignment/>
      <protection locked="0"/>
    </xf>
    <xf numFmtId="0" fontId="8" fillId="0" borderId="12" xfId="0" applyFont="1" applyFill="1" applyBorder="1" applyAlignment="1" applyProtection="1">
      <alignment/>
      <protection locked="0"/>
    </xf>
    <xf numFmtId="0" fontId="9" fillId="0" borderId="10" xfId="0" applyFont="1" applyFill="1" applyBorder="1" applyAlignment="1" applyProtection="1">
      <alignment/>
      <protection locked="0"/>
    </xf>
    <xf numFmtId="183" fontId="0" fillId="0" borderId="11" xfId="0" applyNumberFormat="1" applyFill="1" applyBorder="1" applyAlignment="1" applyProtection="1">
      <alignment/>
      <protection locked="0"/>
    </xf>
    <xf numFmtId="0" fontId="9" fillId="0" borderId="0" xfId="0" applyFont="1" applyFill="1" applyBorder="1" applyAlignment="1" applyProtection="1">
      <alignment/>
      <protection locked="0"/>
    </xf>
    <xf numFmtId="18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0" xfId="0" applyFont="1" applyAlignment="1">
      <alignment horizontal="right" vertical="top"/>
    </xf>
    <xf numFmtId="0" fontId="23" fillId="0" borderId="0" xfId="0" applyFont="1" applyAlignment="1" applyProtection="1">
      <alignment/>
      <protection locked="0"/>
    </xf>
    <xf numFmtId="0" fontId="18" fillId="0" borderId="0" xfId="0" applyFont="1" applyAlignment="1" applyProtection="1">
      <alignment/>
      <protection locked="0"/>
    </xf>
    <xf numFmtId="183" fontId="5" fillId="0" borderId="16" xfId="0" applyNumberFormat="1" applyFont="1" applyBorder="1" applyAlignment="1">
      <alignment vertical="center"/>
    </xf>
    <xf numFmtId="0" fontId="4" fillId="0" borderId="0" xfId="0" applyFont="1" applyAlignment="1" applyProtection="1">
      <alignment vertical="top" wrapText="1"/>
      <protection locked="0"/>
    </xf>
    <xf numFmtId="0" fontId="23" fillId="0" borderId="15" xfId="0" applyFont="1" applyBorder="1" applyAlignment="1" applyProtection="1">
      <alignment/>
      <protection locked="0"/>
    </xf>
    <xf numFmtId="0" fontId="24" fillId="0" borderId="12" xfId="0" applyFont="1" applyBorder="1" applyAlignment="1" applyProtection="1">
      <alignment/>
      <protection locked="0"/>
    </xf>
    <xf numFmtId="181" fontId="23" fillId="0" borderId="0" xfId="0" applyNumberFormat="1" applyFont="1" applyAlignment="1" applyProtection="1">
      <alignment/>
      <protection locked="0"/>
    </xf>
    <xf numFmtId="0" fontId="23" fillId="0" borderId="16" xfId="0" applyFont="1" applyBorder="1" applyAlignment="1" applyProtection="1">
      <alignment/>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2" xfId="0" applyFont="1" applyBorder="1" applyAlignment="1" applyProtection="1">
      <alignment/>
      <protection locked="0"/>
    </xf>
    <xf numFmtId="49" fontId="27" fillId="0" borderId="12" xfId="0" applyNumberFormat="1" applyFont="1" applyBorder="1" applyAlignment="1" applyProtection="1">
      <alignment horizontal="left"/>
      <protection locked="0"/>
    </xf>
    <xf numFmtId="49" fontId="28" fillId="0" borderId="12" xfId="0" applyNumberFormat="1" applyFont="1" applyBorder="1" applyAlignment="1" applyProtection="1">
      <alignment/>
      <protection locked="0"/>
    </xf>
    <xf numFmtId="49" fontId="29" fillId="0" borderId="12" xfId="0" applyNumberFormat="1" applyFont="1" applyBorder="1" applyAlignment="1" applyProtection="1">
      <alignment horizontal="left"/>
      <protection locked="0"/>
    </xf>
    <xf numFmtId="0" fontId="31" fillId="0" borderId="12" xfId="0" applyFont="1" applyBorder="1" applyAlignment="1" applyProtection="1">
      <alignment/>
      <protection locked="0"/>
    </xf>
    <xf numFmtId="0" fontId="32" fillId="0" borderId="12" xfId="0" applyFont="1" applyBorder="1" applyAlignment="1" applyProtection="1">
      <alignment/>
      <protection locked="0"/>
    </xf>
    <xf numFmtId="183" fontId="11" fillId="0" borderId="0" xfId="0" applyNumberFormat="1" applyFont="1" applyFill="1" applyAlignment="1" applyProtection="1">
      <alignment horizontal="right"/>
      <protection/>
    </xf>
    <xf numFmtId="0" fontId="5" fillId="0" borderId="10" xfId="0" applyFont="1" applyBorder="1" applyAlignment="1">
      <alignment vertical="center"/>
    </xf>
    <xf numFmtId="0" fontId="6" fillId="0" borderId="12" xfId="0" applyFont="1" applyFill="1" applyBorder="1" applyAlignment="1" applyProtection="1">
      <alignment/>
      <protection locked="0"/>
    </xf>
    <xf numFmtId="0" fontId="17" fillId="0" borderId="11" xfId="0" applyFont="1" applyBorder="1" applyAlignment="1">
      <alignment horizontal="distributed" vertical="center"/>
    </xf>
    <xf numFmtId="0" fontId="24" fillId="0" borderId="12" xfId="0" applyFont="1" applyBorder="1" applyAlignment="1">
      <alignment vertical="center"/>
    </xf>
    <xf numFmtId="0" fontId="24" fillId="0" borderId="18" xfId="0" applyFont="1" applyBorder="1" applyAlignment="1">
      <alignment horizontal="distributed" vertical="center"/>
    </xf>
    <xf numFmtId="0" fontId="24" fillId="0" borderId="24" xfId="0" applyFont="1" applyBorder="1" applyAlignment="1">
      <alignment horizontal="distributed" vertical="center"/>
    </xf>
    <xf numFmtId="0" fontId="24" fillId="0" borderId="25" xfId="0" applyFont="1" applyBorder="1" applyAlignment="1">
      <alignment horizontal="distributed" vertical="center"/>
    </xf>
    <xf numFmtId="0" fontId="24" fillId="0" borderId="12" xfId="0" applyFont="1" applyBorder="1" applyAlignment="1">
      <alignment horizontal="distributed" vertical="center"/>
    </xf>
    <xf numFmtId="0" fontId="24" fillId="0" borderId="0" xfId="0" applyFont="1" applyBorder="1" applyAlignment="1">
      <alignment horizontal="distributed" vertical="center"/>
    </xf>
    <xf numFmtId="0" fontId="26" fillId="0" borderId="12" xfId="0" applyFont="1" applyBorder="1" applyAlignment="1">
      <alignment horizontal="distributed" vertical="center"/>
    </xf>
    <xf numFmtId="0" fontId="24" fillId="0" borderId="12" xfId="0" applyFont="1" applyBorder="1" applyAlignment="1">
      <alignment horizontal="distributed" vertical="center"/>
    </xf>
    <xf numFmtId="49" fontId="33" fillId="0" borderId="0" xfId="61" applyNumberFormat="1" applyFont="1" applyFill="1" applyBorder="1" applyAlignment="1">
      <alignment vertical="center"/>
      <protection/>
    </xf>
    <xf numFmtId="0" fontId="4" fillId="0" borderId="0" xfId="0" applyFont="1" applyAlignment="1">
      <alignment vertical="center"/>
    </xf>
    <xf numFmtId="176" fontId="23" fillId="0" borderId="0" xfId="0" applyNumberFormat="1" applyFont="1" applyAlignment="1">
      <alignment vertical="center"/>
    </xf>
    <xf numFmtId="177" fontId="23" fillId="0" borderId="0" xfId="0" applyNumberFormat="1" applyFont="1" applyAlignment="1">
      <alignment vertical="center"/>
    </xf>
    <xf numFmtId="185" fontId="23" fillId="0" borderId="0" xfId="49" applyNumberFormat="1" applyFont="1" applyAlignment="1">
      <alignment vertical="center"/>
    </xf>
    <xf numFmtId="198" fontId="23" fillId="0" borderId="0" xfId="49" applyNumberFormat="1" applyFont="1" applyAlignment="1">
      <alignment vertical="center"/>
    </xf>
    <xf numFmtId="197" fontId="23" fillId="0" borderId="0" xfId="49" applyNumberFormat="1" applyFont="1" applyAlignment="1">
      <alignment vertical="center"/>
    </xf>
    <xf numFmtId="176" fontId="23" fillId="0" borderId="0" xfId="0" applyNumberFormat="1" applyFont="1" applyBorder="1" applyAlignment="1" quotePrefix="1">
      <alignment vertical="center"/>
    </xf>
    <xf numFmtId="177" fontId="23" fillId="0" borderId="0" xfId="0" applyNumberFormat="1" applyFont="1" applyBorder="1" applyAlignment="1" quotePrefix="1">
      <alignment vertical="center"/>
    </xf>
    <xf numFmtId="185" fontId="23" fillId="0" borderId="0" xfId="49" applyNumberFormat="1" applyFont="1" applyBorder="1" applyAlignment="1">
      <alignment vertical="center"/>
    </xf>
    <xf numFmtId="176" fontId="23" fillId="0" borderId="0" xfId="0" applyNumberFormat="1" applyFont="1" applyBorder="1" applyAlignment="1">
      <alignment vertical="center"/>
    </xf>
    <xf numFmtId="185" fontId="23" fillId="0" borderId="0" xfId="49" applyNumberFormat="1" applyFont="1" applyFill="1" applyBorder="1" applyAlignment="1">
      <alignment vertical="center"/>
    </xf>
    <xf numFmtId="207" fontId="23" fillId="0" borderId="0" xfId="0" applyNumberFormat="1" applyFont="1" applyBorder="1" applyAlignment="1">
      <alignment vertical="center"/>
    </xf>
    <xf numFmtId="176" fontId="23" fillId="0" borderId="16" xfId="0" applyNumberFormat="1" applyFont="1" applyBorder="1" applyAlignment="1" quotePrefix="1">
      <alignment vertical="center"/>
    </xf>
    <xf numFmtId="177" fontId="23" fillId="0" borderId="0" xfId="0" applyNumberFormat="1" applyFont="1" applyBorder="1" applyAlignment="1">
      <alignment vertical="center"/>
    </xf>
    <xf numFmtId="0" fontId="23" fillId="0" borderId="0" xfId="0" applyFont="1" applyBorder="1" applyAlignment="1">
      <alignment vertical="center"/>
    </xf>
    <xf numFmtId="177" fontId="23" fillId="0" borderId="0" xfId="0" applyNumberFormat="1" applyFont="1" applyFill="1" applyBorder="1" applyAlignment="1">
      <alignment vertical="center"/>
    </xf>
    <xf numFmtId="177" fontId="26" fillId="0" borderId="22" xfId="0" applyNumberFormat="1" applyFont="1" applyBorder="1" applyAlignment="1">
      <alignment vertical="center"/>
    </xf>
    <xf numFmtId="177" fontId="26" fillId="0" borderId="11" xfId="0" applyNumberFormat="1" applyFont="1" applyBorder="1" applyAlignment="1">
      <alignment vertical="center"/>
    </xf>
    <xf numFmtId="0" fontId="26" fillId="0" borderId="11" xfId="0" applyFont="1" applyBorder="1" applyAlignment="1">
      <alignment vertical="center"/>
    </xf>
    <xf numFmtId="49" fontId="24" fillId="0" borderId="12" xfId="0" applyNumberFormat="1" applyFont="1" applyBorder="1" applyAlignment="1">
      <alignment vertical="center"/>
    </xf>
    <xf numFmtId="177" fontId="23" fillId="0" borderId="0" xfId="0" applyNumberFormat="1" applyFont="1" applyBorder="1" applyAlignment="1">
      <alignment horizontal="left" vertical="center"/>
    </xf>
    <xf numFmtId="185" fontId="23" fillId="0" borderId="0" xfId="49" applyNumberFormat="1" applyFont="1" applyBorder="1" applyAlignment="1">
      <alignment horizontal="right" vertical="center"/>
    </xf>
    <xf numFmtId="197" fontId="23" fillId="0" borderId="0" xfId="49" applyNumberFormat="1" applyFont="1" applyBorder="1" applyAlignment="1">
      <alignment horizontal="right" vertical="center"/>
    </xf>
    <xf numFmtId="49" fontId="23" fillId="0" borderId="12" xfId="0" applyNumberFormat="1" applyFont="1" applyBorder="1" applyAlignment="1">
      <alignment vertical="center"/>
    </xf>
    <xf numFmtId="49" fontId="23" fillId="0" borderId="10" xfId="0" applyNumberFormat="1" applyFont="1" applyBorder="1" applyAlignment="1">
      <alignment vertical="center"/>
    </xf>
    <xf numFmtId="176" fontId="23" fillId="0" borderId="11" xfId="0" applyNumberFormat="1" applyFont="1" applyBorder="1" applyAlignment="1">
      <alignment vertical="center"/>
    </xf>
    <xf numFmtId="177" fontId="23" fillId="0" borderId="11" xfId="0" applyNumberFormat="1" applyFont="1" applyBorder="1" applyAlignment="1">
      <alignment vertical="center"/>
    </xf>
    <xf numFmtId="185" fontId="23" fillId="0" borderId="11" xfId="49" applyNumberFormat="1" applyFont="1" applyBorder="1" applyAlignment="1">
      <alignment vertical="center"/>
    </xf>
    <xf numFmtId="197" fontId="23" fillId="0" borderId="11" xfId="49" applyNumberFormat="1" applyFont="1" applyBorder="1" applyAlignment="1">
      <alignment vertical="center"/>
    </xf>
    <xf numFmtId="0" fontId="23" fillId="0" borderId="12"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3" fillId="0" borderId="12" xfId="0" applyNumberFormat="1" applyFont="1" applyBorder="1" applyAlignment="1" quotePrefix="1">
      <alignment horizontal="center" vertical="center"/>
    </xf>
    <xf numFmtId="0" fontId="26" fillId="0" borderId="10" xfId="0" applyNumberFormat="1" applyFont="1" applyBorder="1" applyAlignment="1" quotePrefix="1">
      <alignment horizontal="center"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197" fontId="6" fillId="0" borderId="0" xfId="0" applyNumberFormat="1" applyFont="1" applyAlignment="1">
      <alignment horizontal="distributed" vertical="center"/>
    </xf>
    <xf numFmtId="0" fontId="22" fillId="0" borderId="0" xfId="0" applyFont="1" applyBorder="1" applyAlignment="1">
      <alignment horizontal="distributed" vertical="center"/>
    </xf>
    <xf numFmtId="0" fontId="5" fillId="0" borderId="0" xfId="0" applyFont="1" applyBorder="1" applyAlignment="1">
      <alignment vertical="center"/>
    </xf>
    <xf numFmtId="0" fontId="22" fillId="0" borderId="11" xfId="0" applyFont="1" applyBorder="1" applyAlignment="1">
      <alignment vertical="center"/>
    </xf>
    <xf numFmtId="181" fontId="30" fillId="0" borderId="0" xfId="0" applyNumberFormat="1" applyFont="1" applyAlignment="1">
      <alignment vertical="center"/>
    </xf>
    <xf numFmtId="181" fontId="28" fillId="0" borderId="0" xfId="0" applyNumberFormat="1" applyFont="1" applyAlignment="1">
      <alignment vertical="center"/>
    </xf>
    <xf numFmtId="181" fontId="28" fillId="0" borderId="0" xfId="0" applyNumberFormat="1" applyFont="1" applyAlignment="1">
      <alignment vertical="center" shrinkToFit="1"/>
    </xf>
    <xf numFmtId="0" fontId="27" fillId="0" borderId="12" xfId="0" applyFont="1" applyBorder="1" applyAlignment="1">
      <alignment horizontal="right" vertical="center"/>
    </xf>
    <xf numFmtId="0" fontId="27" fillId="0" borderId="12" xfId="0" applyFont="1" applyBorder="1" applyAlignment="1">
      <alignment vertical="center"/>
    </xf>
    <xf numFmtId="0" fontId="31" fillId="0" borderId="12" xfId="0" applyFont="1" applyBorder="1" applyAlignment="1">
      <alignment vertical="center"/>
    </xf>
    <xf numFmtId="0" fontId="27" fillId="0" borderId="12" xfId="0" applyFont="1" applyBorder="1" applyAlignment="1">
      <alignment horizontal="distributed" vertical="center"/>
    </xf>
    <xf numFmtId="0" fontId="27" fillId="0" borderId="0" xfId="0" applyFont="1" applyBorder="1" applyAlignment="1">
      <alignment horizontal="distributed" vertical="center"/>
    </xf>
    <xf numFmtId="0" fontId="9" fillId="0" borderId="0" xfId="0" applyFont="1" applyAlignment="1">
      <alignment vertical="top"/>
    </xf>
    <xf numFmtId="0" fontId="24" fillId="0" borderId="19" xfId="0" applyFont="1" applyBorder="1" applyAlignment="1">
      <alignment horizontal="center" vertical="center"/>
    </xf>
    <xf numFmtId="203" fontId="24" fillId="0" borderId="19" xfId="0" applyNumberFormat="1" applyFont="1" applyBorder="1" applyAlignment="1">
      <alignment horizontal="center" vertical="center"/>
    </xf>
    <xf numFmtId="0" fontId="23" fillId="0" borderId="19" xfId="0" applyFont="1" applyBorder="1" applyAlignment="1">
      <alignment horizontal="center" vertical="center"/>
    </xf>
    <xf numFmtId="0" fontId="24" fillId="0" borderId="25" xfId="0" applyFont="1" applyBorder="1" applyAlignment="1">
      <alignment horizontal="center" vertical="center" wrapText="1"/>
    </xf>
    <xf numFmtId="177" fontId="23" fillId="0" borderId="0" xfId="0" applyNumberFormat="1" applyFont="1" applyAlignment="1">
      <alignment shrinkToFit="1"/>
    </xf>
    <xf numFmtId="203" fontId="23" fillId="0" borderId="0" xfId="49" applyNumberFormat="1" applyFont="1" applyAlignment="1">
      <alignment shrinkToFit="1"/>
    </xf>
    <xf numFmtId="177" fontId="23" fillId="0" borderId="0" xfId="0" applyNumberFormat="1" applyFont="1" applyAlignment="1">
      <alignment horizontal="right" shrinkToFit="1"/>
    </xf>
    <xf numFmtId="177" fontId="26" fillId="0" borderId="0" xfId="0" applyNumberFormat="1" applyFont="1" applyAlignment="1">
      <alignment shrinkToFit="1"/>
    </xf>
    <xf numFmtId="177" fontId="26" fillId="0" borderId="0" xfId="0" applyNumberFormat="1" applyFont="1" applyAlignment="1">
      <alignment horizontal="right" shrinkToFit="1"/>
    </xf>
    <xf numFmtId="0" fontId="25" fillId="0" borderId="12" xfId="0" applyFont="1" applyBorder="1" applyAlignment="1">
      <alignment horizontal="center" shrinkToFit="1"/>
    </xf>
    <xf numFmtId="177" fontId="25" fillId="0" borderId="0" xfId="0" applyNumberFormat="1" applyFont="1" applyAlignment="1">
      <alignment shrinkToFit="1"/>
    </xf>
    <xf numFmtId="177" fontId="25" fillId="0" borderId="0" xfId="0" applyNumberFormat="1" applyFont="1" applyAlignment="1">
      <alignment horizontal="right" shrinkToFit="1"/>
    </xf>
    <xf numFmtId="0" fontId="25" fillId="0" borderId="12" xfId="0" applyFont="1" applyBorder="1" applyAlignment="1">
      <alignment horizontal="left"/>
    </xf>
    <xf numFmtId="177" fontId="25" fillId="0" borderId="0" xfId="0" applyNumberFormat="1" applyFont="1" applyAlignment="1">
      <alignment/>
    </xf>
    <xf numFmtId="177" fontId="25" fillId="0" borderId="0" xfId="0" applyNumberFormat="1" applyFont="1" applyAlignment="1">
      <alignment horizontal="right"/>
    </xf>
    <xf numFmtId="49" fontId="25" fillId="0" borderId="16" xfId="0" applyNumberFormat="1" applyFont="1" applyBorder="1" applyAlignment="1">
      <alignment horizontal="center"/>
    </xf>
    <xf numFmtId="0" fontId="23" fillId="0" borderId="12" xfId="0" applyFont="1" applyBorder="1" applyAlignment="1">
      <alignment/>
    </xf>
    <xf numFmtId="177" fontId="23" fillId="0" borderId="0" xfId="0" applyNumberFormat="1" applyFont="1" applyAlignment="1">
      <alignment/>
    </xf>
    <xf numFmtId="177" fontId="23" fillId="0" borderId="0" xfId="0" applyNumberFormat="1" applyFont="1" applyAlignment="1">
      <alignment horizontal="right"/>
    </xf>
    <xf numFmtId="49" fontId="23" fillId="0" borderId="16" xfId="0" applyNumberFormat="1" applyFont="1" applyBorder="1" applyAlignment="1">
      <alignment horizontal="center"/>
    </xf>
    <xf numFmtId="0" fontId="24" fillId="0" borderId="12" xfId="0" applyFont="1" applyBorder="1" applyAlignment="1">
      <alignment horizontal="distributed"/>
    </xf>
    <xf numFmtId="0" fontId="24" fillId="0" borderId="12" xfId="0" applyFont="1" applyBorder="1" applyAlignment="1">
      <alignment/>
    </xf>
    <xf numFmtId="204" fontId="23" fillId="0" borderId="16" xfId="0" applyNumberFormat="1" applyFont="1" applyBorder="1" applyAlignment="1">
      <alignment horizontal="center"/>
    </xf>
    <xf numFmtId="0" fontId="23" fillId="0" borderId="12" xfId="0" applyFont="1" applyBorder="1" applyAlignment="1">
      <alignment horizontal="distributed"/>
    </xf>
    <xf numFmtId="177" fontId="23" fillId="0" borderId="16" xfId="0" applyNumberFormat="1" applyFont="1" applyBorder="1" applyAlignment="1">
      <alignment/>
    </xf>
    <xf numFmtId="177" fontId="23" fillId="0" borderId="0" xfId="0" applyNumberFormat="1" applyFont="1" applyBorder="1" applyAlignment="1">
      <alignment/>
    </xf>
    <xf numFmtId="0" fontId="24" fillId="0" borderId="0" xfId="0" applyFont="1" applyBorder="1" applyAlignment="1">
      <alignment horizontal="left" vertical="top"/>
    </xf>
    <xf numFmtId="0" fontId="23" fillId="0" borderId="0" xfId="0" applyFont="1" applyBorder="1" applyAlignment="1">
      <alignment/>
    </xf>
    <xf numFmtId="0" fontId="23" fillId="0" borderId="0" xfId="0" applyFont="1" applyBorder="1" applyAlignment="1">
      <alignment horizontal="right"/>
    </xf>
    <xf numFmtId="179" fontId="23" fillId="0" borderId="0" xfId="0" applyNumberFormat="1" applyFont="1" applyBorder="1" applyAlignment="1">
      <alignment/>
    </xf>
    <xf numFmtId="179" fontId="23" fillId="0" borderId="0" xfId="0" applyNumberFormat="1" applyFont="1" applyBorder="1" applyAlignment="1">
      <alignment horizontal="right"/>
    </xf>
    <xf numFmtId="0" fontId="23" fillId="0" borderId="16" xfId="0" applyFont="1" applyBorder="1" applyAlignment="1">
      <alignment horizontal="center"/>
    </xf>
    <xf numFmtId="0" fontId="24" fillId="0" borderId="12" xfId="0" applyFont="1" applyBorder="1" applyAlignment="1">
      <alignment/>
    </xf>
    <xf numFmtId="0" fontId="25" fillId="0" borderId="0" xfId="0" applyFont="1" applyBorder="1" applyAlignment="1">
      <alignment horizontal="center" shrinkToFit="1"/>
    </xf>
    <xf numFmtId="0" fontId="25" fillId="0" borderId="0" xfId="0" applyFont="1" applyBorder="1" applyAlignment="1">
      <alignment horizontal="left"/>
    </xf>
    <xf numFmtId="0" fontId="24" fillId="0" borderId="0" xfId="0" applyFont="1" applyBorder="1" applyAlignment="1">
      <alignment horizontal="distributed"/>
    </xf>
    <xf numFmtId="0" fontId="24" fillId="0" borderId="0" xfId="0" applyFont="1" applyBorder="1" applyAlignment="1">
      <alignment/>
    </xf>
    <xf numFmtId="0" fontId="23" fillId="0" borderId="0" xfId="0" applyFont="1" applyBorder="1" applyAlignment="1">
      <alignment horizontal="distributed"/>
    </xf>
    <xf numFmtId="0" fontId="24" fillId="0" borderId="0" xfId="0" applyFont="1" applyBorder="1" applyAlignment="1">
      <alignment/>
    </xf>
    <xf numFmtId="0" fontId="24" fillId="0" borderId="11" xfId="0" applyFont="1" applyBorder="1" applyAlignment="1">
      <alignment horizontal="distributed"/>
    </xf>
    <xf numFmtId="0" fontId="24" fillId="0" borderId="10" xfId="0" applyFont="1" applyBorder="1" applyAlignment="1">
      <alignment horizontal="distributed" vertical="top"/>
    </xf>
    <xf numFmtId="177" fontId="23" fillId="0" borderId="11" xfId="0" applyNumberFormat="1" applyFont="1" applyBorder="1" applyAlignment="1">
      <alignment vertical="top"/>
    </xf>
    <xf numFmtId="179" fontId="23" fillId="0" borderId="11" xfId="0" applyNumberFormat="1" applyFont="1" applyBorder="1" applyAlignment="1">
      <alignment vertical="top"/>
    </xf>
    <xf numFmtId="179" fontId="23" fillId="0" borderId="11" xfId="0" applyNumberFormat="1" applyFont="1" applyBorder="1" applyAlignment="1">
      <alignment horizontal="right" vertical="top"/>
    </xf>
    <xf numFmtId="0" fontId="24" fillId="0" borderId="19" xfId="0" applyFont="1" applyBorder="1" applyAlignment="1">
      <alignment horizontal="center" vertical="center" wrapText="1"/>
    </xf>
    <xf numFmtId="177" fontId="23" fillId="0" borderId="0" xfId="0" applyNumberFormat="1" applyFont="1" applyAlignment="1">
      <alignment/>
    </xf>
    <xf numFmtId="177" fontId="23" fillId="0" borderId="0" xfId="0" applyNumberFormat="1" applyFont="1" applyBorder="1" applyAlignment="1">
      <alignment horizontal="right"/>
    </xf>
    <xf numFmtId="0" fontId="24" fillId="0" borderId="16" xfId="0" applyFont="1" applyBorder="1" applyAlignment="1">
      <alignment horizontal="distributed"/>
    </xf>
    <xf numFmtId="0" fontId="24" fillId="0" borderId="16" xfId="0" applyFont="1" applyBorder="1" applyAlignment="1">
      <alignment/>
    </xf>
    <xf numFmtId="0" fontId="23" fillId="0" borderId="16" xfId="0" applyFont="1" applyBorder="1" applyAlignment="1">
      <alignment horizontal="distributed"/>
    </xf>
    <xf numFmtId="0" fontId="24" fillId="0" borderId="22" xfId="0" applyFont="1" applyBorder="1" applyAlignment="1">
      <alignment horizontal="distributed" vertical="top"/>
    </xf>
    <xf numFmtId="0" fontId="4" fillId="0" borderId="0" xfId="0" applyFont="1" applyAlignment="1">
      <alignment vertical="top"/>
    </xf>
    <xf numFmtId="177" fontId="0" fillId="0" borderId="0" xfId="0" applyNumberFormat="1" applyAlignment="1">
      <alignment/>
    </xf>
    <xf numFmtId="207" fontId="26" fillId="0" borderId="0" xfId="49" applyNumberFormat="1" applyFont="1" applyAlignment="1">
      <alignment shrinkToFit="1"/>
    </xf>
    <xf numFmtId="207" fontId="25" fillId="0" borderId="0" xfId="49" applyNumberFormat="1" applyFont="1" applyAlignment="1">
      <alignment shrinkToFit="1"/>
    </xf>
    <xf numFmtId="207" fontId="25" fillId="0" borderId="0" xfId="49" applyNumberFormat="1" applyFont="1" applyAlignment="1">
      <alignment/>
    </xf>
    <xf numFmtId="207" fontId="23" fillId="0" borderId="0" xfId="49" applyNumberFormat="1" applyFont="1" applyAlignment="1">
      <alignment/>
    </xf>
    <xf numFmtId="207" fontId="23" fillId="0" borderId="0" xfId="49" applyNumberFormat="1" applyFont="1" applyBorder="1" applyAlignment="1">
      <alignment/>
    </xf>
    <xf numFmtId="207" fontId="24" fillId="0" borderId="0" xfId="0" applyNumberFormat="1" applyFont="1" applyBorder="1" applyAlignment="1">
      <alignment horizontal="left" vertical="top"/>
    </xf>
    <xf numFmtId="207" fontId="23" fillId="0" borderId="0" xfId="0" applyNumberFormat="1" applyFont="1" applyBorder="1" applyAlignment="1">
      <alignment/>
    </xf>
    <xf numFmtId="207" fontId="23" fillId="0" borderId="11" xfId="0" applyNumberFormat="1" applyFont="1" applyBorder="1" applyAlignment="1">
      <alignment vertical="top"/>
    </xf>
    <xf numFmtId="0" fontId="34" fillId="0" borderId="0" xfId="0" applyFont="1" applyBorder="1" applyAlignment="1">
      <alignment vertical="center"/>
    </xf>
    <xf numFmtId="0" fontId="34" fillId="0" borderId="12" xfId="0" applyFont="1" applyBorder="1" applyAlignment="1">
      <alignment vertical="center"/>
    </xf>
    <xf numFmtId="207" fontId="23" fillId="0" borderId="0" xfId="49" applyNumberFormat="1" applyFont="1" applyAlignment="1">
      <alignment vertical="center"/>
    </xf>
    <xf numFmtId="177" fontId="23" fillId="0" borderId="0" xfId="0" applyNumberFormat="1" applyFont="1" applyAlignment="1">
      <alignment horizontal="right" vertical="center"/>
    </xf>
    <xf numFmtId="204" fontId="23" fillId="0" borderId="16" xfId="0" applyNumberFormat="1" applyFont="1" applyBorder="1" applyAlignment="1">
      <alignment horizontal="center" vertical="center"/>
    </xf>
    <xf numFmtId="0" fontId="25" fillId="0" borderId="12" xfId="0" applyFont="1" applyBorder="1" applyAlignment="1">
      <alignment horizontal="left" vertical="center"/>
    </xf>
    <xf numFmtId="0" fontId="34" fillId="0" borderId="0" xfId="0" applyFont="1" applyBorder="1" applyAlignment="1">
      <alignment horizontal="left" vertical="center"/>
    </xf>
    <xf numFmtId="49" fontId="23" fillId="0" borderId="16" xfId="0" applyNumberFormat="1" applyFont="1" applyBorder="1" applyAlignment="1">
      <alignment horizontal="center" vertical="center"/>
    </xf>
    <xf numFmtId="0" fontId="25" fillId="0" borderId="12" xfId="0" applyFont="1" applyBorder="1" applyAlignment="1">
      <alignment vertical="center"/>
    </xf>
    <xf numFmtId="179" fontId="23" fillId="0" borderId="0" xfId="0" applyNumberFormat="1" applyFont="1" applyBorder="1" applyAlignment="1">
      <alignment vertical="center"/>
    </xf>
    <xf numFmtId="179" fontId="23" fillId="0" borderId="0" xfId="0" applyNumberFormat="1" applyFont="1" applyBorder="1" applyAlignment="1">
      <alignment horizontal="right" vertical="center"/>
    </xf>
    <xf numFmtId="0" fontId="23" fillId="0" borderId="16" xfId="0" applyFont="1" applyBorder="1" applyAlignment="1">
      <alignment vertical="center"/>
    </xf>
    <xf numFmtId="0" fontId="23" fillId="0" borderId="16" xfId="0" applyFont="1" applyBorder="1" applyAlignment="1">
      <alignment horizontal="center" vertical="center"/>
    </xf>
    <xf numFmtId="181" fontId="28" fillId="0" borderId="0" xfId="0" applyNumberFormat="1" applyFont="1" applyAlignment="1" applyProtection="1">
      <alignment/>
      <protection locked="0"/>
    </xf>
    <xf numFmtId="0" fontId="28" fillId="0" borderId="0" xfId="0" applyFont="1" applyAlignment="1" applyProtection="1">
      <alignment/>
      <protection locked="0"/>
    </xf>
    <xf numFmtId="182" fontId="28" fillId="0" borderId="0" xfId="0" applyNumberFormat="1" applyFont="1" applyAlignment="1" applyProtection="1">
      <alignment/>
      <protection locked="0"/>
    </xf>
    <xf numFmtId="181" fontId="30" fillId="0" borderId="0" xfId="0" applyNumberFormat="1" applyFont="1" applyAlignment="1" applyProtection="1">
      <alignment/>
      <protection/>
    </xf>
    <xf numFmtId="181" fontId="30" fillId="0" borderId="0" xfId="0" applyNumberFormat="1" applyFont="1" applyAlignment="1" applyProtection="1">
      <alignment/>
      <protection locked="0"/>
    </xf>
    <xf numFmtId="0" fontId="28" fillId="0" borderId="12" xfId="0" applyFont="1" applyBorder="1" applyAlignment="1" applyProtection="1">
      <alignment/>
      <protection locked="0"/>
    </xf>
    <xf numFmtId="0" fontId="27" fillId="0" borderId="12" xfId="0" applyFont="1" applyBorder="1" applyAlignment="1" applyProtection="1">
      <alignment horizontal="right"/>
      <protection locked="0"/>
    </xf>
    <xf numFmtId="0" fontId="28" fillId="0" borderId="16" xfId="0" applyFont="1" applyBorder="1" applyAlignment="1" applyProtection="1">
      <alignment/>
      <protection locked="0"/>
    </xf>
    <xf numFmtId="181" fontId="28" fillId="0" borderId="16" xfId="0" applyNumberFormat="1" applyFont="1" applyBorder="1" applyAlignment="1" applyProtection="1">
      <alignment/>
      <protection locked="0"/>
    </xf>
    <xf numFmtId="181" fontId="28" fillId="0" borderId="0" xfId="0" applyNumberFormat="1" applyFont="1" applyBorder="1" applyAlignment="1" applyProtection="1">
      <alignment/>
      <protection locked="0"/>
    </xf>
    <xf numFmtId="182" fontId="28" fillId="0" borderId="16" xfId="0" applyNumberFormat="1" applyFont="1" applyBorder="1" applyAlignment="1" applyProtection="1">
      <alignment/>
      <protection locked="0"/>
    </xf>
    <xf numFmtId="182" fontId="28" fillId="0" borderId="0" xfId="0" applyNumberFormat="1" applyFont="1" applyBorder="1" applyAlignment="1" applyProtection="1">
      <alignment/>
      <protection locked="0"/>
    </xf>
    <xf numFmtId="0" fontId="0" fillId="0" borderId="0" xfId="0" applyFont="1" applyAlignment="1" applyProtection="1">
      <alignment/>
      <protection locked="0"/>
    </xf>
    <xf numFmtId="0" fontId="24" fillId="0" borderId="0" xfId="0" applyFont="1" applyAlignment="1" applyProtection="1">
      <alignment horizontal="left" vertical="center"/>
      <protection locked="0"/>
    </xf>
    <xf numFmtId="181" fontId="30" fillId="0" borderId="16" xfId="0" applyNumberFormat="1" applyFont="1" applyBorder="1" applyAlignment="1" applyProtection="1">
      <alignment/>
      <protection/>
    </xf>
    <xf numFmtId="181" fontId="30" fillId="0" borderId="16" xfId="0" applyNumberFormat="1" applyFont="1" applyBorder="1" applyAlignment="1" applyProtection="1">
      <alignment/>
      <protection locked="0"/>
    </xf>
    <xf numFmtId="0" fontId="27" fillId="0" borderId="26" xfId="0" applyFont="1" applyBorder="1" applyAlignment="1" applyProtection="1">
      <alignment horizontal="center" vertical="center"/>
      <protection locked="0"/>
    </xf>
    <xf numFmtId="0" fontId="27" fillId="0" borderId="27" xfId="0" applyFont="1" applyBorder="1" applyAlignment="1" applyProtection="1">
      <alignment horizontal="center" vertical="center"/>
      <protection locked="0"/>
    </xf>
    <xf numFmtId="0" fontId="27" fillId="0" borderId="12" xfId="0" applyFont="1" applyBorder="1" applyAlignment="1" applyProtection="1">
      <alignment/>
      <protection locked="0"/>
    </xf>
    <xf numFmtId="203" fontId="10" fillId="0" borderId="0" xfId="49" applyNumberFormat="1" applyFont="1" applyFill="1" applyAlignment="1">
      <alignment vertical="center"/>
    </xf>
    <xf numFmtId="0" fontId="0" fillId="0" borderId="15" xfId="0" applyFont="1" applyBorder="1" applyAlignment="1" applyProtection="1">
      <alignment/>
      <protection locked="0"/>
    </xf>
    <xf numFmtId="183" fontId="0" fillId="0" borderId="0" xfId="0" applyNumberFormat="1" applyFont="1" applyFill="1" applyAlignment="1" applyProtection="1">
      <alignment/>
      <protection locked="0"/>
    </xf>
    <xf numFmtId="0" fontId="0" fillId="0" borderId="0" xfId="0" applyFont="1" applyFill="1" applyAlignment="1">
      <alignment horizontal="right"/>
    </xf>
    <xf numFmtId="183" fontId="0" fillId="0" borderId="0" xfId="0" applyNumberFormat="1" applyFont="1" applyFill="1" applyAlignment="1" applyProtection="1">
      <alignment horizontal="right"/>
      <protection/>
    </xf>
    <xf numFmtId="49" fontId="0" fillId="0" borderId="12" xfId="0" applyNumberFormat="1" applyFont="1" applyFill="1" applyBorder="1" applyAlignment="1" applyProtection="1">
      <alignment horizontal="left"/>
      <protection locked="0"/>
    </xf>
    <xf numFmtId="183" fontId="0" fillId="0" borderId="0" xfId="0" applyNumberFormat="1" applyFont="1" applyFill="1" applyAlignment="1" applyProtection="1">
      <alignment horizontal="right"/>
      <protection locked="0"/>
    </xf>
    <xf numFmtId="0" fontId="0" fillId="0" borderId="12" xfId="0" applyFont="1" applyFill="1" applyBorder="1" applyAlignment="1" applyProtection="1">
      <alignment/>
      <protection locked="0"/>
    </xf>
    <xf numFmtId="183" fontId="0" fillId="0" borderId="0" xfId="0" applyNumberFormat="1" applyFont="1" applyFill="1" applyAlignment="1" applyProtection="1">
      <alignment horizontal="right"/>
      <protection locked="0"/>
    </xf>
    <xf numFmtId="0" fontId="0" fillId="0" borderId="0" xfId="0" applyFont="1" applyFill="1" applyAlignment="1">
      <alignment horizontal="right"/>
    </xf>
    <xf numFmtId="183" fontId="0" fillId="0" borderId="0" xfId="0" applyNumberFormat="1" applyFont="1" applyFill="1" applyAlignment="1" applyProtection="1">
      <alignment horizontal="right"/>
      <protection/>
    </xf>
    <xf numFmtId="183" fontId="0" fillId="0" borderId="0" xfId="0" applyNumberFormat="1" applyFont="1" applyFill="1" applyAlignment="1" applyProtection="1">
      <alignment horizontal="right"/>
      <protection locked="0"/>
    </xf>
    <xf numFmtId="183" fontId="0" fillId="0" borderId="0" xfId="0" applyNumberFormat="1" applyFont="1" applyFill="1" applyAlignment="1" applyProtection="1">
      <alignment horizontal="right"/>
      <protection/>
    </xf>
    <xf numFmtId="0" fontId="0" fillId="0" borderId="0" xfId="0"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12" xfId="0" applyFont="1" applyFill="1" applyBorder="1" applyAlignment="1" applyProtection="1">
      <alignment/>
      <protection locked="0"/>
    </xf>
    <xf numFmtId="0" fontId="0" fillId="0" borderId="0" xfId="0" applyFont="1" applyFill="1" applyAlignment="1" applyProtection="1">
      <alignment/>
      <protection locked="0"/>
    </xf>
    <xf numFmtId="183" fontId="0" fillId="0" borderId="0" xfId="0" applyNumberFormat="1" applyFont="1" applyFill="1" applyAlignment="1" applyProtection="1">
      <alignment/>
      <protection locked="0"/>
    </xf>
    <xf numFmtId="0" fontId="0" fillId="0" borderId="0" xfId="0" applyFont="1" applyFill="1" applyAlignment="1">
      <alignment horizontal="right"/>
    </xf>
    <xf numFmtId="0" fontId="2" fillId="0" borderId="0" xfId="0" applyFont="1" applyAlignment="1" applyProtection="1">
      <alignment vertical="center"/>
      <protection locked="0"/>
    </xf>
    <xf numFmtId="0" fontId="9" fillId="0" borderId="12" xfId="0" applyFont="1" applyBorder="1" applyAlignment="1" applyProtection="1">
      <alignment vertical="center"/>
      <protection locked="0"/>
    </xf>
    <xf numFmtId="0" fontId="24" fillId="0" borderId="0" xfId="0" applyFont="1" applyBorder="1" applyAlignment="1">
      <alignment horizontal="center" shrinkToFit="1"/>
    </xf>
    <xf numFmtId="0" fontId="24" fillId="0" borderId="12" xfId="0" applyFont="1" applyBorder="1" applyAlignment="1">
      <alignment horizontal="center" shrinkToFit="1"/>
    </xf>
    <xf numFmtId="49" fontId="24" fillId="0" borderId="16" xfId="0" applyNumberFormat="1" applyFont="1" applyBorder="1" applyAlignment="1">
      <alignment horizontal="center" shrinkToFit="1"/>
    </xf>
    <xf numFmtId="49" fontId="35" fillId="0" borderId="16" xfId="0" applyNumberFormat="1" applyFont="1" applyBorder="1" applyAlignment="1">
      <alignment horizontal="center" shrinkToFit="1"/>
    </xf>
    <xf numFmtId="49" fontId="6" fillId="0" borderId="12"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22" fillId="0" borderId="12" xfId="0" applyNumberFormat="1" applyFont="1" applyFill="1" applyBorder="1" applyAlignment="1">
      <alignment horizontal="left" vertical="center" indent="1"/>
    </xf>
    <xf numFmtId="49" fontId="9" fillId="0" borderId="12" xfId="0" applyNumberFormat="1" applyFont="1" applyFill="1" applyBorder="1" applyAlignment="1" applyProtection="1">
      <alignment/>
      <protection locked="0"/>
    </xf>
    <xf numFmtId="49" fontId="9" fillId="0" borderId="12" xfId="0" applyNumberFormat="1" applyFont="1" applyFill="1" applyBorder="1" applyAlignment="1" applyProtection="1">
      <alignment horizontal="left"/>
      <protection locked="0"/>
    </xf>
    <xf numFmtId="181" fontId="0" fillId="0" borderId="0" xfId="0" applyNumberFormat="1" applyFont="1" applyFill="1" applyAlignment="1">
      <alignment horizontal="right"/>
    </xf>
    <xf numFmtId="181" fontId="0" fillId="0" borderId="0" xfId="0" applyNumberFormat="1" applyFont="1" applyFill="1" applyAlignment="1">
      <alignment horizontal="right"/>
    </xf>
    <xf numFmtId="0" fontId="9" fillId="0" borderId="0" xfId="0" applyFont="1" applyAlignment="1">
      <alignment horizontal="left" vertical="top"/>
    </xf>
    <xf numFmtId="0" fontId="3" fillId="0" borderId="0" xfId="0" applyFont="1" applyBorder="1" applyAlignment="1">
      <alignment horizontal="right" vertical="top"/>
    </xf>
    <xf numFmtId="0" fontId="4" fillId="0" borderId="0" xfId="0" applyFont="1" applyBorder="1" applyAlignment="1">
      <alignment horizontal="right" vertical="center"/>
    </xf>
    <xf numFmtId="0" fontId="2" fillId="0" borderId="23" xfId="0" applyFont="1" applyBorder="1" applyAlignment="1">
      <alignment horizontal="left"/>
    </xf>
    <xf numFmtId="0" fontId="9" fillId="0" borderId="24" xfId="0" applyFont="1" applyBorder="1" applyAlignment="1">
      <alignment horizontal="center" vertical="center" wrapText="1"/>
    </xf>
    <xf numFmtId="0" fontId="9" fillId="0" borderId="13" xfId="0" applyFont="1" applyBorder="1" applyAlignment="1">
      <alignment horizontal="center" vertical="center"/>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8" xfId="0" applyFont="1" applyBorder="1" applyAlignment="1">
      <alignment horizontal="distributed" vertical="center"/>
    </xf>
    <xf numFmtId="0" fontId="9" fillId="0" borderId="17" xfId="0" applyFont="1" applyBorder="1" applyAlignment="1">
      <alignment horizontal="distributed" vertical="center"/>
    </xf>
    <xf numFmtId="0" fontId="9" fillId="0" borderId="24" xfId="0" applyFont="1" applyBorder="1" applyAlignment="1">
      <alignment horizontal="distributed" vertical="center"/>
    </xf>
    <xf numFmtId="0" fontId="9" fillId="0" borderId="13" xfId="0" applyFont="1" applyBorder="1" applyAlignment="1">
      <alignment horizontal="distributed"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 fillId="0" borderId="0" xfId="0" applyFont="1" applyBorder="1" applyAlignment="1">
      <alignment horizontal="lef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Alignment="1">
      <alignment horizontal="right" vertical="top"/>
    </xf>
    <xf numFmtId="0" fontId="3"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horizontal="right" vertical="center"/>
    </xf>
    <xf numFmtId="0" fontId="35" fillId="0" borderId="0" xfId="0" applyFont="1" applyBorder="1" applyAlignment="1">
      <alignment horizontal="center" shrinkToFit="1"/>
    </xf>
    <xf numFmtId="0" fontId="35" fillId="0" borderId="12" xfId="0" applyFont="1" applyBorder="1" applyAlignment="1">
      <alignment horizontal="center" shrinkToFit="1"/>
    </xf>
    <xf numFmtId="49" fontId="35" fillId="0" borderId="0" xfId="0" applyNumberFormat="1" applyFont="1" applyBorder="1" applyAlignment="1">
      <alignment horizontal="center" shrinkToFit="1"/>
    </xf>
    <xf numFmtId="49" fontId="35" fillId="0" borderId="12" xfId="0" applyNumberFormat="1" applyFont="1" applyBorder="1" applyAlignment="1">
      <alignment horizontal="center" shrinkToFit="1"/>
    </xf>
    <xf numFmtId="0" fontId="34" fillId="0" borderId="0" xfId="0" applyFont="1" applyBorder="1" applyAlignment="1">
      <alignment vertical="center"/>
    </xf>
    <xf numFmtId="0" fontId="34" fillId="0" borderId="12" xfId="0" applyFont="1" applyBorder="1" applyAlignment="1">
      <alignment vertical="center"/>
    </xf>
    <xf numFmtId="0" fontId="4" fillId="0" borderId="0" xfId="0" applyFont="1" applyAlignment="1">
      <alignment horizontal="center" vertical="top"/>
    </xf>
    <xf numFmtId="0" fontId="24" fillId="0" borderId="20" xfId="0" applyFont="1" applyBorder="1" applyAlignment="1">
      <alignment horizontal="center" shrinkToFit="1"/>
    </xf>
    <xf numFmtId="0" fontId="24" fillId="0" borderId="15" xfId="0" applyFont="1" applyBorder="1" applyAlignment="1">
      <alignment horizontal="center" shrinkToFit="1"/>
    </xf>
    <xf numFmtId="0" fontId="24" fillId="0" borderId="19" xfId="0" applyFont="1" applyBorder="1" applyAlignment="1">
      <alignment horizontal="center" vertical="center" wrapText="1"/>
    </xf>
    <xf numFmtId="0" fontId="24" fillId="0" borderId="18" xfId="0" applyFont="1" applyBorder="1" applyAlignment="1">
      <alignment horizontal="center" vertical="center"/>
    </xf>
    <xf numFmtId="49" fontId="24" fillId="0" borderId="0" xfId="0" applyNumberFormat="1" applyFont="1" applyBorder="1" applyAlignment="1">
      <alignment horizontal="center" shrinkToFit="1"/>
    </xf>
    <xf numFmtId="49" fontId="24" fillId="0" borderId="12" xfId="0" applyNumberFormat="1" applyFont="1" applyBorder="1" applyAlignment="1">
      <alignment horizontal="center" shrinkToFi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49" fontId="9" fillId="0" borderId="25"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9"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0" fillId="0" borderId="23" xfId="0" applyFont="1" applyBorder="1" applyAlignment="1" applyProtection="1">
      <alignment horizontal="right"/>
      <protection locked="0"/>
    </xf>
    <xf numFmtId="0" fontId="9" fillId="0" borderId="0" xfId="0" applyFont="1" applyAlignment="1" applyProtection="1">
      <alignment horizontal="left" vertical="top"/>
      <protection locked="0"/>
    </xf>
    <xf numFmtId="0" fontId="27" fillId="0" borderId="18"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4" fillId="0" borderId="0" xfId="0" applyFont="1" applyAlignment="1" applyProtection="1">
      <alignment vertical="top" wrapText="1"/>
      <protection locked="0"/>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Alignment="1" applyProtection="1">
      <alignment horizontal="left" vertical="top"/>
      <protection locked="0"/>
    </xf>
    <xf numFmtId="0" fontId="9" fillId="0" borderId="3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0" xfId="0" applyFont="1" applyFill="1" applyAlignment="1" applyProtection="1">
      <alignment horizontal="right" vertical="top"/>
      <protection locked="0"/>
    </xf>
    <xf numFmtId="0" fontId="9" fillId="0" borderId="29"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9" fillId="0" borderId="33"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9" fillId="0" borderId="0" xfId="0" applyFont="1" applyAlignment="1" applyProtection="1">
      <alignment horizontal="right" vertical="top"/>
      <protection locked="0"/>
    </xf>
    <xf numFmtId="0" fontId="4" fillId="0" borderId="0" xfId="0" applyFont="1" applyAlignment="1" applyProtection="1">
      <alignment horizontal="right" vertical="top"/>
      <protection locked="0"/>
    </xf>
    <xf numFmtId="0" fontId="9" fillId="0" borderId="18"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2" xfId="0" applyFont="1" applyFill="1" applyBorder="1" applyAlignment="1" applyProtection="1" quotePrefix="1">
      <alignment horizontal="center" vertical="center"/>
      <protection locked="0"/>
    </xf>
    <xf numFmtId="0" fontId="11" fillId="0" borderId="0" xfId="0" applyFont="1" applyFill="1" applyBorder="1" applyAlignment="1" applyProtection="1" quotePrefix="1">
      <alignment horizontal="center" vertical="center"/>
      <protection locked="0"/>
    </xf>
    <xf numFmtId="0" fontId="11"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 fillId="0" borderId="23" xfId="0" applyFont="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0" fillId="0" borderId="11" xfId="0" applyFont="1" applyBorder="1" applyAlignment="1" applyProtection="1">
      <alignment horizontal="right" vertical="top"/>
      <protection locked="0"/>
    </xf>
    <xf numFmtId="0" fontId="0" fillId="0" borderId="11" xfId="0" applyFont="1" applyBorder="1" applyAlignment="1">
      <alignment/>
    </xf>
    <xf numFmtId="0" fontId="0" fillId="0" borderId="11" xfId="0" applyFont="1" applyBorder="1" applyAlignment="1" applyProtection="1">
      <alignment vertical="top"/>
      <protection locked="0"/>
    </xf>
    <xf numFmtId="0" fontId="0" fillId="0" borderId="11" xfId="0" applyBorder="1" applyAlignment="1">
      <alignment vertical="top"/>
    </xf>
    <xf numFmtId="0" fontId="9" fillId="0" borderId="23"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6"/>
  <sheetViews>
    <sheetView tabSelected="1" zoomScalePageLayoutView="0" workbookViewId="0" topLeftCell="A1">
      <selection activeCell="A2" sqref="A2:J2"/>
    </sheetView>
  </sheetViews>
  <sheetFormatPr defaultColWidth="9.00390625" defaultRowHeight="12"/>
  <cols>
    <col min="1" max="1" width="19.375" style="0" customWidth="1"/>
    <col min="2" max="2" width="14.125" style="0" customWidth="1"/>
    <col min="3" max="3" width="15.875" style="0" customWidth="1"/>
    <col min="4" max="4" width="14.375" style="0" customWidth="1"/>
    <col min="5" max="5" width="15.875" style="0" customWidth="1"/>
    <col min="6" max="6" width="10.50390625" style="0" customWidth="1"/>
    <col min="7" max="7" width="7.875" style="0" bestFit="1" customWidth="1"/>
    <col min="8" max="8" width="9.875" style="0" customWidth="1"/>
    <col min="9" max="9" width="9.625" style="0" customWidth="1"/>
    <col min="10" max="10" width="14.125" style="0" customWidth="1"/>
  </cols>
  <sheetData>
    <row r="1" spans="1:57" ht="30" customHeight="1">
      <c r="A1" s="384" t="s">
        <v>204</v>
      </c>
      <c r="B1" s="384"/>
      <c r="C1" s="384"/>
      <c r="D1" s="384"/>
      <c r="E1" s="384"/>
      <c r="F1" s="384"/>
      <c r="G1" s="384"/>
      <c r="H1" s="384"/>
      <c r="I1" s="384"/>
      <c r="J1" s="3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3" customHeight="1">
      <c r="A2" s="385" t="s">
        <v>155</v>
      </c>
      <c r="B2" s="385"/>
      <c r="C2" s="385"/>
      <c r="D2" s="385"/>
      <c r="E2" s="385"/>
      <c r="F2" s="385"/>
      <c r="G2" s="385"/>
      <c r="H2" s="385"/>
      <c r="I2" s="385"/>
      <c r="J2" s="38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3" customHeight="1">
      <c r="A3" s="386" t="s">
        <v>174</v>
      </c>
      <c r="B3" s="386"/>
      <c r="C3" s="386"/>
      <c r="D3" s="386"/>
      <c r="E3" s="386"/>
      <c r="F3" s="386"/>
      <c r="G3" s="386"/>
      <c r="H3" s="386"/>
      <c r="I3" s="386"/>
      <c r="J3" s="38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1:57" ht="7.5" customHeight="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13.5" customHeight="1">
      <c r="A5" s="156" t="s">
        <v>234</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ht="3" customHeight="1" thickBot="1"/>
    <row r="7" spans="1:57" s="5" customFormat="1" ht="13.5" customHeight="1">
      <c r="A7" s="396" t="s">
        <v>156</v>
      </c>
      <c r="B7" s="388" t="s">
        <v>157</v>
      </c>
      <c r="C7" s="398" t="s">
        <v>158</v>
      </c>
      <c r="D7" s="398"/>
      <c r="E7" s="398"/>
      <c r="F7" s="403" t="s">
        <v>165</v>
      </c>
      <c r="G7" s="403" t="s">
        <v>164</v>
      </c>
      <c r="H7" s="388" t="s">
        <v>162</v>
      </c>
      <c r="I7" s="390" t="s">
        <v>163</v>
      </c>
      <c r="J7" s="391"/>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397"/>
      <c r="B8" s="389"/>
      <c r="C8" s="399"/>
      <c r="D8" s="399"/>
      <c r="E8" s="399"/>
      <c r="F8" s="404"/>
      <c r="G8" s="404"/>
      <c r="H8" s="389"/>
      <c r="I8" s="392"/>
      <c r="J8" s="393"/>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13.5" customHeight="1">
      <c r="A9" s="397"/>
      <c r="B9" s="389"/>
      <c r="C9" s="399" t="s">
        <v>159</v>
      </c>
      <c r="D9" s="400" t="s">
        <v>160</v>
      </c>
      <c r="E9" s="389" t="s">
        <v>161</v>
      </c>
      <c r="F9" s="404"/>
      <c r="G9" s="404"/>
      <c r="H9" s="389"/>
      <c r="I9" s="392"/>
      <c r="J9" s="393"/>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5" customFormat="1" ht="13.5" customHeight="1">
      <c r="A10" s="397"/>
      <c r="B10" s="389"/>
      <c r="C10" s="399"/>
      <c r="D10" s="401"/>
      <c r="E10" s="389"/>
      <c r="F10" s="405"/>
      <c r="G10" s="405"/>
      <c r="H10" s="389"/>
      <c r="I10" s="394"/>
      <c r="J10" s="39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s="5" customFormat="1" ht="7.5" customHeight="1">
      <c r="A11" s="48"/>
      <c r="B11" s="32"/>
      <c r="C11" s="20"/>
      <c r="D11" s="32"/>
      <c r="E11" s="32"/>
      <c r="F11" s="49"/>
      <c r="G11" s="49"/>
      <c r="H11" s="50"/>
      <c r="I11" s="51"/>
      <c r="J11" s="51"/>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8.75" customHeight="1">
      <c r="A12" s="230" t="s">
        <v>256</v>
      </c>
      <c r="B12" s="212">
        <v>0</v>
      </c>
      <c r="C12" s="231">
        <v>1044957</v>
      </c>
      <c r="D12" s="231">
        <v>544519</v>
      </c>
      <c r="E12" s="231">
        <v>500438</v>
      </c>
      <c r="F12" s="232">
        <v>85.8</v>
      </c>
      <c r="G12" s="232">
        <v>108.8</v>
      </c>
      <c r="H12" s="233">
        <v>0</v>
      </c>
      <c r="I12" s="244" t="s">
        <v>166</v>
      </c>
      <c r="J12" s="162" t="s">
        <v>167</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10" s="5" customFormat="1" ht="18.75" customHeight="1">
      <c r="A13" s="234" t="s">
        <v>257</v>
      </c>
      <c r="B13" s="212">
        <v>218627</v>
      </c>
      <c r="C13" s="213">
        <v>1081076</v>
      </c>
      <c r="D13" s="213">
        <v>560915</v>
      </c>
      <c r="E13" s="213">
        <v>520161</v>
      </c>
      <c r="F13" s="214">
        <v>88.8</v>
      </c>
      <c r="G13" s="214">
        <v>107.8</v>
      </c>
      <c r="H13" s="216">
        <v>0</v>
      </c>
      <c r="I13" s="163"/>
      <c r="J13" s="163" t="s">
        <v>1</v>
      </c>
    </row>
    <row r="14" spans="1:10" s="5" customFormat="1" ht="18.75" customHeight="1">
      <c r="A14" s="234" t="s">
        <v>258</v>
      </c>
      <c r="B14" s="212">
        <v>217534</v>
      </c>
      <c r="C14" s="213">
        <v>1078351</v>
      </c>
      <c r="D14" s="213">
        <v>555759</v>
      </c>
      <c r="E14" s="213">
        <v>522592</v>
      </c>
      <c r="F14" s="214">
        <v>88.6</v>
      </c>
      <c r="G14" s="214">
        <v>106.3</v>
      </c>
      <c r="H14" s="216">
        <v>0</v>
      </c>
      <c r="I14" s="163"/>
      <c r="J14" s="163" t="s">
        <v>1</v>
      </c>
    </row>
    <row r="15" spans="1:10" s="5" customFormat="1" ht="18.75" customHeight="1">
      <c r="A15" s="234" t="s">
        <v>259</v>
      </c>
      <c r="B15" s="212">
        <v>232597</v>
      </c>
      <c r="C15" s="213">
        <v>1161175</v>
      </c>
      <c r="D15" s="213">
        <v>597650</v>
      </c>
      <c r="E15" s="213">
        <v>563525</v>
      </c>
      <c r="F15" s="214">
        <v>95.4</v>
      </c>
      <c r="G15" s="214">
        <v>106.1</v>
      </c>
      <c r="H15" s="216">
        <v>0</v>
      </c>
      <c r="I15" s="163"/>
      <c r="J15" s="163" t="s">
        <v>1</v>
      </c>
    </row>
    <row r="16" spans="1:10" s="5" customFormat="1" ht="18.75" customHeight="1">
      <c r="A16" s="234" t="s">
        <v>260</v>
      </c>
      <c r="B16" s="212">
        <v>232319</v>
      </c>
      <c r="C16" s="213">
        <v>1187034</v>
      </c>
      <c r="D16" s="213">
        <v>602612</v>
      </c>
      <c r="E16" s="213">
        <v>584422</v>
      </c>
      <c r="F16" s="214">
        <v>97.5</v>
      </c>
      <c r="G16" s="214">
        <v>103.1</v>
      </c>
      <c r="H16" s="216">
        <v>0</v>
      </c>
      <c r="I16" s="163"/>
      <c r="J16" s="163" t="s">
        <v>1</v>
      </c>
    </row>
    <row r="17" spans="1:10" s="5" customFormat="1" ht="18.75" customHeight="1">
      <c r="A17" s="234" t="s">
        <v>261</v>
      </c>
      <c r="B17" s="212">
        <v>242614</v>
      </c>
      <c r="C17" s="213">
        <v>1236735</v>
      </c>
      <c r="D17" s="213">
        <v>629911</v>
      </c>
      <c r="E17" s="213">
        <v>606824</v>
      </c>
      <c r="F17" s="214">
        <v>101.6</v>
      </c>
      <c r="G17" s="214">
        <v>103.8</v>
      </c>
      <c r="H17" s="216">
        <v>0</v>
      </c>
      <c r="I17" s="163"/>
      <c r="J17" s="163" t="s">
        <v>1</v>
      </c>
    </row>
    <row r="18" spans="1:10" s="5" customFormat="1" ht="18.75" customHeight="1">
      <c r="A18" s="230" t="s">
        <v>262</v>
      </c>
      <c r="B18" s="212">
        <v>246528</v>
      </c>
      <c r="C18" s="213">
        <v>1271225</v>
      </c>
      <c r="D18" s="213">
        <v>641564</v>
      </c>
      <c r="E18" s="213">
        <v>629661</v>
      </c>
      <c r="F18" s="214">
        <v>104.4</v>
      </c>
      <c r="G18" s="214">
        <v>101.9</v>
      </c>
      <c r="H18" s="216">
        <v>0</v>
      </c>
      <c r="I18" s="163"/>
      <c r="J18" s="163" t="s">
        <v>1</v>
      </c>
    </row>
    <row r="19" spans="1:10" s="5" customFormat="1" ht="18.75" customHeight="1">
      <c r="A19" s="234" t="s">
        <v>294</v>
      </c>
      <c r="B19" s="212">
        <v>266770</v>
      </c>
      <c r="C19" s="213">
        <v>1217698</v>
      </c>
      <c r="D19" s="213">
        <v>605316</v>
      </c>
      <c r="E19" s="213">
        <v>612382</v>
      </c>
      <c r="F19" s="214">
        <v>100</v>
      </c>
      <c r="G19" s="214">
        <v>98.8</v>
      </c>
      <c r="H19" s="215">
        <v>173.5</v>
      </c>
      <c r="I19" s="245" t="s">
        <v>0</v>
      </c>
      <c r="J19" s="163" t="s">
        <v>2</v>
      </c>
    </row>
    <row r="20" spans="1:10" s="5" customFormat="1" ht="18.75" customHeight="1">
      <c r="A20" s="234" t="s">
        <v>263</v>
      </c>
      <c r="B20" s="212">
        <v>269382</v>
      </c>
      <c r="C20" s="213">
        <v>1238447</v>
      </c>
      <c r="D20" s="213">
        <v>613619</v>
      </c>
      <c r="E20" s="213">
        <v>624828</v>
      </c>
      <c r="F20" s="214">
        <v>101.7</v>
      </c>
      <c r="G20" s="214">
        <v>98.2</v>
      </c>
      <c r="H20" s="215">
        <v>176.4</v>
      </c>
      <c r="I20" s="245"/>
      <c r="J20" s="163" t="s">
        <v>1</v>
      </c>
    </row>
    <row r="21" spans="1:10" s="5" customFormat="1" ht="18.75" customHeight="1">
      <c r="A21" s="230" t="s">
        <v>295</v>
      </c>
      <c r="B21" s="212">
        <v>274872</v>
      </c>
      <c r="C21" s="213">
        <v>1283962</v>
      </c>
      <c r="D21" s="213">
        <v>637965</v>
      </c>
      <c r="E21" s="213">
        <v>645997</v>
      </c>
      <c r="F21" s="214">
        <v>105.4</v>
      </c>
      <c r="G21" s="214">
        <v>98.8</v>
      </c>
      <c r="H21" s="215">
        <v>182.2</v>
      </c>
      <c r="I21" s="245"/>
      <c r="J21" s="163" t="s">
        <v>1</v>
      </c>
    </row>
    <row r="22" spans="1:10" s="5" customFormat="1" ht="18.75" customHeight="1">
      <c r="A22" s="234" t="s">
        <v>264</v>
      </c>
      <c r="B22" s="212">
        <v>281769</v>
      </c>
      <c r="C22" s="213">
        <v>1332647</v>
      </c>
      <c r="D22" s="213">
        <v>658773</v>
      </c>
      <c r="E22" s="213">
        <v>673874</v>
      </c>
      <c r="F22" s="214">
        <v>109.4</v>
      </c>
      <c r="G22" s="214">
        <v>97.8</v>
      </c>
      <c r="H22" s="215">
        <v>189.1</v>
      </c>
      <c r="I22" s="245"/>
      <c r="J22" s="163" t="s">
        <v>1</v>
      </c>
    </row>
    <row r="23" spans="1:10" s="5" customFormat="1" ht="18.75" customHeight="1">
      <c r="A23" s="234" t="s">
        <v>265</v>
      </c>
      <c r="B23" s="212">
        <v>0</v>
      </c>
      <c r="C23" s="213">
        <v>1319400</v>
      </c>
      <c r="D23" s="213">
        <v>644500</v>
      </c>
      <c r="E23" s="213">
        <v>675000</v>
      </c>
      <c r="F23" s="214">
        <v>108.4</v>
      </c>
      <c r="G23" s="214">
        <v>95.5</v>
      </c>
      <c r="H23" s="216">
        <v>0</v>
      </c>
      <c r="I23" s="245"/>
      <c r="J23" s="163" t="s">
        <v>3</v>
      </c>
    </row>
    <row r="24" spans="1:10" s="5" customFormat="1" ht="18.75" customHeight="1">
      <c r="A24" s="234" t="s">
        <v>266</v>
      </c>
      <c r="B24" s="212">
        <v>0</v>
      </c>
      <c r="C24" s="213">
        <v>1319200</v>
      </c>
      <c r="D24" s="213">
        <v>643100</v>
      </c>
      <c r="E24" s="213">
        <v>676100</v>
      </c>
      <c r="F24" s="214">
        <v>108.3</v>
      </c>
      <c r="G24" s="214">
        <v>95.1</v>
      </c>
      <c r="H24" s="216">
        <v>0</v>
      </c>
      <c r="I24" s="245"/>
      <c r="J24" s="163" t="s">
        <v>1</v>
      </c>
    </row>
    <row r="25" spans="1:10" s="5" customFormat="1" ht="18.75" customHeight="1">
      <c r="A25" s="234" t="s">
        <v>267</v>
      </c>
      <c r="B25" s="212">
        <v>0</v>
      </c>
      <c r="C25" s="213">
        <v>1320000</v>
      </c>
      <c r="D25" s="213">
        <v>643200</v>
      </c>
      <c r="E25" s="213">
        <v>676800</v>
      </c>
      <c r="F25" s="214">
        <v>108.4</v>
      </c>
      <c r="G25" s="214">
        <v>95</v>
      </c>
      <c r="H25" s="216">
        <v>0</v>
      </c>
      <c r="I25" s="245"/>
      <c r="J25" s="163" t="s">
        <v>1</v>
      </c>
    </row>
    <row r="26" spans="1:10" s="5" customFormat="1" ht="18.75" customHeight="1">
      <c r="A26" s="234" t="s">
        <v>268</v>
      </c>
      <c r="B26" s="212">
        <v>0</v>
      </c>
      <c r="C26" s="213">
        <v>1315100</v>
      </c>
      <c r="D26" s="213">
        <v>637900</v>
      </c>
      <c r="E26" s="213">
        <v>677200</v>
      </c>
      <c r="F26" s="214">
        <v>108</v>
      </c>
      <c r="G26" s="214">
        <v>94.2</v>
      </c>
      <c r="H26" s="216">
        <v>0</v>
      </c>
      <c r="I26" s="245"/>
      <c r="J26" s="163" t="s">
        <v>1</v>
      </c>
    </row>
    <row r="27" spans="1:10" s="5" customFormat="1" ht="18.75" customHeight="1">
      <c r="A27" s="234" t="s">
        <v>269</v>
      </c>
      <c r="B27" s="212">
        <v>280472</v>
      </c>
      <c r="C27" s="213">
        <v>1329358</v>
      </c>
      <c r="D27" s="213">
        <v>651197</v>
      </c>
      <c r="E27" s="213">
        <v>678161</v>
      </c>
      <c r="F27" s="214">
        <v>109.2</v>
      </c>
      <c r="G27" s="214">
        <v>96</v>
      </c>
      <c r="H27" s="215">
        <v>188.7</v>
      </c>
      <c r="I27" s="245" t="s">
        <v>0</v>
      </c>
      <c r="J27" s="163" t="s">
        <v>2</v>
      </c>
    </row>
    <row r="28" spans="1:10" s="5" customFormat="1" ht="18.75" customHeight="1">
      <c r="A28" s="234" t="s">
        <v>269</v>
      </c>
      <c r="B28" s="212">
        <v>0</v>
      </c>
      <c r="C28" s="213">
        <v>1298522</v>
      </c>
      <c r="D28" s="213">
        <v>620403</v>
      </c>
      <c r="E28" s="213">
        <v>678119</v>
      </c>
      <c r="F28" s="214">
        <v>106.6</v>
      </c>
      <c r="G28" s="214">
        <v>91.5</v>
      </c>
      <c r="H28" s="216">
        <v>0</v>
      </c>
      <c r="I28" s="245" t="s">
        <v>4</v>
      </c>
      <c r="J28" s="163" t="s">
        <v>1</v>
      </c>
    </row>
    <row r="29" spans="1:10" s="5" customFormat="1" ht="18.75" customHeight="1">
      <c r="A29" s="234" t="s">
        <v>270</v>
      </c>
      <c r="B29" s="212">
        <v>0</v>
      </c>
      <c r="C29" s="213">
        <v>1302300</v>
      </c>
      <c r="D29" s="213">
        <v>615800</v>
      </c>
      <c r="E29" s="213">
        <v>686500</v>
      </c>
      <c r="F29" s="214">
        <v>106.9</v>
      </c>
      <c r="G29" s="214">
        <v>89.7</v>
      </c>
      <c r="H29" s="216">
        <v>0</v>
      </c>
      <c r="I29" s="245"/>
      <c r="J29" s="163" t="s">
        <v>3</v>
      </c>
    </row>
    <row r="30" spans="1:10" s="5" customFormat="1" ht="18.75" customHeight="1">
      <c r="A30" s="234" t="s">
        <v>271</v>
      </c>
      <c r="B30" s="212">
        <v>0</v>
      </c>
      <c r="C30" s="213">
        <v>1308700</v>
      </c>
      <c r="D30" s="213">
        <v>614000</v>
      </c>
      <c r="E30" s="213">
        <v>694700</v>
      </c>
      <c r="F30" s="214">
        <v>107.5</v>
      </c>
      <c r="G30" s="214">
        <v>88.4</v>
      </c>
      <c r="H30" s="216">
        <v>0</v>
      </c>
      <c r="I30" s="245"/>
      <c r="J30" s="163" t="s">
        <v>1</v>
      </c>
    </row>
    <row r="31" spans="1:10" s="5" customFormat="1" ht="18.75" customHeight="1">
      <c r="A31" s="234" t="s">
        <v>272</v>
      </c>
      <c r="B31" s="212">
        <v>0</v>
      </c>
      <c r="C31" s="213">
        <v>1323500</v>
      </c>
      <c r="D31" s="213">
        <v>617500</v>
      </c>
      <c r="E31" s="213">
        <v>706000</v>
      </c>
      <c r="F31" s="214">
        <v>108.7</v>
      </c>
      <c r="G31" s="214">
        <v>87.5</v>
      </c>
      <c r="H31" s="216">
        <v>0</v>
      </c>
      <c r="I31" s="245"/>
      <c r="J31" s="163" t="s">
        <v>1</v>
      </c>
    </row>
    <row r="32" spans="1:10" s="5" customFormat="1" ht="18.75" customHeight="1">
      <c r="A32" s="234" t="s">
        <v>273</v>
      </c>
      <c r="B32" s="212">
        <v>0</v>
      </c>
      <c r="C32" s="213">
        <v>1333300</v>
      </c>
      <c r="D32" s="213">
        <v>620200</v>
      </c>
      <c r="E32" s="213">
        <v>713100</v>
      </c>
      <c r="F32" s="214">
        <v>109.5</v>
      </c>
      <c r="G32" s="214">
        <v>87</v>
      </c>
      <c r="H32" s="216">
        <v>0</v>
      </c>
      <c r="I32" s="245"/>
      <c r="J32" s="163" t="s">
        <v>5</v>
      </c>
    </row>
    <row r="33" spans="1:10" s="5" customFormat="1" ht="18.75" customHeight="1">
      <c r="A33" s="234" t="s">
        <v>274</v>
      </c>
      <c r="B33" s="212">
        <v>0</v>
      </c>
      <c r="C33" s="213">
        <v>1564626</v>
      </c>
      <c r="D33" s="213">
        <v>728314</v>
      </c>
      <c r="E33" s="213">
        <v>836312</v>
      </c>
      <c r="F33" s="214">
        <v>128.5</v>
      </c>
      <c r="G33" s="214">
        <v>87.1</v>
      </c>
      <c r="H33" s="216">
        <v>0</v>
      </c>
      <c r="I33" s="245"/>
      <c r="J33" s="163" t="s">
        <v>1</v>
      </c>
    </row>
    <row r="34" spans="1:10" s="5" customFormat="1" ht="18.75" customHeight="1">
      <c r="A34" s="234" t="s">
        <v>275</v>
      </c>
      <c r="B34" s="212">
        <v>0</v>
      </c>
      <c r="C34" s="213">
        <v>1538621</v>
      </c>
      <c r="D34" s="213">
        <v>726814</v>
      </c>
      <c r="E34" s="213">
        <v>811807</v>
      </c>
      <c r="F34" s="214">
        <v>126.4</v>
      </c>
      <c r="G34" s="214">
        <v>89.5</v>
      </c>
      <c r="H34" s="216">
        <v>0</v>
      </c>
      <c r="I34" s="245"/>
      <c r="J34" s="163" t="s">
        <v>1</v>
      </c>
    </row>
    <row r="35" spans="1:10" s="5" customFormat="1" ht="18.75" customHeight="1">
      <c r="A35" s="234" t="s">
        <v>276</v>
      </c>
      <c r="B35" s="212">
        <v>340134</v>
      </c>
      <c r="C35" s="213">
        <v>1619622</v>
      </c>
      <c r="D35" s="213">
        <v>782386</v>
      </c>
      <c r="E35" s="213">
        <v>837236</v>
      </c>
      <c r="F35" s="214">
        <v>133</v>
      </c>
      <c r="G35" s="214">
        <v>93.4</v>
      </c>
      <c r="H35" s="215">
        <v>222</v>
      </c>
      <c r="I35" s="245" t="s">
        <v>0</v>
      </c>
      <c r="J35" s="163" t="s">
        <v>6</v>
      </c>
    </row>
    <row r="36" spans="1:10" s="5" customFormat="1" ht="18.75" customHeight="1">
      <c r="A36" s="234" t="s">
        <v>277</v>
      </c>
      <c r="B36" s="212">
        <v>342402</v>
      </c>
      <c r="C36" s="213">
        <v>1637600</v>
      </c>
      <c r="D36" s="213">
        <v>791800</v>
      </c>
      <c r="E36" s="213">
        <v>845800</v>
      </c>
      <c r="F36" s="214">
        <v>134.5</v>
      </c>
      <c r="G36" s="214">
        <v>93.6</v>
      </c>
      <c r="H36" s="215">
        <v>229.8</v>
      </c>
      <c r="I36" s="245" t="s">
        <v>7</v>
      </c>
      <c r="J36" s="163" t="s">
        <v>3</v>
      </c>
    </row>
    <row r="37" spans="1:10" s="5" customFormat="1" ht="18.75" customHeight="1">
      <c r="A37" s="234" t="s">
        <v>278</v>
      </c>
      <c r="B37" s="212">
        <v>0</v>
      </c>
      <c r="C37" s="213">
        <v>1650400</v>
      </c>
      <c r="D37" s="213">
        <v>798600</v>
      </c>
      <c r="E37" s="213">
        <v>851800</v>
      </c>
      <c r="F37" s="214">
        <v>135.5</v>
      </c>
      <c r="G37" s="214">
        <v>93.8</v>
      </c>
      <c r="H37" s="216">
        <v>0</v>
      </c>
      <c r="I37" s="245"/>
      <c r="J37" s="163" t="s">
        <v>1</v>
      </c>
    </row>
    <row r="38" spans="1:10" s="5" customFormat="1" ht="18.75" customHeight="1">
      <c r="A38" s="234" t="s">
        <v>279</v>
      </c>
      <c r="B38" s="212">
        <v>342701</v>
      </c>
      <c r="C38" s="213">
        <v>1661099</v>
      </c>
      <c r="D38" s="213">
        <v>804357</v>
      </c>
      <c r="E38" s="213">
        <v>856742</v>
      </c>
      <c r="F38" s="214">
        <v>136.4</v>
      </c>
      <c r="G38" s="214">
        <v>93.9</v>
      </c>
      <c r="H38" s="215">
        <v>235.3</v>
      </c>
      <c r="I38" s="245" t="s">
        <v>7</v>
      </c>
      <c r="J38" s="163" t="s">
        <v>2</v>
      </c>
    </row>
    <row r="39" spans="1:10" s="5" customFormat="1" ht="18.75" customHeight="1">
      <c r="A39" s="234" t="s">
        <v>280</v>
      </c>
      <c r="B39" s="212">
        <v>0</v>
      </c>
      <c r="C39" s="213">
        <v>1675222</v>
      </c>
      <c r="D39" s="213">
        <v>812818</v>
      </c>
      <c r="E39" s="213">
        <v>862404</v>
      </c>
      <c r="F39" s="214">
        <v>137.6</v>
      </c>
      <c r="G39" s="214">
        <v>94.3</v>
      </c>
      <c r="H39" s="216">
        <v>0</v>
      </c>
      <c r="I39" s="245"/>
      <c r="J39" s="163" t="s">
        <v>3</v>
      </c>
    </row>
    <row r="40" spans="1:10" s="5" customFormat="1" ht="18.75" customHeight="1">
      <c r="A40" s="234" t="s">
        <v>281</v>
      </c>
      <c r="B40" s="212">
        <v>0</v>
      </c>
      <c r="C40" s="213">
        <v>1680335</v>
      </c>
      <c r="D40" s="213">
        <v>815496</v>
      </c>
      <c r="E40" s="213">
        <v>864839</v>
      </c>
      <c r="F40" s="214">
        <v>138</v>
      </c>
      <c r="G40" s="214">
        <v>94.3</v>
      </c>
      <c r="H40" s="216">
        <v>0</v>
      </c>
      <c r="I40" s="245"/>
      <c r="J40" s="163" t="s">
        <v>1</v>
      </c>
    </row>
    <row r="41" spans="1:10" s="5" customFormat="1" ht="18.75" customHeight="1">
      <c r="A41" s="234" t="s">
        <v>282</v>
      </c>
      <c r="B41" s="212">
        <v>0</v>
      </c>
      <c r="C41" s="213">
        <v>1688452</v>
      </c>
      <c r="D41" s="213">
        <v>819373</v>
      </c>
      <c r="E41" s="213">
        <v>869079</v>
      </c>
      <c r="F41" s="214">
        <v>138.7</v>
      </c>
      <c r="G41" s="214">
        <v>94.3</v>
      </c>
      <c r="H41" s="216">
        <v>0</v>
      </c>
      <c r="I41" s="245"/>
      <c r="J41" s="163" t="s">
        <v>1</v>
      </c>
    </row>
    <row r="42" spans="1:10" s="5" customFormat="1" ht="18.75" customHeight="1">
      <c r="A42" s="234" t="s">
        <v>283</v>
      </c>
      <c r="B42" s="212">
        <v>0</v>
      </c>
      <c r="C42" s="213">
        <v>1691804</v>
      </c>
      <c r="D42" s="213">
        <v>821346</v>
      </c>
      <c r="E42" s="213">
        <v>870458</v>
      </c>
      <c r="F42" s="214">
        <v>138.9</v>
      </c>
      <c r="G42" s="214">
        <v>94.4</v>
      </c>
      <c r="H42" s="216">
        <v>0</v>
      </c>
      <c r="I42" s="245"/>
      <c r="J42" s="163" t="s">
        <v>1</v>
      </c>
    </row>
    <row r="43" spans="1:10" s="5" customFormat="1" ht="18.75" customHeight="1">
      <c r="A43" s="234" t="s">
        <v>284</v>
      </c>
      <c r="B43" s="212">
        <v>352402</v>
      </c>
      <c r="C43" s="213">
        <v>1689800</v>
      </c>
      <c r="D43" s="213">
        <v>815837</v>
      </c>
      <c r="E43" s="213">
        <v>873963</v>
      </c>
      <c r="F43" s="214">
        <v>138.8</v>
      </c>
      <c r="G43" s="214">
        <v>93.3</v>
      </c>
      <c r="H43" s="215">
        <v>239.4</v>
      </c>
      <c r="I43" s="245" t="s">
        <v>7</v>
      </c>
      <c r="J43" s="163" t="s">
        <v>2</v>
      </c>
    </row>
    <row r="44" spans="1:10" s="5" customFormat="1" ht="18.75" customHeight="1">
      <c r="A44" s="234" t="s">
        <v>285</v>
      </c>
      <c r="B44" s="212">
        <v>0</v>
      </c>
      <c r="C44" s="213">
        <v>1692115</v>
      </c>
      <c r="D44" s="213">
        <v>817456</v>
      </c>
      <c r="E44" s="213">
        <v>874659</v>
      </c>
      <c r="F44" s="214">
        <v>139</v>
      </c>
      <c r="G44" s="214">
        <v>93.5</v>
      </c>
      <c r="H44" s="216">
        <v>0</v>
      </c>
      <c r="I44" s="245"/>
      <c r="J44" s="163" t="s">
        <v>3</v>
      </c>
    </row>
    <row r="45" spans="1:10" s="5" customFormat="1" ht="18.75" customHeight="1">
      <c r="A45" s="234" t="s">
        <v>286</v>
      </c>
      <c r="B45" s="212">
        <v>0</v>
      </c>
      <c r="C45" s="213">
        <v>1686691</v>
      </c>
      <c r="D45" s="213">
        <v>814004</v>
      </c>
      <c r="E45" s="213">
        <v>872687</v>
      </c>
      <c r="F45" s="214">
        <v>138.5</v>
      </c>
      <c r="G45" s="214">
        <v>93.3</v>
      </c>
      <c r="H45" s="216">
        <v>0</v>
      </c>
      <c r="I45" s="245"/>
      <c r="J45" s="163" t="s">
        <v>1</v>
      </c>
    </row>
    <row r="46" spans="1:10" s="5" customFormat="1" ht="18.75" customHeight="1">
      <c r="A46" s="234" t="s">
        <v>287</v>
      </c>
      <c r="B46" s="212">
        <v>0</v>
      </c>
      <c r="C46" s="213">
        <v>1680750</v>
      </c>
      <c r="D46" s="213">
        <v>808722</v>
      </c>
      <c r="E46" s="213">
        <v>872028</v>
      </c>
      <c r="F46" s="214">
        <v>138</v>
      </c>
      <c r="G46" s="214">
        <v>92.7</v>
      </c>
      <c r="H46" s="216">
        <v>0</v>
      </c>
      <c r="I46" s="245"/>
      <c r="J46" s="163" t="s">
        <v>1</v>
      </c>
    </row>
    <row r="47" spans="1:10" s="5" customFormat="1" ht="18.75" customHeight="1">
      <c r="A47" s="234" t="s">
        <v>288</v>
      </c>
      <c r="B47" s="212">
        <v>0</v>
      </c>
      <c r="C47" s="213">
        <v>1675507</v>
      </c>
      <c r="D47" s="213">
        <v>803344</v>
      </c>
      <c r="E47" s="213">
        <v>872163</v>
      </c>
      <c r="F47" s="214">
        <v>137.6</v>
      </c>
      <c r="G47" s="214">
        <v>92.1</v>
      </c>
      <c r="H47" s="216">
        <v>0</v>
      </c>
      <c r="I47" s="245"/>
      <c r="J47" s="163" t="s">
        <v>1</v>
      </c>
    </row>
    <row r="48" spans="1:10" s="5" customFormat="1" ht="18.75" customHeight="1">
      <c r="A48" s="234" t="s">
        <v>289</v>
      </c>
      <c r="B48" s="212">
        <v>372787</v>
      </c>
      <c r="C48" s="213">
        <v>1670454</v>
      </c>
      <c r="D48" s="213">
        <v>797748</v>
      </c>
      <c r="E48" s="213">
        <v>872706</v>
      </c>
      <c r="F48" s="214">
        <v>137.2</v>
      </c>
      <c r="G48" s="214">
        <v>91.4</v>
      </c>
      <c r="H48" s="215">
        <v>236.6</v>
      </c>
      <c r="I48" s="245" t="s">
        <v>7</v>
      </c>
      <c r="J48" s="163" t="s">
        <v>2</v>
      </c>
    </row>
    <row r="49" spans="1:10" s="5" customFormat="1" ht="18.75" customHeight="1">
      <c r="A49" s="234" t="s">
        <v>290</v>
      </c>
      <c r="B49" s="212">
        <v>0</v>
      </c>
      <c r="C49" s="213">
        <v>1662827</v>
      </c>
      <c r="D49" s="213">
        <v>792578</v>
      </c>
      <c r="E49" s="213">
        <v>870249</v>
      </c>
      <c r="F49" s="214">
        <v>136.6</v>
      </c>
      <c r="G49" s="214">
        <v>91.1</v>
      </c>
      <c r="H49" s="216">
        <v>0</v>
      </c>
      <c r="I49" s="163"/>
      <c r="J49" s="163" t="s">
        <v>3</v>
      </c>
    </row>
    <row r="50" spans="1:10" s="5" customFormat="1" ht="18.75" customHeight="1">
      <c r="A50" s="234" t="s">
        <v>291</v>
      </c>
      <c r="B50" s="212">
        <v>0</v>
      </c>
      <c r="C50" s="213">
        <v>1653008</v>
      </c>
      <c r="D50" s="213">
        <v>785967</v>
      </c>
      <c r="E50" s="213">
        <v>867041</v>
      </c>
      <c r="F50" s="214">
        <v>135.7</v>
      </c>
      <c r="G50" s="214">
        <v>90.6</v>
      </c>
      <c r="H50" s="216">
        <v>0</v>
      </c>
      <c r="I50" s="163"/>
      <c r="J50" s="163" t="s">
        <v>1</v>
      </c>
    </row>
    <row r="51" spans="1:10" s="5" customFormat="1" ht="18.75" customHeight="1">
      <c r="A51" s="234" t="s">
        <v>292</v>
      </c>
      <c r="B51" s="212">
        <v>0</v>
      </c>
      <c r="C51" s="213">
        <v>1645693</v>
      </c>
      <c r="D51" s="213">
        <v>781337</v>
      </c>
      <c r="E51" s="213">
        <v>864356</v>
      </c>
      <c r="F51" s="214">
        <v>135.1</v>
      </c>
      <c r="G51" s="214">
        <v>90.4</v>
      </c>
      <c r="H51" s="216">
        <v>0</v>
      </c>
      <c r="I51" s="163"/>
      <c r="J51" s="163" t="s">
        <v>1</v>
      </c>
    </row>
    <row r="52" spans="1:11" s="5" customFormat="1" ht="18.75" customHeight="1" thickBot="1">
      <c r="A52" s="235" t="s">
        <v>293</v>
      </c>
      <c r="B52" s="236">
        <v>0</v>
      </c>
      <c r="C52" s="237">
        <v>1643306</v>
      </c>
      <c r="D52" s="237">
        <v>779841</v>
      </c>
      <c r="E52" s="237">
        <v>863465</v>
      </c>
      <c r="F52" s="238">
        <v>135</v>
      </c>
      <c r="G52" s="238">
        <v>90.3</v>
      </c>
      <c r="H52" s="239">
        <v>0</v>
      </c>
      <c r="I52" s="164"/>
      <c r="J52" s="164" t="s">
        <v>1</v>
      </c>
      <c r="K52" s="15"/>
    </row>
    <row r="53" spans="1:10" s="165" customFormat="1" ht="15" customHeight="1">
      <c r="A53" s="387" t="s">
        <v>137</v>
      </c>
      <c r="B53" s="387"/>
      <c r="C53" s="387"/>
      <c r="D53" s="387"/>
      <c r="E53" s="387"/>
      <c r="F53" s="387"/>
      <c r="G53" s="387"/>
      <c r="H53" s="387"/>
      <c r="I53" s="387"/>
      <c r="J53" s="387"/>
    </row>
    <row r="54" spans="1:10" s="8" customFormat="1" ht="15" customHeight="1">
      <c r="A54" s="402" t="s">
        <v>175</v>
      </c>
      <c r="B54" s="402"/>
      <c r="C54" s="402"/>
      <c r="D54" s="402"/>
      <c r="E54" s="402"/>
      <c r="F54" s="402"/>
      <c r="G54" s="402"/>
      <c r="H54" s="402"/>
      <c r="I54" s="402"/>
      <c r="J54" s="402"/>
    </row>
    <row r="55" spans="1:57" ht="30" customHeight="1">
      <c r="A55" s="406" t="s">
        <v>205</v>
      </c>
      <c r="B55" s="406"/>
      <c r="C55" s="406"/>
      <c r="D55" s="406"/>
      <c r="E55" s="406"/>
      <c r="F55" s="406"/>
      <c r="G55" s="406"/>
      <c r="H55" s="406"/>
      <c r="I55" s="406"/>
      <c r="J55" s="406"/>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33" customHeight="1">
      <c r="A56" s="407" t="s">
        <v>154</v>
      </c>
      <c r="B56" s="407"/>
      <c r="C56" s="407"/>
      <c r="D56" s="407"/>
      <c r="E56" s="407"/>
      <c r="F56" s="407"/>
      <c r="G56" s="407"/>
      <c r="H56" s="407"/>
      <c r="I56" s="407"/>
      <c r="J56" s="407"/>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33" customHeight="1">
      <c r="A57" s="408" t="s">
        <v>153</v>
      </c>
      <c r="B57" s="408"/>
      <c r="C57" s="408"/>
      <c r="D57" s="408"/>
      <c r="E57" s="408"/>
      <c r="F57" s="408"/>
      <c r="G57" s="408"/>
      <c r="H57" s="408"/>
      <c r="I57" s="408"/>
      <c r="J57" s="408"/>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1:57" ht="7.5" customHeight="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ht="13.5" customHeight="1">
      <c r="A59" s="156"/>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ht="3" customHeight="1" thickBot="1"/>
    <row r="61" spans="1:57" s="5" customFormat="1" ht="13.5" customHeight="1">
      <c r="A61" s="396" t="s">
        <v>156</v>
      </c>
      <c r="B61" s="388" t="s">
        <v>157</v>
      </c>
      <c r="C61" s="398" t="s">
        <v>158</v>
      </c>
      <c r="D61" s="398"/>
      <c r="E61" s="398"/>
      <c r="F61" s="403" t="s">
        <v>165</v>
      </c>
      <c r="G61" s="403" t="s">
        <v>164</v>
      </c>
      <c r="H61" s="388" t="s">
        <v>162</v>
      </c>
      <c r="I61" s="390" t="s">
        <v>163</v>
      </c>
      <c r="J61" s="391"/>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5" customFormat="1" ht="13.5" customHeight="1">
      <c r="A62" s="397"/>
      <c r="B62" s="389"/>
      <c r="C62" s="399"/>
      <c r="D62" s="399"/>
      <c r="E62" s="399"/>
      <c r="F62" s="404"/>
      <c r="G62" s="404"/>
      <c r="H62" s="389"/>
      <c r="I62" s="392"/>
      <c r="J62" s="393"/>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5" customFormat="1" ht="13.5" customHeight="1">
      <c r="A63" s="397"/>
      <c r="B63" s="389"/>
      <c r="C63" s="399" t="s">
        <v>159</v>
      </c>
      <c r="D63" s="400" t="s">
        <v>160</v>
      </c>
      <c r="E63" s="389" t="s">
        <v>161</v>
      </c>
      <c r="F63" s="404"/>
      <c r="G63" s="404"/>
      <c r="H63" s="389"/>
      <c r="I63" s="392"/>
      <c r="J63" s="393"/>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s="5" customFormat="1" ht="13.5" customHeight="1">
      <c r="A64" s="397"/>
      <c r="B64" s="389"/>
      <c r="C64" s="399"/>
      <c r="D64" s="401"/>
      <c r="E64" s="389"/>
      <c r="F64" s="405"/>
      <c r="G64" s="405"/>
      <c r="H64" s="389"/>
      <c r="I64" s="394"/>
      <c r="J64" s="395"/>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s="5" customFormat="1" ht="7.5" customHeight="1">
      <c r="A65" s="48"/>
      <c r="B65" s="32"/>
      <c r="C65" s="20"/>
      <c r="D65" s="32"/>
      <c r="E65" s="32"/>
      <c r="F65" s="49"/>
      <c r="G65" s="49"/>
      <c r="H65" s="50"/>
      <c r="I65" s="51"/>
      <c r="J65" s="51"/>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10" s="5" customFormat="1" ht="18.75" customHeight="1">
      <c r="A66" s="240">
        <v>40</v>
      </c>
      <c r="B66" s="212">
        <v>402669</v>
      </c>
      <c r="C66" s="213">
        <v>1645135</v>
      </c>
      <c r="D66" s="213">
        <v>781418</v>
      </c>
      <c r="E66" s="213">
        <v>863717</v>
      </c>
      <c r="F66" s="214">
        <v>135.1</v>
      </c>
      <c r="G66" s="214">
        <v>90.5</v>
      </c>
      <c r="H66" s="215">
        <v>232.9</v>
      </c>
      <c r="I66" s="245" t="s">
        <v>7</v>
      </c>
      <c r="J66" s="163" t="s">
        <v>2</v>
      </c>
    </row>
    <row r="67" spans="1:10" s="5" customFormat="1" ht="18.75" customHeight="1">
      <c r="A67" s="240">
        <v>41</v>
      </c>
      <c r="B67" s="212">
        <v>0</v>
      </c>
      <c r="C67" s="213">
        <v>1647889</v>
      </c>
      <c r="D67" s="213">
        <v>784134</v>
      </c>
      <c r="E67" s="213">
        <v>863755</v>
      </c>
      <c r="F67" s="214">
        <v>135.3</v>
      </c>
      <c r="G67" s="214">
        <v>90.8</v>
      </c>
      <c r="H67" s="216">
        <v>0</v>
      </c>
      <c r="I67" s="245"/>
      <c r="J67" s="163" t="s">
        <v>3</v>
      </c>
    </row>
    <row r="68" spans="1:10" s="5" customFormat="1" ht="18.75" customHeight="1">
      <c r="A68" s="240">
        <v>42</v>
      </c>
      <c r="B68" s="212">
        <v>0</v>
      </c>
      <c r="C68" s="213">
        <v>1659732</v>
      </c>
      <c r="D68" s="213">
        <v>791354</v>
      </c>
      <c r="E68" s="213">
        <v>868378</v>
      </c>
      <c r="F68" s="214">
        <v>136.3</v>
      </c>
      <c r="G68" s="214">
        <v>91.1</v>
      </c>
      <c r="H68" s="216">
        <v>0</v>
      </c>
      <c r="I68" s="245"/>
      <c r="J68" s="163" t="s">
        <v>1</v>
      </c>
    </row>
    <row r="69" spans="1:10" s="5" customFormat="1" ht="18.75" customHeight="1">
      <c r="A69" s="240">
        <v>43</v>
      </c>
      <c r="B69" s="212">
        <v>0</v>
      </c>
      <c r="C69" s="213">
        <v>1671753</v>
      </c>
      <c r="D69" s="213">
        <v>798034</v>
      </c>
      <c r="E69" s="213">
        <v>873719</v>
      </c>
      <c r="F69" s="214">
        <v>137.3</v>
      </c>
      <c r="G69" s="214">
        <v>91.3</v>
      </c>
      <c r="H69" s="216">
        <v>0</v>
      </c>
      <c r="I69" s="245"/>
      <c r="J69" s="163" t="s">
        <v>1</v>
      </c>
    </row>
    <row r="70" spans="1:10" s="5" customFormat="1" ht="18.75" customHeight="1">
      <c r="A70" s="240">
        <v>44</v>
      </c>
      <c r="B70" s="212">
        <v>0</v>
      </c>
      <c r="C70" s="213">
        <v>1686124</v>
      </c>
      <c r="D70" s="213">
        <v>806554</v>
      </c>
      <c r="E70" s="213">
        <v>879570</v>
      </c>
      <c r="F70" s="214">
        <v>138.5</v>
      </c>
      <c r="G70" s="214">
        <v>91.7</v>
      </c>
      <c r="H70" s="216">
        <v>0</v>
      </c>
      <c r="I70" s="245"/>
      <c r="J70" s="163" t="s">
        <v>1</v>
      </c>
    </row>
    <row r="71" spans="1:10" s="5" customFormat="1" ht="18.75" customHeight="1">
      <c r="A71" s="240">
        <v>45</v>
      </c>
      <c r="B71" s="212">
        <v>453983</v>
      </c>
      <c r="C71" s="213">
        <v>1707026</v>
      </c>
      <c r="D71" s="213">
        <v>819359</v>
      </c>
      <c r="E71" s="213">
        <v>887667</v>
      </c>
      <c r="F71" s="214">
        <v>140.2</v>
      </c>
      <c r="G71" s="214">
        <v>92.3</v>
      </c>
      <c r="H71" s="215">
        <v>241.2</v>
      </c>
      <c r="I71" s="245" t="s">
        <v>7</v>
      </c>
      <c r="J71" s="163" t="s">
        <v>2</v>
      </c>
    </row>
    <row r="72" spans="1:10" s="5" customFormat="1" ht="18.75" customHeight="1">
      <c r="A72" s="240">
        <v>46</v>
      </c>
      <c r="B72" s="212">
        <v>0</v>
      </c>
      <c r="C72" s="213">
        <v>1730583</v>
      </c>
      <c r="D72" s="213">
        <v>833399</v>
      </c>
      <c r="E72" s="213">
        <v>897184</v>
      </c>
      <c r="F72" s="214">
        <v>142.1</v>
      </c>
      <c r="G72" s="214">
        <v>92.9</v>
      </c>
      <c r="H72" s="216">
        <v>0</v>
      </c>
      <c r="I72" s="245"/>
      <c r="J72" s="163" t="s">
        <v>3</v>
      </c>
    </row>
    <row r="73" spans="1:10" s="5" customFormat="1" ht="18.75" customHeight="1">
      <c r="A73" s="240">
        <v>47</v>
      </c>
      <c r="B73" s="212">
        <v>0</v>
      </c>
      <c r="C73" s="213">
        <v>1748774</v>
      </c>
      <c r="D73" s="213">
        <v>843354</v>
      </c>
      <c r="E73" s="213">
        <v>905420</v>
      </c>
      <c r="F73" s="214">
        <v>143.6</v>
      </c>
      <c r="G73" s="214">
        <v>93.1</v>
      </c>
      <c r="H73" s="215">
        <v>246.9</v>
      </c>
      <c r="I73" s="245"/>
      <c r="J73" s="163" t="s">
        <v>1</v>
      </c>
    </row>
    <row r="74" spans="1:10" s="5" customFormat="1" ht="18.75" customHeight="1">
      <c r="A74" s="240">
        <v>48</v>
      </c>
      <c r="B74" s="212">
        <v>0</v>
      </c>
      <c r="C74" s="213">
        <v>1767094</v>
      </c>
      <c r="D74" s="213">
        <v>853179</v>
      </c>
      <c r="E74" s="213">
        <v>913915</v>
      </c>
      <c r="F74" s="214">
        <v>145.1</v>
      </c>
      <c r="G74" s="214">
        <v>93.4</v>
      </c>
      <c r="H74" s="215">
        <v>249.5</v>
      </c>
      <c r="I74" s="245"/>
      <c r="J74" s="163" t="s">
        <v>1</v>
      </c>
    </row>
    <row r="75" spans="1:10" s="5" customFormat="1" ht="18.75" customHeight="1">
      <c r="A75" s="240">
        <v>49</v>
      </c>
      <c r="B75" s="212">
        <v>0</v>
      </c>
      <c r="C75" s="213">
        <v>1788170</v>
      </c>
      <c r="D75" s="213">
        <v>864432</v>
      </c>
      <c r="E75" s="213">
        <v>923738</v>
      </c>
      <c r="F75" s="214">
        <v>146.8</v>
      </c>
      <c r="G75" s="214">
        <v>93.6</v>
      </c>
      <c r="H75" s="215">
        <v>252.5</v>
      </c>
      <c r="I75" s="246"/>
      <c r="J75" s="163" t="s">
        <v>1</v>
      </c>
    </row>
    <row r="76" spans="1:10" s="5" customFormat="1" ht="18.75" customHeight="1">
      <c r="A76" s="240">
        <v>50</v>
      </c>
      <c r="B76" s="212">
        <v>511202</v>
      </c>
      <c r="C76" s="213">
        <v>1814305</v>
      </c>
      <c r="D76" s="213">
        <v>878132</v>
      </c>
      <c r="E76" s="213">
        <v>936173</v>
      </c>
      <c r="F76" s="214">
        <v>149</v>
      </c>
      <c r="G76" s="214">
        <v>93.8</v>
      </c>
      <c r="H76" s="215">
        <v>256.3</v>
      </c>
      <c r="I76" s="245" t="s">
        <v>7</v>
      </c>
      <c r="J76" s="163" t="s">
        <v>2</v>
      </c>
    </row>
    <row r="77" spans="1:10" s="5" customFormat="1" ht="18.75" customHeight="1">
      <c r="A77" s="240">
        <v>51</v>
      </c>
      <c r="B77" s="212">
        <v>0</v>
      </c>
      <c r="C77" s="213">
        <v>1829514</v>
      </c>
      <c r="D77" s="213">
        <v>886366</v>
      </c>
      <c r="E77" s="213">
        <v>943148</v>
      </c>
      <c r="F77" s="214">
        <v>150.2</v>
      </c>
      <c r="G77" s="214">
        <v>94</v>
      </c>
      <c r="H77" s="216">
        <v>0</v>
      </c>
      <c r="I77" s="245"/>
      <c r="J77" s="163" t="s">
        <v>3</v>
      </c>
    </row>
    <row r="78" spans="1:10" s="5" customFormat="1" ht="18.75" customHeight="1">
      <c r="A78" s="240">
        <v>52</v>
      </c>
      <c r="B78" s="212">
        <v>0</v>
      </c>
      <c r="C78" s="213">
        <v>1841424</v>
      </c>
      <c r="D78" s="213">
        <v>892639</v>
      </c>
      <c r="E78" s="213">
        <v>948785</v>
      </c>
      <c r="F78" s="214">
        <v>151.2</v>
      </c>
      <c r="G78" s="214">
        <v>94.1</v>
      </c>
      <c r="H78" s="216">
        <v>0</v>
      </c>
      <c r="I78" s="245"/>
      <c r="J78" s="163" t="s">
        <v>1</v>
      </c>
    </row>
    <row r="79" spans="1:10" s="5" customFormat="1" ht="18.75" customHeight="1">
      <c r="A79" s="240">
        <v>53</v>
      </c>
      <c r="B79" s="212">
        <v>0</v>
      </c>
      <c r="C79" s="213">
        <v>1853034</v>
      </c>
      <c r="D79" s="213">
        <v>898346</v>
      </c>
      <c r="E79" s="213">
        <v>954688</v>
      </c>
      <c r="F79" s="214">
        <v>152.2</v>
      </c>
      <c r="G79" s="214">
        <v>94.1</v>
      </c>
      <c r="H79" s="216">
        <v>0</v>
      </c>
      <c r="I79" s="246"/>
      <c r="J79" s="163" t="s">
        <v>1</v>
      </c>
    </row>
    <row r="80" spans="1:10" s="5" customFormat="1" ht="18.75" customHeight="1">
      <c r="A80" s="240">
        <v>54</v>
      </c>
      <c r="B80" s="212">
        <v>0</v>
      </c>
      <c r="C80" s="213">
        <v>1864905</v>
      </c>
      <c r="D80" s="213">
        <v>904233</v>
      </c>
      <c r="E80" s="213">
        <v>960672</v>
      </c>
      <c r="F80" s="214">
        <v>153.2</v>
      </c>
      <c r="G80" s="214">
        <v>94.1</v>
      </c>
      <c r="H80" s="216">
        <v>0</v>
      </c>
      <c r="I80" s="245"/>
      <c r="J80" s="163" t="s">
        <v>1</v>
      </c>
    </row>
    <row r="81" spans="1:10" s="5" customFormat="1" ht="18.75" customHeight="1">
      <c r="A81" s="240">
        <v>55</v>
      </c>
      <c r="B81" s="212">
        <v>561355</v>
      </c>
      <c r="C81" s="213">
        <v>1871023</v>
      </c>
      <c r="D81" s="213">
        <v>905477</v>
      </c>
      <c r="E81" s="213">
        <v>965546</v>
      </c>
      <c r="F81" s="214">
        <v>153.7</v>
      </c>
      <c r="G81" s="214">
        <v>93.8</v>
      </c>
      <c r="H81" s="215">
        <v>264</v>
      </c>
      <c r="I81" s="245" t="s">
        <v>7</v>
      </c>
      <c r="J81" s="163" t="s">
        <v>2</v>
      </c>
    </row>
    <row r="82" spans="1:10" s="5" customFormat="1" ht="18.75" customHeight="1">
      <c r="A82" s="240">
        <v>56</v>
      </c>
      <c r="B82" s="212">
        <v>0</v>
      </c>
      <c r="C82" s="213">
        <v>1879382</v>
      </c>
      <c r="D82" s="213">
        <v>909239</v>
      </c>
      <c r="E82" s="213">
        <v>970143</v>
      </c>
      <c r="F82" s="214">
        <v>154.3</v>
      </c>
      <c r="G82" s="214">
        <v>93.7</v>
      </c>
      <c r="H82" s="216">
        <v>0</v>
      </c>
      <c r="I82" s="245"/>
      <c r="J82" s="163" t="s">
        <v>3</v>
      </c>
    </row>
    <row r="83" spans="1:10" s="5" customFormat="1" ht="18.75" customHeight="1">
      <c r="A83" s="240">
        <v>57</v>
      </c>
      <c r="B83" s="212">
        <v>0</v>
      </c>
      <c r="C83" s="213">
        <v>1887417</v>
      </c>
      <c r="D83" s="213">
        <v>912711</v>
      </c>
      <c r="E83" s="213">
        <v>974706</v>
      </c>
      <c r="F83" s="214">
        <v>155</v>
      </c>
      <c r="G83" s="214">
        <v>93.6</v>
      </c>
      <c r="H83" s="216">
        <v>0</v>
      </c>
      <c r="I83" s="245"/>
      <c r="J83" s="163" t="s">
        <v>1</v>
      </c>
    </row>
    <row r="84" spans="1:10" s="5" customFormat="1" ht="18.75" customHeight="1">
      <c r="A84" s="240">
        <v>58</v>
      </c>
      <c r="B84" s="212">
        <v>0</v>
      </c>
      <c r="C84" s="213">
        <v>1895150</v>
      </c>
      <c r="D84" s="213">
        <v>915834</v>
      </c>
      <c r="E84" s="213">
        <v>979316</v>
      </c>
      <c r="F84" s="214">
        <v>155.6</v>
      </c>
      <c r="G84" s="214">
        <v>93.5</v>
      </c>
      <c r="H84" s="216">
        <v>0</v>
      </c>
      <c r="I84" s="245"/>
      <c r="J84" s="163" t="s">
        <v>1</v>
      </c>
    </row>
    <row r="85" spans="1:10" s="5" customFormat="1" ht="18.75" customHeight="1">
      <c r="A85" s="240">
        <v>59</v>
      </c>
      <c r="B85" s="212">
        <v>0</v>
      </c>
      <c r="C85" s="213">
        <v>1901633</v>
      </c>
      <c r="D85" s="213">
        <v>918347</v>
      </c>
      <c r="E85" s="213">
        <v>983286</v>
      </c>
      <c r="F85" s="214">
        <v>156.2</v>
      </c>
      <c r="G85" s="214">
        <v>93.4</v>
      </c>
      <c r="H85" s="216">
        <v>0</v>
      </c>
      <c r="I85" s="245"/>
      <c r="J85" s="163" t="s">
        <v>1</v>
      </c>
    </row>
    <row r="86" spans="1:10" s="5" customFormat="1" ht="18.75" customHeight="1">
      <c r="A86" s="240">
        <v>60</v>
      </c>
      <c r="B86" s="212">
        <v>583470</v>
      </c>
      <c r="C86" s="213">
        <v>1916906</v>
      </c>
      <c r="D86" s="213">
        <v>926238</v>
      </c>
      <c r="E86" s="213">
        <v>990668</v>
      </c>
      <c r="F86" s="214">
        <v>157.4</v>
      </c>
      <c r="G86" s="214">
        <v>93.5</v>
      </c>
      <c r="H86" s="215">
        <v>270.4</v>
      </c>
      <c r="I86" s="245" t="s">
        <v>7</v>
      </c>
      <c r="J86" s="163" t="s">
        <v>2</v>
      </c>
    </row>
    <row r="87" spans="1:10" s="5" customFormat="1" ht="18.75" customHeight="1">
      <c r="A87" s="240">
        <v>61</v>
      </c>
      <c r="B87" s="212">
        <v>0</v>
      </c>
      <c r="C87" s="213">
        <v>1922859</v>
      </c>
      <c r="D87" s="213">
        <v>928985</v>
      </c>
      <c r="E87" s="213">
        <v>993874</v>
      </c>
      <c r="F87" s="214">
        <v>157.9</v>
      </c>
      <c r="G87" s="214">
        <v>93.5</v>
      </c>
      <c r="H87" s="216">
        <v>0</v>
      </c>
      <c r="I87" s="245"/>
      <c r="J87" s="163" t="s">
        <v>3</v>
      </c>
    </row>
    <row r="88" spans="1:10" s="5" customFormat="1" ht="18.75" customHeight="1">
      <c r="A88" s="240">
        <v>62</v>
      </c>
      <c r="B88" s="212">
        <v>0</v>
      </c>
      <c r="C88" s="213">
        <v>1927463</v>
      </c>
      <c r="D88" s="213">
        <v>930726</v>
      </c>
      <c r="E88" s="213">
        <v>996737</v>
      </c>
      <c r="F88" s="214">
        <v>158.3</v>
      </c>
      <c r="G88" s="214">
        <v>93.4</v>
      </c>
      <c r="H88" s="216">
        <v>0</v>
      </c>
      <c r="I88" s="245"/>
      <c r="J88" s="163" t="s">
        <v>1</v>
      </c>
    </row>
    <row r="89" spans="1:10" s="5" customFormat="1" ht="18.75" customHeight="1">
      <c r="A89" s="240">
        <v>63</v>
      </c>
      <c r="B89" s="212">
        <v>0</v>
      </c>
      <c r="C89" s="213">
        <v>1929375</v>
      </c>
      <c r="D89" s="213">
        <v>930907</v>
      </c>
      <c r="E89" s="213">
        <v>998468</v>
      </c>
      <c r="F89" s="214">
        <v>158.4</v>
      </c>
      <c r="G89" s="214">
        <v>93.2</v>
      </c>
      <c r="H89" s="216">
        <v>0</v>
      </c>
      <c r="I89" s="245"/>
      <c r="J89" s="163" t="s">
        <v>1</v>
      </c>
    </row>
    <row r="90" spans="1:10" s="5" customFormat="1" ht="18.75" customHeight="1">
      <c r="A90" s="241" t="s">
        <v>8</v>
      </c>
      <c r="B90" s="212">
        <v>0</v>
      </c>
      <c r="C90" s="213">
        <v>1931449</v>
      </c>
      <c r="D90" s="213">
        <v>930970</v>
      </c>
      <c r="E90" s="213">
        <v>1000479</v>
      </c>
      <c r="F90" s="214">
        <v>158.6</v>
      </c>
      <c r="G90" s="214">
        <v>93.1</v>
      </c>
      <c r="H90" s="216">
        <v>0</v>
      </c>
      <c r="I90" s="245"/>
      <c r="J90" s="163" t="s">
        <v>1</v>
      </c>
    </row>
    <row r="91" spans="1:10" s="5" customFormat="1" ht="18.75" customHeight="1">
      <c r="A91" s="242" t="s">
        <v>168</v>
      </c>
      <c r="B91" s="212">
        <v>609712</v>
      </c>
      <c r="C91" s="213">
        <v>1925877</v>
      </c>
      <c r="D91" s="213">
        <v>926721</v>
      </c>
      <c r="E91" s="213">
        <v>999156</v>
      </c>
      <c r="F91" s="214">
        <v>158.2</v>
      </c>
      <c r="G91" s="214">
        <v>92.8</v>
      </c>
      <c r="H91" s="215">
        <v>270.8</v>
      </c>
      <c r="I91" s="245" t="s">
        <v>7</v>
      </c>
      <c r="J91" s="163" t="s">
        <v>2</v>
      </c>
    </row>
    <row r="92" spans="1:10" s="5" customFormat="1" ht="18.75" customHeight="1">
      <c r="A92" s="242" t="s">
        <v>169</v>
      </c>
      <c r="B92" s="212">
        <v>0</v>
      </c>
      <c r="C92" s="213">
        <v>1928902</v>
      </c>
      <c r="D92" s="213">
        <v>927904</v>
      </c>
      <c r="E92" s="213">
        <v>1000998</v>
      </c>
      <c r="F92" s="214">
        <v>158.4</v>
      </c>
      <c r="G92" s="214">
        <v>92.7</v>
      </c>
      <c r="H92" s="216">
        <v>0</v>
      </c>
      <c r="I92" s="245"/>
      <c r="J92" s="163" t="s">
        <v>3</v>
      </c>
    </row>
    <row r="93" spans="1:10" s="5" customFormat="1" ht="18.75" customHeight="1">
      <c r="A93" s="242" t="s">
        <v>170</v>
      </c>
      <c r="B93" s="212">
        <v>0</v>
      </c>
      <c r="C93" s="213">
        <v>1932072</v>
      </c>
      <c r="D93" s="213">
        <v>929312</v>
      </c>
      <c r="E93" s="213">
        <v>1002760</v>
      </c>
      <c r="F93" s="214">
        <v>158.7</v>
      </c>
      <c r="G93" s="214">
        <v>92.7</v>
      </c>
      <c r="H93" s="216">
        <v>0</v>
      </c>
      <c r="I93" s="245"/>
      <c r="J93" s="163" t="s">
        <v>1</v>
      </c>
    </row>
    <row r="94" spans="1:10" s="5" customFormat="1" ht="18.75" customHeight="1">
      <c r="A94" s="242" t="s">
        <v>171</v>
      </c>
      <c r="B94" s="212">
        <v>0</v>
      </c>
      <c r="C94" s="213">
        <v>1936167</v>
      </c>
      <c r="D94" s="213">
        <v>931342</v>
      </c>
      <c r="E94" s="213">
        <v>1004825</v>
      </c>
      <c r="F94" s="214">
        <v>159</v>
      </c>
      <c r="G94" s="214">
        <v>92.7</v>
      </c>
      <c r="H94" s="216">
        <v>0</v>
      </c>
      <c r="I94" s="245"/>
      <c r="J94" s="163" t="s">
        <v>1</v>
      </c>
    </row>
    <row r="95" spans="1:10" s="5" customFormat="1" ht="18.75" customHeight="1">
      <c r="A95" s="242" t="s">
        <v>172</v>
      </c>
      <c r="B95" s="212">
        <v>0</v>
      </c>
      <c r="C95" s="213">
        <v>1939221</v>
      </c>
      <c r="D95" s="213">
        <v>932481</v>
      </c>
      <c r="E95" s="213">
        <v>1006740</v>
      </c>
      <c r="F95" s="214">
        <v>159.3</v>
      </c>
      <c r="G95" s="214">
        <v>92.6</v>
      </c>
      <c r="H95" s="216">
        <v>0</v>
      </c>
      <c r="I95" s="245"/>
      <c r="J95" s="163" t="s">
        <v>1</v>
      </c>
    </row>
    <row r="96" spans="1:10" s="5" customFormat="1" ht="18.75" customHeight="1">
      <c r="A96" s="242" t="s">
        <v>86</v>
      </c>
      <c r="B96" s="212">
        <v>659078</v>
      </c>
      <c r="C96" s="213">
        <v>1950750</v>
      </c>
      <c r="D96" s="213">
        <v>938439</v>
      </c>
      <c r="E96" s="213">
        <v>1012311</v>
      </c>
      <c r="F96" s="214">
        <v>160.2</v>
      </c>
      <c r="G96" s="214">
        <v>92.7</v>
      </c>
      <c r="H96" s="215">
        <v>274.3</v>
      </c>
      <c r="I96" s="245" t="s">
        <v>7</v>
      </c>
      <c r="J96" s="163" t="s">
        <v>2</v>
      </c>
    </row>
    <row r="97" spans="1:10" s="5" customFormat="1" ht="18.75" customHeight="1">
      <c r="A97" s="242" t="s">
        <v>87</v>
      </c>
      <c r="B97" s="217">
        <v>0</v>
      </c>
      <c r="C97" s="218">
        <v>1952610</v>
      </c>
      <c r="D97" s="218">
        <v>938956</v>
      </c>
      <c r="E97" s="218">
        <v>1013654</v>
      </c>
      <c r="F97" s="219">
        <v>160.4</v>
      </c>
      <c r="G97" s="219">
        <v>92.6</v>
      </c>
      <c r="H97" s="220">
        <v>0</v>
      </c>
      <c r="I97" s="244"/>
      <c r="J97" s="163" t="s">
        <v>3</v>
      </c>
    </row>
    <row r="98" spans="1:10" s="5" customFormat="1" ht="18.75" customHeight="1">
      <c r="A98" s="242" t="s">
        <v>173</v>
      </c>
      <c r="B98" s="217">
        <v>0</v>
      </c>
      <c r="C98" s="218">
        <v>1955579</v>
      </c>
      <c r="D98" s="218">
        <v>940070</v>
      </c>
      <c r="E98" s="218">
        <v>1015509</v>
      </c>
      <c r="F98" s="219">
        <v>160.6</v>
      </c>
      <c r="G98" s="219">
        <v>92.6</v>
      </c>
      <c r="H98" s="220">
        <v>0</v>
      </c>
      <c r="I98" s="244"/>
      <c r="J98" s="163" t="s">
        <v>1</v>
      </c>
    </row>
    <row r="99" spans="1:10" s="5" customFormat="1" ht="18.75" customHeight="1">
      <c r="A99" s="242">
        <v>10</v>
      </c>
      <c r="B99" s="217">
        <v>0</v>
      </c>
      <c r="C99" s="218">
        <v>1957880</v>
      </c>
      <c r="D99" s="218">
        <v>940949</v>
      </c>
      <c r="E99" s="218">
        <v>1016931</v>
      </c>
      <c r="F99" s="219">
        <v>160.8</v>
      </c>
      <c r="G99" s="219">
        <v>92.5</v>
      </c>
      <c r="H99" s="220">
        <v>0</v>
      </c>
      <c r="I99" s="244"/>
      <c r="J99" s="163" t="s">
        <v>1</v>
      </c>
    </row>
    <row r="100" spans="1:10" s="58" customFormat="1" ht="18.75" customHeight="1">
      <c r="A100" s="242">
        <v>11</v>
      </c>
      <c r="B100" s="217">
        <v>0</v>
      </c>
      <c r="C100" s="218">
        <v>1959159</v>
      </c>
      <c r="D100" s="218">
        <v>941132</v>
      </c>
      <c r="E100" s="218">
        <v>1018027</v>
      </c>
      <c r="F100" s="219">
        <v>160.9</v>
      </c>
      <c r="G100" s="221">
        <v>92.4</v>
      </c>
      <c r="H100" s="220">
        <v>0</v>
      </c>
      <c r="I100" s="244"/>
      <c r="J100" s="162" t="s">
        <v>1</v>
      </c>
    </row>
    <row r="101" spans="1:10" s="58" customFormat="1" ht="18.75" customHeight="1">
      <c r="A101" s="242">
        <v>12</v>
      </c>
      <c r="B101" s="217">
        <v>691620</v>
      </c>
      <c r="C101" s="218">
        <v>1950828</v>
      </c>
      <c r="D101" s="218">
        <v>936044</v>
      </c>
      <c r="E101" s="218">
        <v>1014784</v>
      </c>
      <c r="F101" s="219">
        <v>160.2</v>
      </c>
      <c r="G101" s="221">
        <v>92.2</v>
      </c>
      <c r="H101" s="222">
        <v>274.3</v>
      </c>
      <c r="I101" s="244" t="s">
        <v>7</v>
      </c>
      <c r="J101" s="162" t="s">
        <v>2</v>
      </c>
    </row>
    <row r="102" spans="1:10" s="5" customFormat="1" ht="18.75" customHeight="1">
      <c r="A102" s="242">
        <v>13</v>
      </c>
      <c r="B102" s="217">
        <v>0</v>
      </c>
      <c r="C102" s="218">
        <v>1951094</v>
      </c>
      <c r="D102" s="218">
        <v>935720</v>
      </c>
      <c r="E102" s="218">
        <v>1015374</v>
      </c>
      <c r="F102" s="219">
        <v>160.22</v>
      </c>
      <c r="G102" s="221">
        <v>92.2</v>
      </c>
      <c r="H102" s="220">
        <v>0</v>
      </c>
      <c r="I102" s="247"/>
      <c r="J102" s="163" t="s">
        <v>3</v>
      </c>
    </row>
    <row r="103" spans="1:10" s="5" customFormat="1" ht="18.75" customHeight="1">
      <c r="A103" s="242">
        <v>14</v>
      </c>
      <c r="B103" s="223">
        <v>0</v>
      </c>
      <c r="C103" s="218">
        <v>1951213</v>
      </c>
      <c r="D103" s="218">
        <v>935351</v>
      </c>
      <c r="E103" s="218">
        <v>1015862</v>
      </c>
      <c r="F103" s="219">
        <v>160.2</v>
      </c>
      <c r="G103" s="221">
        <v>92.1</v>
      </c>
      <c r="H103" s="220">
        <v>0</v>
      </c>
      <c r="I103" s="248"/>
      <c r="J103" s="162" t="s">
        <v>1</v>
      </c>
    </row>
    <row r="104" spans="1:10" ht="18.75" customHeight="1">
      <c r="A104" s="242">
        <v>15</v>
      </c>
      <c r="B104" s="223">
        <v>0</v>
      </c>
      <c r="C104" s="224">
        <v>1950952</v>
      </c>
      <c r="D104" s="224">
        <v>935016</v>
      </c>
      <c r="E104" s="224">
        <v>1015936</v>
      </c>
      <c r="F104" s="225">
        <v>160.2</v>
      </c>
      <c r="G104" s="221">
        <v>92</v>
      </c>
      <c r="H104" s="220">
        <v>0</v>
      </c>
      <c r="I104" s="248"/>
      <c r="J104" s="162" t="s">
        <v>1</v>
      </c>
    </row>
    <row r="105" spans="1:10" ht="18.75" customHeight="1">
      <c r="A105" s="242">
        <v>16</v>
      </c>
      <c r="B105" s="223">
        <v>0</v>
      </c>
      <c r="C105" s="226">
        <v>1950661</v>
      </c>
      <c r="D105" s="226">
        <v>934806</v>
      </c>
      <c r="E105" s="226">
        <v>1015855</v>
      </c>
      <c r="F105" s="221">
        <v>160.2</v>
      </c>
      <c r="G105" s="221">
        <v>92</v>
      </c>
      <c r="H105" s="220">
        <v>0</v>
      </c>
      <c r="I105" s="248"/>
      <c r="J105" s="162" t="s">
        <v>1</v>
      </c>
    </row>
    <row r="106" spans="1:10" ht="18.75" customHeight="1" thickBot="1">
      <c r="A106" s="243">
        <v>17</v>
      </c>
      <c r="B106" s="227">
        <v>732346</v>
      </c>
      <c r="C106" s="228">
        <v>1957264</v>
      </c>
      <c r="D106" s="228">
        <v>938600</v>
      </c>
      <c r="E106" s="228">
        <v>1018664</v>
      </c>
      <c r="F106" s="229">
        <v>160.7</v>
      </c>
      <c r="G106" s="229">
        <v>92.1</v>
      </c>
      <c r="H106" s="229">
        <v>275.2</v>
      </c>
      <c r="I106" s="249" t="s">
        <v>7</v>
      </c>
      <c r="J106" s="201" t="s">
        <v>2</v>
      </c>
    </row>
    <row r="107" ht="9.75" customHeight="1"/>
    <row r="108" ht="9.75" customHeight="1"/>
  </sheetData>
  <sheetProtection/>
  <mergeCells count="28">
    <mergeCell ref="E63:E64"/>
    <mergeCell ref="A55:J55"/>
    <mergeCell ref="A56:J56"/>
    <mergeCell ref="A57:J57"/>
    <mergeCell ref="A61:A64"/>
    <mergeCell ref="B61:B64"/>
    <mergeCell ref="C61:E62"/>
    <mergeCell ref="F61:F64"/>
    <mergeCell ref="E9:E10"/>
    <mergeCell ref="D9:D10"/>
    <mergeCell ref="A54:J54"/>
    <mergeCell ref="G61:G64"/>
    <mergeCell ref="H61:H64"/>
    <mergeCell ref="I61:J64"/>
    <mergeCell ref="F7:F10"/>
    <mergeCell ref="G7:G10"/>
    <mergeCell ref="C63:C64"/>
    <mergeCell ref="D63:D64"/>
    <mergeCell ref="A1:J1"/>
    <mergeCell ref="A2:J2"/>
    <mergeCell ref="A3:J3"/>
    <mergeCell ref="A53:J53"/>
    <mergeCell ref="H7:H10"/>
    <mergeCell ref="I7:J10"/>
    <mergeCell ref="A7:A10"/>
    <mergeCell ref="C7:E8"/>
    <mergeCell ref="C9:C10"/>
    <mergeCell ref="B7:B10"/>
  </mergeCells>
  <printOptions horizontalCentered="1"/>
  <pageMargins left="0.1968503937007874" right="0.16" top="0.07874015748031496" bottom="0.1968503937007874" header="0" footer="0"/>
  <pageSetup horizontalDpi="300" verticalDpi="300" orientation="portrait" paperSize="9" scale="90" r:id="rId1"/>
  <rowBreaks count="1" manualBreakCount="1">
    <brk id="54" max="9" man="1"/>
  </rowBreaks>
</worksheet>
</file>

<file path=xl/worksheets/sheet10.xml><?xml version="1.0" encoding="utf-8"?>
<worksheet xmlns="http://schemas.openxmlformats.org/spreadsheetml/2006/main" xmlns:r="http://schemas.openxmlformats.org/officeDocument/2006/relationships">
  <dimension ref="A1:X86"/>
  <sheetViews>
    <sheetView zoomScaleSheetLayoutView="100" zoomScalePageLayoutView="0" workbookViewId="0" topLeftCell="A1">
      <selection activeCell="A1" sqref="A1:K1"/>
    </sheetView>
  </sheetViews>
  <sheetFormatPr defaultColWidth="9.00390625" defaultRowHeight="12"/>
  <cols>
    <col min="1" max="1" width="3.875" style="91" customWidth="1"/>
    <col min="2" max="11" width="10.125" style="91" customWidth="1"/>
    <col min="12" max="12" width="9.00390625" style="91" customWidth="1"/>
    <col min="13" max="13" width="8.50390625" style="91" customWidth="1"/>
    <col min="14" max="14" width="9.625" style="91" customWidth="1"/>
    <col min="15" max="15" width="9.50390625" style="91" customWidth="1"/>
    <col min="16" max="16" width="8.125" style="91" customWidth="1"/>
    <col min="17" max="17" width="8.50390625" style="91" customWidth="1"/>
    <col min="18" max="18" width="8.625" style="91" customWidth="1"/>
    <col min="19" max="21" width="7.625" style="91" customWidth="1"/>
    <col min="22" max="22" width="8.375" style="91" customWidth="1"/>
    <col min="23" max="23" width="8.875" style="91" customWidth="1"/>
    <col min="24" max="24" width="9.125" style="91" customWidth="1"/>
    <col min="25" max="16384" width="9.375" style="91" customWidth="1"/>
  </cols>
  <sheetData>
    <row r="1" spans="1:24" ht="24" customHeight="1">
      <c r="A1" s="435" t="s">
        <v>549</v>
      </c>
      <c r="B1" s="435"/>
      <c r="C1" s="435"/>
      <c r="D1" s="435"/>
      <c r="E1" s="435"/>
      <c r="F1" s="435"/>
      <c r="G1" s="435"/>
      <c r="H1" s="435"/>
      <c r="I1" s="435"/>
      <c r="J1" s="435"/>
      <c r="K1" s="435"/>
      <c r="L1" s="479" t="s">
        <v>550</v>
      </c>
      <c r="M1" s="479"/>
      <c r="N1" s="479"/>
      <c r="O1" s="479"/>
      <c r="P1" s="479"/>
      <c r="Q1" s="479"/>
      <c r="R1" s="479"/>
      <c r="S1" s="479"/>
      <c r="T1" s="479"/>
      <c r="U1" s="479"/>
      <c r="V1" s="479"/>
      <c r="W1" s="479"/>
      <c r="X1" s="479"/>
    </row>
    <row r="2" spans="1:24" ht="30" customHeight="1">
      <c r="A2" s="480" t="s">
        <v>84</v>
      </c>
      <c r="B2" s="480"/>
      <c r="C2" s="480"/>
      <c r="D2" s="480"/>
      <c r="E2" s="480"/>
      <c r="F2" s="480"/>
      <c r="G2" s="480"/>
      <c r="H2" s="480"/>
      <c r="I2" s="480"/>
      <c r="J2" s="480"/>
      <c r="K2" s="480"/>
      <c r="L2" s="450" t="s">
        <v>136</v>
      </c>
      <c r="M2" s="450"/>
      <c r="N2" s="450"/>
      <c r="O2" s="450"/>
      <c r="P2" s="450"/>
      <c r="Q2" s="450"/>
      <c r="R2" s="450"/>
      <c r="S2" s="450"/>
      <c r="T2" s="450"/>
      <c r="U2" s="450"/>
      <c r="V2" s="450"/>
      <c r="W2" s="450"/>
      <c r="X2" s="450"/>
    </row>
    <row r="3" spans="1:24" ht="16.5" customHeight="1">
      <c r="A3" s="155" t="s">
        <v>537</v>
      </c>
      <c r="M3" s="151"/>
      <c r="N3" s="151"/>
      <c r="O3" s="151"/>
      <c r="P3" s="151"/>
      <c r="Q3" s="151"/>
      <c r="R3" s="151"/>
      <c r="S3" s="151"/>
      <c r="T3" s="151"/>
      <c r="U3" s="151"/>
      <c r="V3" s="151"/>
      <c r="W3" s="151"/>
      <c r="X3" s="151"/>
    </row>
    <row r="4" spans="1:24" ht="6" customHeight="1" thickBot="1">
      <c r="A4" s="504"/>
      <c r="B4" s="504"/>
      <c r="C4" s="505"/>
      <c r="D4" s="183"/>
      <c r="V4" s="502"/>
      <c r="W4" s="503"/>
      <c r="X4" s="503"/>
    </row>
    <row r="5" spans="1:24" ht="11.25" customHeight="1">
      <c r="A5" s="506" t="s">
        <v>538</v>
      </c>
      <c r="B5" s="507"/>
      <c r="C5" s="482" t="s">
        <v>491</v>
      </c>
      <c r="D5" s="482"/>
      <c r="E5" s="482"/>
      <c r="F5" s="482" t="s">
        <v>539</v>
      </c>
      <c r="G5" s="482"/>
      <c r="H5" s="482"/>
      <c r="I5" s="482"/>
      <c r="J5" s="482"/>
      <c r="K5" s="485"/>
      <c r="L5" s="486"/>
      <c r="M5" s="482"/>
      <c r="N5" s="482" t="s">
        <v>540</v>
      </c>
      <c r="O5" s="482"/>
      <c r="P5" s="482"/>
      <c r="Q5" s="482"/>
      <c r="R5" s="482"/>
      <c r="S5" s="482"/>
      <c r="T5" s="482"/>
      <c r="U5" s="482"/>
      <c r="V5" s="482"/>
      <c r="W5" s="482"/>
      <c r="X5" s="487" t="s">
        <v>494</v>
      </c>
    </row>
    <row r="6" spans="1:24" ht="11.25">
      <c r="A6" s="508" t="s">
        <v>541</v>
      </c>
      <c r="B6" s="509"/>
      <c r="C6" s="93" t="s">
        <v>495</v>
      </c>
      <c r="D6" s="93" t="s">
        <v>160</v>
      </c>
      <c r="E6" s="93" t="s">
        <v>161</v>
      </c>
      <c r="F6" s="93" t="s">
        <v>495</v>
      </c>
      <c r="G6" s="93" t="s">
        <v>496</v>
      </c>
      <c r="H6" s="93" t="s">
        <v>497</v>
      </c>
      <c r="I6" s="93" t="s">
        <v>498</v>
      </c>
      <c r="J6" s="93" t="s">
        <v>499</v>
      </c>
      <c r="K6" s="94" t="s">
        <v>500</v>
      </c>
      <c r="L6" s="92" t="s">
        <v>501</v>
      </c>
      <c r="M6" s="93" t="s">
        <v>502</v>
      </c>
      <c r="N6" s="93" t="s">
        <v>495</v>
      </c>
      <c r="O6" s="93" t="s">
        <v>503</v>
      </c>
      <c r="P6" s="93" t="s">
        <v>504</v>
      </c>
      <c r="Q6" s="93" t="s">
        <v>505</v>
      </c>
      <c r="R6" s="93" t="s">
        <v>506</v>
      </c>
      <c r="S6" s="93" t="s">
        <v>507</v>
      </c>
      <c r="T6" s="93" t="s">
        <v>508</v>
      </c>
      <c r="U6" s="93" t="s">
        <v>509</v>
      </c>
      <c r="V6" s="93" t="s">
        <v>510</v>
      </c>
      <c r="W6" s="93" t="s">
        <v>511</v>
      </c>
      <c r="X6" s="488"/>
    </row>
    <row r="7" spans="1:24" ht="5.25" customHeight="1">
      <c r="A7" s="104"/>
      <c r="B7" s="105"/>
      <c r="C7" s="103"/>
      <c r="D7" s="103"/>
      <c r="E7" s="103"/>
      <c r="F7" s="103"/>
      <c r="G7" s="103"/>
      <c r="H7" s="103"/>
      <c r="I7" s="103"/>
      <c r="J7" s="103"/>
      <c r="K7" s="103"/>
      <c r="L7" s="103"/>
      <c r="M7" s="103"/>
      <c r="N7" s="103"/>
      <c r="O7" s="103"/>
      <c r="P7" s="103"/>
      <c r="Q7" s="103"/>
      <c r="R7" s="103"/>
      <c r="S7" s="103"/>
      <c r="T7" s="103"/>
      <c r="U7" s="103"/>
      <c r="V7" s="103"/>
      <c r="W7" s="103"/>
      <c r="X7" s="106"/>
    </row>
    <row r="8" spans="1:24" ht="11.25">
      <c r="A8" s="491" t="s">
        <v>512</v>
      </c>
      <c r="B8" s="472"/>
      <c r="C8" s="107">
        <v>70356</v>
      </c>
      <c r="D8" s="108">
        <v>36794</v>
      </c>
      <c r="E8" s="108">
        <v>33562</v>
      </c>
      <c r="F8" s="107">
        <v>39297</v>
      </c>
      <c r="G8" s="108">
        <v>7382</v>
      </c>
      <c r="H8" s="108">
        <v>2589</v>
      </c>
      <c r="I8" s="108">
        <v>11032</v>
      </c>
      <c r="J8" s="108">
        <v>9515</v>
      </c>
      <c r="K8" s="108">
        <v>3675</v>
      </c>
      <c r="L8" s="134">
        <v>3326</v>
      </c>
      <c r="M8" s="134">
        <v>1778</v>
      </c>
      <c r="N8" s="107">
        <v>31059</v>
      </c>
      <c r="O8" s="134">
        <v>11333</v>
      </c>
      <c r="P8" s="134">
        <v>2669</v>
      </c>
      <c r="Q8" s="134">
        <v>8197</v>
      </c>
      <c r="R8" s="134">
        <v>2506</v>
      </c>
      <c r="S8" s="134">
        <v>960</v>
      </c>
      <c r="T8" s="134">
        <v>527</v>
      </c>
      <c r="U8" s="134">
        <v>868</v>
      </c>
      <c r="V8" s="134">
        <v>2752</v>
      </c>
      <c r="W8" s="134">
        <v>1247</v>
      </c>
      <c r="X8" s="131" t="s">
        <v>513</v>
      </c>
    </row>
    <row r="9" spans="1:24" ht="9.75" customHeight="1">
      <c r="A9" s="111"/>
      <c r="B9" s="112"/>
      <c r="C9" s="108"/>
      <c r="D9" s="108"/>
      <c r="E9" s="108"/>
      <c r="F9" s="108"/>
      <c r="G9" s="108"/>
      <c r="H9" s="108"/>
      <c r="I9" s="108"/>
      <c r="J9" s="108"/>
      <c r="K9" s="108"/>
      <c r="L9" s="108"/>
      <c r="M9" s="108"/>
      <c r="N9" s="108"/>
      <c r="O9" s="108"/>
      <c r="P9" s="108"/>
      <c r="Q9" s="108"/>
      <c r="R9" s="108"/>
      <c r="S9" s="108"/>
      <c r="T9" s="108"/>
      <c r="U9" s="108"/>
      <c r="V9" s="108"/>
      <c r="W9" s="108"/>
      <c r="X9" s="132"/>
    </row>
    <row r="10" spans="1:24" ht="9.75" customHeight="1">
      <c r="A10" s="111"/>
      <c r="B10" s="112"/>
      <c r="C10" s="108"/>
      <c r="D10" s="108"/>
      <c r="E10" s="108"/>
      <c r="F10" s="108"/>
      <c r="G10" s="108"/>
      <c r="H10" s="108"/>
      <c r="I10" s="108"/>
      <c r="J10" s="108"/>
      <c r="K10" s="108"/>
      <c r="L10" s="108"/>
      <c r="M10" s="108"/>
      <c r="N10" s="108"/>
      <c r="O10" s="108"/>
      <c r="P10" s="108"/>
      <c r="Q10" s="108"/>
      <c r="R10" s="108"/>
      <c r="S10" s="108"/>
      <c r="T10" s="108"/>
      <c r="U10" s="108"/>
      <c r="V10" s="108"/>
      <c r="W10" s="108"/>
      <c r="X10" s="132"/>
    </row>
    <row r="11" spans="1:24" s="115" customFormat="1" ht="11.25">
      <c r="A11" s="492" t="s">
        <v>210</v>
      </c>
      <c r="B11" s="493"/>
      <c r="C11" s="107">
        <v>69264</v>
      </c>
      <c r="D11" s="108">
        <v>36006</v>
      </c>
      <c r="E11" s="108">
        <v>33258</v>
      </c>
      <c r="F11" s="107">
        <v>38068</v>
      </c>
      <c r="G11" s="108">
        <v>7629</v>
      </c>
      <c r="H11" s="108">
        <v>3074</v>
      </c>
      <c r="I11" s="108">
        <v>10103</v>
      </c>
      <c r="J11" s="108">
        <v>9352</v>
      </c>
      <c r="K11" s="108">
        <v>3516</v>
      </c>
      <c r="L11" s="134">
        <v>3279</v>
      </c>
      <c r="M11" s="134">
        <v>1115</v>
      </c>
      <c r="N11" s="107">
        <v>31196</v>
      </c>
      <c r="O11" s="134">
        <v>11291</v>
      </c>
      <c r="P11" s="134">
        <v>2862</v>
      </c>
      <c r="Q11" s="134">
        <v>8431</v>
      </c>
      <c r="R11" s="134">
        <v>2349</v>
      </c>
      <c r="S11" s="134">
        <v>917</v>
      </c>
      <c r="T11" s="134">
        <v>573</v>
      </c>
      <c r="U11" s="134">
        <v>753</v>
      </c>
      <c r="V11" s="134">
        <v>2814</v>
      </c>
      <c r="W11" s="134">
        <v>1206</v>
      </c>
      <c r="X11" s="131" t="s">
        <v>202</v>
      </c>
    </row>
    <row r="12" spans="1:24" ht="9.75" customHeight="1">
      <c r="A12" s="111"/>
      <c r="B12" s="112"/>
      <c r="C12" s="108"/>
      <c r="D12" s="108"/>
      <c r="E12" s="108"/>
      <c r="F12" s="108"/>
      <c r="G12" s="108"/>
      <c r="H12" s="108"/>
      <c r="I12" s="108"/>
      <c r="J12" s="108"/>
      <c r="K12" s="108"/>
      <c r="L12" s="108"/>
      <c r="M12" s="108"/>
      <c r="N12" s="108"/>
      <c r="O12" s="108"/>
      <c r="P12" s="108"/>
      <c r="Q12" s="108"/>
      <c r="R12" s="108"/>
      <c r="S12" s="108"/>
      <c r="T12" s="108"/>
      <c r="U12" s="108"/>
      <c r="V12" s="108"/>
      <c r="W12" s="108"/>
      <c r="X12" s="132"/>
    </row>
    <row r="13" spans="1:24" ht="9.75" customHeight="1">
      <c r="A13" s="111"/>
      <c r="B13" s="112"/>
      <c r="C13" s="108"/>
      <c r="D13" s="108"/>
      <c r="E13" s="108"/>
      <c r="F13" s="108"/>
      <c r="G13" s="108"/>
      <c r="H13" s="108"/>
      <c r="I13" s="108"/>
      <c r="J13" s="108"/>
      <c r="K13" s="108"/>
      <c r="L13" s="108"/>
      <c r="M13" s="108"/>
      <c r="N13" s="108"/>
      <c r="O13" s="108"/>
      <c r="P13" s="108"/>
      <c r="Q13" s="108"/>
      <c r="R13" s="108"/>
      <c r="S13" s="108"/>
      <c r="T13" s="108"/>
      <c r="U13" s="108"/>
      <c r="V13" s="108"/>
      <c r="W13" s="108"/>
      <c r="X13" s="132"/>
    </row>
    <row r="14" spans="1:24" s="101" customFormat="1" ht="11.25">
      <c r="A14" s="492" t="s">
        <v>514</v>
      </c>
      <c r="B14" s="496"/>
      <c r="C14" s="107">
        <v>66836</v>
      </c>
      <c r="D14" s="108">
        <v>34890</v>
      </c>
      <c r="E14" s="108">
        <v>31946</v>
      </c>
      <c r="F14" s="107">
        <v>36526</v>
      </c>
      <c r="G14" s="108">
        <v>6866</v>
      </c>
      <c r="H14" s="108">
        <v>2576</v>
      </c>
      <c r="I14" s="108">
        <v>10255</v>
      </c>
      <c r="J14" s="108">
        <v>8570</v>
      </c>
      <c r="K14" s="108">
        <v>3413</v>
      </c>
      <c r="L14" s="134">
        <v>3084</v>
      </c>
      <c r="M14" s="134">
        <v>1762</v>
      </c>
      <c r="N14" s="107">
        <v>30310</v>
      </c>
      <c r="O14" s="134">
        <v>11061</v>
      </c>
      <c r="P14" s="134">
        <v>2446</v>
      </c>
      <c r="Q14" s="134">
        <v>8242</v>
      </c>
      <c r="R14" s="134">
        <v>2463</v>
      </c>
      <c r="S14" s="134">
        <v>923</v>
      </c>
      <c r="T14" s="134">
        <v>531</v>
      </c>
      <c r="U14" s="134">
        <v>880</v>
      </c>
      <c r="V14" s="134">
        <v>2607</v>
      </c>
      <c r="W14" s="134">
        <v>1157</v>
      </c>
      <c r="X14" s="131" t="s">
        <v>209</v>
      </c>
    </row>
    <row r="15" spans="1:24" ht="9.75" customHeight="1">
      <c r="A15" s="111"/>
      <c r="B15" s="112"/>
      <c r="C15" s="108"/>
      <c r="D15" s="108"/>
      <c r="E15" s="108"/>
      <c r="F15" s="108"/>
      <c r="G15" s="108"/>
      <c r="H15" s="108"/>
      <c r="I15" s="108"/>
      <c r="J15" s="108"/>
      <c r="K15" s="108"/>
      <c r="L15" s="108"/>
      <c r="M15" s="108"/>
      <c r="N15" s="108"/>
      <c r="O15" s="108"/>
      <c r="P15" s="108"/>
      <c r="Q15" s="108"/>
      <c r="R15" s="108"/>
      <c r="S15" s="108"/>
      <c r="T15" s="108"/>
      <c r="U15" s="108"/>
      <c r="V15" s="108"/>
      <c r="W15" s="108"/>
      <c r="X15" s="132"/>
    </row>
    <row r="16" spans="1:24" ht="9.75" customHeight="1">
      <c r="A16" s="111"/>
      <c r="B16" s="112"/>
      <c r="C16" s="108"/>
      <c r="D16" s="108"/>
      <c r="E16" s="108"/>
      <c r="F16" s="108"/>
      <c r="G16" s="108"/>
      <c r="H16" s="108"/>
      <c r="I16" s="108"/>
      <c r="J16" s="108"/>
      <c r="K16" s="108"/>
      <c r="L16" s="108"/>
      <c r="M16" s="108"/>
      <c r="N16" s="108"/>
      <c r="O16" s="108"/>
      <c r="P16" s="108"/>
      <c r="Q16" s="108"/>
      <c r="R16" s="108"/>
      <c r="S16" s="108"/>
      <c r="T16" s="108"/>
      <c r="U16" s="108"/>
      <c r="V16" s="108"/>
      <c r="W16" s="108"/>
      <c r="X16" s="132"/>
    </row>
    <row r="17" spans="1:24" s="120" customFormat="1" ht="11.25">
      <c r="A17" s="494" t="s">
        <v>515</v>
      </c>
      <c r="B17" s="495"/>
      <c r="C17" s="130">
        <f>SUM(C20:C23)</f>
        <v>64068</v>
      </c>
      <c r="D17" s="130">
        <f>D20+D23</f>
        <v>33357</v>
      </c>
      <c r="E17" s="130">
        <f>E20+E23</f>
        <v>30711</v>
      </c>
      <c r="F17" s="130">
        <f>F20+F23</f>
        <v>35733</v>
      </c>
      <c r="G17" s="130">
        <f aca="true" t="shared" si="0" ref="G17:W17">G20+G23</f>
        <v>6990</v>
      </c>
      <c r="H17" s="130">
        <f t="shared" si="0"/>
        <v>2367</v>
      </c>
      <c r="I17" s="130">
        <f t="shared" si="0"/>
        <v>9856</v>
      </c>
      <c r="J17" s="130">
        <f t="shared" si="0"/>
        <v>8432</v>
      </c>
      <c r="K17" s="130">
        <f t="shared" si="0"/>
        <v>3245</v>
      </c>
      <c r="L17" s="130">
        <f t="shared" si="0"/>
        <v>2922</v>
      </c>
      <c r="M17" s="130">
        <f t="shared" si="0"/>
        <v>1921</v>
      </c>
      <c r="N17" s="130">
        <f t="shared" si="0"/>
        <v>28335</v>
      </c>
      <c r="O17" s="130">
        <f t="shared" si="0"/>
        <v>10504</v>
      </c>
      <c r="P17" s="130">
        <f t="shared" si="0"/>
        <v>2243</v>
      </c>
      <c r="Q17" s="130">
        <f t="shared" si="0"/>
        <v>7262</v>
      </c>
      <c r="R17" s="130">
        <f t="shared" si="0"/>
        <v>2230</v>
      </c>
      <c r="S17" s="130">
        <f t="shared" si="0"/>
        <v>514</v>
      </c>
      <c r="T17" s="130">
        <f t="shared" si="0"/>
        <v>370</v>
      </c>
      <c r="U17" s="130">
        <f t="shared" si="0"/>
        <v>567</v>
      </c>
      <c r="V17" s="130">
        <f t="shared" si="0"/>
        <v>2331</v>
      </c>
      <c r="W17" s="130">
        <f t="shared" si="0"/>
        <v>827</v>
      </c>
      <c r="X17" s="133" t="s">
        <v>187</v>
      </c>
    </row>
    <row r="18" spans="1:24" s="101" customFormat="1" ht="11.25">
      <c r="A18" s="135"/>
      <c r="B18" s="136"/>
      <c r="C18" s="137"/>
      <c r="D18" s="137"/>
      <c r="E18" s="137"/>
      <c r="F18" s="137"/>
      <c r="G18" s="137"/>
      <c r="H18" s="137"/>
      <c r="I18" s="137"/>
      <c r="J18" s="137"/>
      <c r="K18" s="137"/>
      <c r="L18" s="137"/>
      <c r="M18" s="137"/>
      <c r="N18" s="137"/>
      <c r="O18" s="137"/>
      <c r="P18" s="137"/>
      <c r="Q18" s="137"/>
      <c r="R18" s="137"/>
      <c r="S18" s="137"/>
      <c r="T18" s="137"/>
      <c r="U18" s="137"/>
      <c r="V18" s="137"/>
      <c r="W18" s="137"/>
      <c r="X18" s="138"/>
    </row>
    <row r="19" spans="1:24" s="101" customFormat="1" ht="11.25">
      <c r="A19" s="135"/>
      <c r="B19" s="136"/>
      <c r="C19" s="137"/>
      <c r="D19" s="137"/>
      <c r="E19" s="137"/>
      <c r="F19" s="137"/>
      <c r="G19" s="137"/>
      <c r="H19" s="137"/>
      <c r="I19" s="137"/>
      <c r="J19" s="137"/>
      <c r="K19" s="137"/>
      <c r="L19" s="137"/>
      <c r="M19" s="137"/>
      <c r="N19" s="137"/>
      <c r="O19" s="137"/>
      <c r="P19" s="137"/>
      <c r="Q19" s="137"/>
      <c r="R19" s="137"/>
      <c r="S19" s="137"/>
      <c r="T19" s="137"/>
      <c r="U19" s="137"/>
      <c r="V19" s="137"/>
      <c r="W19" s="137"/>
      <c r="X19" s="138"/>
    </row>
    <row r="20" spans="1:24" s="120" customFormat="1" ht="11.25">
      <c r="A20" s="489" t="s">
        <v>533</v>
      </c>
      <c r="B20" s="490"/>
      <c r="C20" s="130">
        <f>SUM(C26:C41)</f>
        <v>57626</v>
      </c>
      <c r="D20" s="130">
        <f>SUM(D26:D41)</f>
        <v>30110</v>
      </c>
      <c r="E20" s="130">
        <f>SUM(E26:E41)</f>
        <v>27516</v>
      </c>
      <c r="F20" s="130">
        <f>SUM(F26:F41)</f>
        <v>33296</v>
      </c>
      <c r="G20" s="130">
        <f aca="true" t="shared" si="1" ref="G20:M20">SUM(G26:G41)</f>
        <v>6549</v>
      </c>
      <c r="H20" s="130">
        <f t="shared" si="1"/>
        <v>2217</v>
      </c>
      <c r="I20" s="130">
        <f t="shared" si="1"/>
        <v>9123</v>
      </c>
      <c r="J20" s="130">
        <f t="shared" si="1"/>
        <v>7800</v>
      </c>
      <c r="K20" s="130">
        <f t="shared" si="1"/>
        <v>3068</v>
      </c>
      <c r="L20" s="130">
        <f t="shared" si="1"/>
        <v>2778</v>
      </c>
      <c r="M20" s="130">
        <f t="shared" si="1"/>
        <v>1761</v>
      </c>
      <c r="N20" s="130">
        <f>SUM(N26:N41)</f>
        <v>24330</v>
      </c>
      <c r="O20" s="130">
        <f aca="true" t="shared" si="2" ref="O20:W20">SUM(O26:O41)</f>
        <v>9208</v>
      </c>
      <c r="P20" s="130">
        <f t="shared" si="2"/>
        <v>1891</v>
      </c>
      <c r="Q20" s="130">
        <f t="shared" si="2"/>
        <v>6384</v>
      </c>
      <c r="R20" s="130">
        <f t="shared" si="2"/>
        <v>1715</v>
      </c>
      <c r="S20" s="130">
        <f t="shared" si="2"/>
        <v>472</v>
      </c>
      <c r="T20" s="130">
        <f t="shared" si="2"/>
        <v>331</v>
      </c>
      <c r="U20" s="130">
        <f t="shared" si="2"/>
        <v>496</v>
      </c>
      <c r="V20" s="130">
        <f t="shared" si="2"/>
        <v>1684</v>
      </c>
      <c r="W20" s="130">
        <f t="shared" si="2"/>
        <v>669</v>
      </c>
      <c r="X20" s="133" t="s">
        <v>535</v>
      </c>
    </row>
    <row r="21" spans="1:24" s="101" customFormat="1" ht="11.25">
      <c r="A21" s="111"/>
      <c r="B21" s="112"/>
      <c r="C21" s="137"/>
      <c r="D21" s="137"/>
      <c r="E21" s="137"/>
      <c r="F21" s="137"/>
      <c r="G21" s="137"/>
      <c r="H21" s="137"/>
      <c r="I21" s="137"/>
      <c r="J21" s="137"/>
      <c r="K21" s="137"/>
      <c r="L21" s="137"/>
      <c r="M21" s="137"/>
      <c r="N21" s="137"/>
      <c r="O21" s="137"/>
      <c r="P21" s="137"/>
      <c r="Q21" s="137"/>
      <c r="R21" s="137"/>
      <c r="S21" s="137"/>
      <c r="T21" s="137"/>
      <c r="U21" s="137"/>
      <c r="V21" s="137"/>
      <c r="W21" s="137"/>
      <c r="X21" s="138"/>
    </row>
    <row r="22" spans="1:24" s="101" customFormat="1" ht="11.25">
      <c r="A22" s="111"/>
      <c r="B22" s="112"/>
      <c r="C22" s="137"/>
      <c r="D22" s="137"/>
      <c r="E22" s="137"/>
      <c r="F22" s="137"/>
      <c r="G22" s="137"/>
      <c r="H22" s="137"/>
      <c r="I22" s="137"/>
      <c r="J22" s="137"/>
      <c r="K22" s="137"/>
      <c r="L22" s="137"/>
      <c r="M22" s="137"/>
      <c r="N22" s="137"/>
      <c r="O22" s="137"/>
      <c r="P22" s="137"/>
      <c r="Q22" s="137"/>
      <c r="R22" s="137"/>
      <c r="S22" s="137"/>
      <c r="T22" s="137"/>
      <c r="U22" s="137"/>
      <c r="V22" s="137"/>
      <c r="W22" s="137"/>
      <c r="X22" s="138"/>
    </row>
    <row r="23" spans="1:24" s="101" customFormat="1" ht="11.25">
      <c r="A23" s="489" t="s">
        <v>534</v>
      </c>
      <c r="B23" s="490"/>
      <c r="C23" s="130">
        <f>SUM(C44:C83)</f>
        <v>6442</v>
      </c>
      <c r="D23" s="130">
        <f>SUM(D44:D83)</f>
        <v>3247</v>
      </c>
      <c r="E23" s="130">
        <f>SUM(E44:E83)</f>
        <v>3195</v>
      </c>
      <c r="F23" s="130">
        <f>SUM(F44:F83)</f>
        <v>2437</v>
      </c>
      <c r="G23" s="130">
        <f aca="true" t="shared" si="3" ref="G23:M23">SUM(G44:G83)</f>
        <v>441</v>
      </c>
      <c r="H23" s="130">
        <f t="shared" si="3"/>
        <v>150</v>
      </c>
      <c r="I23" s="130">
        <f t="shared" si="3"/>
        <v>733</v>
      </c>
      <c r="J23" s="130">
        <f t="shared" si="3"/>
        <v>632</v>
      </c>
      <c r="K23" s="130">
        <f t="shared" si="3"/>
        <v>177</v>
      </c>
      <c r="L23" s="130">
        <f t="shared" si="3"/>
        <v>144</v>
      </c>
      <c r="M23" s="130">
        <f t="shared" si="3"/>
        <v>160</v>
      </c>
      <c r="N23" s="130">
        <f>SUM(N44:N83)</f>
        <v>4005</v>
      </c>
      <c r="O23" s="130">
        <f aca="true" t="shared" si="4" ref="O23:W23">SUM(O44:O83)</f>
        <v>1296</v>
      </c>
      <c r="P23" s="130">
        <f t="shared" si="4"/>
        <v>352</v>
      </c>
      <c r="Q23" s="130">
        <f t="shared" si="4"/>
        <v>878</v>
      </c>
      <c r="R23" s="130">
        <f t="shared" si="4"/>
        <v>515</v>
      </c>
      <c r="S23" s="130">
        <f t="shared" si="4"/>
        <v>42</v>
      </c>
      <c r="T23" s="130">
        <f t="shared" si="4"/>
        <v>39</v>
      </c>
      <c r="U23" s="130">
        <f t="shared" si="4"/>
        <v>71</v>
      </c>
      <c r="V23" s="130">
        <f t="shared" si="4"/>
        <v>647</v>
      </c>
      <c r="W23" s="130">
        <f t="shared" si="4"/>
        <v>158</v>
      </c>
      <c r="X23" s="133" t="s">
        <v>536</v>
      </c>
    </row>
    <row r="24" spans="1:24" ht="11.25">
      <c r="A24" s="139"/>
      <c r="B24" s="140"/>
      <c r="C24" s="108"/>
      <c r="D24" s="108"/>
      <c r="E24" s="108"/>
      <c r="F24" s="108"/>
      <c r="G24" s="108"/>
      <c r="H24" s="108"/>
      <c r="I24" s="108"/>
      <c r="J24" s="108"/>
      <c r="K24" s="108"/>
      <c r="L24" s="108"/>
      <c r="M24" s="108"/>
      <c r="N24" s="108"/>
      <c r="O24" s="108"/>
      <c r="P24" s="108"/>
      <c r="Q24" s="108"/>
      <c r="R24" s="108"/>
      <c r="S24" s="108"/>
      <c r="T24" s="108"/>
      <c r="U24" s="108"/>
      <c r="V24" s="108"/>
      <c r="W24" s="108"/>
      <c r="X24" s="132"/>
    </row>
    <row r="25" spans="1:24" ht="11.25">
      <c r="A25" s="139"/>
      <c r="B25" s="140"/>
      <c r="C25" s="108"/>
      <c r="D25" s="108"/>
      <c r="E25" s="108"/>
      <c r="F25" s="108"/>
      <c r="G25" s="108"/>
      <c r="H25" s="108"/>
      <c r="I25" s="108"/>
      <c r="J25" s="108"/>
      <c r="K25" s="108"/>
      <c r="L25" s="108"/>
      <c r="M25" s="108"/>
      <c r="N25" s="108"/>
      <c r="O25" s="108"/>
      <c r="P25" s="108"/>
      <c r="Q25" s="108"/>
      <c r="R25" s="108"/>
      <c r="S25" s="108"/>
      <c r="T25" s="108"/>
      <c r="U25" s="108"/>
      <c r="V25" s="108"/>
      <c r="W25" s="108"/>
      <c r="X25" s="132"/>
    </row>
    <row r="26" spans="1:24" ht="11.25">
      <c r="A26" s="111">
        <v>1</v>
      </c>
      <c r="B26" s="121" t="s">
        <v>12</v>
      </c>
      <c r="C26" s="108">
        <f>D26+E26</f>
        <v>24098</v>
      </c>
      <c r="D26" s="108">
        <v>13063</v>
      </c>
      <c r="E26" s="108">
        <v>11035</v>
      </c>
      <c r="F26" s="108">
        <f>SUM(G26:M26)</f>
        <v>16573</v>
      </c>
      <c r="G26" s="108">
        <v>3435</v>
      </c>
      <c r="H26" s="108">
        <v>1146</v>
      </c>
      <c r="I26" s="108">
        <v>4243</v>
      </c>
      <c r="J26" s="108">
        <v>3756</v>
      </c>
      <c r="K26" s="108">
        <v>1733</v>
      </c>
      <c r="L26" s="108">
        <v>1413</v>
      </c>
      <c r="M26" s="108">
        <v>847</v>
      </c>
      <c r="N26" s="124">
        <v>7525</v>
      </c>
      <c r="O26" s="108">
        <v>1105</v>
      </c>
      <c r="P26" s="108">
        <v>1122</v>
      </c>
      <c r="Q26" s="108">
        <v>3496</v>
      </c>
      <c r="R26" s="108">
        <v>372</v>
      </c>
      <c r="S26" s="108">
        <v>137</v>
      </c>
      <c r="T26" s="108">
        <v>125</v>
      </c>
      <c r="U26" s="108">
        <v>190</v>
      </c>
      <c r="V26" s="108">
        <v>578</v>
      </c>
      <c r="W26" s="108">
        <v>169</v>
      </c>
      <c r="X26" s="141">
        <v>1</v>
      </c>
    </row>
    <row r="27" spans="1:24" ht="11.25">
      <c r="A27" s="111">
        <v>2</v>
      </c>
      <c r="B27" s="121" t="s">
        <v>13</v>
      </c>
      <c r="C27" s="108">
        <f aca="true" t="shared" si="5" ref="C27:C60">D27+E27</f>
        <v>14070</v>
      </c>
      <c r="D27" s="108">
        <v>7314</v>
      </c>
      <c r="E27" s="108">
        <v>6756</v>
      </c>
      <c r="F27" s="108">
        <f aca="true" t="shared" si="6" ref="F27:F60">SUM(G27:M27)</f>
        <v>8126</v>
      </c>
      <c r="G27" s="108">
        <v>1656</v>
      </c>
      <c r="H27" s="108">
        <v>553</v>
      </c>
      <c r="I27" s="108">
        <v>2049</v>
      </c>
      <c r="J27" s="108">
        <v>1860</v>
      </c>
      <c r="K27" s="108">
        <v>743</v>
      </c>
      <c r="L27" s="108">
        <v>825</v>
      </c>
      <c r="M27" s="108">
        <v>440</v>
      </c>
      <c r="N27" s="124">
        <v>5944</v>
      </c>
      <c r="O27" s="108">
        <v>3284</v>
      </c>
      <c r="P27" s="108">
        <v>146</v>
      </c>
      <c r="Q27" s="108">
        <v>700</v>
      </c>
      <c r="R27" s="108">
        <v>720</v>
      </c>
      <c r="S27" s="108">
        <v>109</v>
      </c>
      <c r="T27" s="108">
        <v>78</v>
      </c>
      <c r="U27" s="108">
        <v>61</v>
      </c>
      <c r="V27" s="108">
        <v>222</v>
      </c>
      <c r="W27" s="108">
        <v>53</v>
      </c>
      <c r="X27" s="113" t="s">
        <v>176</v>
      </c>
    </row>
    <row r="28" spans="1:24" ht="11.25">
      <c r="A28" s="111">
        <v>3</v>
      </c>
      <c r="B28" s="121" t="s">
        <v>14</v>
      </c>
      <c r="C28" s="108">
        <f t="shared" si="5"/>
        <v>3865</v>
      </c>
      <c r="D28" s="108">
        <v>1936</v>
      </c>
      <c r="E28" s="108">
        <v>1929</v>
      </c>
      <c r="F28" s="108">
        <f t="shared" si="6"/>
        <v>1934</v>
      </c>
      <c r="G28" s="108">
        <v>311</v>
      </c>
      <c r="H28" s="108">
        <v>110</v>
      </c>
      <c r="I28" s="108">
        <v>702</v>
      </c>
      <c r="J28" s="108">
        <v>447</v>
      </c>
      <c r="K28" s="108">
        <v>131</v>
      </c>
      <c r="L28" s="108">
        <v>130</v>
      </c>
      <c r="M28" s="108">
        <v>103</v>
      </c>
      <c r="N28" s="124">
        <v>1931</v>
      </c>
      <c r="O28" s="108">
        <v>726</v>
      </c>
      <c r="P28" s="108">
        <v>66</v>
      </c>
      <c r="Q28" s="108">
        <v>279</v>
      </c>
      <c r="R28" s="108">
        <v>30</v>
      </c>
      <c r="S28" s="108">
        <v>17</v>
      </c>
      <c r="T28" s="108">
        <v>15</v>
      </c>
      <c r="U28" s="108">
        <v>124</v>
      </c>
      <c r="V28" s="108">
        <v>287</v>
      </c>
      <c r="W28" s="108">
        <v>265</v>
      </c>
      <c r="X28" s="113" t="s">
        <v>177</v>
      </c>
    </row>
    <row r="29" spans="1:24" ht="11.25">
      <c r="A29" s="111">
        <v>4</v>
      </c>
      <c r="B29" s="121" t="s">
        <v>15</v>
      </c>
      <c r="C29" s="108">
        <f t="shared" si="5"/>
        <v>1929</v>
      </c>
      <c r="D29" s="108">
        <v>987</v>
      </c>
      <c r="E29" s="108">
        <v>942</v>
      </c>
      <c r="F29" s="108">
        <f t="shared" si="6"/>
        <v>761</v>
      </c>
      <c r="G29" s="108">
        <v>188</v>
      </c>
      <c r="H29" s="108">
        <v>50</v>
      </c>
      <c r="I29" s="108">
        <v>206</v>
      </c>
      <c r="J29" s="108">
        <v>90</v>
      </c>
      <c r="K29" s="108">
        <v>111</v>
      </c>
      <c r="L29" s="108">
        <v>59</v>
      </c>
      <c r="M29" s="108">
        <v>57</v>
      </c>
      <c r="N29" s="124">
        <v>1168</v>
      </c>
      <c r="O29" s="108">
        <v>727</v>
      </c>
      <c r="P29" s="108">
        <v>25</v>
      </c>
      <c r="Q29" s="108">
        <v>332</v>
      </c>
      <c r="R29" s="108">
        <v>24</v>
      </c>
      <c r="S29" s="108">
        <v>9</v>
      </c>
      <c r="T29" s="108">
        <v>5</v>
      </c>
      <c r="U29" s="108">
        <v>9</v>
      </c>
      <c r="V29" s="108">
        <v>34</v>
      </c>
      <c r="W29" s="108">
        <v>3</v>
      </c>
      <c r="X29" s="113" t="s">
        <v>178</v>
      </c>
    </row>
    <row r="30" spans="1:24" ht="11.25">
      <c r="A30" s="111">
        <v>5</v>
      </c>
      <c r="B30" s="121" t="s">
        <v>16</v>
      </c>
      <c r="C30" s="108">
        <f t="shared" si="5"/>
        <v>1669</v>
      </c>
      <c r="D30" s="108">
        <v>875</v>
      </c>
      <c r="E30" s="108">
        <v>794</v>
      </c>
      <c r="F30" s="108">
        <f t="shared" si="6"/>
        <v>966</v>
      </c>
      <c r="G30" s="108">
        <v>92</v>
      </c>
      <c r="H30" s="108">
        <v>32</v>
      </c>
      <c r="I30" s="108">
        <v>187</v>
      </c>
      <c r="J30" s="108">
        <v>514</v>
      </c>
      <c r="K30" s="108">
        <v>53</v>
      </c>
      <c r="L30" s="108">
        <v>50</v>
      </c>
      <c r="M30" s="108">
        <v>38</v>
      </c>
      <c r="N30" s="124">
        <f>SUM(O30:W30)</f>
        <v>703</v>
      </c>
      <c r="O30" s="108">
        <v>159</v>
      </c>
      <c r="P30" s="108">
        <v>5</v>
      </c>
      <c r="Q30" s="108">
        <v>200</v>
      </c>
      <c r="R30" s="108">
        <v>296</v>
      </c>
      <c r="S30" s="108">
        <v>8</v>
      </c>
      <c r="T30" s="108">
        <v>1</v>
      </c>
      <c r="U30" s="108">
        <v>4</v>
      </c>
      <c r="V30" s="108">
        <v>28</v>
      </c>
      <c r="W30" s="108">
        <v>2</v>
      </c>
      <c r="X30" s="113" t="s">
        <v>179</v>
      </c>
    </row>
    <row r="31" spans="1:24" ht="11.25">
      <c r="A31" s="111"/>
      <c r="B31" s="121"/>
      <c r="C31" s="108"/>
      <c r="D31" s="108"/>
      <c r="E31" s="108"/>
      <c r="F31" s="108"/>
      <c r="G31" s="108"/>
      <c r="H31" s="108"/>
      <c r="I31" s="108"/>
      <c r="J31" s="108"/>
      <c r="K31" s="108"/>
      <c r="L31" s="108"/>
      <c r="M31" s="108"/>
      <c r="N31" s="108"/>
      <c r="O31" s="108"/>
      <c r="P31" s="108"/>
      <c r="Q31" s="108"/>
      <c r="R31" s="108"/>
      <c r="S31" s="108"/>
      <c r="T31" s="108"/>
      <c r="U31" s="108"/>
      <c r="V31" s="108"/>
      <c r="W31" s="108"/>
      <c r="X31" s="113"/>
    </row>
    <row r="32" spans="1:24" ht="11.25">
      <c r="A32" s="111">
        <v>6</v>
      </c>
      <c r="B32" s="121" t="s">
        <v>17</v>
      </c>
      <c r="C32" s="108">
        <f t="shared" si="5"/>
        <v>1175</v>
      </c>
      <c r="D32" s="108">
        <v>561</v>
      </c>
      <c r="E32" s="108">
        <v>614</v>
      </c>
      <c r="F32" s="108">
        <f t="shared" si="6"/>
        <v>673</v>
      </c>
      <c r="G32" s="108">
        <v>104</v>
      </c>
      <c r="H32" s="108">
        <v>29</v>
      </c>
      <c r="I32" s="108">
        <v>133</v>
      </c>
      <c r="J32" s="108">
        <v>313</v>
      </c>
      <c r="K32" s="108">
        <v>29</v>
      </c>
      <c r="L32" s="108">
        <v>29</v>
      </c>
      <c r="M32" s="108">
        <v>36</v>
      </c>
      <c r="N32" s="108">
        <v>502</v>
      </c>
      <c r="O32" s="108">
        <v>117</v>
      </c>
      <c r="P32" s="108">
        <v>6</v>
      </c>
      <c r="Q32" s="108">
        <v>182</v>
      </c>
      <c r="R32" s="108">
        <v>116</v>
      </c>
      <c r="S32" s="108">
        <v>10</v>
      </c>
      <c r="T32" s="108">
        <v>6</v>
      </c>
      <c r="U32" s="108">
        <v>1</v>
      </c>
      <c r="V32" s="108">
        <v>16</v>
      </c>
      <c r="W32" s="108">
        <v>7</v>
      </c>
      <c r="X32" s="113" t="s">
        <v>180</v>
      </c>
    </row>
    <row r="33" spans="1:24" ht="11.25">
      <c r="A33" s="111">
        <v>7</v>
      </c>
      <c r="B33" s="121" t="s">
        <v>18</v>
      </c>
      <c r="C33" s="108">
        <f t="shared" si="5"/>
        <v>2216</v>
      </c>
      <c r="D33" s="108">
        <v>1156</v>
      </c>
      <c r="E33" s="108">
        <v>1060</v>
      </c>
      <c r="F33" s="108">
        <f t="shared" si="6"/>
        <v>874</v>
      </c>
      <c r="G33" s="108">
        <v>199</v>
      </c>
      <c r="H33" s="108">
        <v>66</v>
      </c>
      <c r="I33" s="108">
        <v>235</v>
      </c>
      <c r="J33" s="108">
        <v>162</v>
      </c>
      <c r="K33" s="108">
        <v>81</v>
      </c>
      <c r="L33" s="108">
        <v>75</v>
      </c>
      <c r="M33" s="108">
        <v>56</v>
      </c>
      <c r="N33" s="108">
        <v>1342</v>
      </c>
      <c r="O33" s="108">
        <v>527</v>
      </c>
      <c r="P33" s="108">
        <v>37</v>
      </c>
      <c r="Q33" s="108">
        <v>500</v>
      </c>
      <c r="R33" s="108">
        <v>54</v>
      </c>
      <c r="S33" s="108">
        <v>79</v>
      </c>
      <c r="T33" s="108">
        <v>26</v>
      </c>
      <c r="U33" s="108">
        <v>15</v>
      </c>
      <c r="V33" s="108">
        <v>24</v>
      </c>
      <c r="W33" s="108">
        <v>4</v>
      </c>
      <c r="X33" s="113" t="s">
        <v>88</v>
      </c>
    </row>
    <row r="34" spans="1:24" ht="11.25">
      <c r="A34" s="111">
        <v>8</v>
      </c>
      <c r="B34" s="121" t="s">
        <v>19</v>
      </c>
      <c r="C34" s="108">
        <f t="shared" si="5"/>
        <v>1151</v>
      </c>
      <c r="D34" s="108">
        <v>541</v>
      </c>
      <c r="E34" s="108">
        <v>610</v>
      </c>
      <c r="F34" s="108">
        <f t="shared" si="6"/>
        <v>481</v>
      </c>
      <c r="G34" s="108">
        <v>59</v>
      </c>
      <c r="H34" s="108">
        <v>38</v>
      </c>
      <c r="I34" s="108">
        <v>126</v>
      </c>
      <c r="J34" s="108">
        <v>146</v>
      </c>
      <c r="K34" s="108">
        <v>40</v>
      </c>
      <c r="L34" s="108">
        <v>58</v>
      </c>
      <c r="M34" s="108">
        <v>14</v>
      </c>
      <c r="N34" s="108">
        <f>SUM(O34:W34)</f>
        <v>670</v>
      </c>
      <c r="O34" s="108">
        <v>239</v>
      </c>
      <c r="P34" s="108">
        <v>7</v>
      </c>
      <c r="Q34" s="108">
        <v>303</v>
      </c>
      <c r="R34" s="108">
        <v>27</v>
      </c>
      <c r="S34" s="108">
        <v>0</v>
      </c>
      <c r="T34" s="108">
        <v>39</v>
      </c>
      <c r="U34" s="108">
        <v>20</v>
      </c>
      <c r="V34" s="108">
        <v>32</v>
      </c>
      <c r="W34" s="108">
        <v>3</v>
      </c>
      <c r="X34" s="113" t="s">
        <v>181</v>
      </c>
    </row>
    <row r="35" spans="1:24" ht="11.25">
      <c r="A35" s="111">
        <v>9</v>
      </c>
      <c r="B35" s="121" t="s">
        <v>20</v>
      </c>
      <c r="C35" s="108">
        <f t="shared" si="5"/>
        <v>1013</v>
      </c>
      <c r="D35" s="108">
        <v>472</v>
      </c>
      <c r="E35" s="108">
        <v>541</v>
      </c>
      <c r="F35" s="108">
        <f t="shared" si="6"/>
        <v>412</v>
      </c>
      <c r="G35" s="108">
        <v>55</v>
      </c>
      <c r="H35" s="108">
        <v>22</v>
      </c>
      <c r="I35" s="108">
        <v>126</v>
      </c>
      <c r="J35" s="108">
        <v>135</v>
      </c>
      <c r="K35" s="108">
        <v>21</v>
      </c>
      <c r="L35" s="108">
        <v>33</v>
      </c>
      <c r="M35" s="108">
        <v>20</v>
      </c>
      <c r="N35" s="108">
        <v>601</v>
      </c>
      <c r="O35" s="108">
        <v>231</v>
      </c>
      <c r="P35" s="108">
        <v>8</v>
      </c>
      <c r="Q35" s="108">
        <v>162</v>
      </c>
      <c r="R35" s="108">
        <v>19</v>
      </c>
      <c r="S35" s="108">
        <v>53</v>
      </c>
      <c r="T35" s="108">
        <v>0</v>
      </c>
      <c r="U35" s="108">
        <v>36</v>
      </c>
      <c r="V35" s="108">
        <v>35</v>
      </c>
      <c r="W35" s="108">
        <v>2</v>
      </c>
      <c r="X35" s="113" t="s">
        <v>182</v>
      </c>
    </row>
    <row r="36" spans="1:24" ht="11.25">
      <c r="A36" s="111">
        <v>10</v>
      </c>
      <c r="B36" s="121" t="s">
        <v>21</v>
      </c>
      <c r="C36" s="108">
        <f t="shared" si="5"/>
        <v>1334</v>
      </c>
      <c r="D36" s="108">
        <v>680</v>
      </c>
      <c r="E36" s="108">
        <v>654</v>
      </c>
      <c r="F36" s="108">
        <f t="shared" si="6"/>
        <v>485</v>
      </c>
      <c r="G36" s="108">
        <v>77</v>
      </c>
      <c r="H36" s="108">
        <v>31</v>
      </c>
      <c r="I36" s="108">
        <v>246</v>
      </c>
      <c r="J36" s="108">
        <v>47</v>
      </c>
      <c r="K36" s="108">
        <v>23</v>
      </c>
      <c r="L36" s="108">
        <v>22</v>
      </c>
      <c r="M36" s="108">
        <v>39</v>
      </c>
      <c r="N36" s="108">
        <v>849</v>
      </c>
      <c r="O36" s="108">
        <v>563</v>
      </c>
      <c r="P36" s="108">
        <v>122</v>
      </c>
      <c r="Q36" s="108">
        <v>65</v>
      </c>
      <c r="R36" s="108">
        <v>4</v>
      </c>
      <c r="S36" s="108">
        <v>3</v>
      </c>
      <c r="T36" s="108">
        <v>3</v>
      </c>
      <c r="U36" s="108">
        <v>4</v>
      </c>
      <c r="V36" s="108">
        <v>24</v>
      </c>
      <c r="W36" s="108">
        <v>6</v>
      </c>
      <c r="X36" s="113" t="s">
        <v>183</v>
      </c>
    </row>
    <row r="37" spans="1:24" ht="11.25">
      <c r="A37" s="111"/>
      <c r="B37" s="121"/>
      <c r="C37" s="108"/>
      <c r="D37" s="108"/>
      <c r="E37" s="108"/>
      <c r="F37" s="108"/>
      <c r="G37" s="108"/>
      <c r="H37" s="108"/>
      <c r="I37" s="108"/>
      <c r="J37" s="108"/>
      <c r="K37" s="108"/>
      <c r="L37" s="108"/>
      <c r="M37" s="108"/>
      <c r="N37" s="108"/>
      <c r="O37" s="108"/>
      <c r="P37" s="108"/>
      <c r="Q37" s="108"/>
      <c r="R37" s="108"/>
      <c r="S37" s="108"/>
      <c r="T37" s="108"/>
      <c r="U37" s="108"/>
      <c r="V37" s="108"/>
      <c r="W37" s="108"/>
      <c r="X37" s="113"/>
    </row>
    <row r="38" spans="1:24" ht="11.25">
      <c r="A38" s="111">
        <v>11</v>
      </c>
      <c r="B38" s="121" t="s">
        <v>211</v>
      </c>
      <c r="C38" s="108">
        <f>D38+E38</f>
        <v>1130</v>
      </c>
      <c r="D38" s="108">
        <v>583</v>
      </c>
      <c r="E38" s="108">
        <v>547</v>
      </c>
      <c r="F38" s="108">
        <f>SUM(G38:M38)</f>
        <v>404</v>
      </c>
      <c r="G38" s="108">
        <v>84</v>
      </c>
      <c r="H38" s="108">
        <v>29</v>
      </c>
      <c r="I38" s="108">
        <v>157</v>
      </c>
      <c r="J38" s="108">
        <v>51</v>
      </c>
      <c r="K38" s="108">
        <v>27</v>
      </c>
      <c r="L38" s="108">
        <v>17</v>
      </c>
      <c r="M38" s="108">
        <v>39</v>
      </c>
      <c r="N38" s="108">
        <v>726</v>
      </c>
      <c r="O38" s="108">
        <v>515</v>
      </c>
      <c r="P38" s="108">
        <v>157</v>
      </c>
      <c r="Q38" s="108">
        <v>15</v>
      </c>
      <c r="R38" s="108">
        <v>8</v>
      </c>
      <c r="S38" s="108">
        <v>8</v>
      </c>
      <c r="T38" s="108">
        <v>0</v>
      </c>
      <c r="U38" s="108">
        <v>2</v>
      </c>
      <c r="V38" s="108">
        <v>14</v>
      </c>
      <c r="W38" s="108">
        <v>4</v>
      </c>
      <c r="X38" s="113" t="s">
        <v>184</v>
      </c>
    </row>
    <row r="39" spans="1:24" ht="11.25">
      <c r="A39" s="111">
        <v>12</v>
      </c>
      <c r="B39" s="121" t="s">
        <v>313</v>
      </c>
      <c r="C39" s="108">
        <f>D39+E39</f>
        <v>1403</v>
      </c>
      <c r="D39" s="108">
        <v>680</v>
      </c>
      <c r="E39" s="108">
        <v>723</v>
      </c>
      <c r="F39" s="108">
        <f>SUM(G39:M39)</f>
        <v>483</v>
      </c>
      <c r="G39" s="108">
        <v>117</v>
      </c>
      <c r="H39" s="108">
        <v>31</v>
      </c>
      <c r="I39" s="108">
        <v>210</v>
      </c>
      <c r="J39" s="108">
        <v>56</v>
      </c>
      <c r="K39" s="108">
        <v>19</v>
      </c>
      <c r="L39" s="108">
        <v>23</v>
      </c>
      <c r="M39" s="108">
        <v>27</v>
      </c>
      <c r="N39" s="108">
        <v>920</v>
      </c>
      <c r="O39" s="108">
        <v>578</v>
      </c>
      <c r="P39" s="108">
        <v>125</v>
      </c>
      <c r="Q39" s="108">
        <v>51</v>
      </c>
      <c r="R39" s="108">
        <v>16</v>
      </c>
      <c r="S39" s="108">
        <v>6</v>
      </c>
      <c r="T39" s="108">
        <v>6</v>
      </c>
      <c r="U39" s="108">
        <v>5</v>
      </c>
      <c r="V39" s="108">
        <v>32</v>
      </c>
      <c r="W39" s="108">
        <v>17</v>
      </c>
      <c r="X39" s="113" t="s">
        <v>94</v>
      </c>
    </row>
    <row r="40" spans="1:24" ht="11.25">
      <c r="A40" s="111">
        <v>13</v>
      </c>
      <c r="B40" s="121" t="s">
        <v>314</v>
      </c>
      <c r="C40" s="108">
        <f>D40+E40</f>
        <v>1496</v>
      </c>
      <c r="D40" s="108">
        <v>728</v>
      </c>
      <c r="E40" s="108">
        <v>768</v>
      </c>
      <c r="F40" s="108">
        <f>SUM(G40:M40)</f>
        <v>689</v>
      </c>
      <c r="G40" s="108">
        <v>107</v>
      </c>
      <c r="H40" s="108">
        <v>47</v>
      </c>
      <c r="I40" s="108">
        <v>276</v>
      </c>
      <c r="J40" s="108">
        <v>179</v>
      </c>
      <c r="K40" s="108">
        <v>32</v>
      </c>
      <c r="L40" s="108">
        <v>26</v>
      </c>
      <c r="M40" s="108">
        <v>22</v>
      </c>
      <c r="N40" s="108">
        <v>807</v>
      </c>
      <c r="O40" s="108">
        <v>276</v>
      </c>
      <c r="P40" s="108">
        <v>22</v>
      </c>
      <c r="Q40" s="108">
        <v>70</v>
      </c>
      <c r="R40" s="108">
        <v>21</v>
      </c>
      <c r="S40" s="108">
        <v>29</v>
      </c>
      <c r="T40" s="108">
        <v>26</v>
      </c>
      <c r="U40" s="108">
        <v>3</v>
      </c>
      <c r="V40" s="108">
        <v>152</v>
      </c>
      <c r="W40" s="108">
        <v>35</v>
      </c>
      <c r="X40" s="113" t="s">
        <v>516</v>
      </c>
    </row>
    <row r="41" spans="1:24" ht="11.25">
      <c r="A41" s="111">
        <v>14</v>
      </c>
      <c r="B41" s="121" t="s">
        <v>315</v>
      </c>
      <c r="C41" s="108">
        <f>D41+E41</f>
        <v>1077</v>
      </c>
      <c r="D41" s="108">
        <v>534</v>
      </c>
      <c r="E41" s="108">
        <v>543</v>
      </c>
      <c r="F41" s="108">
        <f>SUM(G41:M41)</f>
        <v>435</v>
      </c>
      <c r="G41" s="108">
        <v>65</v>
      </c>
      <c r="H41" s="108">
        <v>33</v>
      </c>
      <c r="I41" s="108">
        <v>227</v>
      </c>
      <c r="J41" s="108">
        <v>44</v>
      </c>
      <c r="K41" s="108">
        <v>25</v>
      </c>
      <c r="L41" s="108">
        <v>18</v>
      </c>
      <c r="M41" s="108">
        <v>23</v>
      </c>
      <c r="N41" s="108">
        <v>642</v>
      </c>
      <c r="O41" s="108">
        <v>161</v>
      </c>
      <c r="P41" s="108">
        <v>43</v>
      </c>
      <c r="Q41" s="108">
        <v>29</v>
      </c>
      <c r="R41" s="108">
        <v>8</v>
      </c>
      <c r="S41" s="108">
        <v>4</v>
      </c>
      <c r="T41" s="108">
        <v>1</v>
      </c>
      <c r="U41" s="108">
        <v>22</v>
      </c>
      <c r="V41" s="108">
        <v>206</v>
      </c>
      <c r="W41" s="108">
        <v>99</v>
      </c>
      <c r="X41" s="113" t="s">
        <v>127</v>
      </c>
    </row>
    <row r="42" spans="1:24" ht="11.25">
      <c r="A42" s="111"/>
      <c r="B42" s="121"/>
      <c r="C42" s="108"/>
      <c r="D42" s="108"/>
      <c r="E42" s="108"/>
      <c r="F42" s="108"/>
      <c r="G42" s="108"/>
      <c r="H42" s="108"/>
      <c r="I42" s="108"/>
      <c r="J42" s="108"/>
      <c r="K42" s="108"/>
      <c r="L42" s="108"/>
      <c r="M42" s="108"/>
      <c r="N42" s="108"/>
      <c r="O42" s="108"/>
      <c r="P42" s="108"/>
      <c r="Q42" s="108"/>
      <c r="R42" s="108"/>
      <c r="S42" s="108"/>
      <c r="T42" s="108"/>
      <c r="U42" s="108"/>
      <c r="V42" s="108"/>
      <c r="W42" s="108"/>
      <c r="X42" s="113"/>
    </row>
    <row r="43" spans="1:24" ht="11.25">
      <c r="A43" s="477" t="s">
        <v>225</v>
      </c>
      <c r="B43" s="478"/>
      <c r="C43" s="108"/>
      <c r="D43" s="108"/>
      <c r="E43" s="108"/>
      <c r="F43" s="108"/>
      <c r="G43" s="108"/>
      <c r="H43" s="108"/>
      <c r="I43" s="108"/>
      <c r="J43" s="108"/>
      <c r="K43" s="108"/>
      <c r="L43" s="108"/>
      <c r="M43" s="108"/>
      <c r="N43" s="108"/>
      <c r="O43" s="108"/>
      <c r="P43" s="108"/>
      <c r="Q43" s="108"/>
      <c r="R43" s="108"/>
      <c r="S43" s="108"/>
      <c r="T43" s="108"/>
      <c r="U43" s="108"/>
      <c r="V43" s="108"/>
      <c r="W43" s="108"/>
      <c r="X43" s="113"/>
    </row>
    <row r="44" spans="1:24" ht="11.25">
      <c r="A44" s="111">
        <v>15</v>
      </c>
      <c r="B44" s="121" t="s">
        <v>22</v>
      </c>
      <c r="C44" s="108">
        <f t="shared" si="5"/>
        <v>164</v>
      </c>
      <c r="D44" s="108">
        <v>80</v>
      </c>
      <c r="E44" s="108">
        <v>84</v>
      </c>
      <c r="F44" s="108">
        <f t="shared" si="6"/>
        <v>49</v>
      </c>
      <c r="G44" s="108">
        <v>7</v>
      </c>
      <c r="H44" s="108">
        <v>3</v>
      </c>
      <c r="I44" s="108">
        <v>19</v>
      </c>
      <c r="J44" s="108">
        <v>4</v>
      </c>
      <c r="K44" s="108">
        <v>7</v>
      </c>
      <c r="L44" s="108">
        <v>0</v>
      </c>
      <c r="M44" s="108">
        <v>9</v>
      </c>
      <c r="N44" s="108">
        <f>SUM(O44:W44)</f>
        <v>115</v>
      </c>
      <c r="O44" s="108">
        <v>77</v>
      </c>
      <c r="P44" s="108">
        <v>17</v>
      </c>
      <c r="Q44" s="108">
        <v>8</v>
      </c>
      <c r="R44" s="108">
        <v>2</v>
      </c>
      <c r="S44" s="108">
        <v>0</v>
      </c>
      <c r="T44" s="108">
        <v>0</v>
      </c>
      <c r="U44" s="108">
        <v>0</v>
      </c>
      <c r="V44" s="108">
        <v>9</v>
      </c>
      <c r="W44" s="108">
        <v>2</v>
      </c>
      <c r="X44" s="113" t="s">
        <v>185</v>
      </c>
    </row>
    <row r="45" spans="1:24" ht="11.25">
      <c r="A45" s="111"/>
      <c r="B45" s="121"/>
      <c r="C45" s="108"/>
      <c r="D45" s="108"/>
      <c r="E45" s="108"/>
      <c r="F45" s="108"/>
      <c r="G45" s="108"/>
      <c r="H45" s="108"/>
      <c r="I45" s="108"/>
      <c r="J45" s="108"/>
      <c r="K45" s="108"/>
      <c r="L45" s="108"/>
      <c r="M45" s="108"/>
      <c r="N45" s="108"/>
      <c r="O45" s="108"/>
      <c r="P45" s="108"/>
      <c r="Q45" s="108"/>
      <c r="R45" s="108"/>
      <c r="S45" s="108"/>
      <c r="T45" s="108"/>
      <c r="U45" s="108"/>
      <c r="V45" s="108"/>
      <c r="W45" s="108"/>
      <c r="X45" s="113"/>
    </row>
    <row r="46" spans="1:24" ht="11.25">
      <c r="A46" s="498" t="s">
        <v>226</v>
      </c>
      <c r="B46" s="499"/>
      <c r="C46" s="108"/>
      <c r="D46" s="108"/>
      <c r="E46" s="108"/>
      <c r="F46" s="108"/>
      <c r="G46" s="108"/>
      <c r="H46" s="108"/>
      <c r="I46" s="108"/>
      <c r="J46" s="108"/>
      <c r="K46" s="108"/>
      <c r="L46" s="108"/>
      <c r="M46" s="108"/>
      <c r="N46" s="108"/>
      <c r="O46" s="108"/>
      <c r="P46" s="108"/>
      <c r="Q46" s="108"/>
      <c r="R46" s="108"/>
      <c r="S46" s="108"/>
      <c r="T46" s="108"/>
      <c r="U46" s="108"/>
      <c r="V46" s="108"/>
      <c r="W46" s="108"/>
      <c r="X46" s="113"/>
    </row>
    <row r="47" spans="1:24" ht="11.25">
      <c r="A47" s="111">
        <v>16</v>
      </c>
      <c r="B47" s="121" t="s">
        <v>23</v>
      </c>
      <c r="C47" s="108">
        <f t="shared" si="5"/>
        <v>672</v>
      </c>
      <c r="D47" s="108">
        <v>347</v>
      </c>
      <c r="E47" s="108">
        <v>325</v>
      </c>
      <c r="F47" s="108">
        <f t="shared" si="6"/>
        <v>227</v>
      </c>
      <c r="G47" s="108">
        <v>79</v>
      </c>
      <c r="H47" s="108">
        <v>16</v>
      </c>
      <c r="I47" s="108">
        <v>59</v>
      </c>
      <c r="J47" s="108">
        <v>35</v>
      </c>
      <c r="K47" s="108">
        <v>17</v>
      </c>
      <c r="L47" s="108">
        <v>11</v>
      </c>
      <c r="M47" s="108">
        <v>10</v>
      </c>
      <c r="N47" s="108">
        <f>SUM(O47:W47)</f>
        <v>445</v>
      </c>
      <c r="O47" s="108">
        <v>255</v>
      </c>
      <c r="P47" s="108">
        <v>120</v>
      </c>
      <c r="Q47" s="108">
        <v>33</v>
      </c>
      <c r="R47" s="108">
        <v>13</v>
      </c>
      <c r="S47" s="108">
        <v>2</v>
      </c>
      <c r="T47" s="108">
        <v>0</v>
      </c>
      <c r="U47" s="108">
        <v>1</v>
      </c>
      <c r="V47" s="108">
        <v>17</v>
      </c>
      <c r="W47" s="108">
        <v>4</v>
      </c>
      <c r="X47" s="113" t="s">
        <v>186</v>
      </c>
    </row>
    <row r="48" spans="1:24" ht="11.25">
      <c r="A48" s="111"/>
      <c r="B48" s="121"/>
      <c r="C48" s="108"/>
      <c r="D48" s="108"/>
      <c r="E48" s="108"/>
      <c r="F48" s="108"/>
      <c r="G48" s="108"/>
      <c r="H48" s="108"/>
      <c r="I48" s="108"/>
      <c r="J48" s="108"/>
      <c r="K48" s="108"/>
      <c r="L48" s="108"/>
      <c r="M48" s="108"/>
      <c r="N48" s="108"/>
      <c r="O48" s="108"/>
      <c r="P48" s="108"/>
      <c r="Q48" s="108"/>
      <c r="R48" s="108"/>
      <c r="S48" s="108"/>
      <c r="T48" s="108"/>
      <c r="U48" s="108"/>
      <c r="V48" s="108"/>
      <c r="W48" s="108"/>
      <c r="X48" s="113"/>
    </row>
    <row r="49" spans="1:24" ht="11.25">
      <c r="A49" s="477" t="s">
        <v>227</v>
      </c>
      <c r="B49" s="478"/>
      <c r="C49" s="108"/>
      <c r="D49" s="108"/>
      <c r="E49" s="108"/>
      <c r="F49" s="108"/>
      <c r="G49" s="108"/>
      <c r="H49" s="108"/>
      <c r="I49" s="108"/>
      <c r="J49" s="108"/>
      <c r="K49" s="108"/>
      <c r="L49" s="108"/>
      <c r="M49" s="108"/>
      <c r="N49" s="108"/>
      <c r="O49" s="108"/>
      <c r="P49" s="108"/>
      <c r="Q49" s="108"/>
      <c r="R49" s="108"/>
      <c r="S49" s="108"/>
      <c r="T49" s="108"/>
      <c r="U49" s="108"/>
      <c r="V49" s="108"/>
      <c r="W49" s="108"/>
      <c r="X49" s="113"/>
    </row>
    <row r="50" spans="1:24" ht="11.25">
      <c r="A50" s="111">
        <v>17</v>
      </c>
      <c r="B50" s="121" t="s">
        <v>24</v>
      </c>
      <c r="C50" s="108">
        <f t="shared" si="5"/>
        <v>108</v>
      </c>
      <c r="D50" s="108">
        <v>57</v>
      </c>
      <c r="E50" s="108">
        <v>51</v>
      </c>
      <c r="F50" s="108">
        <f t="shared" si="6"/>
        <v>38</v>
      </c>
      <c r="G50" s="108">
        <v>10</v>
      </c>
      <c r="H50" s="108">
        <v>1</v>
      </c>
      <c r="I50" s="108">
        <v>14</v>
      </c>
      <c r="J50" s="108">
        <v>10</v>
      </c>
      <c r="K50" s="108">
        <v>3</v>
      </c>
      <c r="L50" s="108">
        <v>0</v>
      </c>
      <c r="M50" s="108">
        <v>0</v>
      </c>
      <c r="N50" s="108">
        <f>SUM(O50:W50)</f>
        <v>70</v>
      </c>
      <c r="O50" s="108">
        <v>33</v>
      </c>
      <c r="P50" s="108">
        <v>29</v>
      </c>
      <c r="Q50" s="108">
        <v>1</v>
      </c>
      <c r="R50" s="108">
        <v>0</v>
      </c>
      <c r="S50" s="108">
        <v>0</v>
      </c>
      <c r="T50" s="108">
        <v>0</v>
      </c>
      <c r="U50" s="108">
        <v>0</v>
      </c>
      <c r="V50" s="108">
        <v>4</v>
      </c>
      <c r="W50" s="108">
        <v>3</v>
      </c>
      <c r="X50" s="113" t="s">
        <v>187</v>
      </c>
    </row>
    <row r="51" spans="1:24" ht="11.25">
      <c r="A51" s="111">
        <v>18</v>
      </c>
      <c r="B51" s="121" t="s">
        <v>25</v>
      </c>
      <c r="C51" s="108">
        <f t="shared" si="5"/>
        <v>450</v>
      </c>
      <c r="D51" s="108">
        <v>212</v>
      </c>
      <c r="E51" s="108">
        <v>238</v>
      </c>
      <c r="F51" s="108">
        <f t="shared" si="6"/>
        <v>148</v>
      </c>
      <c r="G51" s="108">
        <v>28</v>
      </c>
      <c r="H51" s="108">
        <v>16</v>
      </c>
      <c r="I51" s="108">
        <v>54</v>
      </c>
      <c r="J51" s="108">
        <v>25</v>
      </c>
      <c r="K51" s="108">
        <v>4</v>
      </c>
      <c r="L51" s="108">
        <v>12</v>
      </c>
      <c r="M51" s="108">
        <v>9</v>
      </c>
      <c r="N51" s="108">
        <f>SUM(O51:W51)</f>
        <v>302</v>
      </c>
      <c r="O51" s="108">
        <v>135</v>
      </c>
      <c r="P51" s="108">
        <v>122</v>
      </c>
      <c r="Q51" s="108">
        <v>19</v>
      </c>
      <c r="R51" s="108">
        <v>0</v>
      </c>
      <c r="S51" s="108">
        <v>1</v>
      </c>
      <c r="T51" s="108">
        <v>2</v>
      </c>
      <c r="U51" s="108">
        <v>2</v>
      </c>
      <c r="V51" s="108">
        <v>10</v>
      </c>
      <c r="W51" s="108">
        <v>11</v>
      </c>
      <c r="X51" s="113" t="s">
        <v>188</v>
      </c>
    </row>
    <row r="52" spans="1:24" ht="11.25">
      <c r="A52" s="111"/>
      <c r="B52" s="121"/>
      <c r="C52" s="108"/>
      <c r="D52" s="108"/>
      <c r="E52" s="108"/>
      <c r="F52" s="108"/>
      <c r="G52" s="108"/>
      <c r="H52" s="108"/>
      <c r="I52" s="108"/>
      <c r="J52" s="108"/>
      <c r="K52" s="108"/>
      <c r="L52" s="108"/>
      <c r="M52" s="108"/>
      <c r="N52" s="108"/>
      <c r="O52" s="108"/>
      <c r="P52" s="108"/>
      <c r="Q52" s="108"/>
      <c r="R52" s="108"/>
      <c r="S52" s="108"/>
      <c r="T52" s="108"/>
      <c r="U52" s="108"/>
      <c r="V52" s="108"/>
      <c r="W52" s="108"/>
      <c r="X52" s="113"/>
    </row>
    <row r="53" spans="1:24" ht="11.25">
      <c r="A53" s="477" t="s">
        <v>228</v>
      </c>
      <c r="B53" s="478"/>
      <c r="C53" s="108"/>
      <c r="D53" s="108"/>
      <c r="E53" s="108"/>
      <c r="F53" s="108"/>
      <c r="G53" s="108"/>
      <c r="H53" s="108"/>
      <c r="I53" s="108"/>
      <c r="J53" s="108"/>
      <c r="K53" s="108"/>
      <c r="L53" s="108"/>
      <c r="M53" s="108"/>
      <c r="N53" s="108"/>
      <c r="O53" s="108"/>
      <c r="P53" s="108"/>
      <c r="Q53" s="108"/>
      <c r="R53" s="108"/>
      <c r="S53" s="108"/>
      <c r="T53" s="108"/>
      <c r="U53" s="108"/>
      <c r="V53" s="108"/>
      <c r="W53" s="108"/>
      <c r="X53" s="113"/>
    </row>
    <row r="54" spans="1:24" ht="11.25">
      <c r="A54" s="111">
        <v>19</v>
      </c>
      <c r="B54" s="121" t="s">
        <v>26</v>
      </c>
      <c r="C54" s="108">
        <f>D54+E54</f>
        <v>505</v>
      </c>
      <c r="D54" s="108">
        <v>256</v>
      </c>
      <c r="E54" s="108">
        <v>249</v>
      </c>
      <c r="F54" s="108">
        <f t="shared" si="6"/>
        <v>161</v>
      </c>
      <c r="G54" s="108">
        <v>29</v>
      </c>
      <c r="H54" s="108">
        <v>14</v>
      </c>
      <c r="I54" s="108">
        <v>40</v>
      </c>
      <c r="J54" s="108">
        <v>40</v>
      </c>
      <c r="K54" s="108">
        <v>10</v>
      </c>
      <c r="L54" s="108">
        <v>16</v>
      </c>
      <c r="M54" s="108">
        <v>12</v>
      </c>
      <c r="N54" s="108">
        <f>SUM(O54:W54)</f>
        <v>344</v>
      </c>
      <c r="O54" s="108">
        <v>164</v>
      </c>
      <c r="P54" s="108">
        <v>1</v>
      </c>
      <c r="Q54" s="108">
        <v>158</v>
      </c>
      <c r="R54" s="108">
        <v>14</v>
      </c>
      <c r="S54" s="108">
        <v>1</v>
      </c>
      <c r="T54" s="108">
        <v>2</v>
      </c>
      <c r="U54" s="108">
        <v>1</v>
      </c>
      <c r="V54" s="108">
        <v>3</v>
      </c>
      <c r="W54" s="108">
        <v>0</v>
      </c>
      <c r="X54" s="113" t="s">
        <v>189</v>
      </c>
    </row>
    <row r="55" spans="1:24" ht="11.25">
      <c r="A55" s="111"/>
      <c r="B55" s="121"/>
      <c r="C55" s="108"/>
      <c r="D55" s="108"/>
      <c r="E55" s="108"/>
      <c r="F55" s="108"/>
      <c r="G55" s="108"/>
      <c r="H55" s="108"/>
      <c r="I55" s="108"/>
      <c r="J55" s="108"/>
      <c r="K55" s="108"/>
      <c r="L55" s="108"/>
      <c r="M55" s="108"/>
      <c r="N55" s="108"/>
      <c r="O55" s="108"/>
      <c r="P55" s="108"/>
      <c r="Q55" s="108"/>
      <c r="R55" s="108"/>
      <c r="S55" s="108"/>
      <c r="T55" s="108"/>
      <c r="U55" s="108"/>
      <c r="V55" s="108"/>
      <c r="W55" s="108"/>
      <c r="X55" s="113"/>
    </row>
    <row r="56" spans="1:24" ht="11.25">
      <c r="A56" s="477" t="s">
        <v>85</v>
      </c>
      <c r="B56" s="478"/>
      <c r="C56" s="108"/>
      <c r="D56" s="108"/>
      <c r="E56" s="108"/>
      <c r="F56" s="108"/>
      <c r="G56" s="108"/>
      <c r="H56" s="108"/>
      <c r="I56" s="108"/>
      <c r="J56" s="108"/>
      <c r="K56" s="108"/>
      <c r="L56" s="108"/>
      <c r="M56" s="108"/>
      <c r="N56" s="108"/>
      <c r="O56" s="108"/>
      <c r="P56" s="108"/>
      <c r="Q56" s="108"/>
      <c r="R56" s="108"/>
      <c r="S56" s="108"/>
      <c r="T56" s="108"/>
      <c r="U56" s="108"/>
      <c r="V56" s="108"/>
      <c r="W56" s="108"/>
      <c r="X56" s="113"/>
    </row>
    <row r="57" spans="1:24" ht="11.25">
      <c r="A57" s="111">
        <v>20</v>
      </c>
      <c r="B57" s="121" t="s">
        <v>27</v>
      </c>
      <c r="C57" s="108">
        <f t="shared" si="5"/>
        <v>420</v>
      </c>
      <c r="D57" s="108">
        <v>202</v>
      </c>
      <c r="E57" s="108">
        <v>218</v>
      </c>
      <c r="F57" s="108">
        <f t="shared" si="6"/>
        <v>167</v>
      </c>
      <c r="G57" s="108">
        <v>28</v>
      </c>
      <c r="H57" s="108">
        <v>16</v>
      </c>
      <c r="I57" s="108">
        <v>42</v>
      </c>
      <c r="J57" s="108">
        <v>48</v>
      </c>
      <c r="K57" s="108">
        <v>8</v>
      </c>
      <c r="L57" s="108">
        <v>11</v>
      </c>
      <c r="M57" s="108">
        <v>14</v>
      </c>
      <c r="N57" s="108">
        <f>SUM(O57:W57)</f>
        <v>253</v>
      </c>
      <c r="O57" s="108">
        <v>53</v>
      </c>
      <c r="P57" s="108">
        <v>2</v>
      </c>
      <c r="Q57" s="108">
        <v>115</v>
      </c>
      <c r="R57" s="108">
        <v>76</v>
      </c>
      <c r="S57" s="108">
        <v>0</v>
      </c>
      <c r="T57" s="108">
        <v>1</v>
      </c>
      <c r="U57" s="108">
        <v>2</v>
      </c>
      <c r="V57" s="108">
        <v>2</v>
      </c>
      <c r="W57" s="108">
        <v>2</v>
      </c>
      <c r="X57" s="113" t="s">
        <v>190</v>
      </c>
    </row>
    <row r="58" spans="1:24" ht="11.25">
      <c r="A58" s="111">
        <v>21</v>
      </c>
      <c r="B58" s="121" t="s">
        <v>28</v>
      </c>
      <c r="C58" s="108">
        <f t="shared" si="5"/>
        <v>548</v>
      </c>
      <c r="D58" s="108">
        <v>260</v>
      </c>
      <c r="E58" s="108">
        <v>288</v>
      </c>
      <c r="F58" s="108">
        <f t="shared" si="6"/>
        <v>196</v>
      </c>
      <c r="G58" s="108">
        <v>33</v>
      </c>
      <c r="H58" s="108">
        <v>8</v>
      </c>
      <c r="I58" s="108">
        <v>54</v>
      </c>
      <c r="J58" s="108">
        <v>68</v>
      </c>
      <c r="K58" s="108">
        <v>11</v>
      </c>
      <c r="L58" s="108">
        <v>9</v>
      </c>
      <c r="M58" s="108">
        <v>13</v>
      </c>
      <c r="N58" s="108">
        <f>SUM(O58:W58)</f>
        <v>352</v>
      </c>
      <c r="O58" s="108">
        <v>45</v>
      </c>
      <c r="P58" s="108">
        <v>5</v>
      </c>
      <c r="Q58" s="108">
        <v>173</v>
      </c>
      <c r="R58" s="108">
        <v>109</v>
      </c>
      <c r="S58" s="108">
        <v>0</v>
      </c>
      <c r="T58" s="108">
        <v>7</v>
      </c>
      <c r="U58" s="108">
        <v>1</v>
      </c>
      <c r="V58" s="108">
        <v>12</v>
      </c>
      <c r="W58" s="108">
        <v>0</v>
      </c>
      <c r="X58" s="113" t="s">
        <v>191</v>
      </c>
    </row>
    <row r="59" spans="1:24" ht="11.25">
      <c r="A59" s="111">
        <v>22</v>
      </c>
      <c r="B59" s="121" t="s">
        <v>29</v>
      </c>
      <c r="C59" s="108">
        <f t="shared" si="5"/>
        <v>219</v>
      </c>
      <c r="D59" s="108">
        <v>109</v>
      </c>
      <c r="E59" s="108">
        <v>110</v>
      </c>
      <c r="F59" s="108">
        <f t="shared" si="6"/>
        <v>72</v>
      </c>
      <c r="G59" s="108">
        <v>11</v>
      </c>
      <c r="H59" s="108">
        <v>1</v>
      </c>
      <c r="I59" s="108">
        <v>11</v>
      </c>
      <c r="J59" s="108">
        <v>42</v>
      </c>
      <c r="K59" s="108">
        <v>6</v>
      </c>
      <c r="L59" s="108">
        <v>0</v>
      </c>
      <c r="M59" s="108">
        <v>1</v>
      </c>
      <c r="N59" s="108">
        <f>SUM(O59:W59)</f>
        <v>147</v>
      </c>
      <c r="O59" s="108">
        <v>18</v>
      </c>
      <c r="P59" s="108">
        <v>2</v>
      </c>
      <c r="Q59" s="108">
        <v>67</v>
      </c>
      <c r="R59" s="108">
        <v>56</v>
      </c>
      <c r="S59" s="108">
        <v>0</v>
      </c>
      <c r="T59" s="108">
        <v>1</v>
      </c>
      <c r="U59" s="108">
        <v>0</v>
      </c>
      <c r="V59" s="108">
        <v>3</v>
      </c>
      <c r="W59" s="108">
        <v>0</v>
      </c>
      <c r="X59" s="113" t="s">
        <v>192</v>
      </c>
    </row>
    <row r="60" spans="1:24" ht="11.25">
      <c r="A60" s="111">
        <v>23</v>
      </c>
      <c r="B60" s="121" t="s">
        <v>30</v>
      </c>
      <c r="C60" s="108">
        <f t="shared" si="5"/>
        <v>429</v>
      </c>
      <c r="D60" s="108">
        <v>233</v>
      </c>
      <c r="E60" s="108">
        <v>196</v>
      </c>
      <c r="F60" s="108">
        <f t="shared" si="6"/>
        <v>159</v>
      </c>
      <c r="G60" s="108">
        <v>16</v>
      </c>
      <c r="H60" s="108">
        <v>5</v>
      </c>
      <c r="I60" s="108">
        <v>36</v>
      </c>
      <c r="J60" s="108">
        <v>79</v>
      </c>
      <c r="K60" s="108">
        <v>5</v>
      </c>
      <c r="L60" s="108">
        <v>10</v>
      </c>
      <c r="M60" s="108">
        <v>8</v>
      </c>
      <c r="N60" s="108">
        <f>SUM(O60:W60)</f>
        <v>270</v>
      </c>
      <c r="O60" s="108">
        <v>38</v>
      </c>
      <c r="P60" s="108">
        <v>2</v>
      </c>
      <c r="Q60" s="108">
        <v>56</v>
      </c>
      <c r="R60" s="108">
        <v>164</v>
      </c>
      <c r="S60" s="108">
        <v>5</v>
      </c>
      <c r="T60" s="108">
        <v>2</v>
      </c>
      <c r="U60" s="108">
        <v>2</v>
      </c>
      <c r="V60" s="108">
        <v>0</v>
      </c>
      <c r="W60" s="108">
        <v>1</v>
      </c>
      <c r="X60" s="113" t="s">
        <v>193</v>
      </c>
    </row>
    <row r="61" spans="1:24" ht="11.25">
      <c r="A61" s="111"/>
      <c r="B61" s="121"/>
      <c r="C61" s="108"/>
      <c r="D61" s="108"/>
      <c r="E61" s="108"/>
      <c r="F61" s="108"/>
      <c r="G61" s="108"/>
      <c r="H61" s="108"/>
      <c r="I61" s="108"/>
      <c r="J61" s="108"/>
      <c r="K61" s="108"/>
      <c r="L61" s="108"/>
      <c r="M61" s="108"/>
      <c r="N61" s="108"/>
      <c r="O61" s="108"/>
      <c r="P61" s="108"/>
      <c r="Q61" s="108"/>
      <c r="R61" s="108"/>
      <c r="S61" s="108"/>
      <c r="T61" s="108"/>
      <c r="U61" s="108"/>
      <c r="V61" s="108"/>
      <c r="W61" s="108"/>
      <c r="X61" s="113"/>
    </row>
    <row r="62" spans="1:24" ht="11.25">
      <c r="A62" s="500" t="s">
        <v>517</v>
      </c>
      <c r="B62" s="501"/>
      <c r="C62" s="143"/>
      <c r="D62" s="143"/>
      <c r="E62" s="143"/>
      <c r="G62" s="142"/>
      <c r="H62" s="142"/>
      <c r="I62" s="142"/>
      <c r="J62" s="142"/>
      <c r="K62" s="142"/>
      <c r="L62" s="142"/>
      <c r="M62" s="142"/>
      <c r="N62" s="143"/>
      <c r="O62" s="142"/>
      <c r="P62" s="142"/>
      <c r="Q62" s="142"/>
      <c r="R62" s="142"/>
      <c r="S62" s="142"/>
      <c r="T62" s="142"/>
      <c r="U62" s="142"/>
      <c r="V62" s="142"/>
      <c r="W62" s="142"/>
      <c r="X62" s="132"/>
    </row>
    <row r="63" spans="1:24" ht="11.25">
      <c r="A63" s="139">
        <v>24</v>
      </c>
      <c r="B63" s="144" t="s">
        <v>31</v>
      </c>
      <c r="C63" s="102">
        <f>D63+E63</f>
        <v>375</v>
      </c>
      <c r="D63" s="108">
        <v>182</v>
      </c>
      <c r="E63" s="108">
        <v>193</v>
      </c>
      <c r="F63" s="108">
        <f>SUM(G63:M63)</f>
        <v>138</v>
      </c>
      <c r="G63" s="108">
        <v>29</v>
      </c>
      <c r="H63" s="108">
        <v>3</v>
      </c>
      <c r="I63" s="108">
        <v>34</v>
      </c>
      <c r="J63" s="108">
        <v>45</v>
      </c>
      <c r="K63" s="108">
        <v>9</v>
      </c>
      <c r="L63" s="108">
        <v>4</v>
      </c>
      <c r="M63" s="108">
        <v>14</v>
      </c>
      <c r="N63" s="108">
        <f>SUM(O63:W63)</f>
        <v>237</v>
      </c>
      <c r="O63" s="108">
        <v>48</v>
      </c>
      <c r="P63" s="108">
        <v>1</v>
      </c>
      <c r="Q63" s="108">
        <v>113</v>
      </c>
      <c r="R63" s="108">
        <v>65</v>
      </c>
      <c r="S63" s="108">
        <v>2</v>
      </c>
      <c r="T63" s="108">
        <v>1</v>
      </c>
      <c r="U63" s="108">
        <v>0</v>
      </c>
      <c r="V63" s="108">
        <v>6</v>
      </c>
      <c r="W63" s="108">
        <v>1</v>
      </c>
      <c r="X63" s="132" t="s">
        <v>194</v>
      </c>
    </row>
    <row r="64" spans="1:24" ht="11.25">
      <c r="A64" s="139"/>
      <c r="B64" s="144"/>
      <c r="C64" s="108"/>
      <c r="D64" s="108"/>
      <c r="E64" s="108"/>
      <c r="F64" s="108"/>
      <c r="G64" s="108"/>
      <c r="H64" s="108"/>
      <c r="I64" s="108"/>
      <c r="J64" s="108"/>
      <c r="K64" s="108"/>
      <c r="L64" s="108"/>
      <c r="M64" s="108"/>
      <c r="N64" s="108"/>
      <c r="O64" s="108"/>
      <c r="P64" s="108"/>
      <c r="Q64" s="108"/>
      <c r="R64" s="108"/>
      <c r="S64" s="108"/>
      <c r="T64" s="108"/>
      <c r="U64" s="108"/>
      <c r="V64" s="108"/>
      <c r="W64" s="108"/>
      <c r="X64" s="132"/>
    </row>
    <row r="65" spans="1:24" ht="11.25">
      <c r="A65" s="500" t="s">
        <v>518</v>
      </c>
      <c r="B65" s="501"/>
      <c r="C65" s="108"/>
      <c r="D65" s="108"/>
      <c r="E65" s="108"/>
      <c r="F65" s="108"/>
      <c r="G65" s="108"/>
      <c r="H65" s="108"/>
      <c r="I65" s="108"/>
      <c r="J65" s="108"/>
      <c r="K65" s="108"/>
      <c r="L65" s="108"/>
      <c r="M65" s="108"/>
      <c r="N65" s="108"/>
      <c r="O65" s="108"/>
      <c r="P65" s="108"/>
      <c r="Q65" s="108"/>
      <c r="R65" s="108"/>
      <c r="S65" s="108"/>
      <c r="T65" s="108"/>
      <c r="U65" s="108"/>
      <c r="V65" s="108"/>
      <c r="W65" s="108"/>
      <c r="X65" s="132"/>
    </row>
    <row r="66" spans="1:24" ht="11.25">
      <c r="A66" s="139">
        <v>25</v>
      </c>
      <c r="B66" s="144" t="s">
        <v>32</v>
      </c>
      <c r="C66" s="108">
        <f>D66+E66</f>
        <v>40</v>
      </c>
      <c r="D66" s="108">
        <v>18</v>
      </c>
      <c r="E66" s="108">
        <v>22</v>
      </c>
      <c r="F66" s="108">
        <f>SUM(G66:M66)</f>
        <v>22</v>
      </c>
      <c r="G66" s="108">
        <v>3</v>
      </c>
      <c r="H66" s="108">
        <v>1</v>
      </c>
      <c r="I66" s="108">
        <v>7</v>
      </c>
      <c r="J66" s="108">
        <v>8</v>
      </c>
      <c r="K66" s="108">
        <v>1</v>
      </c>
      <c r="L66" s="108">
        <v>0</v>
      </c>
      <c r="M66" s="108">
        <v>2</v>
      </c>
      <c r="N66" s="108">
        <f>SUM(O66:W66)</f>
        <v>18</v>
      </c>
      <c r="O66" s="108">
        <v>4</v>
      </c>
      <c r="P66" s="108">
        <v>0</v>
      </c>
      <c r="Q66" s="108">
        <v>5</v>
      </c>
      <c r="R66" s="108">
        <v>0</v>
      </c>
      <c r="S66" s="108">
        <v>0</v>
      </c>
      <c r="T66" s="108">
        <v>1</v>
      </c>
      <c r="U66" s="108">
        <v>6</v>
      </c>
      <c r="V66" s="108">
        <v>1</v>
      </c>
      <c r="W66" s="108">
        <v>1</v>
      </c>
      <c r="X66" s="132" t="s">
        <v>195</v>
      </c>
    </row>
    <row r="67" spans="1:24" ht="11.25">
      <c r="A67" s="139"/>
      <c r="B67" s="144"/>
      <c r="C67" s="108"/>
      <c r="D67" s="108"/>
      <c r="E67" s="108"/>
      <c r="F67" s="108"/>
      <c r="G67" s="108"/>
      <c r="H67" s="108"/>
      <c r="I67" s="108"/>
      <c r="J67" s="108"/>
      <c r="K67" s="108"/>
      <c r="L67" s="108"/>
      <c r="M67" s="108"/>
      <c r="N67" s="108"/>
      <c r="O67" s="108"/>
      <c r="P67" s="108"/>
      <c r="Q67" s="108"/>
      <c r="R67" s="108"/>
      <c r="S67" s="108"/>
      <c r="T67" s="108"/>
      <c r="U67" s="108"/>
      <c r="V67" s="108"/>
      <c r="W67" s="108"/>
      <c r="X67" s="132"/>
    </row>
    <row r="68" spans="1:24" ht="11.25">
      <c r="A68" s="500" t="s">
        <v>519</v>
      </c>
      <c r="B68" s="501"/>
      <c r="C68" s="108"/>
      <c r="D68" s="108"/>
      <c r="E68" s="108"/>
      <c r="F68" s="108"/>
      <c r="G68" s="108"/>
      <c r="H68" s="108"/>
      <c r="I68" s="108"/>
      <c r="J68" s="108"/>
      <c r="K68" s="108"/>
      <c r="L68" s="108"/>
      <c r="M68" s="108"/>
      <c r="N68" s="108"/>
      <c r="O68" s="108"/>
      <c r="P68" s="108"/>
      <c r="Q68" s="108"/>
      <c r="R68" s="108"/>
      <c r="S68" s="108"/>
      <c r="T68" s="108"/>
      <c r="U68" s="108"/>
      <c r="V68" s="108"/>
      <c r="W68" s="108"/>
      <c r="X68" s="132"/>
    </row>
    <row r="69" spans="1:24" ht="11.25">
      <c r="A69" s="139">
        <v>26</v>
      </c>
      <c r="B69" s="144" t="s">
        <v>33</v>
      </c>
      <c r="C69" s="108">
        <f>D69+E69</f>
        <v>441</v>
      </c>
      <c r="D69" s="108">
        <v>208</v>
      </c>
      <c r="E69" s="108">
        <v>233</v>
      </c>
      <c r="F69" s="108">
        <f>SUM(G69:M69)</f>
        <v>189</v>
      </c>
      <c r="G69" s="108">
        <v>42</v>
      </c>
      <c r="H69" s="108">
        <v>6</v>
      </c>
      <c r="I69" s="108">
        <v>64</v>
      </c>
      <c r="J69" s="108">
        <v>25</v>
      </c>
      <c r="K69" s="108">
        <v>7</v>
      </c>
      <c r="L69" s="108">
        <v>22</v>
      </c>
      <c r="M69" s="108">
        <v>23</v>
      </c>
      <c r="N69" s="108">
        <v>252</v>
      </c>
      <c r="O69" s="108">
        <v>48</v>
      </c>
      <c r="P69" s="108">
        <v>4</v>
      </c>
      <c r="Q69" s="108">
        <v>23</v>
      </c>
      <c r="R69" s="108">
        <v>1</v>
      </c>
      <c r="S69" s="108">
        <v>5</v>
      </c>
      <c r="T69" s="108">
        <v>7</v>
      </c>
      <c r="U69" s="108">
        <v>11</v>
      </c>
      <c r="V69" s="108">
        <v>138</v>
      </c>
      <c r="W69" s="108">
        <v>10</v>
      </c>
      <c r="X69" s="132" t="s">
        <v>196</v>
      </c>
    </row>
    <row r="70" spans="1:24" ht="11.25">
      <c r="A70" s="139"/>
      <c r="B70" s="144"/>
      <c r="C70" s="108"/>
      <c r="D70" s="108"/>
      <c r="E70" s="108"/>
      <c r="F70" s="108"/>
      <c r="G70" s="108"/>
      <c r="H70" s="108"/>
      <c r="I70" s="108"/>
      <c r="J70" s="108"/>
      <c r="K70" s="108"/>
      <c r="L70" s="108"/>
      <c r="M70" s="108"/>
      <c r="N70" s="108"/>
      <c r="O70" s="108"/>
      <c r="P70" s="108"/>
      <c r="Q70" s="108"/>
      <c r="R70" s="108"/>
      <c r="S70" s="108"/>
      <c r="T70" s="108"/>
      <c r="U70" s="108"/>
      <c r="V70" s="108"/>
      <c r="W70" s="108"/>
      <c r="X70" s="132"/>
    </row>
    <row r="71" spans="1:24" ht="11.25">
      <c r="A71" s="500" t="s">
        <v>520</v>
      </c>
      <c r="B71" s="501"/>
      <c r="C71" s="108"/>
      <c r="D71" s="108"/>
      <c r="E71" s="108"/>
      <c r="F71" s="108"/>
      <c r="G71" s="108"/>
      <c r="H71" s="108"/>
      <c r="I71" s="108"/>
      <c r="J71" s="108"/>
      <c r="K71" s="108"/>
      <c r="L71" s="108"/>
      <c r="M71" s="108"/>
      <c r="N71" s="108"/>
      <c r="O71" s="108"/>
      <c r="P71" s="108"/>
      <c r="Q71" s="108"/>
      <c r="R71" s="108"/>
      <c r="S71" s="108"/>
      <c r="T71" s="108"/>
      <c r="U71" s="108"/>
      <c r="V71" s="108"/>
      <c r="W71" s="108"/>
      <c r="X71" s="132"/>
    </row>
    <row r="72" spans="1:24" ht="11.25">
      <c r="A72" s="139">
        <v>27</v>
      </c>
      <c r="B72" s="144" t="s">
        <v>34</v>
      </c>
      <c r="C72" s="108">
        <f>D72+E72</f>
        <v>409</v>
      </c>
      <c r="D72" s="108">
        <v>217</v>
      </c>
      <c r="E72" s="108">
        <v>192</v>
      </c>
      <c r="F72" s="108">
        <f>SUM(G72:M72)</f>
        <v>165</v>
      </c>
      <c r="G72" s="108">
        <v>38</v>
      </c>
      <c r="H72" s="108">
        <v>13</v>
      </c>
      <c r="I72" s="108">
        <v>73</v>
      </c>
      <c r="J72" s="108">
        <v>21</v>
      </c>
      <c r="K72" s="108">
        <v>11</v>
      </c>
      <c r="L72" s="108">
        <v>4</v>
      </c>
      <c r="M72" s="108">
        <v>5</v>
      </c>
      <c r="N72" s="108">
        <f>SUM(O72:W72)</f>
        <v>244</v>
      </c>
      <c r="O72" s="108">
        <v>43</v>
      </c>
      <c r="P72" s="108">
        <v>8</v>
      </c>
      <c r="Q72" s="108">
        <v>14</v>
      </c>
      <c r="R72" s="108">
        <v>1</v>
      </c>
      <c r="S72" s="108">
        <v>0</v>
      </c>
      <c r="T72" s="108">
        <v>3</v>
      </c>
      <c r="U72" s="108">
        <v>4</v>
      </c>
      <c r="V72" s="108">
        <v>116</v>
      </c>
      <c r="W72" s="108">
        <v>55</v>
      </c>
      <c r="X72" s="132" t="s">
        <v>197</v>
      </c>
    </row>
    <row r="73" spans="1:24" ht="11.25">
      <c r="A73" s="139">
        <v>28</v>
      </c>
      <c r="B73" s="144" t="s">
        <v>35</v>
      </c>
      <c r="C73" s="108">
        <f>D73+E73</f>
        <v>341</v>
      </c>
      <c r="D73" s="108">
        <v>217</v>
      </c>
      <c r="E73" s="108">
        <v>124</v>
      </c>
      <c r="F73" s="108">
        <f>SUM(G73:M73)</f>
        <v>212</v>
      </c>
      <c r="G73" s="108">
        <v>23</v>
      </c>
      <c r="H73" s="108">
        <v>16</v>
      </c>
      <c r="I73" s="108">
        <v>57</v>
      </c>
      <c r="J73" s="108">
        <v>69</v>
      </c>
      <c r="K73" s="108">
        <v>22</v>
      </c>
      <c r="L73" s="108">
        <v>13</v>
      </c>
      <c r="M73" s="108">
        <v>12</v>
      </c>
      <c r="N73" s="108">
        <f>SUM(O73:W73)</f>
        <v>129</v>
      </c>
      <c r="O73" s="108">
        <v>22</v>
      </c>
      <c r="P73" s="108">
        <v>3</v>
      </c>
      <c r="Q73" s="108">
        <v>13</v>
      </c>
      <c r="R73" s="108">
        <v>1</v>
      </c>
      <c r="S73" s="108">
        <v>1</v>
      </c>
      <c r="T73" s="108">
        <v>1</v>
      </c>
      <c r="U73" s="108">
        <v>6</v>
      </c>
      <c r="V73" s="108">
        <v>61</v>
      </c>
      <c r="W73" s="108">
        <v>21</v>
      </c>
      <c r="X73" s="132" t="s">
        <v>198</v>
      </c>
    </row>
    <row r="74" spans="1:24" ht="11.25" customHeight="1">
      <c r="A74" s="139"/>
      <c r="B74" s="144"/>
      <c r="C74" s="108"/>
      <c r="D74" s="108"/>
      <c r="E74" s="108"/>
      <c r="F74" s="108"/>
      <c r="G74" s="108"/>
      <c r="H74" s="108"/>
      <c r="I74" s="108"/>
      <c r="J74" s="108"/>
      <c r="K74" s="108"/>
      <c r="L74" s="108"/>
      <c r="M74" s="108"/>
      <c r="N74" s="108"/>
      <c r="O74" s="108"/>
      <c r="P74" s="108"/>
      <c r="Q74" s="108"/>
      <c r="R74" s="108"/>
      <c r="S74" s="108"/>
      <c r="T74" s="108"/>
      <c r="U74" s="108"/>
      <c r="V74" s="108"/>
      <c r="W74" s="108"/>
      <c r="X74" s="132"/>
    </row>
    <row r="75" spans="1:24" ht="11.25" customHeight="1">
      <c r="A75" s="500" t="s">
        <v>521</v>
      </c>
      <c r="B75" s="501"/>
      <c r="C75" s="108"/>
      <c r="D75" s="108"/>
      <c r="E75" s="108"/>
      <c r="F75" s="108"/>
      <c r="G75" s="108"/>
      <c r="H75" s="108"/>
      <c r="I75" s="108"/>
      <c r="J75" s="108"/>
      <c r="K75" s="108"/>
      <c r="L75" s="108"/>
      <c r="M75" s="108"/>
      <c r="N75" s="108"/>
      <c r="O75" s="108"/>
      <c r="P75" s="108"/>
      <c r="Q75" s="108"/>
      <c r="R75" s="108"/>
      <c r="S75" s="108"/>
      <c r="T75" s="108"/>
      <c r="U75" s="108"/>
      <c r="V75" s="108"/>
      <c r="W75" s="108"/>
      <c r="X75" s="132"/>
    </row>
    <row r="76" spans="1:24" ht="11.25" customHeight="1">
      <c r="A76" s="139">
        <v>29</v>
      </c>
      <c r="B76" s="144" t="s">
        <v>36</v>
      </c>
      <c r="C76" s="108">
        <f>D76+E76</f>
        <v>65</v>
      </c>
      <c r="D76" s="108">
        <v>29</v>
      </c>
      <c r="E76" s="108">
        <v>36</v>
      </c>
      <c r="F76" s="108">
        <f>SUM(G76:M76)</f>
        <v>33</v>
      </c>
      <c r="G76" s="108">
        <v>7</v>
      </c>
      <c r="H76" s="108">
        <v>0</v>
      </c>
      <c r="I76" s="108">
        <v>13</v>
      </c>
      <c r="J76" s="108">
        <v>7</v>
      </c>
      <c r="K76" s="108">
        <v>0</v>
      </c>
      <c r="L76" s="108">
        <v>1</v>
      </c>
      <c r="M76" s="108">
        <v>5</v>
      </c>
      <c r="N76" s="108">
        <f>SUM(O76:W76)</f>
        <v>32</v>
      </c>
      <c r="O76" s="108">
        <v>8</v>
      </c>
      <c r="P76" s="108">
        <v>0</v>
      </c>
      <c r="Q76" s="108">
        <v>2</v>
      </c>
      <c r="R76" s="108">
        <v>0</v>
      </c>
      <c r="S76" s="108">
        <v>0</v>
      </c>
      <c r="T76" s="108">
        <v>0</v>
      </c>
      <c r="U76" s="108">
        <v>0</v>
      </c>
      <c r="V76" s="108">
        <v>8</v>
      </c>
      <c r="W76" s="108">
        <v>14</v>
      </c>
      <c r="X76" s="132" t="s">
        <v>199</v>
      </c>
    </row>
    <row r="77" spans="1:24" ht="11.25" customHeight="1">
      <c r="A77" s="139"/>
      <c r="B77" s="144"/>
      <c r="C77" s="108"/>
      <c r="D77" s="108"/>
      <c r="E77" s="108"/>
      <c r="F77" s="108"/>
      <c r="G77" s="108"/>
      <c r="H77" s="108"/>
      <c r="I77" s="108"/>
      <c r="J77" s="108"/>
      <c r="K77" s="108"/>
      <c r="L77" s="108"/>
      <c r="M77" s="108"/>
      <c r="N77" s="108"/>
      <c r="O77" s="108"/>
      <c r="P77" s="108"/>
      <c r="Q77" s="108"/>
      <c r="R77" s="108"/>
      <c r="S77" s="108"/>
      <c r="T77" s="108"/>
      <c r="U77" s="108"/>
      <c r="V77" s="108"/>
      <c r="W77" s="108"/>
      <c r="X77" s="132"/>
    </row>
    <row r="78" spans="1:24" ht="11.25" customHeight="1">
      <c r="A78" s="500" t="s">
        <v>542</v>
      </c>
      <c r="B78" s="501"/>
      <c r="C78" s="108"/>
      <c r="D78" s="108"/>
      <c r="E78" s="108"/>
      <c r="F78" s="108"/>
      <c r="G78" s="108"/>
      <c r="H78" s="108"/>
      <c r="I78" s="108"/>
      <c r="J78" s="108"/>
      <c r="K78" s="108"/>
      <c r="L78" s="108"/>
      <c r="M78" s="108"/>
      <c r="N78" s="108"/>
      <c r="O78" s="108"/>
      <c r="P78" s="108"/>
      <c r="Q78" s="108"/>
      <c r="R78" s="108"/>
      <c r="S78" s="108"/>
      <c r="T78" s="108"/>
      <c r="U78" s="108"/>
      <c r="V78" s="108"/>
      <c r="W78" s="108"/>
      <c r="X78" s="132"/>
    </row>
    <row r="79" spans="1:24" ht="11.25" customHeight="1">
      <c r="A79" s="139">
        <v>30</v>
      </c>
      <c r="B79" s="144" t="s">
        <v>37</v>
      </c>
      <c r="C79" s="108">
        <f>D79+E79</f>
        <v>188</v>
      </c>
      <c r="D79" s="108">
        <v>90</v>
      </c>
      <c r="E79" s="108">
        <v>98</v>
      </c>
      <c r="F79" s="108">
        <f>SUM(G79:M79)</f>
        <v>49</v>
      </c>
      <c r="G79" s="108">
        <v>6</v>
      </c>
      <c r="H79" s="108">
        <v>4</v>
      </c>
      <c r="I79" s="108">
        <v>24</v>
      </c>
      <c r="J79" s="108">
        <v>5</v>
      </c>
      <c r="K79" s="108">
        <v>3</v>
      </c>
      <c r="L79" s="108">
        <v>4</v>
      </c>
      <c r="M79" s="108">
        <v>3</v>
      </c>
      <c r="N79" s="108">
        <f>SUM(O79:W79)</f>
        <v>139</v>
      </c>
      <c r="O79" s="108">
        <v>54</v>
      </c>
      <c r="P79" s="108">
        <v>2</v>
      </c>
      <c r="Q79" s="108">
        <v>9</v>
      </c>
      <c r="R79" s="108">
        <v>0</v>
      </c>
      <c r="S79" s="108">
        <v>1</v>
      </c>
      <c r="T79" s="108">
        <v>0</v>
      </c>
      <c r="U79" s="108">
        <v>0</v>
      </c>
      <c r="V79" s="108">
        <v>70</v>
      </c>
      <c r="W79" s="108">
        <v>3</v>
      </c>
      <c r="X79" s="132" t="s">
        <v>200</v>
      </c>
    </row>
    <row r="80" spans="1:24" ht="11.25" customHeight="1">
      <c r="A80" s="139">
        <v>31</v>
      </c>
      <c r="B80" s="144" t="s">
        <v>526</v>
      </c>
      <c r="C80" s="108">
        <f>D80+E80</f>
        <v>543</v>
      </c>
      <c r="D80" s="108">
        <v>254</v>
      </c>
      <c r="E80" s="108">
        <v>289</v>
      </c>
      <c r="F80" s="108">
        <f>SUM(G80:M80)</f>
        <v>159</v>
      </c>
      <c r="G80" s="108">
        <v>31</v>
      </c>
      <c r="H80" s="108">
        <v>9</v>
      </c>
      <c r="I80" s="108">
        <v>66</v>
      </c>
      <c r="J80" s="108">
        <v>24</v>
      </c>
      <c r="K80" s="108">
        <v>11</v>
      </c>
      <c r="L80" s="108">
        <v>10</v>
      </c>
      <c r="M80" s="108">
        <v>8</v>
      </c>
      <c r="N80" s="108">
        <v>384</v>
      </c>
      <c r="O80" s="108">
        <v>92</v>
      </c>
      <c r="P80" s="108">
        <v>22</v>
      </c>
      <c r="Q80" s="108">
        <v>26</v>
      </c>
      <c r="R80" s="108">
        <v>6</v>
      </c>
      <c r="S80" s="108">
        <v>2</v>
      </c>
      <c r="T80" s="108">
        <v>4</v>
      </c>
      <c r="U80" s="108">
        <v>24</v>
      </c>
      <c r="V80" s="108">
        <v>177</v>
      </c>
      <c r="W80" s="108">
        <v>29</v>
      </c>
      <c r="X80" s="132" t="s">
        <v>201</v>
      </c>
    </row>
    <row r="81" spans="1:24" ht="11.25" customHeight="1">
      <c r="A81" s="139"/>
      <c r="B81" s="144"/>
      <c r="C81" s="108"/>
      <c r="D81" s="108"/>
      <c r="E81" s="108"/>
      <c r="F81" s="108"/>
      <c r="G81" s="108"/>
      <c r="H81" s="108"/>
      <c r="I81" s="108"/>
      <c r="J81" s="108"/>
      <c r="K81" s="108"/>
      <c r="L81" s="108"/>
      <c r="M81" s="108"/>
      <c r="N81" s="108"/>
      <c r="O81" s="108"/>
      <c r="P81" s="108"/>
      <c r="Q81" s="108"/>
      <c r="R81" s="108"/>
      <c r="S81" s="108"/>
      <c r="T81" s="108"/>
      <c r="U81" s="108"/>
      <c r="V81" s="108"/>
      <c r="W81" s="108"/>
      <c r="X81" s="132"/>
    </row>
    <row r="82" spans="1:24" ht="11.25" customHeight="1">
      <c r="A82" s="500" t="s">
        <v>528</v>
      </c>
      <c r="B82" s="501"/>
      <c r="C82" s="108"/>
      <c r="D82" s="108"/>
      <c r="E82" s="108"/>
      <c r="F82" s="108"/>
      <c r="G82" s="108"/>
      <c r="H82" s="108"/>
      <c r="I82" s="108"/>
      <c r="J82" s="108"/>
      <c r="K82" s="108"/>
      <c r="L82" s="108"/>
      <c r="M82" s="108"/>
      <c r="N82" s="108"/>
      <c r="O82" s="108"/>
      <c r="P82" s="108"/>
      <c r="Q82" s="108"/>
      <c r="R82" s="108"/>
      <c r="S82" s="108"/>
      <c r="T82" s="108"/>
      <c r="U82" s="108"/>
      <c r="V82" s="108"/>
      <c r="W82" s="108"/>
      <c r="X82" s="132"/>
    </row>
    <row r="83" spans="1:24" ht="11.25" customHeight="1">
      <c r="A83" s="139">
        <v>32</v>
      </c>
      <c r="B83" s="372" t="s">
        <v>216</v>
      </c>
      <c r="C83" s="108">
        <f>D83+E83</f>
        <v>525</v>
      </c>
      <c r="D83" s="108">
        <v>276</v>
      </c>
      <c r="E83" s="108">
        <v>249</v>
      </c>
      <c r="F83" s="108">
        <f>SUM(G83:M83)</f>
        <v>253</v>
      </c>
      <c r="G83" s="108">
        <v>21</v>
      </c>
      <c r="H83" s="108">
        <v>18</v>
      </c>
      <c r="I83" s="108">
        <v>66</v>
      </c>
      <c r="J83" s="108">
        <v>77</v>
      </c>
      <c r="K83" s="108">
        <v>42</v>
      </c>
      <c r="L83" s="108">
        <v>17</v>
      </c>
      <c r="M83" s="108">
        <v>12</v>
      </c>
      <c r="N83" s="108">
        <f>SUM(O83:W83)</f>
        <v>272</v>
      </c>
      <c r="O83" s="108">
        <v>159</v>
      </c>
      <c r="P83" s="108">
        <v>12</v>
      </c>
      <c r="Q83" s="108">
        <v>43</v>
      </c>
      <c r="R83" s="108">
        <v>7</v>
      </c>
      <c r="S83" s="108">
        <v>22</v>
      </c>
      <c r="T83" s="108">
        <v>7</v>
      </c>
      <c r="U83" s="108">
        <v>11</v>
      </c>
      <c r="V83" s="108">
        <v>10</v>
      </c>
      <c r="W83" s="108">
        <v>1</v>
      </c>
      <c r="X83" s="132" t="s">
        <v>529</v>
      </c>
    </row>
    <row r="84" spans="1:24" ht="6" customHeight="1" thickBot="1">
      <c r="A84" s="98"/>
      <c r="B84" s="97"/>
      <c r="C84" s="98"/>
      <c r="D84" s="98"/>
      <c r="E84" s="98"/>
      <c r="F84" s="98"/>
      <c r="G84" s="98"/>
      <c r="H84" s="98"/>
      <c r="I84" s="98"/>
      <c r="J84" s="98"/>
      <c r="K84" s="98"/>
      <c r="L84" s="98"/>
      <c r="M84" s="98"/>
      <c r="N84" s="98"/>
      <c r="O84" s="98"/>
      <c r="P84" s="98"/>
      <c r="Q84" s="98"/>
      <c r="R84" s="98"/>
      <c r="S84" s="98"/>
      <c r="T84" s="98"/>
      <c r="U84" s="98"/>
      <c r="V84" s="98"/>
      <c r="W84" s="98"/>
      <c r="X84" s="145"/>
    </row>
    <row r="85" spans="1:24" ht="11.25">
      <c r="A85" s="497" t="s">
        <v>544</v>
      </c>
      <c r="B85" s="497"/>
      <c r="C85" s="497"/>
      <c r="D85" s="497"/>
      <c r="E85" s="497"/>
      <c r="F85" s="497"/>
      <c r="G85" s="497"/>
      <c r="H85" s="497"/>
      <c r="I85" s="497"/>
      <c r="J85" s="497"/>
      <c r="K85" s="497"/>
      <c r="X85" s="167" t="s">
        <v>543</v>
      </c>
    </row>
    <row r="86" ht="11.25">
      <c r="A86" s="371" t="s">
        <v>532</v>
      </c>
    </row>
  </sheetData>
  <sheetProtection formatCells="0" formatColumns="0" formatRows="0" insertColumns="0" insertRows="0" insertHyperlinks="0" deleteColumns="0" deleteRows="0" selectLockedCells="1" sort="0" autoFilter="0" pivotTables="0"/>
  <mergeCells count="32">
    <mergeCell ref="A68:B68"/>
    <mergeCell ref="A71:B71"/>
    <mergeCell ref="L5:M5"/>
    <mergeCell ref="N5:W5"/>
    <mergeCell ref="A82:B82"/>
    <mergeCell ref="A4:C4"/>
    <mergeCell ref="A8:B8"/>
    <mergeCell ref="A11:B11"/>
    <mergeCell ref="A5:B5"/>
    <mergeCell ref="A6:B6"/>
    <mergeCell ref="A14:B14"/>
    <mergeCell ref="A17:B17"/>
    <mergeCell ref="A75:B75"/>
    <mergeCell ref="A78:B78"/>
    <mergeCell ref="A1:K1"/>
    <mergeCell ref="L1:X1"/>
    <mergeCell ref="A2:K2"/>
    <mergeCell ref="L2:X2"/>
    <mergeCell ref="V4:X4"/>
    <mergeCell ref="X5:X6"/>
    <mergeCell ref="C5:E5"/>
    <mergeCell ref="F5:K5"/>
    <mergeCell ref="A20:B20"/>
    <mergeCell ref="A23:B23"/>
    <mergeCell ref="A85:K85"/>
    <mergeCell ref="A43:B43"/>
    <mergeCell ref="A56:B56"/>
    <mergeCell ref="A46:B46"/>
    <mergeCell ref="A49:B49"/>
    <mergeCell ref="A53:B53"/>
    <mergeCell ref="A62:B62"/>
    <mergeCell ref="A65:B65"/>
  </mergeCells>
  <printOptions horizontalCentered="1"/>
  <pageMargins left="0.7874015748031497" right="0.7874015748031497" top="0.07874015748031496" bottom="0.1968503937007874" header="0" footer="0"/>
  <pageSetup horizontalDpi="300" verticalDpi="300" orientation="portrait" paperSize="9" scale="91" r:id="rId1"/>
  <colBreaks count="1" manualBreakCount="1">
    <brk id="11" max="150" man="1"/>
  </colBreaks>
</worksheet>
</file>

<file path=xl/worksheets/sheet2.xml><?xml version="1.0" encoding="utf-8"?>
<worksheet xmlns="http://schemas.openxmlformats.org/spreadsheetml/2006/main" xmlns:r="http://schemas.openxmlformats.org/officeDocument/2006/relationships">
  <dimension ref="A1:K93"/>
  <sheetViews>
    <sheetView zoomScalePageLayoutView="0" workbookViewId="0" topLeftCell="A1">
      <selection activeCell="A2" sqref="A2:E2"/>
    </sheetView>
  </sheetViews>
  <sheetFormatPr defaultColWidth="9.00390625" defaultRowHeight="12"/>
  <cols>
    <col min="1" max="1" width="26.875" style="0" customWidth="1"/>
    <col min="2" max="2" width="16.375" style="0" bestFit="1" customWidth="1"/>
    <col min="3" max="3" width="18.00390625" style="0" bestFit="1" customWidth="1"/>
    <col min="4" max="4" width="16.375" style="0" bestFit="1" customWidth="1"/>
    <col min="5" max="5" width="18.00390625" style="0" bestFit="1" customWidth="1"/>
    <col min="6" max="6" width="26.875" style="0" customWidth="1"/>
    <col min="7" max="10" width="16.875" style="0" customWidth="1"/>
    <col min="11" max="11" width="10.375" style="0" customWidth="1"/>
  </cols>
  <sheetData>
    <row r="1" spans="1:11" ht="39" customHeight="1">
      <c r="A1" s="384" t="s">
        <v>229</v>
      </c>
      <c r="B1" s="384"/>
      <c r="C1" s="181"/>
      <c r="D1" s="181"/>
      <c r="E1" s="181"/>
      <c r="K1" s="9"/>
    </row>
    <row r="2" spans="1:11" ht="45.75" customHeight="1">
      <c r="A2" s="409" t="s">
        <v>230</v>
      </c>
      <c r="B2" s="409"/>
      <c r="C2" s="409"/>
      <c r="D2" s="409"/>
      <c r="E2" s="409"/>
      <c r="K2" s="11"/>
    </row>
    <row r="3" spans="1:11" ht="16.5" customHeight="1" thickBot="1">
      <c r="A3" s="157" t="s">
        <v>235</v>
      </c>
      <c r="B3" s="1"/>
      <c r="C3" s="1"/>
      <c r="D3" s="1"/>
      <c r="E3" s="1"/>
      <c r="K3" s="10"/>
    </row>
    <row r="4" spans="1:5" s="5" customFormat="1" ht="19.5" customHeight="1">
      <c r="A4" s="203" t="s">
        <v>246</v>
      </c>
      <c r="B4" s="204" t="s">
        <v>247</v>
      </c>
      <c r="C4" s="204" t="s">
        <v>159</v>
      </c>
      <c r="D4" s="204" t="s">
        <v>160</v>
      </c>
      <c r="E4" s="204" t="s">
        <v>161</v>
      </c>
    </row>
    <row r="5" spans="1:5" s="5" customFormat="1" ht="6" customHeight="1">
      <c r="A5" s="206"/>
      <c r="B5" s="207"/>
      <c r="C5" s="207"/>
      <c r="D5" s="207"/>
      <c r="E5" s="207"/>
    </row>
    <row r="6" spans="1:5" s="8" customFormat="1" ht="18" customHeight="1">
      <c r="A6" s="208" t="s">
        <v>9</v>
      </c>
      <c r="B6" s="250">
        <f>B9+B12</f>
        <v>732346</v>
      </c>
      <c r="C6" s="250">
        <f>C9+C12</f>
        <v>1957264</v>
      </c>
      <c r="D6" s="250">
        <f>D9+D12</f>
        <v>938600</v>
      </c>
      <c r="E6" s="250">
        <f>E9+E12</f>
        <v>1018664</v>
      </c>
    </row>
    <row r="7" spans="1:5" s="8" customFormat="1" ht="15" customHeight="1">
      <c r="A7" s="208"/>
      <c r="B7" s="250"/>
      <c r="C7" s="250"/>
      <c r="D7" s="250"/>
      <c r="E7" s="250"/>
    </row>
    <row r="8" spans="1:5" s="5" customFormat="1" ht="10.5" customHeight="1">
      <c r="A8" s="209"/>
      <c r="B8" s="251"/>
      <c r="C8" s="251"/>
      <c r="D8" s="251"/>
      <c r="E8" s="251"/>
    </row>
    <row r="9" spans="1:5" s="8" customFormat="1" ht="18" customHeight="1">
      <c r="A9" s="208" t="s">
        <v>10</v>
      </c>
      <c r="B9" s="250">
        <f>SUM(B15:B19,B21:B25,B27:B30)</f>
        <v>670795</v>
      </c>
      <c r="C9" s="250">
        <f>SUM(C15:C19,C21:C25,C27:C30)</f>
        <v>1773067</v>
      </c>
      <c r="D9" s="250">
        <f>SUM(D15:D19,D21:D25,D27:D30)</f>
        <v>850724</v>
      </c>
      <c r="E9" s="250">
        <f>SUM(E15:E19,E21:E25,E27:E30)</f>
        <v>922343</v>
      </c>
    </row>
    <row r="10" spans="1:5" s="8" customFormat="1" ht="15" customHeight="1">
      <c r="A10" s="208"/>
      <c r="B10" s="250"/>
      <c r="C10" s="250"/>
      <c r="D10" s="250"/>
      <c r="E10" s="250"/>
    </row>
    <row r="11" spans="1:5" s="5" customFormat="1" ht="10.5" customHeight="1">
      <c r="A11" s="209"/>
      <c r="B11" s="251"/>
      <c r="C11" s="251"/>
      <c r="D11" s="251"/>
      <c r="E11" s="251"/>
    </row>
    <row r="12" spans="1:5" s="8" customFormat="1" ht="18" customHeight="1">
      <c r="A12" s="208" t="s">
        <v>11</v>
      </c>
      <c r="B12" s="250">
        <f>SUM(B34:B34,B38:B38,B42:B43,B53:B53,B57:B60,B64:B64,B68:B68,B72:B72,B76:B77,B81:B81,B85:B86,B90)</f>
        <v>61551</v>
      </c>
      <c r="C12" s="250">
        <f>SUM(C34:C34,C38:C38,C42:C43,C53:C53,C57:C60,C64:C64,C68:C68,C72:C72,C76:C77,C81:C81,C85:C86,C90)</f>
        <v>184197</v>
      </c>
      <c r="D12" s="250">
        <f>SUM(D34:D34,D38:D38,D42:D43,D53:D53,D57:D60,D64:D64,D68:D68,D72:D72,D76:D77,D81:D81,D85:D86,D90)</f>
        <v>87876</v>
      </c>
      <c r="E12" s="250">
        <f>SUM(E34:E34,E38:E38,E42:E43,E53:E53,E57:E60,E64:E64,E68:E68,E72:E72,E76:E77,E81:E81,E85:E86,E90)</f>
        <v>96321</v>
      </c>
    </row>
    <row r="13" spans="1:5" s="5" customFormat="1" ht="15" customHeight="1">
      <c r="A13" s="202"/>
      <c r="B13" s="252"/>
      <c r="C13" s="252"/>
      <c r="D13" s="252"/>
      <c r="E13" s="252"/>
    </row>
    <row r="14" spans="1:5" s="5" customFormat="1" ht="15" customHeight="1">
      <c r="A14" s="202"/>
      <c r="B14" s="251"/>
      <c r="C14" s="251"/>
      <c r="D14" s="251"/>
      <c r="E14" s="251"/>
    </row>
    <row r="15" spans="1:5" s="5" customFormat="1" ht="19.5" customHeight="1">
      <c r="A15" s="253" t="s">
        <v>296</v>
      </c>
      <c r="B15" s="251">
        <v>275242</v>
      </c>
      <c r="C15" s="251">
        <v>674746</v>
      </c>
      <c r="D15" s="251">
        <v>324623</v>
      </c>
      <c r="E15" s="251">
        <v>350123</v>
      </c>
    </row>
    <row r="16" spans="1:5" s="5" customFormat="1" ht="19.5" customHeight="1">
      <c r="A16" s="253" t="s">
        <v>297</v>
      </c>
      <c r="B16" s="251">
        <v>173884</v>
      </c>
      <c r="C16" s="251">
        <v>469377</v>
      </c>
      <c r="D16" s="251">
        <v>227334</v>
      </c>
      <c r="E16" s="251">
        <v>242043</v>
      </c>
    </row>
    <row r="17" spans="1:5" s="5" customFormat="1" ht="19.5" customHeight="1">
      <c r="A17" s="253" t="s">
        <v>298</v>
      </c>
      <c r="B17" s="251">
        <v>40171</v>
      </c>
      <c r="C17" s="251">
        <v>110569</v>
      </c>
      <c r="D17" s="251">
        <v>52418</v>
      </c>
      <c r="E17" s="251">
        <v>58151</v>
      </c>
    </row>
    <row r="18" spans="1:5" s="5" customFormat="1" ht="19.5" customHeight="1">
      <c r="A18" s="253" t="s">
        <v>299</v>
      </c>
      <c r="B18" s="251">
        <v>25037</v>
      </c>
      <c r="C18" s="251">
        <v>67047</v>
      </c>
      <c r="D18" s="251">
        <v>32166</v>
      </c>
      <c r="E18" s="251">
        <v>34881</v>
      </c>
    </row>
    <row r="19" spans="1:5" s="5" customFormat="1" ht="19.5" customHeight="1">
      <c r="A19" s="253" t="s">
        <v>300</v>
      </c>
      <c r="B19" s="251">
        <v>20244</v>
      </c>
      <c r="C19" s="251">
        <v>57272</v>
      </c>
      <c r="D19" s="251">
        <v>26918</v>
      </c>
      <c r="E19" s="251">
        <v>30354</v>
      </c>
    </row>
    <row r="20" spans="1:5" s="5" customFormat="1" ht="15" customHeight="1">
      <c r="A20" s="253"/>
      <c r="B20" s="251"/>
      <c r="C20" s="251"/>
      <c r="D20" s="251"/>
      <c r="E20" s="251"/>
    </row>
    <row r="21" spans="1:5" s="5" customFormat="1" ht="19.5" customHeight="1">
      <c r="A21" s="253" t="s">
        <v>301</v>
      </c>
      <c r="B21" s="251">
        <v>14922</v>
      </c>
      <c r="C21" s="251">
        <v>45104</v>
      </c>
      <c r="D21" s="251">
        <v>21485</v>
      </c>
      <c r="E21" s="251">
        <v>23619</v>
      </c>
    </row>
    <row r="22" spans="1:5" s="5" customFormat="1" ht="19.5" customHeight="1">
      <c r="A22" s="253" t="s">
        <v>302</v>
      </c>
      <c r="B22" s="251">
        <v>22740</v>
      </c>
      <c r="C22" s="251">
        <v>66584</v>
      </c>
      <c r="D22" s="251">
        <v>31953</v>
      </c>
      <c r="E22" s="251">
        <v>34631</v>
      </c>
    </row>
    <row r="23" spans="1:5" s="5" customFormat="1" ht="19.5" customHeight="1">
      <c r="A23" s="253" t="s">
        <v>303</v>
      </c>
      <c r="B23" s="251">
        <v>15325</v>
      </c>
      <c r="C23" s="251">
        <v>38799</v>
      </c>
      <c r="D23" s="251">
        <v>18580</v>
      </c>
      <c r="E23" s="251">
        <v>20219</v>
      </c>
    </row>
    <row r="24" spans="1:5" s="5" customFormat="1" ht="19.5" customHeight="1">
      <c r="A24" s="253" t="s">
        <v>304</v>
      </c>
      <c r="B24" s="251">
        <v>12393</v>
      </c>
      <c r="C24" s="251">
        <v>36073</v>
      </c>
      <c r="D24" s="251">
        <v>17048</v>
      </c>
      <c r="E24" s="251">
        <v>19025</v>
      </c>
    </row>
    <row r="25" spans="1:5" s="5" customFormat="1" ht="19.5" customHeight="1">
      <c r="A25" s="253" t="s">
        <v>305</v>
      </c>
      <c r="B25" s="251">
        <v>14335</v>
      </c>
      <c r="C25" s="251">
        <v>40241</v>
      </c>
      <c r="D25" s="251">
        <v>19125</v>
      </c>
      <c r="E25" s="251">
        <v>21116</v>
      </c>
    </row>
    <row r="26" spans="1:5" s="5" customFormat="1" ht="15" customHeight="1">
      <c r="A26" s="254"/>
      <c r="B26" s="251"/>
      <c r="C26" s="251"/>
      <c r="D26" s="251"/>
      <c r="E26" s="251"/>
    </row>
    <row r="27" spans="1:5" s="5" customFormat="1" ht="19.5" customHeight="1">
      <c r="A27" s="253" t="s">
        <v>211</v>
      </c>
      <c r="B27" s="251">
        <v>13363</v>
      </c>
      <c r="C27" s="251">
        <v>39081</v>
      </c>
      <c r="D27" s="251">
        <v>18470</v>
      </c>
      <c r="E27" s="251">
        <v>20611</v>
      </c>
    </row>
    <row r="28" spans="1:5" s="5" customFormat="1" ht="19.5" customHeight="1">
      <c r="A28" s="253" t="s">
        <v>212</v>
      </c>
      <c r="B28" s="251">
        <v>14749</v>
      </c>
      <c r="C28" s="251">
        <v>43913</v>
      </c>
      <c r="D28" s="251">
        <v>20787</v>
      </c>
      <c r="E28" s="251">
        <v>23126</v>
      </c>
    </row>
    <row r="29" spans="1:5" s="5" customFormat="1" ht="19.5" customHeight="1">
      <c r="A29" s="253" t="s">
        <v>213</v>
      </c>
      <c r="B29" s="251">
        <v>16782</v>
      </c>
      <c r="C29" s="251">
        <v>51782</v>
      </c>
      <c r="D29" s="251">
        <v>24496</v>
      </c>
      <c r="E29" s="251">
        <v>27286</v>
      </c>
    </row>
    <row r="30" spans="1:5" s="5" customFormat="1" ht="19.5" customHeight="1">
      <c r="A30" s="253" t="s">
        <v>214</v>
      </c>
      <c r="B30" s="251">
        <v>11608</v>
      </c>
      <c r="C30" s="251">
        <v>32479</v>
      </c>
      <c r="D30" s="251">
        <v>15321</v>
      </c>
      <c r="E30" s="251">
        <v>17158</v>
      </c>
    </row>
    <row r="31" spans="1:5" s="5" customFormat="1" ht="15" customHeight="1">
      <c r="A31" s="254"/>
      <c r="B31" s="251"/>
      <c r="C31" s="251"/>
      <c r="D31" s="251"/>
      <c r="E31" s="251"/>
    </row>
    <row r="32" spans="1:5" s="5" customFormat="1" ht="15" customHeight="1">
      <c r="A32" s="254"/>
      <c r="B32" s="251"/>
      <c r="C32" s="251"/>
      <c r="D32" s="251"/>
      <c r="E32" s="251"/>
    </row>
    <row r="33" spans="1:5" s="5" customFormat="1" ht="19.5" customHeight="1">
      <c r="A33" s="255" t="s">
        <v>248</v>
      </c>
      <c r="B33" s="251">
        <v>2257</v>
      </c>
      <c r="C33" s="251">
        <v>6524</v>
      </c>
      <c r="D33" s="251">
        <v>3065</v>
      </c>
      <c r="E33" s="251">
        <v>3459</v>
      </c>
    </row>
    <row r="34" spans="1:5" s="5" customFormat="1" ht="19.5" customHeight="1">
      <c r="A34" s="253" t="s">
        <v>249</v>
      </c>
      <c r="B34" s="251">
        <v>2257</v>
      </c>
      <c r="C34" s="251">
        <v>6524</v>
      </c>
      <c r="D34" s="251">
        <v>3065</v>
      </c>
      <c r="E34" s="251">
        <v>3459</v>
      </c>
    </row>
    <row r="35" spans="1:5" s="5" customFormat="1" ht="10.5" customHeight="1">
      <c r="A35" s="254"/>
      <c r="B35" s="251"/>
      <c r="C35" s="251"/>
      <c r="D35" s="251"/>
      <c r="E35" s="251"/>
    </row>
    <row r="36" spans="1:5" s="5" customFormat="1" ht="10.5" customHeight="1">
      <c r="A36" s="254"/>
      <c r="B36" s="251"/>
      <c r="C36" s="251"/>
      <c r="D36" s="251"/>
      <c r="E36" s="251"/>
    </row>
    <row r="37" spans="1:5" s="5" customFormat="1" ht="19.5" customHeight="1">
      <c r="A37" s="255" t="s">
        <v>250</v>
      </c>
      <c r="B37" s="251">
        <v>5335</v>
      </c>
      <c r="C37" s="251">
        <v>14902</v>
      </c>
      <c r="D37" s="251">
        <v>7083</v>
      </c>
      <c r="E37" s="251">
        <v>7819</v>
      </c>
    </row>
    <row r="38" spans="1:5" s="5" customFormat="1" ht="19.5" customHeight="1">
      <c r="A38" s="253" t="s">
        <v>251</v>
      </c>
      <c r="B38" s="251">
        <v>5335</v>
      </c>
      <c r="C38" s="251">
        <v>14902</v>
      </c>
      <c r="D38" s="251">
        <v>7083</v>
      </c>
      <c r="E38" s="251">
        <v>7819</v>
      </c>
    </row>
    <row r="39" spans="1:5" s="5" customFormat="1" ht="10.5" customHeight="1">
      <c r="A39" s="253"/>
      <c r="B39" s="251"/>
      <c r="C39" s="251"/>
      <c r="D39" s="251"/>
      <c r="E39" s="251"/>
    </row>
    <row r="40" spans="1:5" s="5" customFormat="1" ht="10.5" customHeight="1">
      <c r="A40" s="253"/>
      <c r="B40" s="251"/>
      <c r="C40" s="251"/>
      <c r="D40" s="251"/>
      <c r="E40" s="251"/>
    </row>
    <row r="41" spans="1:5" s="5" customFormat="1" ht="19.5" customHeight="1">
      <c r="A41" s="255" t="s">
        <v>252</v>
      </c>
      <c r="B41" s="251">
        <v>5468</v>
      </c>
      <c r="C41" s="251">
        <v>16180</v>
      </c>
      <c r="D41" s="251">
        <v>7623</v>
      </c>
      <c r="E41" s="251">
        <v>8557</v>
      </c>
    </row>
    <row r="42" spans="1:5" s="5" customFormat="1" ht="19.5" customHeight="1">
      <c r="A42" s="253" t="s">
        <v>253</v>
      </c>
      <c r="B42" s="251">
        <v>1290</v>
      </c>
      <c r="C42" s="251">
        <v>3931</v>
      </c>
      <c r="D42" s="251">
        <v>1844</v>
      </c>
      <c r="E42" s="251">
        <v>2087</v>
      </c>
    </row>
    <row r="43" spans="1:5" s="5" customFormat="1" ht="19.5" customHeight="1">
      <c r="A43" s="253" t="s">
        <v>254</v>
      </c>
      <c r="B43" s="251">
        <v>4178</v>
      </c>
      <c r="C43" s="251">
        <v>12249</v>
      </c>
      <c r="D43" s="251">
        <v>5779</v>
      </c>
      <c r="E43" s="251">
        <v>6470</v>
      </c>
    </row>
    <row r="44" spans="1:5" s="5" customFormat="1" ht="10.5" customHeight="1" thickBot="1">
      <c r="A44" s="17"/>
      <c r="B44" s="21"/>
      <c r="C44" s="21"/>
      <c r="D44" s="21"/>
      <c r="E44" s="21"/>
    </row>
    <row r="45" spans="1:5" s="5" customFormat="1" ht="18" customHeight="1">
      <c r="A45" s="210" t="s">
        <v>138</v>
      </c>
      <c r="B45" s="6"/>
      <c r="C45" s="6"/>
      <c r="D45" s="6"/>
      <c r="E45" s="6"/>
    </row>
    <row r="46" s="5" customFormat="1" ht="15" customHeight="1">
      <c r="A46" s="210" t="s">
        <v>139</v>
      </c>
    </row>
    <row r="47" spans="1:5" s="5" customFormat="1" ht="39" customHeight="1">
      <c r="A47" s="181"/>
      <c r="B47" s="181"/>
      <c r="C47" s="406" t="s">
        <v>206</v>
      </c>
      <c r="D47" s="406"/>
      <c r="E47" s="406"/>
    </row>
    <row r="48" spans="1:5" s="5" customFormat="1" ht="45.75" customHeight="1">
      <c r="A48" s="211" t="s">
        <v>231</v>
      </c>
      <c r="B48" s="11"/>
      <c r="C48" s="11"/>
      <c r="D48" s="11"/>
      <c r="E48" s="11"/>
    </row>
    <row r="49" spans="1:5" s="5" customFormat="1" ht="12" customHeight="1" thickBot="1">
      <c r="A49" s="1"/>
      <c r="B49" s="1"/>
      <c r="C49" s="1"/>
      <c r="D49" s="1"/>
      <c r="E49" s="1"/>
    </row>
    <row r="50" spans="1:5" s="5" customFormat="1" ht="19.5" customHeight="1">
      <c r="A50" s="203" t="s">
        <v>246</v>
      </c>
      <c r="B50" s="204" t="s">
        <v>247</v>
      </c>
      <c r="C50" s="204" t="s">
        <v>159</v>
      </c>
      <c r="D50" s="204" t="s">
        <v>160</v>
      </c>
      <c r="E50" s="205" t="s">
        <v>161</v>
      </c>
    </row>
    <row r="51" spans="1:5" s="5" customFormat="1" ht="6" customHeight="1">
      <c r="A51" s="19"/>
      <c r="B51" s="20"/>
      <c r="C51" s="20"/>
      <c r="D51" s="20"/>
      <c r="E51" s="20"/>
    </row>
    <row r="52" spans="1:5" s="5" customFormat="1" ht="19.5" customHeight="1">
      <c r="A52" s="255" t="s">
        <v>237</v>
      </c>
      <c r="B52" s="251">
        <v>4023</v>
      </c>
      <c r="C52" s="251">
        <v>11921</v>
      </c>
      <c r="D52" s="251">
        <v>5726</v>
      </c>
      <c r="E52" s="251">
        <v>6195</v>
      </c>
    </row>
    <row r="53" spans="1:5" s="5" customFormat="1" ht="19.5" customHeight="1">
      <c r="A53" s="253" t="s">
        <v>238</v>
      </c>
      <c r="B53" s="251">
        <v>4023</v>
      </c>
      <c r="C53" s="251">
        <v>11921</v>
      </c>
      <c r="D53" s="251">
        <v>5726</v>
      </c>
      <c r="E53" s="251">
        <v>6195</v>
      </c>
    </row>
    <row r="54" spans="1:5" s="5" customFormat="1" ht="15" customHeight="1">
      <c r="A54" s="256"/>
      <c r="B54" s="257"/>
      <c r="C54" s="257"/>
      <c r="D54" s="257"/>
      <c r="E54" s="257"/>
    </row>
    <row r="55" spans="1:5" s="5" customFormat="1" ht="15" customHeight="1">
      <c r="A55" s="256"/>
      <c r="B55" s="257"/>
      <c r="C55" s="257"/>
      <c r="D55" s="257"/>
      <c r="E55" s="257"/>
    </row>
    <row r="56" spans="1:5" s="5" customFormat="1" ht="19.5" customHeight="1">
      <c r="A56" s="255" t="s">
        <v>239</v>
      </c>
      <c r="B56" s="251">
        <v>15870</v>
      </c>
      <c r="C56" s="251">
        <v>48150</v>
      </c>
      <c r="D56" s="251">
        <v>23077</v>
      </c>
      <c r="E56" s="251">
        <v>25073</v>
      </c>
    </row>
    <row r="57" spans="1:5" s="5" customFormat="1" ht="19.5" customHeight="1">
      <c r="A57" s="253" t="s">
        <v>240</v>
      </c>
      <c r="B57" s="251">
        <v>4074</v>
      </c>
      <c r="C57" s="251">
        <v>12341</v>
      </c>
      <c r="D57" s="251">
        <v>5963</v>
      </c>
      <c r="E57" s="251">
        <v>6378</v>
      </c>
    </row>
    <row r="58" spans="1:5" s="5" customFormat="1" ht="19.5" customHeight="1">
      <c r="A58" s="253" t="s">
        <v>241</v>
      </c>
      <c r="B58" s="251">
        <v>6041</v>
      </c>
      <c r="C58" s="251">
        <v>18475</v>
      </c>
      <c r="D58" s="251">
        <v>8884</v>
      </c>
      <c r="E58" s="251">
        <v>9591</v>
      </c>
    </row>
    <row r="59" spans="1:5" s="5" customFormat="1" ht="19.5" customHeight="1">
      <c r="A59" s="253" t="s">
        <v>242</v>
      </c>
      <c r="B59" s="251">
        <v>2131</v>
      </c>
      <c r="C59" s="251">
        <v>6511</v>
      </c>
      <c r="D59" s="251">
        <v>3072</v>
      </c>
      <c r="E59" s="251">
        <v>3439</v>
      </c>
    </row>
    <row r="60" spans="1:5" s="5" customFormat="1" ht="19.5" customHeight="1">
      <c r="A60" s="253" t="s">
        <v>243</v>
      </c>
      <c r="B60" s="251">
        <v>3624</v>
      </c>
      <c r="C60" s="251">
        <v>10823</v>
      </c>
      <c r="D60" s="251">
        <v>5158</v>
      </c>
      <c r="E60" s="251">
        <v>5665</v>
      </c>
    </row>
    <row r="61" spans="1:5" s="5" customFormat="1" ht="11.25" customHeight="1">
      <c r="A61" s="254"/>
      <c r="B61" s="251"/>
      <c r="C61" s="251"/>
      <c r="D61" s="251"/>
      <c r="E61" s="251"/>
    </row>
    <row r="62" spans="1:5" s="5" customFormat="1" ht="13.5">
      <c r="A62" s="254"/>
      <c r="B62" s="251"/>
      <c r="C62" s="251"/>
      <c r="D62" s="251"/>
      <c r="E62" s="251"/>
    </row>
    <row r="63" spans="1:5" s="5" customFormat="1" ht="19.5" customHeight="1">
      <c r="A63" s="255" t="s">
        <v>244</v>
      </c>
      <c r="B63" s="251">
        <v>4910</v>
      </c>
      <c r="C63" s="251">
        <v>15713</v>
      </c>
      <c r="D63" s="251">
        <v>7452</v>
      </c>
      <c r="E63" s="251">
        <v>8261</v>
      </c>
    </row>
    <row r="64" spans="1:5" s="5" customFormat="1" ht="19.5" customHeight="1">
      <c r="A64" s="253" t="s">
        <v>245</v>
      </c>
      <c r="B64" s="251">
        <v>4910</v>
      </c>
      <c r="C64" s="251">
        <v>15713</v>
      </c>
      <c r="D64" s="251">
        <v>7452</v>
      </c>
      <c r="E64" s="251">
        <v>8261</v>
      </c>
    </row>
    <row r="65" spans="1:5" s="5" customFormat="1" ht="15" customHeight="1">
      <c r="A65" s="253"/>
      <c r="B65" s="251"/>
      <c r="C65" s="251"/>
      <c r="D65" s="251"/>
      <c r="E65" s="251"/>
    </row>
    <row r="66" spans="1:5" s="5" customFormat="1" ht="15" customHeight="1">
      <c r="A66" s="253"/>
      <c r="B66" s="251"/>
      <c r="C66" s="251"/>
      <c r="D66" s="251"/>
      <c r="E66" s="251"/>
    </row>
    <row r="67" spans="1:5" s="5" customFormat="1" ht="19.5" customHeight="1">
      <c r="A67" s="255" t="s">
        <v>255</v>
      </c>
      <c r="B67" s="251">
        <v>358</v>
      </c>
      <c r="C67" s="251">
        <v>1019</v>
      </c>
      <c r="D67" s="251">
        <v>481</v>
      </c>
      <c r="E67" s="251">
        <v>538</v>
      </c>
    </row>
    <row r="68" spans="1:5" s="5" customFormat="1" ht="19.5" customHeight="1">
      <c r="A68" s="253" t="s">
        <v>397</v>
      </c>
      <c r="B68" s="251">
        <v>358</v>
      </c>
      <c r="C68" s="251">
        <v>1019</v>
      </c>
      <c r="D68" s="251">
        <v>481</v>
      </c>
      <c r="E68" s="251">
        <v>538</v>
      </c>
    </row>
    <row r="69" spans="1:5" s="5" customFormat="1" ht="15" customHeight="1">
      <c r="A69" s="253"/>
      <c r="B69" s="251"/>
      <c r="C69" s="251"/>
      <c r="D69" s="251"/>
      <c r="E69" s="251"/>
    </row>
    <row r="70" spans="1:5" s="5" customFormat="1" ht="13.5">
      <c r="A70" s="254"/>
      <c r="B70" s="251"/>
      <c r="C70" s="251"/>
      <c r="D70" s="251"/>
      <c r="E70" s="251"/>
    </row>
    <row r="71" spans="1:5" s="5" customFormat="1" ht="19.5" customHeight="1">
      <c r="A71" s="255" t="s">
        <v>306</v>
      </c>
      <c r="B71" s="251">
        <v>4674</v>
      </c>
      <c r="C71" s="251">
        <v>14059</v>
      </c>
      <c r="D71" s="251">
        <v>6646</v>
      </c>
      <c r="E71" s="251">
        <v>7413</v>
      </c>
    </row>
    <row r="72" spans="1:5" s="5" customFormat="1" ht="19.5" customHeight="1">
      <c r="A72" s="253" t="s">
        <v>307</v>
      </c>
      <c r="B72" s="251">
        <v>4674</v>
      </c>
      <c r="C72" s="251">
        <v>14059</v>
      </c>
      <c r="D72" s="251">
        <v>6646</v>
      </c>
      <c r="E72" s="251">
        <v>7413</v>
      </c>
    </row>
    <row r="73" spans="1:5" s="5" customFormat="1" ht="13.5">
      <c r="A73" s="254"/>
      <c r="B73" s="251"/>
      <c r="C73" s="251"/>
      <c r="D73" s="251"/>
      <c r="E73" s="251"/>
    </row>
    <row r="74" spans="1:5" s="5" customFormat="1" ht="13.5">
      <c r="A74" s="254"/>
      <c r="B74" s="251"/>
      <c r="C74" s="251"/>
      <c r="D74" s="251"/>
      <c r="E74" s="251"/>
    </row>
    <row r="75" spans="1:5" s="5" customFormat="1" ht="19.5" customHeight="1">
      <c r="A75" s="255" t="s">
        <v>308</v>
      </c>
      <c r="B75" s="251">
        <v>5854</v>
      </c>
      <c r="C75" s="251">
        <v>17738</v>
      </c>
      <c r="D75" s="251">
        <v>8583</v>
      </c>
      <c r="E75" s="251">
        <v>9155</v>
      </c>
    </row>
    <row r="76" spans="1:5" s="5" customFormat="1" ht="19.5" customHeight="1">
      <c r="A76" s="253" t="s">
        <v>309</v>
      </c>
      <c r="B76" s="251">
        <v>3834</v>
      </c>
      <c r="C76" s="251">
        <v>11263</v>
      </c>
      <c r="D76" s="251">
        <v>5399</v>
      </c>
      <c r="E76" s="251">
        <v>5864</v>
      </c>
    </row>
    <row r="77" spans="1:5" s="5" customFormat="1" ht="19.5" customHeight="1">
      <c r="A77" s="253" t="s">
        <v>310</v>
      </c>
      <c r="B77" s="251">
        <v>2020</v>
      </c>
      <c r="C77" s="251">
        <v>6475</v>
      </c>
      <c r="D77" s="251">
        <v>3184</v>
      </c>
      <c r="E77" s="251">
        <v>3291</v>
      </c>
    </row>
    <row r="78" spans="1:5" s="5" customFormat="1" ht="13.5">
      <c r="A78" s="254"/>
      <c r="B78" s="251"/>
      <c r="C78" s="251"/>
      <c r="D78" s="251"/>
      <c r="E78" s="251"/>
    </row>
    <row r="79" spans="1:5" s="5" customFormat="1" ht="13.5">
      <c r="A79" s="254"/>
      <c r="B79" s="251"/>
      <c r="C79" s="251"/>
      <c r="D79" s="251"/>
      <c r="E79" s="251"/>
    </row>
    <row r="80" spans="1:5" s="5" customFormat="1" ht="19.5" customHeight="1">
      <c r="A80" s="255" t="s">
        <v>311</v>
      </c>
      <c r="B80" s="251">
        <v>586</v>
      </c>
      <c r="C80" s="251">
        <v>1684</v>
      </c>
      <c r="D80" s="251">
        <v>813</v>
      </c>
      <c r="E80" s="251">
        <v>871</v>
      </c>
    </row>
    <row r="81" spans="1:5" s="5" customFormat="1" ht="19.5" customHeight="1">
      <c r="A81" s="253" t="s">
        <v>36</v>
      </c>
      <c r="B81" s="251">
        <v>586</v>
      </c>
      <c r="C81" s="251">
        <v>1684</v>
      </c>
      <c r="D81" s="251">
        <v>813</v>
      </c>
      <c r="E81" s="251">
        <v>871</v>
      </c>
    </row>
    <row r="82" spans="1:5" ht="13.5">
      <c r="A82" s="254"/>
      <c r="B82" s="251"/>
      <c r="C82" s="251"/>
      <c r="D82" s="251"/>
      <c r="E82" s="251"/>
    </row>
    <row r="83" spans="1:5" ht="13.5">
      <c r="A83" s="254"/>
      <c r="B83" s="251"/>
      <c r="C83" s="251"/>
      <c r="D83" s="251"/>
      <c r="E83" s="251"/>
    </row>
    <row r="84" spans="1:5" ht="19.5" customHeight="1">
      <c r="A84" s="255" t="s">
        <v>312</v>
      </c>
      <c r="B84" s="251">
        <v>7656</v>
      </c>
      <c r="C84" s="251">
        <v>22267</v>
      </c>
      <c r="D84" s="251">
        <v>10569</v>
      </c>
      <c r="E84" s="251">
        <v>11698</v>
      </c>
    </row>
    <row r="85" spans="1:5" ht="19.5" customHeight="1">
      <c r="A85" s="253" t="s">
        <v>37</v>
      </c>
      <c r="B85" s="251">
        <v>1992</v>
      </c>
      <c r="C85" s="251">
        <v>5690</v>
      </c>
      <c r="D85" s="251">
        <v>2730</v>
      </c>
      <c r="E85" s="251">
        <v>2960</v>
      </c>
    </row>
    <row r="86" spans="1:5" ht="19.5" customHeight="1">
      <c r="A86" s="253" t="s">
        <v>236</v>
      </c>
      <c r="B86" s="251">
        <v>5664</v>
      </c>
      <c r="C86" s="251">
        <v>16577</v>
      </c>
      <c r="D86" s="251">
        <v>7839</v>
      </c>
      <c r="E86" s="251">
        <v>8738</v>
      </c>
    </row>
    <row r="87" spans="1:5" ht="13.5">
      <c r="A87" s="253"/>
      <c r="B87" s="251"/>
      <c r="C87" s="251"/>
      <c r="D87" s="251"/>
      <c r="E87" s="251"/>
    </row>
    <row r="88" spans="1:5" ht="13.5">
      <c r="A88" s="253"/>
      <c r="B88" s="251"/>
      <c r="C88" s="251"/>
      <c r="D88" s="251"/>
      <c r="E88" s="251"/>
    </row>
    <row r="89" spans="1:5" ht="19.5" customHeight="1">
      <c r="A89" s="255" t="s">
        <v>223</v>
      </c>
      <c r="B89" s="251">
        <v>4560</v>
      </c>
      <c r="C89" s="251">
        <v>14040</v>
      </c>
      <c r="D89" s="251">
        <v>6758</v>
      </c>
      <c r="E89" s="251">
        <v>7282</v>
      </c>
    </row>
    <row r="90" spans="1:5" ht="19.5" customHeight="1">
      <c r="A90" s="253" t="s">
        <v>216</v>
      </c>
      <c r="B90" s="251">
        <v>4560</v>
      </c>
      <c r="C90" s="251">
        <v>14040</v>
      </c>
      <c r="D90" s="251">
        <v>6758</v>
      </c>
      <c r="E90" s="251">
        <v>7282</v>
      </c>
    </row>
    <row r="91" spans="1:5" ht="12" thickBot="1">
      <c r="A91" s="199"/>
      <c r="B91" s="18"/>
      <c r="C91" s="18"/>
      <c r="D91" s="18"/>
      <c r="E91" s="18"/>
    </row>
    <row r="92" spans="1:5" ht="11.25">
      <c r="A92" s="5"/>
      <c r="B92" s="5"/>
      <c r="C92" s="5"/>
      <c r="D92" s="5"/>
      <c r="E92" s="5"/>
    </row>
    <row r="93" spans="1:5" ht="11.25">
      <c r="A93" s="5"/>
      <c r="B93" s="43"/>
      <c r="C93" s="5"/>
      <c r="D93" s="5"/>
      <c r="E93" s="5"/>
    </row>
  </sheetData>
  <sheetProtection/>
  <mergeCells count="3">
    <mergeCell ref="A1:B1"/>
    <mergeCell ref="C47:E47"/>
    <mergeCell ref="A2:E2"/>
  </mergeCells>
  <printOptions/>
  <pageMargins left="1.37" right="0.7874015748031497" top="0.07874015748031496" bottom="0.1968503937007874" header="0" footer="0"/>
  <pageSetup horizontalDpi="300" verticalDpi="300" orientation="portrait" paperSize="9" r:id="rId1"/>
  <rowBreaks count="1" manualBreakCount="1">
    <brk id="46" max="4" man="1"/>
  </rowBreaks>
</worksheet>
</file>

<file path=xl/worksheets/sheet3.xml><?xml version="1.0" encoding="utf-8"?>
<worksheet xmlns="http://schemas.openxmlformats.org/spreadsheetml/2006/main" xmlns:r="http://schemas.openxmlformats.org/officeDocument/2006/relationships">
  <dimension ref="A1:AA74"/>
  <sheetViews>
    <sheetView zoomScalePageLayoutView="0" workbookViewId="0" topLeftCell="A1">
      <selection activeCell="A2" sqref="A2:K2"/>
    </sheetView>
  </sheetViews>
  <sheetFormatPr defaultColWidth="9.00390625" defaultRowHeight="12"/>
  <cols>
    <col min="1" max="1" width="3.50390625" style="0" customWidth="1"/>
    <col min="2" max="2" width="14.375" style="0" customWidth="1"/>
    <col min="3" max="3" width="14.125" style="0" customWidth="1"/>
    <col min="4" max="4" width="10.125" style="63" customWidth="1"/>
    <col min="5" max="20" width="11.375" style="0" customWidth="1"/>
    <col min="21" max="21" width="10.125" style="62" customWidth="1"/>
    <col min="22" max="22" width="14.375" style="64" customWidth="1"/>
    <col min="27" max="27" width="11.00390625" style="0" bestFit="1" customWidth="1"/>
  </cols>
  <sheetData>
    <row r="1" spans="1:22" s="14" customFormat="1" ht="24" customHeight="1">
      <c r="A1" s="258" t="s">
        <v>207</v>
      </c>
      <c r="B1" s="258"/>
      <c r="C1" s="258"/>
      <c r="D1" s="258"/>
      <c r="E1" s="258"/>
      <c r="F1" s="258"/>
      <c r="G1" s="258"/>
      <c r="H1" s="258"/>
      <c r="I1" s="258"/>
      <c r="J1" s="258"/>
      <c r="K1" s="258"/>
      <c r="L1" s="406" t="s">
        <v>208</v>
      </c>
      <c r="M1" s="406"/>
      <c r="N1" s="406"/>
      <c r="O1" s="406"/>
      <c r="P1" s="406"/>
      <c r="Q1" s="406"/>
      <c r="R1" s="406"/>
      <c r="S1" s="406"/>
      <c r="T1" s="406"/>
      <c r="U1" s="406"/>
      <c r="V1" s="406"/>
    </row>
    <row r="2" spans="1:23" ht="30" customHeight="1">
      <c r="A2" s="416" t="s">
        <v>334</v>
      </c>
      <c r="B2" s="416"/>
      <c r="C2" s="416"/>
      <c r="D2" s="416"/>
      <c r="E2" s="416"/>
      <c r="F2" s="416"/>
      <c r="G2" s="416"/>
      <c r="H2" s="416"/>
      <c r="I2" s="416"/>
      <c r="J2" s="416"/>
      <c r="K2" s="416"/>
      <c r="L2" s="310" t="s">
        <v>335</v>
      </c>
      <c r="M2" s="310"/>
      <c r="N2" s="310"/>
      <c r="O2" s="310"/>
      <c r="P2" s="310"/>
      <c r="Q2" s="310"/>
      <c r="R2" s="310"/>
      <c r="S2" s="310"/>
      <c r="T2" s="310"/>
      <c r="U2" s="310"/>
      <c r="V2" s="310"/>
      <c r="W2" s="310"/>
    </row>
    <row r="3" spans="1:2" ht="12" thickBot="1">
      <c r="A3" s="156" t="s">
        <v>336</v>
      </c>
      <c r="B3" s="156"/>
    </row>
    <row r="4" spans="1:22" s="13" customFormat="1" ht="24">
      <c r="A4" s="419" t="s">
        <v>67</v>
      </c>
      <c r="B4" s="420"/>
      <c r="C4" s="259" t="s">
        <v>40</v>
      </c>
      <c r="D4" s="260" t="s">
        <v>41</v>
      </c>
      <c r="E4" s="261" t="s">
        <v>42</v>
      </c>
      <c r="F4" s="261" t="s">
        <v>43</v>
      </c>
      <c r="G4" s="261" t="s">
        <v>44</v>
      </c>
      <c r="H4" s="261" t="s">
        <v>45</v>
      </c>
      <c r="I4" s="261" t="s">
        <v>46</v>
      </c>
      <c r="J4" s="261" t="s">
        <v>47</v>
      </c>
      <c r="K4" s="261" t="s">
        <v>48</v>
      </c>
      <c r="L4" s="261" t="s">
        <v>49</v>
      </c>
      <c r="M4" s="261" t="s">
        <v>50</v>
      </c>
      <c r="N4" s="261" t="s">
        <v>51</v>
      </c>
      <c r="O4" s="261" t="s">
        <v>52</v>
      </c>
      <c r="P4" s="261" t="s">
        <v>53</v>
      </c>
      <c r="Q4" s="261" t="s">
        <v>54</v>
      </c>
      <c r="R4" s="261" t="s">
        <v>55</v>
      </c>
      <c r="S4" s="261" t="s">
        <v>56</v>
      </c>
      <c r="T4" s="261" t="s">
        <v>57</v>
      </c>
      <c r="U4" s="303" t="s">
        <v>341</v>
      </c>
      <c r="V4" s="262" t="s">
        <v>67</v>
      </c>
    </row>
    <row r="5" spans="1:22" s="65" customFormat="1" ht="15" customHeight="1">
      <c r="A5" s="417" t="s">
        <v>342</v>
      </c>
      <c r="B5" s="418"/>
      <c r="C5" s="263">
        <v>1950750</v>
      </c>
      <c r="D5" s="264">
        <v>274.3</v>
      </c>
      <c r="E5" s="263">
        <v>93020</v>
      </c>
      <c r="F5" s="263">
        <v>103743</v>
      </c>
      <c r="G5" s="263">
        <v>119139</v>
      </c>
      <c r="H5" s="263">
        <v>133721</v>
      </c>
      <c r="I5" s="263">
        <v>141873</v>
      </c>
      <c r="J5" s="263">
        <v>117346</v>
      </c>
      <c r="K5" s="263">
        <v>110507</v>
      </c>
      <c r="L5" s="263">
        <v>116030</v>
      </c>
      <c r="M5" s="263">
        <v>131627</v>
      </c>
      <c r="N5" s="263">
        <v>163087</v>
      </c>
      <c r="O5" s="263">
        <v>136868</v>
      </c>
      <c r="P5" s="263">
        <v>118937</v>
      </c>
      <c r="Q5" s="263">
        <v>124243</v>
      </c>
      <c r="R5" s="263">
        <v>112315</v>
      </c>
      <c r="S5" s="263">
        <v>145166</v>
      </c>
      <c r="T5" s="263">
        <v>81832</v>
      </c>
      <c r="U5" s="265">
        <v>1296</v>
      </c>
      <c r="V5" s="375" t="s">
        <v>332</v>
      </c>
    </row>
    <row r="6" spans="1:22" s="65" customFormat="1" ht="12" customHeight="1">
      <c r="A6" s="373"/>
      <c r="B6" s="374"/>
      <c r="C6" s="263"/>
      <c r="D6" s="264"/>
      <c r="E6" s="263"/>
      <c r="F6" s="263"/>
      <c r="G6" s="263"/>
      <c r="H6" s="263"/>
      <c r="I6" s="263"/>
      <c r="J6" s="263"/>
      <c r="K6" s="263"/>
      <c r="L6" s="263"/>
      <c r="M6" s="263"/>
      <c r="N6" s="263"/>
      <c r="O6" s="263"/>
      <c r="P6" s="263"/>
      <c r="Q6" s="263"/>
      <c r="R6" s="263"/>
      <c r="S6" s="263"/>
      <c r="T6" s="263"/>
      <c r="U6" s="265"/>
      <c r="V6" s="375"/>
    </row>
    <row r="7" spans="1:22" s="65" customFormat="1" ht="12" customHeight="1">
      <c r="A7" s="421" t="s">
        <v>545</v>
      </c>
      <c r="B7" s="422"/>
      <c r="C7" s="263">
        <v>1950828</v>
      </c>
      <c r="D7" s="264">
        <v>274.3</v>
      </c>
      <c r="E7" s="263">
        <v>93322</v>
      </c>
      <c r="F7" s="263">
        <v>93905</v>
      </c>
      <c r="G7" s="263">
        <v>104119</v>
      </c>
      <c r="H7" s="263">
        <v>118069</v>
      </c>
      <c r="I7" s="263">
        <v>121924</v>
      </c>
      <c r="J7" s="263">
        <v>140244</v>
      </c>
      <c r="K7" s="263">
        <v>117500</v>
      </c>
      <c r="L7" s="263">
        <v>110698</v>
      </c>
      <c r="M7" s="263">
        <v>115459</v>
      </c>
      <c r="N7" s="263">
        <v>129976</v>
      </c>
      <c r="O7" s="263">
        <v>160238</v>
      </c>
      <c r="P7" s="263">
        <v>134459</v>
      </c>
      <c r="Q7" s="263">
        <v>116555</v>
      </c>
      <c r="R7" s="263">
        <v>118480</v>
      </c>
      <c r="S7" s="263">
        <v>178890</v>
      </c>
      <c r="T7" s="263">
        <v>96288</v>
      </c>
      <c r="U7" s="265">
        <v>702</v>
      </c>
      <c r="V7" s="375" t="s">
        <v>333</v>
      </c>
    </row>
    <row r="8" spans="1:22" s="65" customFormat="1" ht="12" customHeight="1">
      <c r="A8" s="373"/>
      <c r="B8" s="374"/>
      <c r="C8" s="263"/>
      <c r="D8" s="264"/>
      <c r="E8" s="263"/>
      <c r="F8" s="263"/>
      <c r="G8" s="263"/>
      <c r="H8" s="263"/>
      <c r="I8" s="263"/>
      <c r="J8" s="263"/>
      <c r="K8" s="263"/>
      <c r="L8" s="263"/>
      <c r="M8" s="263"/>
      <c r="N8" s="263"/>
      <c r="O8" s="263"/>
      <c r="P8" s="263"/>
      <c r="Q8" s="263"/>
      <c r="R8" s="263"/>
      <c r="S8" s="263"/>
      <c r="T8" s="263"/>
      <c r="U8" s="265"/>
      <c r="V8" s="375"/>
    </row>
    <row r="9" spans="1:22" s="66" customFormat="1" ht="12" customHeight="1">
      <c r="A9" s="412" t="s">
        <v>546</v>
      </c>
      <c r="B9" s="413"/>
      <c r="C9" s="266">
        <f>C11+C13</f>
        <v>1957264</v>
      </c>
      <c r="D9" s="312">
        <v>275.2</v>
      </c>
      <c r="E9" s="266">
        <f aca="true" t="shared" si="0" ref="E9:U9">E11+E13</f>
        <v>87937</v>
      </c>
      <c r="F9" s="266">
        <f t="shared" si="0"/>
        <v>93923</v>
      </c>
      <c r="G9" s="266">
        <f t="shared" si="0"/>
        <v>93883</v>
      </c>
      <c r="H9" s="266">
        <f t="shared" si="0"/>
        <v>104570</v>
      </c>
      <c r="I9" s="266">
        <f t="shared" si="0"/>
        <v>109702</v>
      </c>
      <c r="J9" s="266">
        <f t="shared" si="0"/>
        <v>117947</v>
      </c>
      <c r="K9" s="266">
        <f t="shared" si="0"/>
        <v>140282</v>
      </c>
      <c r="L9" s="266">
        <f t="shared" si="0"/>
        <v>117501</v>
      </c>
      <c r="M9" s="266">
        <f t="shared" si="0"/>
        <v>110791</v>
      </c>
      <c r="N9" s="266">
        <f t="shared" si="0"/>
        <v>114772</v>
      </c>
      <c r="O9" s="266">
        <f t="shared" si="0"/>
        <v>128849</v>
      </c>
      <c r="P9" s="266">
        <f t="shared" si="0"/>
        <v>158662</v>
      </c>
      <c r="Q9" s="266">
        <f t="shared" si="0"/>
        <v>133242</v>
      </c>
      <c r="R9" s="266">
        <f t="shared" si="0"/>
        <v>112886</v>
      </c>
      <c r="S9" s="266">
        <f t="shared" si="0"/>
        <v>205262</v>
      </c>
      <c r="T9" s="266">
        <f t="shared" si="0"/>
        <v>119906</v>
      </c>
      <c r="U9" s="267">
        <f t="shared" si="0"/>
        <v>7149</v>
      </c>
      <c r="V9" s="376" t="s">
        <v>187</v>
      </c>
    </row>
    <row r="10" spans="1:22" s="66" customFormat="1" ht="11.25" customHeight="1">
      <c r="A10" s="292"/>
      <c r="B10" s="268"/>
      <c r="C10" s="269"/>
      <c r="D10" s="313"/>
      <c r="E10" s="269"/>
      <c r="F10" s="269"/>
      <c r="G10" s="269"/>
      <c r="H10" s="269"/>
      <c r="I10" s="269"/>
      <c r="J10" s="269"/>
      <c r="K10" s="269"/>
      <c r="L10" s="269"/>
      <c r="M10" s="269"/>
      <c r="N10" s="269"/>
      <c r="O10" s="269"/>
      <c r="P10" s="269"/>
      <c r="Q10" s="269"/>
      <c r="R10" s="269"/>
      <c r="S10" s="269"/>
      <c r="T10" s="269"/>
      <c r="U10" s="270"/>
      <c r="V10" s="375"/>
    </row>
    <row r="11" spans="1:22" s="66" customFormat="1" ht="12" customHeight="1">
      <c r="A11" s="410" t="s">
        <v>547</v>
      </c>
      <c r="B11" s="411"/>
      <c r="C11" s="266">
        <f>SUM(C16:C31)</f>
        <v>1773067</v>
      </c>
      <c r="D11" s="312">
        <v>328</v>
      </c>
      <c r="E11" s="266">
        <f aca="true" t="shared" si="1" ref="E11:U11">SUM(E16:E31)</f>
        <v>81134</v>
      </c>
      <c r="F11" s="266">
        <f t="shared" si="1"/>
        <v>86019</v>
      </c>
      <c r="G11" s="266">
        <f t="shared" si="1"/>
        <v>85428</v>
      </c>
      <c r="H11" s="266">
        <f t="shared" si="1"/>
        <v>95335</v>
      </c>
      <c r="I11" s="266">
        <f t="shared" si="1"/>
        <v>101874</v>
      </c>
      <c r="J11" s="266">
        <f t="shared" si="1"/>
        <v>108632</v>
      </c>
      <c r="K11" s="266">
        <f t="shared" si="1"/>
        <v>129595</v>
      </c>
      <c r="L11" s="266">
        <f t="shared" si="1"/>
        <v>108313</v>
      </c>
      <c r="M11" s="266">
        <f t="shared" si="1"/>
        <v>101632</v>
      </c>
      <c r="N11" s="266">
        <f t="shared" si="1"/>
        <v>103965</v>
      </c>
      <c r="O11" s="266">
        <f t="shared" si="1"/>
        <v>116509</v>
      </c>
      <c r="P11" s="266">
        <f t="shared" si="1"/>
        <v>143022</v>
      </c>
      <c r="Q11" s="266">
        <f t="shared" si="1"/>
        <v>119932</v>
      </c>
      <c r="R11" s="266">
        <f t="shared" si="1"/>
        <v>100848</v>
      </c>
      <c r="S11" s="266">
        <f t="shared" si="1"/>
        <v>179967</v>
      </c>
      <c r="T11" s="266">
        <f t="shared" si="1"/>
        <v>103855</v>
      </c>
      <c r="U11" s="267">
        <f t="shared" si="1"/>
        <v>7007</v>
      </c>
      <c r="V11" s="376" t="s">
        <v>330</v>
      </c>
    </row>
    <row r="12" spans="1:22" s="66" customFormat="1" ht="12" customHeight="1">
      <c r="A12" s="373"/>
      <c r="B12" s="374"/>
      <c r="C12" s="269"/>
      <c r="D12" s="313"/>
      <c r="E12" s="269"/>
      <c r="F12" s="269"/>
      <c r="G12" s="269"/>
      <c r="H12" s="269"/>
      <c r="I12" s="269"/>
      <c r="J12" s="269"/>
      <c r="K12" s="269"/>
      <c r="L12" s="269"/>
      <c r="M12" s="269"/>
      <c r="N12" s="269"/>
      <c r="O12" s="269"/>
      <c r="P12" s="269"/>
      <c r="Q12" s="269"/>
      <c r="R12" s="269"/>
      <c r="S12" s="269"/>
      <c r="T12" s="269"/>
      <c r="U12" s="270"/>
      <c r="V12" s="375"/>
    </row>
    <row r="13" spans="1:22" s="66" customFormat="1" ht="12" customHeight="1">
      <c r="A13" s="410" t="s">
        <v>548</v>
      </c>
      <c r="B13" s="411"/>
      <c r="C13" s="266">
        <f>SUM(C34:C34,C37:C37,C40:C41,C44:C44,C47:C50,C54:C54,C57:C57,C60:C60,C63:C64,C67:C67,C70:C71,C74:C74)</f>
        <v>184197</v>
      </c>
      <c r="D13" s="312">
        <v>108.3</v>
      </c>
      <c r="E13" s="266">
        <f aca="true" t="shared" si="2" ref="E13:U13">SUM(E34:E34,E37:E37,E40:E41,E44:E44,E47:E50,E54:E54,E57:E57,E60:E60,E63:E64,E67:E67,E70:E71,E74:E74)</f>
        <v>6803</v>
      </c>
      <c r="F13" s="266">
        <f t="shared" si="2"/>
        <v>7904</v>
      </c>
      <c r="G13" s="266">
        <f t="shared" si="2"/>
        <v>8455</v>
      </c>
      <c r="H13" s="266">
        <f t="shared" si="2"/>
        <v>9235</v>
      </c>
      <c r="I13" s="266">
        <f t="shared" si="2"/>
        <v>7828</v>
      </c>
      <c r="J13" s="266">
        <f t="shared" si="2"/>
        <v>9315</v>
      </c>
      <c r="K13" s="266">
        <f t="shared" si="2"/>
        <v>10687</v>
      </c>
      <c r="L13" s="266">
        <f t="shared" si="2"/>
        <v>9188</v>
      </c>
      <c r="M13" s="266">
        <f t="shared" si="2"/>
        <v>9159</v>
      </c>
      <c r="N13" s="266">
        <f t="shared" si="2"/>
        <v>10807</v>
      </c>
      <c r="O13" s="266">
        <f t="shared" si="2"/>
        <v>12340</v>
      </c>
      <c r="P13" s="266">
        <f t="shared" si="2"/>
        <v>15640</v>
      </c>
      <c r="Q13" s="266">
        <f t="shared" si="2"/>
        <v>13310</v>
      </c>
      <c r="R13" s="266">
        <f t="shared" si="2"/>
        <v>12038</v>
      </c>
      <c r="S13" s="266">
        <f t="shared" si="2"/>
        <v>25295</v>
      </c>
      <c r="T13" s="266">
        <f t="shared" si="2"/>
        <v>16051</v>
      </c>
      <c r="U13" s="267">
        <f t="shared" si="2"/>
        <v>142</v>
      </c>
      <c r="V13" s="376" t="s">
        <v>331</v>
      </c>
    </row>
    <row r="14" spans="1:22" s="12" customFormat="1" ht="12" customHeight="1">
      <c r="A14" s="293"/>
      <c r="B14" s="271"/>
      <c r="C14" s="272"/>
      <c r="D14" s="314"/>
      <c r="E14" s="272"/>
      <c r="F14" s="272"/>
      <c r="G14" s="272"/>
      <c r="H14" s="272"/>
      <c r="I14" s="272"/>
      <c r="J14" s="272"/>
      <c r="K14" s="272"/>
      <c r="L14" s="272"/>
      <c r="M14" s="272"/>
      <c r="N14" s="272"/>
      <c r="O14" s="272"/>
      <c r="P14" s="272"/>
      <c r="Q14" s="272"/>
      <c r="R14" s="272"/>
      <c r="S14" s="272"/>
      <c r="T14" s="272"/>
      <c r="U14" s="273"/>
      <c r="V14" s="274"/>
    </row>
    <row r="15" spans="1:22" ht="12" customHeight="1">
      <c r="A15" s="286"/>
      <c r="B15" s="275"/>
      <c r="C15" s="276"/>
      <c r="D15" s="315"/>
      <c r="E15" s="276"/>
      <c r="F15" s="276"/>
      <c r="G15" s="276"/>
      <c r="H15" s="276"/>
      <c r="I15" s="276"/>
      <c r="J15" s="276"/>
      <c r="K15" s="276"/>
      <c r="L15" s="276"/>
      <c r="M15" s="276"/>
      <c r="N15" s="276"/>
      <c r="O15" s="276"/>
      <c r="P15" s="276"/>
      <c r="Q15" s="276"/>
      <c r="R15" s="276"/>
      <c r="S15" s="276"/>
      <c r="T15" s="276"/>
      <c r="U15" s="277"/>
      <c r="V15" s="278"/>
    </row>
    <row r="16" spans="1:27" ht="12.75" customHeight="1">
      <c r="A16" s="294"/>
      <c r="B16" s="279" t="s">
        <v>12</v>
      </c>
      <c r="C16" s="276">
        <f>SUM(E16:U16)</f>
        <v>674746</v>
      </c>
      <c r="D16" s="315" t="s">
        <v>337</v>
      </c>
      <c r="E16" s="276">
        <v>32576</v>
      </c>
      <c r="F16" s="276">
        <v>33227</v>
      </c>
      <c r="G16" s="276">
        <v>32016</v>
      </c>
      <c r="H16" s="276">
        <v>37205</v>
      </c>
      <c r="I16" s="276">
        <v>45504</v>
      </c>
      <c r="J16" s="276">
        <v>45551</v>
      </c>
      <c r="K16" s="276">
        <v>54339</v>
      </c>
      <c r="L16" s="276">
        <v>44960</v>
      </c>
      <c r="M16" s="276">
        <v>41536</v>
      </c>
      <c r="N16" s="276">
        <v>40309</v>
      </c>
      <c r="O16" s="276">
        <v>42487</v>
      </c>
      <c r="P16" s="276">
        <v>52345</v>
      </c>
      <c r="Q16" s="276">
        <v>43117</v>
      </c>
      <c r="R16" s="276">
        <v>34465</v>
      </c>
      <c r="S16" s="276">
        <v>59515</v>
      </c>
      <c r="T16" s="276">
        <v>32410</v>
      </c>
      <c r="U16" s="304">
        <v>3184</v>
      </c>
      <c r="V16" s="306" t="s">
        <v>12</v>
      </c>
      <c r="AA16" s="311"/>
    </row>
    <row r="17" spans="1:22" ht="12.75" customHeight="1">
      <c r="A17" s="294"/>
      <c r="B17" s="279" t="s">
        <v>13</v>
      </c>
      <c r="C17" s="276">
        <f>SUM(E17:U17)</f>
        <v>469377</v>
      </c>
      <c r="D17" s="315" t="s">
        <v>338</v>
      </c>
      <c r="E17" s="276">
        <v>23252</v>
      </c>
      <c r="F17" s="276">
        <v>24495</v>
      </c>
      <c r="G17" s="276">
        <v>22956</v>
      </c>
      <c r="H17" s="276">
        <v>24398</v>
      </c>
      <c r="I17" s="276">
        <v>26891</v>
      </c>
      <c r="J17" s="276">
        <v>30407</v>
      </c>
      <c r="K17" s="276">
        <v>37498</v>
      </c>
      <c r="L17" s="276">
        <v>30659</v>
      </c>
      <c r="M17" s="276">
        <v>26758</v>
      </c>
      <c r="N17" s="276">
        <v>26415</v>
      </c>
      <c r="O17" s="276">
        <v>30616</v>
      </c>
      <c r="P17" s="276">
        <v>38709</v>
      </c>
      <c r="Q17" s="276">
        <v>33421</v>
      </c>
      <c r="R17" s="276">
        <v>26372</v>
      </c>
      <c r="S17" s="276">
        <v>40891</v>
      </c>
      <c r="T17" s="276">
        <v>22041</v>
      </c>
      <c r="U17" s="277">
        <v>3598</v>
      </c>
      <c r="V17" s="306" t="s">
        <v>13</v>
      </c>
    </row>
    <row r="18" spans="1:22" ht="12.75" customHeight="1">
      <c r="A18" s="294"/>
      <c r="B18" s="279" t="s">
        <v>14</v>
      </c>
      <c r="C18" s="276">
        <f>SUM(E18:U18)</f>
        <v>110569</v>
      </c>
      <c r="D18" s="315">
        <v>218.4</v>
      </c>
      <c r="E18" s="276">
        <v>5518</v>
      </c>
      <c r="F18" s="276">
        <v>5437</v>
      </c>
      <c r="G18" s="276">
        <v>5663</v>
      </c>
      <c r="H18" s="276">
        <v>6496</v>
      </c>
      <c r="I18" s="276">
        <v>5347</v>
      </c>
      <c r="J18" s="276">
        <v>6644</v>
      </c>
      <c r="K18" s="276">
        <v>7547</v>
      </c>
      <c r="L18" s="276">
        <v>6540</v>
      </c>
      <c r="M18" s="276">
        <v>6141</v>
      </c>
      <c r="N18" s="276">
        <v>6693</v>
      </c>
      <c r="O18" s="276">
        <v>7372</v>
      </c>
      <c r="P18" s="276">
        <v>8595</v>
      </c>
      <c r="Q18" s="276">
        <v>6673</v>
      </c>
      <c r="R18" s="276">
        <v>6367</v>
      </c>
      <c r="S18" s="276">
        <v>12183</v>
      </c>
      <c r="T18" s="276">
        <v>7350</v>
      </c>
      <c r="U18" s="277">
        <v>3</v>
      </c>
      <c r="V18" s="306" t="s">
        <v>14</v>
      </c>
    </row>
    <row r="19" spans="1:22" ht="12.75" customHeight="1">
      <c r="A19" s="294"/>
      <c r="B19" s="279" t="s">
        <v>15</v>
      </c>
      <c r="C19" s="276">
        <f>SUM(E19:U19)</f>
        <v>67047</v>
      </c>
      <c r="D19" s="315">
        <v>647.1</v>
      </c>
      <c r="E19" s="276">
        <v>2391</v>
      </c>
      <c r="F19" s="276">
        <v>2817</v>
      </c>
      <c r="G19" s="276">
        <v>2978</v>
      </c>
      <c r="H19" s="276">
        <v>3263</v>
      </c>
      <c r="I19" s="276">
        <v>3139</v>
      </c>
      <c r="J19" s="276">
        <v>3580</v>
      </c>
      <c r="K19" s="276">
        <v>4407</v>
      </c>
      <c r="L19" s="276">
        <v>3516</v>
      </c>
      <c r="M19" s="276">
        <v>3495</v>
      </c>
      <c r="N19" s="276">
        <v>3667</v>
      </c>
      <c r="O19" s="276">
        <v>4839</v>
      </c>
      <c r="P19" s="276">
        <v>6399</v>
      </c>
      <c r="Q19" s="276">
        <v>5579</v>
      </c>
      <c r="R19" s="276">
        <v>4515</v>
      </c>
      <c r="S19" s="276">
        <v>7833</v>
      </c>
      <c r="T19" s="276">
        <v>4629</v>
      </c>
      <c r="U19" s="277">
        <v>0</v>
      </c>
      <c r="V19" s="306" t="s">
        <v>15</v>
      </c>
    </row>
    <row r="20" spans="1:22" ht="12.75" customHeight="1">
      <c r="A20" s="294"/>
      <c r="B20" s="279" t="s">
        <v>16</v>
      </c>
      <c r="C20" s="276">
        <f>SUM(E20:U20)</f>
        <v>57272</v>
      </c>
      <c r="D20" s="315">
        <v>421.1</v>
      </c>
      <c r="E20" s="276">
        <v>2051</v>
      </c>
      <c r="F20" s="276">
        <v>2530</v>
      </c>
      <c r="G20" s="276">
        <v>2872</v>
      </c>
      <c r="H20" s="276">
        <v>2888</v>
      </c>
      <c r="I20" s="276">
        <v>2567</v>
      </c>
      <c r="J20" s="276">
        <v>2751</v>
      </c>
      <c r="K20" s="276">
        <v>3272</v>
      </c>
      <c r="L20" s="276">
        <v>3167</v>
      </c>
      <c r="M20" s="276">
        <v>3214</v>
      </c>
      <c r="N20" s="276">
        <v>3389</v>
      </c>
      <c r="O20" s="276">
        <v>3800</v>
      </c>
      <c r="P20" s="276">
        <v>4539</v>
      </c>
      <c r="Q20" s="276">
        <v>4078</v>
      </c>
      <c r="R20" s="276">
        <v>3687</v>
      </c>
      <c r="S20" s="276">
        <v>7436</v>
      </c>
      <c r="T20" s="276">
        <v>5031</v>
      </c>
      <c r="U20" s="277">
        <v>0</v>
      </c>
      <c r="V20" s="306" t="s">
        <v>16</v>
      </c>
    </row>
    <row r="21" spans="1:22" ht="9" customHeight="1">
      <c r="A21" s="295"/>
      <c r="B21" s="280"/>
      <c r="C21" s="276"/>
      <c r="D21" s="315"/>
      <c r="E21" s="276"/>
      <c r="F21" s="276"/>
      <c r="G21" s="276"/>
      <c r="H21" s="276"/>
      <c r="I21" s="276"/>
      <c r="J21" s="276"/>
      <c r="K21" s="276"/>
      <c r="L21" s="276"/>
      <c r="M21" s="276"/>
      <c r="N21" s="276"/>
      <c r="O21" s="276"/>
      <c r="P21" s="276"/>
      <c r="Q21" s="276"/>
      <c r="R21" s="276"/>
      <c r="S21" s="276"/>
      <c r="T21" s="276"/>
      <c r="U21" s="277"/>
      <c r="V21" s="307"/>
    </row>
    <row r="22" spans="1:22" ht="12.75" customHeight="1">
      <c r="A22" s="294"/>
      <c r="B22" s="279" t="s">
        <v>17</v>
      </c>
      <c r="C22" s="276">
        <f>SUM(E22:U22)</f>
        <v>45104</v>
      </c>
      <c r="D22" s="315">
        <v>185.3</v>
      </c>
      <c r="E22" s="276">
        <v>1737</v>
      </c>
      <c r="F22" s="276">
        <v>2052</v>
      </c>
      <c r="G22" s="276">
        <v>2181</v>
      </c>
      <c r="H22" s="276">
        <v>2216</v>
      </c>
      <c r="I22" s="276">
        <v>1649</v>
      </c>
      <c r="J22" s="276">
        <v>2202</v>
      </c>
      <c r="K22" s="276">
        <v>2664</v>
      </c>
      <c r="L22" s="276">
        <v>2445</v>
      </c>
      <c r="M22" s="276">
        <v>2345</v>
      </c>
      <c r="N22" s="276">
        <v>2679</v>
      </c>
      <c r="O22" s="276">
        <v>3151</v>
      </c>
      <c r="P22" s="276">
        <v>3575</v>
      </c>
      <c r="Q22" s="276">
        <v>3247</v>
      </c>
      <c r="R22" s="276">
        <v>2963</v>
      </c>
      <c r="S22" s="276">
        <v>6131</v>
      </c>
      <c r="T22" s="276">
        <v>3867</v>
      </c>
      <c r="U22" s="277">
        <v>0</v>
      </c>
      <c r="V22" s="306" t="s">
        <v>17</v>
      </c>
    </row>
    <row r="23" spans="1:22" ht="12.75" customHeight="1">
      <c r="A23" s="294"/>
      <c r="B23" s="279" t="s">
        <v>18</v>
      </c>
      <c r="C23" s="276">
        <f>SUM(E23:U23)</f>
        <v>66584</v>
      </c>
      <c r="D23" s="315">
        <v>314.1</v>
      </c>
      <c r="E23" s="276">
        <v>3124</v>
      </c>
      <c r="F23" s="276">
        <v>3300</v>
      </c>
      <c r="G23" s="276">
        <v>3349</v>
      </c>
      <c r="H23" s="276">
        <v>3884</v>
      </c>
      <c r="I23" s="276">
        <v>4017</v>
      </c>
      <c r="J23" s="276">
        <v>4197</v>
      </c>
      <c r="K23" s="276">
        <v>4766</v>
      </c>
      <c r="L23" s="276">
        <v>3815</v>
      </c>
      <c r="M23" s="276">
        <v>3723</v>
      </c>
      <c r="N23" s="276">
        <v>4098</v>
      </c>
      <c r="O23" s="276">
        <v>4449</v>
      </c>
      <c r="P23" s="276">
        <v>5663</v>
      </c>
      <c r="Q23" s="276">
        <v>4428</v>
      </c>
      <c r="R23" s="276">
        <v>3542</v>
      </c>
      <c r="S23" s="276">
        <v>6390</v>
      </c>
      <c r="T23" s="276">
        <v>3836</v>
      </c>
      <c r="U23" s="277">
        <v>3</v>
      </c>
      <c r="V23" s="306" t="s">
        <v>18</v>
      </c>
    </row>
    <row r="24" spans="1:22" ht="12.75" customHeight="1">
      <c r="A24" s="294"/>
      <c r="B24" s="279" t="s">
        <v>19</v>
      </c>
      <c r="C24" s="276">
        <f>SUM(E24:U24)</f>
        <v>38799</v>
      </c>
      <c r="D24" s="315">
        <v>70.9</v>
      </c>
      <c r="E24" s="276">
        <v>1166</v>
      </c>
      <c r="F24" s="276">
        <v>1297</v>
      </c>
      <c r="G24" s="276">
        <v>1566</v>
      </c>
      <c r="H24" s="276">
        <v>2758</v>
      </c>
      <c r="I24" s="276">
        <v>3004</v>
      </c>
      <c r="J24" s="276">
        <v>1536</v>
      </c>
      <c r="K24" s="276">
        <v>1620</v>
      </c>
      <c r="L24" s="276">
        <v>1483</v>
      </c>
      <c r="M24" s="276">
        <v>1711</v>
      </c>
      <c r="N24" s="276">
        <v>2103</v>
      </c>
      <c r="O24" s="276">
        <v>2573</v>
      </c>
      <c r="P24" s="276">
        <v>2799</v>
      </c>
      <c r="Q24" s="276">
        <v>2320</v>
      </c>
      <c r="R24" s="276">
        <v>2600</v>
      </c>
      <c r="S24" s="276">
        <v>6131</v>
      </c>
      <c r="T24" s="276">
        <v>4131</v>
      </c>
      <c r="U24" s="277">
        <v>1</v>
      </c>
      <c r="V24" s="306" t="s">
        <v>19</v>
      </c>
    </row>
    <row r="25" spans="1:22" ht="12.75" customHeight="1">
      <c r="A25" s="294"/>
      <c r="B25" s="279" t="s">
        <v>20</v>
      </c>
      <c r="C25" s="276">
        <f>SUM(E25:U25)</f>
        <v>36073</v>
      </c>
      <c r="D25" s="315">
        <v>45.5</v>
      </c>
      <c r="E25" s="276">
        <v>1365</v>
      </c>
      <c r="F25" s="276">
        <v>1432</v>
      </c>
      <c r="G25" s="276">
        <v>1672</v>
      </c>
      <c r="H25" s="276">
        <v>2047</v>
      </c>
      <c r="I25" s="276">
        <v>1329</v>
      </c>
      <c r="J25" s="276">
        <v>1516</v>
      </c>
      <c r="K25" s="276">
        <v>1700</v>
      </c>
      <c r="L25" s="276">
        <v>1465</v>
      </c>
      <c r="M25" s="276">
        <v>1777</v>
      </c>
      <c r="N25" s="276">
        <v>2276</v>
      </c>
      <c r="O25" s="276">
        <v>2585</v>
      </c>
      <c r="P25" s="276">
        <v>2768</v>
      </c>
      <c r="Q25" s="276">
        <v>2282</v>
      </c>
      <c r="R25" s="276">
        <v>2597</v>
      </c>
      <c r="S25" s="276">
        <v>5760</v>
      </c>
      <c r="T25" s="276">
        <v>3502</v>
      </c>
      <c r="U25" s="277">
        <v>0</v>
      </c>
      <c r="V25" s="306" t="s">
        <v>20</v>
      </c>
    </row>
    <row r="26" spans="1:22" ht="12.75" customHeight="1">
      <c r="A26" s="294"/>
      <c r="B26" s="279" t="s">
        <v>21</v>
      </c>
      <c r="C26" s="276">
        <f>SUM(E26:U26)</f>
        <v>40241</v>
      </c>
      <c r="D26" s="315">
        <v>155.8</v>
      </c>
      <c r="E26" s="276">
        <v>1492</v>
      </c>
      <c r="F26" s="276">
        <v>1770</v>
      </c>
      <c r="G26" s="276">
        <v>1949</v>
      </c>
      <c r="H26" s="276">
        <v>1989</v>
      </c>
      <c r="I26" s="276">
        <v>1787</v>
      </c>
      <c r="J26" s="276">
        <v>2031</v>
      </c>
      <c r="K26" s="276">
        <v>2372</v>
      </c>
      <c r="L26" s="276">
        <v>2248</v>
      </c>
      <c r="M26" s="276">
        <v>2191</v>
      </c>
      <c r="N26" s="276">
        <v>2229</v>
      </c>
      <c r="O26" s="276">
        <v>2732</v>
      </c>
      <c r="P26" s="276">
        <v>3415</v>
      </c>
      <c r="Q26" s="276">
        <v>3226</v>
      </c>
      <c r="R26" s="276">
        <v>2902</v>
      </c>
      <c r="S26" s="276">
        <v>5042</v>
      </c>
      <c r="T26" s="276">
        <v>2865</v>
      </c>
      <c r="U26" s="277">
        <v>1</v>
      </c>
      <c r="V26" s="306" t="s">
        <v>21</v>
      </c>
    </row>
    <row r="27" spans="1:22" ht="9" customHeight="1">
      <c r="A27" s="296"/>
      <c r="B27" s="282"/>
      <c r="C27" s="276"/>
      <c r="D27" s="315"/>
      <c r="E27" s="276"/>
      <c r="F27" s="276"/>
      <c r="G27" s="276"/>
      <c r="H27" s="276"/>
      <c r="I27" s="276"/>
      <c r="J27" s="276"/>
      <c r="K27" s="276"/>
      <c r="L27" s="276"/>
      <c r="M27" s="276"/>
      <c r="N27" s="276"/>
      <c r="O27" s="276"/>
      <c r="P27" s="276"/>
      <c r="Q27" s="276"/>
      <c r="R27" s="276"/>
      <c r="S27" s="276"/>
      <c r="T27" s="276"/>
      <c r="U27" s="277"/>
      <c r="V27" s="308"/>
    </row>
    <row r="28" spans="1:22" ht="12.75" customHeight="1">
      <c r="A28" s="296"/>
      <c r="B28" s="279" t="s">
        <v>211</v>
      </c>
      <c r="C28" s="276">
        <f>SUM(E28:U28)</f>
        <v>39081</v>
      </c>
      <c r="D28" s="315">
        <v>311.4</v>
      </c>
      <c r="E28" s="276">
        <v>1535</v>
      </c>
      <c r="F28" s="276">
        <v>1865</v>
      </c>
      <c r="G28" s="276">
        <v>1997</v>
      </c>
      <c r="H28" s="276">
        <v>1886</v>
      </c>
      <c r="I28" s="276">
        <v>1692</v>
      </c>
      <c r="J28" s="276">
        <v>2019</v>
      </c>
      <c r="K28" s="276">
        <v>2566</v>
      </c>
      <c r="L28" s="276">
        <v>2118</v>
      </c>
      <c r="M28" s="276">
        <v>2161</v>
      </c>
      <c r="N28" s="276">
        <v>2336</v>
      </c>
      <c r="O28" s="276">
        <v>2532</v>
      </c>
      <c r="P28" s="276">
        <v>3322</v>
      </c>
      <c r="Q28" s="276">
        <v>2918</v>
      </c>
      <c r="R28" s="276">
        <v>2400</v>
      </c>
      <c r="S28" s="276">
        <v>4664</v>
      </c>
      <c r="T28" s="276">
        <v>2953</v>
      </c>
      <c r="U28" s="277">
        <v>117</v>
      </c>
      <c r="V28" s="306" t="s">
        <v>211</v>
      </c>
    </row>
    <row r="29" spans="1:22" ht="12.75" customHeight="1">
      <c r="A29" s="296"/>
      <c r="B29" s="279" t="s">
        <v>313</v>
      </c>
      <c r="C29" s="276">
        <f>SUM(E29:U29)</f>
        <v>43913</v>
      </c>
      <c r="D29" s="315">
        <v>209.7</v>
      </c>
      <c r="E29" s="276">
        <v>1812</v>
      </c>
      <c r="F29" s="276">
        <v>2216</v>
      </c>
      <c r="G29" s="276">
        <v>2355</v>
      </c>
      <c r="H29" s="276">
        <v>2480</v>
      </c>
      <c r="I29" s="276">
        <v>1991</v>
      </c>
      <c r="J29" s="276">
        <v>2272</v>
      </c>
      <c r="K29" s="276">
        <v>2741</v>
      </c>
      <c r="L29" s="276">
        <v>2291</v>
      </c>
      <c r="M29" s="276">
        <v>2372</v>
      </c>
      <c r="N29" s="276">
        <v>2623</v>
      </c>
      <c r="O29" s="276">
        <v>3201</v>
      </c>
      <c r="P29" s="276">
        <v>4035</v>
      </c>
      <c r="Q29" s="276">
        <v>3284</v>
      </c>
      <c r="R29" s="276">
        <v>2700</v>
      </c>
      <c r="S29" s="276">
        <v>4792</v>
      </c>
      <c r="T29" s="276">
        <v>2732</v>
      </c>
      <c r="U29" s="277">
        <v>16</v>
      </c>
      <c r="V29" s="306" t="s">
        <v>313</v>
      </c>
    </row>
    <row r="30" spans="1:22" ht="12.75" customHeight="1">
      <c r="A30" s="296"/>
      <c r="B30" s="279" t="s">
        <v>314</v>
      </c>
      <c r="C30" s="276">
        <f>SUM(E30:U30)</f>
        <v>51782</v>
      </c>
      <c r="D30" s="315">
        <v>62.5</v>
      </c>
      <c r="E30" s="276">
        <v>2013</v>
      </c>
      <c r="F30" s="276">
        <v>2277</v>
      </c>
      <c r="G30" s="276">
        <v>2379</v>
      </c>
      <c r="H30" s="276">
        <v>2375</v>
      </c>
      <c r="I30" s="276">
        <v>1755</v>
      </c>
      <c r="J30" s="276">
        <v>2394</v>
      </c>
      <c r="K30" s="276">
        <v>2520</v>
      </c>
      <c r="L30" s="276">
        <v>2226</v>
      </c>
      <c r="M30" s="276">
        <v>2656</v>
      </c>
      <c r="N30" s="276">
        <v>3237</v>
      </c>
      <c r="O30" s="276">
        <v>3896</v>
      </c>
      <c r="P30" s="276">
        <v>4214</v>
      </c>
      <c r="Q30" s="276">
        <v>3266</v>
      </c>
      <c r="R30" s="276">
        <v>3525</v>
      </c>
      <c r="S30" s="276">
        <v>7963</v>
      </c>
      <c r="T30" s="276">
        <v>5024</v>
      </c>
      <c r="U30" s="277">
        <v>62</v>
      </c>
      <c r="V30" s="306" t="s">
        <v>314</v>
      </c>
    </row>
    <row r="31" spans="1:22" ht="12.75" customHeight="1">
      <c r="A31" s="296"/>
      <c r="B31" s="279" t="s">
        <v>315</v>
      </c>
      <c r="C31" s="276">
        <f>SUM(E31:U31)</f>
        <v>32479</v>
      </c>
      <c r="D31" s="315">
        <v>75.7</v>
      </c>
      <c r="E31" s="276">
        <v>1102</v>
      </c>
      <c r="F31" s="276">
        <v>1304</v>
      </c>
      <c r="G31" s="276">
        <v>1495</v>
      </c>
      <c r="H31" s="276">
        <v>1450</v>
      </c>
      <c r="I31" s="276">
        <v>1202</v>
      </c>
      <c r="J31" s="276">
        <v>1532</v>
      </c>
      <c r="K31" s="276">
        <v>1583</v>
      </c>
      <c r="L31" s="276">
        <v>1380</v>
      </c>
      <c r="M31" s="276">
        <v>1552</v>
      </c>
      <c r="N31" s="276">
        <v>1911</v>
      </c>
      <c r="O31" s="276">
        <v>2276</v>
      </c>
      <c r="P31" s="276">
        <v>2644</v>
      </c>
      <c r="Q31" s="276">
        <v>2093</v>
      </c>
      <c r="R31" s="276">
        <v>2213</v>
      </c>
      <c r="S31" s="276">
        <v>5236</v>
      </c>
      <c r="T31" s="276">
        <v>3484</v>
      </c>
      <c r="U31" s="277">
        <v>22</v>
      </c>
      <c r="V31" s="306" t="s">
        <v>315</v>
      </c>
    </row>
    <row r="32" spans="1:22" ht="12" customHeight="1">
      <c r="A32" s="296"/>
      <c r="B32" s="282"/>
      <c r="C32" s="276"/>
      <c r="D32" s="315"/>
      <c r="E32" s="276"/>
      <c r="F32" s="276"/>
      <c r="G32" s="276"/>
      <c r="H32" s="276"/>
      <c r="I32" s="276"/>
      <c r="J32" s="276"/>
      <c r="K32" s="276"/>
      <c r="L32" s="276"/>
      <c r="M32" s="276"/>
      <c r="N32" s="276"/>
      <c r="O32" s="276"/>
      <c r="P32" s="276"/>
      <c r="Q32" s="276"/>
      <c r="R32" s="276"/>
      <c r="S32" s="276"/>
      <c r="T32" s="276"/>
      <c r="U32" s="277"/>
      <c r="V32" s="281"/>
    </row>
    <row r="33" spans="1:22" s="166" customFormat="1" ht="15" customHeight="1">
      <c r="A33" s="414" t="s">
        <v>318</v>
      </c>
      <c r="B33" s="415"/>
      <c r="C33" s="213">
        <v>6524</v>
      </c>
      <c r="D33" s="322">
        <v>72.9</v>
      </c>
      <c r="E33" s="213">
        <v>179</v>
      </c>
      <c r="F33" s="213">
        <v>239</v>
      </c>
      <c r="G33" s="213">
        <v>287</v>
      </c>
      <c r="H33" s="213">
        <v>347</v>
      </c>
      <c r="I33" s="213">
        <v>258</v>
      </c>
      <c r="J33" s="213">
        <v>247</v>
      </c>
      <c r="K33" s="213">
        <v>284</v>
      </c>
      <c r="L33" s="213">
        <v>257</v>
      </c>
      <c r="M33" s="213">
        <v>374</v>
      </c>
      <c r="N33" s="213">
        <v>376</v>
      </c>
      <c r="O33" s="213">
        <v>410</v>
      </c>
      <c r="P33" s="213">
        <v>553</v>
      </c>
      <c r="Q33" s="213">
        <v>497</v>
      </c>
      <c r="R33" s="213">
        <v>446</v>
      </c>
      <c r="S33" s="213">
        <v>1105</v>
      </c>
      <c r="T33" s="213">
        <v>665</v>
      </c>
      <c r="U33" s="323">
        <v>0</v>
      </c>
      <c r="V33" s="324"/>
    </row>
    <row r="34" spans="1:22" ht="12" customHeight="1">
      <c r="A34" s="294"/>
      <c r="B34" s="279" t="s">
        <v>22</v>
      </c>
      <c r="C34" s="276">
        <f>SUM(E34:U34)</f>
        <v>6524</v>
      </c>
      <c r="D34" s="315">
        <v>72.9</v>
      </c>
      <c r="E34" s="276">
        <v>179</v>
      </c>
      <c r="F34" s="276">
        <v>239</v>
      </c>
      <c r="G34" s="276">
        <v>287</v>
      </c>
      <c r="H34" s="276">
        <v>347</v>
      </c>
      <c r="I34" s="276">
        <v>258</v>
      </c>
      <c r="J34" s="276">
        <v>247</v>
      </c>
      <c r="K34" s="276">
        <v>284</v>
      </c>
      <c r="L34" s="276">
        <v>257</v>
      </c>
      <c r="M34" s="276">
        <v>374</v>
      </c>
      <c r="N34" s="276">
        <v>376</v>
      </c>
      <c r="O34" s="276">
        <v>410</v>
      </c>
      <c r="P34" s="276">
        <v>553</v>
      </c>
      <c r="Q34" s="276">
        <v>497</v>
      </c>
      <c r="R34" s="276">
        <v>446</v>
      </c>
      <c r="S34" s="276">
        <v>1105</v>
      </c>
      <c r="T34" s="276">
        <v>665</v>
      </c>
      <c r="U34" s="277">
        <v>0</v>
      </c>
      <c r="V34" s="306" t="s">
        <v>22</v>
      </c>
    </row>
    <row r="35" spans="1:22" ht="12" customHeight="1">
      <c r="A35" s="296"/>
      <c r="B35" s="282"/>
      <c r="C35" s="276"/>
      <c r="D35" s="315"/>
      <c r="E35" s="276"/>
      <c r="F35" s="276"/>
      <c r="G35" s="276"/>
      <c r="H35" s="276"/>
      <c r="I35" s="276"/>
      <c r="J35" s="276"/>
      <c r="K35" s="276"/>
      <c r="L35" s="276"/>
      <c r="M35" s="276"/>
      <c r="N35" s="276"/>
      <c r="O35" s="276"/>
      <c r="P35" s="276"/>
      <c r="Q35" s="276"/>
      <c r="R35" s="276"/>
      <c r="S35" s="276"/>
      <c r="T35" s="276"/>
      <c r="U35" s="277"/>
      <c r="V35" s="281"/>
    </row>
    <row r="36" spans="1:22" s="166" customFormat="1" ht="15" customHeight="1">
      <c r="A36" s="320" t="s">
        <v>319</v>
      </c>
      <c r="B36" s="325"/>
      <c r="C36" s="213">
        <v>14902</v>
      </c>
      <c r="D36" s="322">
        <v>356.7</v>
      </c>
      <c r="E36" s="213">
        <v>627</v>
      </c>
      <c r="F36" s="213">
        <v>705</v>
      </c>
      <c r="G36" s="213">
        <v>675</v>
      </c>
      <c r="H36" s="213">
        <v>745</v>
      </c>
      <c r="I36" s="213">
        <v>709</v>
      </c>
      <c r="J36" s="213">
        <v>967</v>
      </c>
      <c r="K36" s="213">
        <v>1052</v>
      </c>
      <c r="L36" s="213">
        <v>836</v>
      </c>
      <c r="M36" s="213">
        <v>813</v>
      </c>
      <c r="N36" s="213">
        <v>860</v>
      </c>
      <c r="O36" s="213">
        <v>931</v>
      </c>
      <c r="P36" s="213">
        <v>1229</v>
      </c>
      <c r="Q36" s="213">
        <v>1097</v>
      </c>
      <c r="R36" s="213">
        <v>911</v>
      </c>
      <c r="S36" s="213">
        <v>1693</v>
      </c>
      <c r="T36" s="213">
        <v>1052</v>
      </c>
      <c r="U36" s="323">
        <v>0</v>
      </c>
      <c r="V36" s="324"/>
    </row>
    <row r="37" spans="1:22" ht="12" customHeight="1">
      <c r="A37" s="294"/>
      <c r="B37" s="279" t="s">
        <v>23</v>
      </c>
      <c r="C37" s="276">
        <f>SUM(E37:U37)</f>
        <v>14902</v>
      </c>
      <c r="D37" s="315">
        <v>356.7</v>
      </c>
      <c r="E37" s="276">
        <v>627</v>
      </c>
      <c r="F37" s="276">
        <v>705</v>
      </c>
      <c r="G37" s="276">
        <v>675</v>
      </c>
      <c r="H37" s="276">
        <v>745</v>
      </c>
      <c r="I37" s="276">
        <v>709</v>
      </c>
      <c r="J37" s="276">
        <v>967</v>
      </c>
      <c r="K37" s="276">
        <v>1052</v>
      </c>
      <c r="L37" s="276">
        <v>836</v>
      </c>
      <c r="M37" s="276">
        <v>813</v>
      </c>
      <c r="N37" s="276">
        <v>860</v>
      </c>
      <c r="O37" s="276">
        <v>931</v>
      </c>
      <c r="P37" s="276">
        <v>1229</v>
      </c>
      <c r="Q37" s="276">
        <v>1097</v>
      </c>
      <c r="R37" s="276">
        <v>911</v>
      </c>
      <c r="S37" s="276">
        <v>1693</v>
      </c>
      <c r="T37" s="276">
        <v>1052</v>
      </c>
      <c r="U37" s="277">
        <v>0</v>
      </c>
      <c r="V37" s="306" t="s">
        <v>23</v>
      </c>
    </row>
    <row r="38" spans="1:22" ht="12" customHeight="1">
      <c r="A38" s="296"/>
      <c r="B38" s="282"/>
      <c r="C38" s="276"/>
      <c r="D38" s="315"/>
      <c r="E38" s="276"/>
      <c r="F38" s="276"/>
      <c r="G38" s="276"/>
      <c r="H38" s="276"/>
      <c r="I38" s="276"/>
      <c r="J38" s="276"/>
      <c r="K38" s="276"/>
      <c r="L38" s="276"/>
      <c r="M38" s="276"/>
      <c r="N38" s="276"/>
      <c r="O38" s="276"/>
      <c r="P38" s="276"/>
      <c r="Q38" s="276"/>
      <c r="R38" s="276"/>
      <c r="S38" s="276"/>
      <c r="T38" s="276"/>
      <c r="U38" s="277"/>
      <c r="V38" s="281"/>
    </row>
    <row r="39" spans="1:22" s="166" customFormat="1" ht="15" customHeight="1">
      <c r="A39" s="320" t="s">
        <v>320</v>
      </c>
      <c r="B39" s="325"/>
      <c r="C39" s="213">
        <f>SUM(C40:C41)</f>
        <v>16180</v>
      </c>
      <c r="D39" s="322">
        <v>112.2</v>
      </c>
      <c r="E39" s="213">
        <f aca="true" t="shared" si="3" ref="E39:U39">SUM(E40:E41)</f>
        <v>589</v>
      </c>
      <c r="F39" s="213">
        <f t="shared" si="3"/>
        <v>652</v>
      </c>
      <c r="G39" s="213">
        <f t="shared" si="3"/>
        <v>699</v>
      </c>
      <c r="H39" s="213">
        <f t="shared" si="3"/>
        <v>691</v>
      </c>
      <c r="I39" s="213">
        <f t="shared" si="3"/>
        <v>684</v>
      </c>
      <c r="J39" s="213">
        <f t="shared" si="3"/>
        <v>792</v>
      </c>
      <c r="K39" s="213">
        <f t="shared" si="3"/>
        <v>938</v>
      </c>
      <c r="L39" s="213">
        <f t="shared" si="3"/>
        <v>833</v>
      </c>
      <c r="M39" s="213">
        <f t="shared" si="3"/>
        <v>789</v>
      </c>
      <c r="N39" s="213">
        <f t="shared" si="3"/>
        <v>865</v>
      </c>
      <c r="O39" s="213">
        <f t="shared" si="3"/>
        <v>1072</v>
      </c>
      <c r="P39" s="213">
        <f t="shared" si="3"/>
        <v>1489</v>
      </c>
      <c r="Q39" s="213">
        <f t="shared" si="3"/>
        <v>1266</v>
      </c>
      <c r="R39" s="213">
        <f t="shared" si="3"/>
        <v>1142</v>
      </c>
      <c r="S39" s="213">
        <f t="shared" si="3"/>
        <v>2129</v>
      </c>
      <c r="T39" s="213">
        <f t="shared" si="3"/>
        <v>1550</v>
      </c>
      <c r="U39" s="323">
        <f t="shared" si="3"/>
        <v>0</v>
      </c>
      <c r="V39" s="324"/>
    </row>
    <row r="40" spans="1:22" ht="12" customHeight="1">
      <c r="A40" s="294"/>
      <c r="B40" s="279" t="s">
        <v>24</v>
      </c>
      <c r="C40" s="276">
        <f>SUM(E40:U40)</f>
        <v>3931</v>
      </c>
      <c r="D40" s="315">
        <v>65.1</v>
      </c>
      <c r="E40" s="276">
        <v>112</v>
      </c>
      <c r="F40" s="276">
        <v>128</v>
      </c>
      <c r="G40" s="276">
        <v>179</v>
      </c>
      <c r="H40" s="276">
        <v>176</v>
      </c>
      <c r="I40" s="276">
        <v>159</v>
      </c>
      <c r="J40" s="276">
        <v>172</v>
      </c>
      <c r="K40" s="276">
        <v>180</v>
      </c>
      <c r="L40" s="276">
        <v>166</v>
      </c>
      <c r="M40" s="276">
        <v>188</v>
      </c>
      <c r="N40" s="276">
        <v>243</v>
      </c>
      <c r="O40" s="276">
        <v>264</v>
      </c>
      <c r="P40" s="276">
        <v>340</v>
      </c>
      <c r="Q40" s="276">
        <v>263</v>
      </c>
      <c r="R40" s="276">
        <v>294</v>
      </c>
      <c r="S40" s="276">
        <v>591</v>
      </c>
      <c r="T40" s="276">
        <v>476</v>
      </c>
      <c r="U40" s="277">
        <v>0</v>
      </c>
      <c r="V40" s="306" t="s">
        <v>24</v>
      </c>
    </row>
    <row r="41" spans="1:22" ht="12" customHeight="1">
      <c r="A41" s="294"/>
      <c r="B41" s="279" t="s">
        <v>25</v>
      </c>
      <c r="C41" s="276">
        <f>SUM(E41:U41)</f>
        <v>12249</v>
      </c>
      <c r="D41" s="315">
        <v>146</v>
      </c>
      <c r="E41" s="276">
        <v>477</v>
      </c>
      <c r="F41" s="276">
        <v>524</v>
      </c>
      <c r="G41" s="276">
        <v>520</v>
      </c>
      <c r="H41" s="276">
        <v>515</v>
      </c>
      <c r="I41" s="276">
        <v>525</v>
      </c>
      <c r="J41" s="276">
        <v>620</v>
      </c>
      <c r="K41" s="276">
        <v>758</v>
      </c>
      <c r="L41" s="276">
        <v>667</v>
      </c>
      <c r="M41" s="276">
        <v>601</v>
      </c>
      <c r="N41" s="276">
        <v>622</v>
      </c>
      <c r="O41" s="276">
        <v>808</v>
      </c>
      <c r="P41" s="276">
        <v>1149</v>
      </c>
      <c r="Q41" s="276">
        <v>1003</v>
      </c>
      <c r="R41" s="276">
        <v>848</v>
      </c>
      <c r="S41" s="276">
        <v>1538</v>
      </c>
      <c r="T41" s="276">
        <v>1074</v>
      </c>
      <c r="U41" s="277">
        <v>0</v>
      </c>
      <c r="V41" s="306" t="s">
        <v>25</v>
      </c>
    </row>
    <row r="42" spans="1:22" ht="12" customHeight="1">
      <c r="A42" s="296"/>
      <c r="B42" s="282"/>
      <c r="C42" s="276"/>
      <c r="D42" s="315"/>
      <c r="E42" s="276"/>
      <c r="F42" s="276"/>
      <c r="G42" s="276"/>
      <c r="H42" s="276"/>
      <c r="I42" s="276"/>
      <c r="J42" s="276"/>
      <c r="K42" s="276"/>
      <c r="L42" s="276"/>
      <c r="M42" s="276"/>
      <c r="N42" s="276"/>
      <c r="O42" s="276"/>
      <c r="P42" s="276"/>
      <c r="Q42" s="276"/>
      <c r="R42" s="276"/>
      <c r="S42" s="276"/>
      <c r="T42" s="276"/>
      <c r="U42" s="277"/>
      <c r="V42" s="281"/>
    </row>
    <row r="43" spans="1:22" s="166" customFormat="1" ht="15" customHeight="1">
      <c r="A43" s="320" t="s">
        <v>321</v>
      </c>
      <c r="B43" s="325"/>
      <c r="C43" s="213">
        <v>11921</v>
      </c>
      <c r="D43" s="322" t="s">
        <v>339</v>
      </c>
      <c r="E43" s="213">
        <v>603</v>
      </c>
      <c r="F43" s="213">
        <v>640</v>
      </c>
      <c r="G43" s="213">
        <v>517</v>
      </c>
      <c r="H43" s="213">
        <v>582</v>
      </c>
      <c r="I43" s="213">
        <v>585</v>
      </c>
      <c r="J43" s="213">
        <v>795</v>
      </c>
      <c r="K43" s="213">
        <v>1003</v>
      </c>
      <c r="L43" s="213">
        <v>747</v>
      </c>
      <c r="M43" s="213">
        <v>605</v>
      </c>
      <c r="N43" s="213">
        <v>659</v>
      </c>
      <c r="O43" s="213">
        <v>773</v>
      </c>
      <c r="P43" s="213">
        <v>1089</v>
      </c>
      <c r="Q43" s="213">
        <v>906</v>
      </c>
      <c r="R43" s="213">
        <v>675</v>
      </c>
      <c r="S43" s="213">
        <v>1152</v>
      </c>
      <c r="T43" s="213">
        <v>590</v>
      </c>
      <c r="U43" s="323">
        <v>0</v>
      </c>
      <c r="V43" s="324"/>
    </row>
    <row r="44" spans="1:22" ht="12" customHeight="1">
      <c r="A44" s="294"/>
      <c r="B44" s="279" t="s">
        <v>26</v>
      </c>
      <c r="C44" s="276">
        <f>SUM(E44:U44)</f>
        <v>11921</v>
      </c>
      <c r="D44" s="315" t="s">
        <v>340</v>
      </c>
      <c r="E44" s="276">
        <v>603</v>
      </c>
      <c r="F44" s="276">
        <v>640</v>
      </c>
      <c r="G44" s="276">
        <v>517</v>
      </c>
      <c r="H44" s="276">
        <v>582</v>
      </c>
      <c r="I44" s="276">
        <v>585</v>
      </c>
      <c r="J44" s="276">
        <v>795</v>
      </c>
      <c r="K44" s="276">
        <v>1003</v>
      </c>
      <c r="L44" s="276">
        <v>747</v>
      </c>
      <c r="M44" s="276">
        <v>605</v>
      </c>
      <c r="N44" s="276">
        <v>659</v>
      </c>
      <c r="O44" s="276">
        <v>773</v>
      </c>
      <c r="P44" s="276">
        <v>1089</v>
      </c>
      <c r="Q44" s="276">
        <v>906</v>
      </c>
      <c r="R44" s="276">
        <v>675</v>
      </c>
      <c r="S44" s="276">
        <v>1152</v>
      </c>
      <c r="T44" s="276">
        <v>590</v>
      </c>
      <c r="U44" s="277">
        <v>0</v>
      </c>
      <c r="V44" s="306" t="s">
        <v>26</v>
      </c>
    </row>
    <row r="45" spans="1:22" ht="12" customHeight="1">
      <c r="A45" s="296"/>
      <c r="B45" s="282"/>
      <c r="C45" s="276"/>
      <c r="D45" s="315"/>
      <c r="E45" s="276"/>
      <c r="F45" s="276"/>
      <c r="G45" s="276"/>
      <c r="H45" s="276"/>
      <c r="I45" s="276"/>
      <c r="J45" s="276"/>
      <c r="K45" s="276"/>
      <c r="L45" s="276"/>
      <c r="M45" s="276"/>
      <c r="N45" s="276"/>
      <c r="O45" s="276"/>
      <c r="P45" s="276"/>
      <c r="Q45" s="276"/>
      <c r="R45" s="276"/>
      <c r="S45" s="276"/>
      <c r="T45" s="276"/>
      <c r="U45" s="277"/>
      <c r="V45" s="278"/>
    </row>
    <row r="46" spans="1:22" s="166" customFormat="1" ht="15" customHeight="1">
      <c r="A46" s="326" t="s">
        <v>322</v>
      </c>
      <c r="B46" s="325"/>
      <c r="C46" s="213">
        <f>SUM(C47:C50)</f>
        <v>48150</v>
      </c>
      <c r="D46" s="322">
        <v>611.9</v>
      </c>
      <c r="E46" s="213">
        <f aca="true" t="shared" si="4" ref="E46:U46">SUM(E47:E50)</f>
        <v>1795</v>
      </c>
      <c r="F46" s="213">
        <f t="shared" si="4"/>
        <v>2168</v>
      </c>
      <c r="G46" s="213">
        <f t="shared" si="4"/>
        <v>2280</v>
      </c>
      <c r="H46" s="213">
        <f t="shared" si="4"/>
        <v>2477</v>
      </c>
      <c r="I46" s="213">
        <f t="shared" si="4"/>
        <v>2263</v>
      </c>
      <c r="J46" s="213">
        <f t="shared" si="4"/>
        <v>2500</v>
      </c>
      <c r="K46" s="213">
        <f t="shared" si="4"/>
        <v>3078</v>
      </c>
      <c r="L46" s="213">
        <f t="shared" si="4"/>
        <v>2706</v>
      </c>
      <c r="M46" s="213">
        <f t="shared" si="4"/>
        <v>2521</v>
      </c>
      <c r="N46" s="213">
        <f t="shared" si="4"/>
        <v>2757</v>
      </c>
      <c r="O46" s="213">
        <f t="shared" si="4"/>
        <v>3141</v>
      </c>
      <c r="P46" s="213">
        <f t="shared" si="4"/>
        <v>4284</v>
      </c>
      <c r="Q46" s="213">
        <f t="shared" si="4"/>
        <v>3875</v>
      </c>
      <c r="R46" s="213">
        <f t="shared" si="4"/>
        <v>3160</v>
      </c>
      <c r="S46" s="213">
        <f t="shared" si="4"/>
        <v>5655</v>
      </c>
      <c r="T46" s="213">
        <f t="shared" si="4"/>
        <v>3457</v>
      </c>
      <c r="U46" s="323">
        <f t="shared" si="4"/>
        <v>33</v>
      </c>
      <c r="V46" s="327"/>
    </row>
    <row r="47" spans="1:22" ht="12" customHeight="1">
      <c r="A47" s="294"/>
      <c r="B47" s="279" t="s">
        <v>27</v>
      </c>
      <c r="C47" s="276">
        <f>SUM(E47:U47)</f>
        <v>12341</v>
      </c>
      <c r="D47" s="315">
        <v>587.4</v>
      </c>
      <c r="E47" s="276">
        <v>502</v>
      </c>
      <c r="F47" s="276">
        <v>562</v>
      </c>
      <c r="G47" s="276">
        <v>540</v>
      </c>
      <c r="H47" s="276">
        <v>546</v>
      </c>
      <c r="I47" s="276">
        <v>530</v>
      </c>
      <c r="J47" s="276">
        <v>739</v>
      </c>
      <c r="K47" s="276">
        <v>819</v>
      </c>
      <c r="L47" s="276">
        <v>736</v>
      </c>
      <c r="M47" s="276">
        <v>668</v>
      </c>
      <c r="N47" s="276">
        <v>630</v>
      </c>
      <c r="O47" s="276">
        <v>742</v>
      </c>
      <c r="P47" s="276">
        <v>1054</v>
      </c>
      <c r="Q47" s="276">
        <v>989</v>
      </c>
      <c r="R47" s="276">
        <v>875</v>
      </c>
      <c r="S47" s="276">
        <v>1493</v>
      </c>
      <c r="T47" s="276">
        <v>911</v>
      </c>
      <c r="U47" s="277">
        <v>5</v>
      </c>
      <c r="V47" s="306" t="s">
        <v>27</v>
      </c>
    </row>
    <row r="48" spans="1:22" ht="12" customHeight="1">
      <c r="A48" s="294"/>
      <c r="B48" s="279" t="s">
        <v>28</v>
      </c>
      <c r="C48" s="276">
        <f>SUM(E48:U48)</f>
        <v>18475</v>
      </c>
      <c r="D48" s="315">
        <v>507</v>
      </c>
      <c r="E48" s="276">
        <v>657</v>
      </c>
      <c r="F48" s="276">
        <v>803</v>
      </c>
      <c r="G48" s="276">
        <v>866</v>
      </c>
      <c r="H48" s="276">
        <v>953</v>
      </c>
      <c r="I48" s="276">
        <v>903</v>
      </c>
      <c r="J48" s="276">
        <v>941</v>
      </c>
      <c r="K48" s="276">
        <v>1142</v>
      </c>
      <c r="L48" s="276">
        <v>984</v>
      </c>
      <c r="M48" s="276">
        <v>940</v>
      </c>
      <c r="N48" s="276">
        <v>1038</v>
      </c>
      <c r="O48" s="276">
        <v>1300</v>
      </c>
      <c r="P48" s="276">
        <v>1809</v>
      </c>
      <c r="Q48" s="276">
        <v>1585</v>
      </c>
      <c r="R48" s="276">
        <v>1197</v>
      </c>
      <c r="S48" s="276">
        <v>2065</v>
      </c>
      <c r="T48" s="276">
        <v>1277</v>
      </c>
      <c r="U48" s="277">
        <v>15</v>
      </c>
      <c r="V48" s="306" t="s">
        <v>28</v>
      </c>
    </row>
    <row r="49" spans="1:22" ht="12" customHeight="1">
      <c r="A49" s="294"/>
      <c r="B49" s="279" t="s">
        <v>29</v>
      </c>
      <c r="C49" s="276">
        <f>SUM(E49:U49)</f>
        <v>6511</v>
      </c>
      <c r="D49" s="315">
        <v>722.6</v>
      </c>
      <c r="E49" s="276">
        <v>184</v>
      </c>
      <c r="F49" s="276">
        <v>280</v>
      </c>
      <c r="G49" s="276">
        <v>306</v>
      </c>
      <c r="H49" s="276">
        <v>411</v>
      </c>
      <c r="I49" s="276">
        <v>369</v>
      </c>
      <c r="J49" s="276">
        <v>262</v>
      </c>
      <c r="K49" s="276">
        <v>339</v>
      </c>
      <c r="L49" s="276">
        <v>335</v>
      </c>
      <c r="M49" s="276">
        <v>318</v>
      </c>
      <c r="N49" s="276">
        <v>407</v>
      </c>
      <c r="O49" s="276">
        <v>347</v>
      </c>
      <c r="P49" s="276">
        <v>525</v>
      </c>
      <c r="Q49" s="276">
        <v>493</v>
      </c>
      <c r="R49" s="276">
        <v>451</v>
      </c>
      <c r="S49" s="276">
        <v>916</v>
      </c>
      <c r="T49" s="276">
        <v>568</v>
      </c>
      <c r="U49" s="277">
        <v>0</v>
      </c>
      <c r="V49" s="306" t="s">
        <v>29</v>
      </c>
    </row>
    <row r="50" spans="1:22" ht="12" customHeight="1">
      <c r="A50" s="294"/>
      <c r="B50" s="279" t="s">
        <v>30</v>
      </c>
      <c r="C50" s="283">
        <f>SUM(E50:U50)</f>
        <v>10823</v>
      </c>
      <c r="D50" s="316">
        <v>885</v>
      </c>
      <c r="E50" s="284">
        <v>452</v>
      </c>
      <c r="F50" s="284">
        <v>523</v>
      </c>
      <c r="G50" s="284">
        <v>568</v>
      </c>
      <c r="H50" s="284">
        <v>567</v>
      </c>
      <c r="I50" s="284">
        <v>461</v>
      </c>
      <c r="J50" s="284">
        <v>558</v>
      </c>
      <c r="K50" s="284">
        <v>778</v>
      </c>
      <c r="L50" s="284">
        <v>651</v>
      </c>
      <c r="M50" s="284">
        <v>595</v>
      </c>
      <c r="N50" s="284">
        <v>682</v>
      </c>
      <c r="O50" s="284">
        <v>752</v>
      </c>
      <c r="P50" s="284">
        <v>896</v>
      </c>
      <c r="Q50" s="284">
        <v>808</v>
      </c>
      <c r="R50" s="284">
        <v>637</v>
      </c>
      <c r="S50" s="284">
        <v>1181</v>
      </c>
      <c r="T50" s="284">
        <v>701</v>
      </c>
      <c r="U50" s="305">
        <v>13</v>
      </c>
      <c r="V50" s="306" t="s">
        <v>30</v>
      </c>
    </row>
    <row r="51" spans="1:22" ht="12">
      <c r="A51" s="286"/>
      <c r="B51" s="275"/>
      <c r="C51" s="285"/>
      <c r="D51" s="317"/>
      <c r="E51" s="285"/>
      <c r="F51" s="285"/>
      <c r="G51" s="285"/>
      <c r="H51" s="285"/>
      <c r="I51" s="285"/>
      <c r="J51" s="285"/>
      <c r="K51" s="285"/>
      <c r="L51" s="285"/>
      <c r="M51" s="286"/>
      <c r="N51" s="286"/>
      <c r="O51" s="286"/>
      <c r="P51" s="286"/>
      <c r="Q51" s="286"/>
      <c r="R51" s="286"/>
      <c r="S51" s="286"/>
      <c r="T51" s="286"/>
      <c r="U51" s="287"/>
      <c r="V51" s="290"/>
    </row>
    <row r="52" spans="1:22" ht="12">
      <c r="A52" s="286"/>
      <c r="B52" s="275"/>
      <c r="C52" s="286"/>
      <c r="D52" s="318"/>
      <c r="E52" s="286"/>
      <c r="F52" s="286"/>
      <c r="G52" s="286"/>
      <c r="H52" s="286"/>
      <c r="I52" s="286"/>
      <c r="J52" s="286"/>
      <c r="K52" s="286"/>
      <c r="L52" s="286"/>
      <c r="M52" s="286"/>
      <c r="N52" s="286"/>
      <c r="O52" s="286"/>
      <c r="P52" s="286"/>
      <c r="Q52" s="286"/>
      <c r="R52" s="286"/>
      <c r="S52" s="286"/>
      <c r="T52" s="286"/>
      <c r="U52" s="287"/>
      <c r="V52" s="290"/>
    </row>
    <row r="53" spans="1:22" s="248" customFormat="1" ht="15" customHeight="1">
      <c r="A53" s="321" t="s">
        <v>323</v>
      </c>
      <c r="B53" s="328"/>
      <c r="C53" s="224">
        <v>15713</v>
      </c>
      <c r="D53" s="222">
        <v>173.4</v>
      </c>
      <c r="E53" s="329">
        <v>521</v>
      </c>
      <c r="F53" s="329">
        <v>681</v>
      </c>
      <c r="G53" s="329">
        <v>710</v>
      </c>
      <c r="H53" s="329">
        <v>693</v>
      </c>
      <c r="I53" s="329">
        <v>580</v>
      </c>
      <c r="J53" s="329">
        <v>737</v>
      </c>
      <c r="K53" s="329">
        <v>848</v>
      </c>
      <c r="L53" s="329">
        <v>817</v>
      </c>
      <c r="M53" s="329">
        <v>749</v>
      </c>
      <c r="N53" s="329">
        <v>901</v>
      </c>
      <c r="O53" s="329">
        <v>1093</v>
      </c>
      <c r="P53" s="329">
        <v>1317</v>
      </c>
      <c r="Q53" s="329">
        <v>1199</v>
      </c>
      <c r="R53" s="329">
        <v>1030</v>
      </c>
      <c r="S53" s="329">
        <v>2266</v>
      </c>
      <c r="T53" s="329">
        <v>1571</v>
      </c>
      <c r="U53" s="330">
        <v>0</v>
      </c>
      <c r="V53" s="331"/>
    </row>
    <row r="54" spans="1:22" s="15" customFormat="1" ht="11.25" customHeight="1">
      <c r="A54" s="294"/>
      <c r="B54" s="279" t="s">
        <v>31</v>
      </c>
      <c r="C54" s="284">
        <f>SUM(E54:U54)</f>
        <v>15713</v>
      </c>
      <c r="D54" s="318">
        <v>173.4</v>
      </c>
      <c r="E54" s="288">
        <v>521</v>
      </c>
      <c r="F54" s="288">
        <v>681</v>
      </c>
      <c r="G54" s="288">
        <v>710</v>
      </c>
      <c r="H54" s="288">
        <v>693</v>
      </c>
      <c r="I54" s="288">
        <v>580</v>
      </c>
      <c r="J54" s="288">
        <v>737</v>
      </c>
      <c r="K54" s="288">
        <v>848</v>
      </c>
      <c r="L54" s="288">
        <v>817</v>
      </c>
      <c r="M54" s="288">
        <v>749</v>
      </c>
      <c r="N54" s="288">
        <v>901</v>
      </c>
      <c r="O54" s="288">
        <v>1093</v>
      </c>
      <c r="P54" s="288">
        <v>1317</v>
      </c>
      <c r="Q54" s="288">
        <v>1199</v>
      </c>
      <c r="R54" s="288">
        <v>1030</v>
      </c>
      <c r="S54" s="288">
        <v>2266</v>
      </c>
      <c r="T54" s="288">
        <v>1571</v>
      </c>
      <c r="U54" s="289">
        <v>0</v>
      </c>
      <c r="V54" s="306" t="s">
        <v>31</v>
      </c>
    </row>
    <row r="55" spans="1:22" s="15" customFormat="1" ht="11.25" customHeight="1">
      <c r="A55" s="286"/>
      <c r="B55" s="275"/>
      <c r="C55" s="284"/>
      <c r="D55" s="318"/>
      <c r="E55" s="288"/>
      <c r="F55" s="288"/>
      <c r="G55" s="288"/>
      <c r="H55" s="288"/>
      <c r="I55" s="288"/>
      <c r="J55" s="288"/>
      <c r="K55" s="288"/>
      <c r="L55" s="288"/>
      <c r="M55" s="288"/>
      <c r="N55" s="288"/>
      <c r="O55" s="288"/>
      <c r="P55" s="288"/>
      <c r="Q55" s="288"/>
      <c r="R55" s="288"/>
      <c r="S55" s="288"/>
      <c r="T55" s="288"/>
      <c r="U55" s="289"/>
      <c r="V55" s="290"/>
    </row>
    <row r="56" spans="1:22" s="248" customFormat="1" ht="15" customHeight="1">
      <c r="A56" s="321" t="s">
        <v>324</v>
      </c>
      <c r="B56" s="328"/>
      <c r="C56" s="224">
        <v>1019</v>
      </c>
      <c r="D56" s="222">
        <v>15.2</v>
      </c>
      <c r="E56" s="329">
        <v>36</v>
      </c>
      <c r="F56" s="329">
        <v>43</v>
      </c>
      <c r="G56" s="329">
        <v>53</v>
      </c>
      <c r="H56" s="329">
        <v>31</v>
      </c>
      <c r="I56" s="329">
        <v>18</v>
      </c>
      <c r="J56" s="329">
        <v>35</v>
      </c>
      <c r="K56" s="329">
        <v>42</v>
      </c>
      <c r="L56" s="329">
        <v>37</v>
      </c>
      <c r="M56" s="329">
        <v>55</v>
      </c>
      <c r="N56" s="329">
        <v>73</v>
      </c>
      <c r="O56" s="329">
        <v>69</v>
      </c>
      <c r="P56" s="329">
        <v>70</v>
      </c>
      <c r="Q56" s="329">
        <v>68</v>
      </c>
      <c r="R56" s="329">
        <v>77</v>
      </c>
      <c r="S56" s="329">
        <v>182</v>
      </c>
      <c r="T56" s="329">
        <v>130</v>
      </c>
      <c r="U56" s="330">
        <v>0</v>
      </c>
      <c r="V56" s="332"/>
    </row>
    <row r="57" spans="1:22" s="15" customFormat="1" ht="12" customHeight="1">
      <c r="A57" s="294"/>
      <c r="B57" s="279" t="s">
        <v>32</v>
      </c>
      <c r="C57" s="284">
        <f>SUM(E57:U57)</f>
        <v>1019</v>
      </c>
      <c r="D57" s="318">
        <v>15.2</v>
      </c>
      <c r="E57" s="288">
        <v>36</v>
      </c>
      <c r="F57" s="288">
        <v>43</v>
      </c>
      <c r="G57" s="288">
        <v>53</v>
      </c>
      <c r="H57" s="288">
        <v>31</v>
      </c>
      <c r="I57" s="288">
        <v>18</v>
      </c>
      <c r="J57" s="288">
        <v>35</v>
      </c>
      <c r="K57" s="288">
        <v>42</v>
      </c>
      <c r="L57" s="288">
        <v>37</v>
      </c>
      <c r="M57" s="288">
        <v>55</v>
      </c>
      <c r="N57" s="288">
        <v>73</v>
      </c>
      <c r="O57" s="288">
        <v>69</v>
      </c>
      <c r="P57" s="288">
        <v>70</v>
      </c>
      <c r="Q57" s="288">
        <v>68</v>
      </c>
      <c r="R57" s="288">
        <v>77</v>
      </c>
      <c r="S57" s="288">
        <v>182</v>
      </c>
      <c r="T57" s="288">
        <v>130</v>
      </c>
      <c r="U57" s="289">
        <v>0</v>
      </c>
      <c r="V57" s="306" t="s">
        <v>32</v>
      </c>
    </row>
    <row r="58" spans="1:22" s="15" customFormat="1" ht="11.25" customHeight="1">
      <c r="A58" s="286"/>
      <c r="B58" s="275"/>
      <c r="C58" s="284"/>
      <c r="D58" s="318"/>
      <c r="E58" s="288"/>
      <c r="F58" s="288"/>
      <c r="G58" s="288"/>
      <c r="H58" s="288"/>
      <c r="I58" s="288"/>
      <c r="J58" s="288"/>
      <c r="K58" s="288"/>
      <c r="L58" s="288"/>
      <c r="M58" s="288"/>
      <c r="N58" s="288"/>
      <c r="O58" s="288"/>
      <c r="P58" s="288"/>
      <c r="Q58" s="288"/>
      <c r="R58" s="288"/>
      <c r="S58" s="288"/>
      <c r="T58" s="288"/>
      <c r="U58" s="289"/>
      <c r="V58" s="290"/>
    </row>
    <row r="59" spans="1:22" s="248" customFormat="1" ht="15" customHeight="1">
      <c r="A59" s="321" t="s">
        <v>325</v>
      </c>
      <c r="B59" s="328"/>
      <c r="C59" s="224">
        <v>14059</v>
      </c>
      <c r="D59" s="222">
        <v>33.5</v>
      </c>
      <c r="E59" s="329">
        <v>478</v>
      </c>
      <c r="F59" s="329">
        <v>591</v>
      </c>
      <c r="G59" s="329">
        <v>643</v>
      </c>
      <c r="H59" s="329">
        <v>625</v>
      </c>
      <c r="I59" s="329">
        <v>508</v>
      </c>
      <c r="J59" s="329">
        <v>624</v>
      </c>
      <c r="K59" s="329">
        <v>676</v>
      </c>
      <c r="L59" s="329">
        <v>565</v>
      </c>
      <c r="M59" s="329">
        <v>584</v>
      </c>
      <c r="N59" s="329">
        <v>965</v>
      </c>
      <c r="O59" s="329">
        <v>1018</v>
      </c>
      <c r="P59" s="329">
        <v>1177</v>
      </c>
      <c r="Q59" s="329">
        <v>927</v>
      </c>
      <c r="R59" s="329">
        <v>899</v>
      </c>
      <c r="S59" s="329">
        <v>2342</v>
      </c>
      <c r="T59" s="329">
        <v>1437</v>
      </c>
      <c r="U59" s="330">
        <v>0</v>
      </c>
      <c r="V59" s="332"/>
    </row>
    <row r="60" spans="1:22" s="15" customFormat="1" ht="12" customHeight="1">
      <c r="A60" s="294"/>
      <c r="B60" s="279" t="s">
        <v>33</v>
      </c>
      <c r="C60" s="284">
        <f>SUM(E60:U60)</f>
        <v>14059</v>
      </c>
      <c r="D60" s="318">
        <v>33.5</v>
      </c>
      <c r="E60" s="288">
        <v>478</v>
      </c>
      <c r="F60" s="288">
        <v>591</v>
      </c>
      <c r="G60" s="288">
        <v>643</v>
      </c>
      <c r="H60" s="288">
        <v>625</v>
      </c>
      <c r="I60" s="288">
        <v>508</v>
      </c>
      <c r="J60" s="288">
        <v>624</v>
      </c>
      <c r="K60" s="288">
        <v>676</v>
      </c>
      <c r="L60" s="288">
        <v>565</v>
      </c>
      <c r="M60" s="288">
        <v>584</v>
      </c>
      <c r="N60" s="288">
        <v>965</v>
      </c>
      <c r="O60" s="288">
        <v>1018</v>
      </c>
      <c r="P60" s="288">
        <v>1177</v>
      </c>
      <c r="Q60" s="288">
        <v>927</v>
      </c>
      <c r="R60" s="288">
        <v>899</v>
      </c>
      <c r="S60" s="288">
        <v>2342</v>
      </c>
      <c r="T60" s="288">
        <v>1437</v>
      </c>
      <c r="U60" s="289">
        <v>0</v>
      </c>
      <c r="V60" s="306" t="s">
        <v>33</v>
      </c>
    </row>
    <row r="61" spans="1:22" s="15" customFormat="1" ht="11.25" customHeight="1">
      <c r="A61" s="286"/>
      <c r="B61" s="275"/>
      <c r="C61" s="284"/>
      <c r="D61" s="318"/>
      <c r="E61" s="288"/>
      <c r="F61" s="288"/>
      <c r="G61" s="288"/>
      <c r="H61" s="288"/>
      <c r="I61" s="288"/>
      <c r="J61" s="288"/>
      <c r="K61" s="288"/>
      <c r="L61" s="288"/>
      <c r="M61" s="288"/>
      <c r="N61" s="288"/>
      <c r="O61" s="288"/>
      <c r="P61" s="288"/>
      <c r="Q61" s="288"/>
      <c r="R61" s="288"/>
      <c r="S61" s="288"/>
      <c r="T61" s="288"/>
      <c r="U61" s="289"/>
      <c r="V61" s="290"/>
    </row>
    <row r="62" spans="1:22" s="248" customFormat="1" ht="15" customHeight="1">
      <c r="A62" s="321" t="s">
        <v>326</v>
      </c>
      <c r="B62" s="328"/>
      <c r="C62" s="224">
        <f>SUM(C63:C64)</f>
        <v>17738</v>
      </c>
      <c r="D62" s="222">
        <v>143.5</v>
      </c>
      <c r="E62" s="329">
        <f aca="true" t="shared" si="5" ref="E62:U62">SUM(E63:E64)</f>
        <v>761</v>
      </c>
      <c r="F62" s="329">
        <f t="shared" si="5"/>
        <v>798</v>
      </c>
      <c r="G62" s="329">
        <f t="shared" si="5"/>
        <v>895</v>
      </c>
      <c r="H62" s="329">
        <f t="shared" si="5"/>
        <v>962</v>
      </c>
      <c r="I62" s="329">
        <f t="shared" si="5"/>
        <v>860</v>
      </c>
      <c r="J62" s="329">
        <f t="shared" si="5"/>
        <v>1011</v>
      </c>
      <c r="K62" s="329">
        <f t="shared" si="5"/>
        <v>1048</v>
      </c>
      <c r="L62" s="329">
        <f t="shared" si="5"/>
        <v>853</v>
      </c>
      <c r="M62" s="329">
        <f t="shared" si="5"/>
        <v>931</v>
      </c>
      <c r="N62" s="329">
        <f t="shared" si="5"/>
        <v>1103</v>
      </c>
      <c r="O62" s="329">
        <f t="shared" si="5"/>
        <v>1257</v>
      </c>
      <c r="P62" s="329">
        <f t="shared" si="5"/>
        <v>1337</v>
      </c>
      <c r="Q62" s="329">
        <f t="shared" si="5"/>
        <v>1022</v>
      </c>
      <c r="R62" s="329">
        <f t="shared" si="5"/>
        <v>1028</v>
      </c>
      <c r="S62" s="329">
        <f t="shared" si="5"/>
        <v>2332</v>
      </c>
      <c r="T62" s="329">
        <f t="shared" si="5"/>
        <v>1433</v>
      </c>
      <c r="U62" s="330">
        <f t="shared" si="5"/>
        <v>107</v>
      </c>
      <c r="V62" s="332"/>
    </row>
    <row r="63" spans="1:22" s="15" customFormat="1" ht="12" customHeight="1">
      <c r="A63" s="294"/>
      <c r="B63" s="279" t="s">
        <v>34</v>
      </c>
      <c r="C63" s="284">
        <f>SUM(E63:U63)</f>
        <v>11263</v>
      </c>
      <c r="D63" s="318">
        <v>208.2</v>
      </c>
      <c r="E63" s="288">
        <v>474</v>
      </c>
      <c r="F63" s="288">
        <v>499</v>
      </c>
      <c r="G63" s="288">
        <v>569</v>
      </c>
      <c r="H63" s="288">
        <v>592</v>
      </c>
      <c r="I63" s="288">
        <v>497</v>
      </c>
      <c r="J63" s="288">
        <v>654</v>
      </c>
      <c r="K63" s="288">
        <v>691</v>
      </c>
      <c r="L63" s="288">
        <v>550</v>
      </c>
      <c r="M63" s="288">
        <v>620</v>
      </c>
      <c r="N63" s="288">
        <v>727</v>
      </c>
      <c r="O63" s="288">
        <v>797</v>
      </c>
      <c r="P63" s="288">
        <v>822</v>
      </c>
      <c r="Q63" s="288">
        <v>640</v>
      </c>
      <c r="R63" s="288">
        <v>660</v>
      </c>
      <c r="S63" s="288">
        <v>1465</v>
      </c>
      <c r="T63" s="288">
        <v>899</v>
      </c>
      <c r="U63" s="289">
        <v>107</v>
      </c>
      <c r="V63" s="306" t="s">
        <v>34</v>
      </c>
    </row>
    <row r="64" spans="1:22" s="15" customFormat="1" ht="12" customHeight="1">
      <c r="A64" s="294"/>
      <c r="B64" s="279" t="s">
        <v>35</v>
      </c>
      <c r="C64" s="284">
        <f>SUM(E64:U64)</f>
        <v>6475</v>
      </c>
      <c r="D64" s="318">
        <v>93.1</v>
      </c>
      <c r="E64" s="288">
        <v>287</v>
      </c>
      <c r="F64" s="288">
        <v>299</v>
      </c>
      <c r="G64" s="288">
        <v>326</v>
      </c>
      <c r="H64" s="288">
        <v>370</v>
      </c>
      <c r="I64" s="288">
        <v>363</v>
      </c>
      <c r="J64" s="288">
        <v>357</v>
      </c>
      <c r="K64" s="288">
        <v>357</v>
      </c>
      <c r="L64" s="288">
        <v>303</v>
      </c>
      <c r="M64" s="288">
        <v>311</v>
      </c>
      <c r="N64" s="288">
        <v>376</v>
      </c>
      <c r="O64" s="288">
        <v>460</v>
      </c>
      <c r="P64" s="288">
        <v>515</v>
      </c>
      <c r="Q64" s="288">
        <v>382</v>
      </c>
      <c r="R64" s="288">
        <v>368</v>
      </c>
      <c r="S64" s="288">
        <v>867</v>
      </c>
      <c r="T64" s="288">
        <v>534</v>
      </c>
      <c r="U64" s="289">
        <v>0</v>
      </c>
      <c r="V64" s="306" t="s">
        <v>35</v>
      </c>
    </row>
    <row r="65" spans="1:22" s="15" customFormat="1" ht="11.25" customHeight="1">
      <c r="A65" s="286"/>
      <c r="B65" s="275"/>
      <c r="C65" s="284"/>
      <c r="D65" s="318"/>
      <c r="E65" s="288"/>
      <c r="F65" s="288"/>
      <c r="G65" s="288"/>
      <c r="H65" s="288"/>
      <c r="I65" s="288"/>
      <c r="J65" s="288"/>
      <c r="K65" s="288"/>
      <c r="L65" s="288"/>
      <c r="M65" s="288"/>
      <c r="N65" s="288"/>
      <c r="O65" s="288"/>
      <c r="P65" s="288"/>
      <c r="Q65" s="288"/>
      <c r="R65" s="288"/>
      <c r="S65" s="288"/>
      <c r="T65" s="288"/>
      <c r="U65" s="289"/>
      <c r="V65" s="290"/>
    </row>
    <row r="66" spans="1:22" s="248" customFormat="1" ht="15" customHeight="1">
      <c r="A66" s="321" t="s">
        <v>327</v>
      </c>
      <c r="B66" s="328"/>
      <c r="C66" s="224">
        <v>1684</v>
      </c>
      <c r="D66" s="222">
        <v>29.1</v>
      </c>
      <c r="E66" s="329">
        <v>50</v>
      </c>
      <c r="F66" s="329">
        <v>53</v>
      </c>
      <c r="G66" s="329">
        <v>81</v>
      </c>
      <c r="H66" s="329">
        <v>87</v>
      </c>
      <c r="I66" s="329">
        <v>87</v>
      </c>
      <c r="J66" s="329">
        <v>72</v>
      </c>
      <c r="K66" s="329">
        <v>72</v>
      </c>
      <c r="L66" s="329">
        <v>65</v>
      </c>
      <c r="M66" s="329">
        <v>82</v>
      </c>
      <c r="N66" s="329">
        <v>121</v>
      </c>
      <c r="O66" s="329">
        <v>135</v>
      </c>
      <c r="P66" s="329">
        <v>136</v>
      </c>
      <c r="Q66" s="329">
        <v>70</v>
      </c>
      <c r="R66" s="329">
        <v>92</v>
      </c>
      <c r="S66" s="329">
        <v>300</v>
      </c>
      <c r="T66" s="329">
        <v>181</v>
      </c>
      <c r="U66" s="330">
        <v>0</v>
      </c>
      <c r="V66" s="332"/>
    </row>
    <row r="67" spans="1:22" s="15" customFormat="1" ht="12" customHeight="1">
      <c r="A67" s="294"/>
      <c r="B67" s="279" t="s">
        <v>317</v>
      </c>
      <c r="C67" s="284">
        <f>SUM(E67:U67)</f>
        <v>1684</v>
      </c>
      <c r="D67" s="318">
        <v>29.1</v>
      </c>
      <c r="E67" s="288">
        <v>50</v>
      </c>
      <c r="F67" s="288">
        <v>53</v>
      </c>
      <c r="G67" s="288">
        <v>81</v>
      </c>
      <c r="H67" s="288">
        <v>87</v>
      </c>
      <c r="I67" s="288">
        <v>87</v>
      </c>
      <c r="J67" s="288">
        <v>72</v>
      </c>
      <c r="K67" s="288">
        <v>72</v>
      </c>
      <c r="L67" s="288">
        <v>65</v>
      </c>
      <c r="M67" s="288">
        <v>82</v>
      </c>
      <c r="N67" s="288">
        <v>121</v>
      </c>
      <c r="O67" s="288">
        <v>135</v>
      </c>
      <c r="P67" s="288">
        <v>136</v>
      </c>
      <c r="Q67" s="288">
        <v>70</v>
      </c>
      <c r="R67" s="288">
        <v>92</v>
      </c>
      <c r="S67" s="288">
        <v>300</v>
      </c>
      <c r="T67" s="288">
        <v>181</v>
      </c>
      <c r="U67" s="289">
        <v>0</v>
      </c>
      <c r="V67" s="306" t="s">
        <v>317</v>
      </c>
    </row>
    <row r="68" spans="1:22" s="15" customFormat="1" ht="11.25" customHeight="1">
      <c r="A68" s="286"/>
      <c r="B68" s="275"/>
      <c r="C68" s="284"/>
      <c r="D68" s="318"/>
      <c r="E68" s="288"/>
      <c r="F68" s="288"/>
      <c r="G68" s="288"/>
      <c r="H68" s="288"/>
      <c r="I68" s="288"/>
      <c r="J68" s="288"/>
      <c r="K68" s="288"/>
      <c r="L68" s="288"/>
      <c r="M68" s="288"/>
      <c r="N68" s="288"/>
      <c r="O68" s="288"/>
      <c r="P68" s="288"/>
      <c r="Q68" s="288"/>
      <c r="R68" s="288"/>
      <c r="S68" s="288"/>
      <c r="T68" s="288"/>
      <c r="U68" s="289"/>
      <c r="V68" s="290"/>
    </row>
    <row r="69" spans="1:22" s="248" customFormat="1" ht="15" customHeight="1">
      <c r="A69" s="321" t="s">
        <v>328</v>
      </c>
      <c r="B69" s="328"/>
      <c r="C69" s="224">
        <f>SUM(C70:C71)</f>
        <v>22267</v>
      </c>
      <c r="D69" s="222">
        <v>71.7</v>
      </c>
      <c r="E69" s="329">
        <f aca="true" t="shared" si="6" ref="E69:U69">SUM(E70:E71)</f>
        <v>757</v>
      </c>
      <c r="F69" s="329">
        <f t="shared" si="6"/>
        <v>829</v>
      </c>
      <c r="G69" s="329">
        <f t="shared" si="6"/>
        <v>983</v>
      </c>
      <c r="H69" s="329">
        <f t="shared" si="6"/>
        <v>1048</v>
      </c>
      <c r="I69" s="329">
        <f t="shared" si="6"/>
        <v>784</v>
      </c>
      <c r="J69" s="329">
        <f t="shared" si="6"/>
        <v>948</v>
      </c>
      <c r="K69" s="329">
        <f t="shared" si="6"/>
        <v>1056</v>
      </c>
      <c r="L69" s="329">
        <f t="shared" si="6"/>
        <v>930</v>
      </c>
      <c r="M69" s="329">
        <f t="shared" si="6"/>
        <v>1016</v>
      </c>
      <c r="N69" s="329">
        <f t="shared" si="6"/>
        <v>1279</v>
      </c>
      <c r="O69" s="329">
        <f t="shared" si="6"/>
        <v>1519</v>
      </c>
      <c r="P69" s="329">
        <f t="shared" si="6"/>
        <v>1883</v>
      </c>
      <c r="Q69" s="329">
        <f t="shared" si="6"/>
        <v>1521</v>
      </c>
      <c r="R69" s="329">
        <f t="shared" si="6"/>
        <v>1651</v>
      </c>
      <c r="S69" s="329">
        <f t="shared" si="6"/>
        <v>3761</v>
      </c>
      <c r="T69" s="329">
        <f t="shared" si="6"/>
        <v>2302</v>
      </c>
      <c r="U69" s="330">
        <f t="shared" si="6"/>
        <v>0</v>
      </c>
      <c r="V69" s="332"/>
    </row>
    <row r="70" spans="1:22" s="15" customFormat="1" ht="12" customHeight="1">
      <c r="A70" s="294"/>
      <c r="B70" s="279" t="s">
        <v>37</v>
      </c>
      <c r="C70" s="284">
        <f>SUM(E70:U70)</f>
        <v>5690</v>
      </c>
      <c r="D70" s="318">
        <v>72.4</v>
      </c>
      <c r="E70" s="288">
        <v>183</v>
      </c>
      <c r="F70" s="288">
        <v>202</v>
      </c>
      <c r="G70" s="288">
        <v>249</v>
      </c>
      <c r="H70" s="288">
        <v>301</v>
      </c>
      <c r="I70" s="288">
        <v>156</v>
      </c>
      <c r="J70" s="288">
        <v>192</v>
      </c>
      <c r="K70" s="288">
        <v>222</v>
      </c>
      <c r="L70" s="288">
        <v>217</v>
      </c>
      <c r="M70" s="288">
        <v>258</v>
      </c>
      <c r="N70" s="288">
        <v>324</v>
      </c>
      <c r="O70" s="288">
        <v>387</v>
      </c>
      <c r="P70" s="288">
        <v>503</v>
      </c>
      <c r="Q70" s="288">
        <v>424</v>
      </c>
      <c r="R70" s="288">
        <v>434</v>
      </c>
      <c r="S70" s="288">
        <v>1020</v>
      </c>
      <c r="T70" s="288">
        <v>618</v>
      </c>
      <c r="U70" s="289">
        <v>0</v>
      </c>
      <c r="V70" s="306" t="s">
        <v>37</v>
      </c>
    </row>
    <row r="71" spans="1:22" s="15" customFormat="1" ht="12" customHeight="1">
      <c r="A71" s="294"/>
      <c r="B71" s="279" t="s">
        <v>316</v>
      </c>
      <c r="C71" s="284">
        <f>SUM(E71:U71)</f>
        <v>16577</v>
      </c>
      <c r="D71" s="318">
        <v>71.4</v>
      </c>
      <c r="E71" s="288">
        <v>574</v>
      </c>
      <c r="F71" s="288">
        <v>627</v>
      </c>
      <c r="G71" s="288">
        <v>734</v>
      </c>
      <c r="H71" s="288">
        <v>747</v>
      </c>
      <c r="I71" s="288">
        <v>628</v>
      </c>
      <c r="J71" s="288">
        <v>756</v>
      </c>
      <c r="K71" s="288">
        <v>834</v>
      </c>
      <c r="L71" s="288">
        <v>713</v>
      </c>
      <c r="M71" s="288">
        <v>758</v>
      </c>
      <c r="N71" s="288">
        <v>955</v>
      </c>
      <c r="O71" s="288">
        <v>1132</v>
      </c>
      <c r="P71" s="288">
        <v>1380</v>
      </c>
      <c r="Q71" s="288">
        <v>1097</v>
      </c>
      <c r="R71" s="288">
        <v>1217</v>
      </c>
      <c r="S71" s="288">
        <v>2741</v>
      </c>
      <c r="T71" s="288">
        <v>1684</v>
      </c>
      <c r="U71" s="289">
        <v>0</v>
      </c>
      <c r="V71" s="306" t="s">
        <v>316</v>
      </c>
    </row>
    <row r="72" spans="1:22" s="15" customFormat="1" ht="11.25" customHeight="1">
      <c r="A72" s="297"/>
      <c r="B72" s="291"/>
      <c r="C72" s="284"/>
      <c r="D72" s="318"/>
      <c r="E72" s="288"/>
      <c r="F72" s="288"/>
      <c r="G72" s="288"/>
      <c r="H72" s="288"/>
      <c r="I72" s="288"/>
      <c r="J72" s="288"/>
      <c r="K72" s="288"/>
      <c r="L72" s="288"/>
      <c r="M72" s="288"/>
      <c r="N72" s="288"/>
      <c r="O72" s="288"/>
      <c r="P72" s="288"/>
      <c r="Q72" s="288"/>
      <c r="R72" s="288"/>
      <c r="S72" s="288"/>
      <c r="T72" s="288"/>
      <c r="U72" s="289"/>
      <c r="V72" s="290"/>
    </row>
    <row r="73" spans="1:22" s="248" customFormat="1" ht="15" customHeight="1">
      <c r="A73" s="321" t="s">
        <v>329</v>
      </c>
      <c r="B73" s="328"/>
      <c r="C73" s="224">
        <v>14040</v>
      </c>
      <c r="D73" s="222">
        <v>52.2</v>
      </c>
      <c r="E73" s="329">
        <v>407</v>
      </c>
      <c r="F73" s="329">
        <v>505</v>
      </c>
      <c r="G73" s="329">
        <v>632</v>
      </c>
      <c r="H73" s="329">
        <v>947</v>
      </c>
      <c r="I73" s="329">
        <v>492</v>
      </c>
      <c r="J73" s="329">
        <v>587</v>
      </c>
      <c r="K73" s="329">
        <v>590</v>
      </c>
      <c r="L73" s="329">
        <v>542</v>
      </c>
      <c r="M73" s="329">
        <v>640</v>
      </c>
      <c r="N73" s="329">
        <v>848</v>
      </c>
      <c r="O73" s="329">
        <v>922</v>
      </c>
      <c r="P73" s="329">
        <v>1076</v>
      </c>
      <c r="Q73" s="329">
        <v>862</v>
      </c>
      <c r="R73" s="329">
        <v>927</v>
      </c>
      <c r="S73" s="329">
        <v>2378</v>
      </c>
      <c r="T73" s="329">
        <v>1683</v>
      </c>
      <c r="U73" s="330">
        <v>2</v>
      </c>
      <c r="V73" s="332"/>
    </row>
    <row r="74" spans="1:22" s="15" customFormat="1" ht="15.75" customHeight="1" thickBot="1">
      <c r="A74" s="298"/>
      <c r="B74" s="299" t="s">
        <v>216</v>
      </c>
      <c r="C74" s="300">
        <f>SUM(E74:U74)</f>
        <v>14040</v>
      </c>
      <c r="D74" s="319">
        <v>52.2</v>
      </c>
      <c r="E74" s="301">
        <v>407</v>
      </c>
      <c r="F74" s="301">
        <v>505</v>
      </c>
      <c r="G74" s="301">
        <v>632</v>
      </c>
      <c r="H74" s="301">
        <v>947</v>
      </c>
      <c r="I74" s="301">
        <v>492</v>
      </c>
      <c r="J74" s="301">
        <v>587</v>
      </c>
      <c r="K74" s="301">
        <v>590</v>
      </c>
      <c r="L74" s="301">
        <v>542</v>
      </c>
      <c r="M74" s="301">
        <v>640</v>
      </c>
      <c r="N74" s="301">
        <v>848</v>
      </c>
      <c r="O74" s="301">
        <v>922</v>
      </c>
      <c r="P74" s="301">
        <v>1076</v>
      </c>
      <c r="Q74" s="301">
        <v>862</v>
      </c>
      <c r="R74" s="301">
        <v>927</v>
      </c>
      <c r="S74" s="301">
        <v>2378</v>
      </c>
      <c r="T74" s="301">
        <v>1683</v>
      </c>
      <c r="U74" s="302">
        <v>2</v>
      </c>
      <c r="V74" s="309" t="s">
        <v>216</v>
      </c>
    </row>
  </sheetData>
  <sheetProtection/>
  <mergeCells count="9">
    <mergeCell ref="L1:V1"/>
    <mergeCell ref="A11:B11"/>
    <mergeCell ref="A9:B9"/>
    <mergeCell ref="A13:B13"/>
    <mergeCell ref="A33:B33"/>
    <mergeCell ref="A2:K2"/>
    <mergeCell ref="A5:B5"/>
    <mergeCell ref="A4:B4"/>
    <mergeCell ref="A7:B7"/>
  </mergeCells>
  <printOptions/>
  <pageMargins left="0.2" right="0.21" top="0.07874015748031496" bottom="0.1968503937007874" header="0" footer="0"/>
  <pageSetup horizontalDpi="300" verticalDpi="300" orientation="portrait" paperSize="9" scale="90"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selection activeCell="A2" sqref="A2:J2"/>
    </sheetView>
  </sheetViews>
  <sheetFormatPr defaultColWidth="9.00390625" defaultRowHeight="12"/>
  <cols>
    <col min="1" max="1" width="9.875" style="0" customWidth="1"/>
    <col min="2" max="2" width="14.50390625" style="0" customWidth="1"/>
    <col min="3" max="4" width="13.125" style="0" customWidth="1"/>
    <col min="5" max="5" width="14.50390625" style="0" customWidth="1"/>
    <col min="6" max="6" width="13.125" style="0" customWidth="1"/>
    <col min="7" max="8" width="14.50390625" style="0" customWidth="1"/>
    <col min="9" max="9" width="13.125" style="0" customWidth="1"/>
    <col min="10" max="10" width="14.50390625" style="0" customWidth="1"/>
  </cols>
  <sheetData>
    <row r="1" spans="1:10" ht="24" customHeight="1">
      <c r="A1" s="384" t="s">
        <v>343</v>
      </c>
      <c r="B1" s="384"/>
      <c r="C1" s="384"/>
      <c r="D1" s="384"/>
      <c r="E1" s="384"/>
      <c r="F1" s="384"/>
      <c r="G1" s="384"/>
      <c r="H1" s="384"/>
      <c r="I1" s="384"/>
      <c r="J1" s="384"/>
    </row>
    <row r="2" spans="1:10" ht="30" customHeight="1">
      <c r="A2" s="416" t="s">
        <v>128</v>
      </c>
      <c r="B2" s="416"/>
      <c r="C2" s="416"/>
      <c r="D2" s="416"/>
      <c r="E2" s="416"/>
      <c r="F2" s="416"/>
      <c r="G2" s="416"/>
      <c r="H2" s="416"/>
      <c r="I2" s="416"/>
      <c r="J2" s="416"/>
    </row>
    <row r="3" ht="15" customHeight="1" thickBot="1">
      <c r="A3" s="156" t="s">
        <v>349</v>
      </c>
    </row>
    <row r="4" spans="1:10" ht="15" customHeight="1">
      <c r="A4" s="423" t="s">
        <v>68</v>
      </c>
      <c r="B4" s="425" t="s">
        <v>347</v>
      </c>
      <c r="C4" s="426"/>
      <c r="D4" s="423"/>
      <c r="E4" s="427" t="s">
        <v>348</v>
      </c>
      <c r="F4" s="428"/>
      <c r="G4" s="429"/>
      <c r="H4" s="430">
        <v>17</v>
      </c>
      <c r="I4" s="430"/>
      <c r="J4" s="425"/>
    </row>
    <row r="5" spans="1:10" ht="15" customHeight="1">
      <c r="A5" s="424"/>
      <c r="B5" s="23" t="s">
        <v>66</v>
      </c>
      <c r="C5" s="23" t="s">
        <v>38</v>
      </c>
      <c r="D5" s="23" t="s">
        <v>39</v>
      </c>
      <c r="E5" s="23" t="s">
        <v>66</v>
      </c>
      <c r="F5" s="23" t="s">
        <v>38</v>
      </c>
      <c r="G5" s="23" t="s">
        <v>39</v>
      </c>
      <c r="H5" s="23" t="s">
        <v>66</v>
      </c>
      <c r="I5" s="23" t="s">
        <v>38</v>
      </c>
      <c r="J5" s="24" t="s">
        <v>39</v>
      </c>
    </row>
    <row r="6" spans="1:10" s="12" customFormat="1" ht="15" customHeight="1">
      <c r="A6" s="52" t="s">
        <v>40</v>
      </c>
      <c r="B6" s="57">
        <v>1950750</v>
      </c>
      <c r="C6" s="53">
        <v>938439</v>
      </c>
      <c r="D6" s="53">
        <v>1012311</v>
      </c>
      <c r="E6" s="53">
        <v>1950828</v>
      </c>
      <c r="F6" s="53">
        <v>936044</v>
      </c>
      <c r="G6" s="53">
        <v>1014784</v>
      </c>
      <c r="H6" s="53">
        <v>1957264</v>
      </c>
      <c r="I6" s="53">
        <v>938600</v>
      </c>
      <c r="J6" s="53">
        <v>1018664</v>
      </c>
    </row>
    <row r="7" spans="1:10" ht="15" customHeight="1">
      <c r="A7" s="25" t="s">
        <v>69</v>
      </c>
      <c r="B7" s="27">
        <v>93020</v>
      </c>
      <c r="C7" s="28">
        <v>47825</v>
      </c>
      <c r="D7" s="28">
        <v>45195</v>
      </c>
      <c r="E7" s="27">
        <v>93322</v>
      </c>
      <c r="F7" s="27">
        <v>47716</v>
      </c>
      <c r="G7" s="27">
        <v>45606</v>
      </c>
      <c r="H7" s="27">
        <v>87937</v>
      </c>
      <c r="I7" s="27">
        <v>45123</v>
      </c>
      <c r="J7" s="27">
        <v>42814</v>
      </c>
    </row>
    <row r="8" spans="1:10" ht="15" customHeight="1">
      <c r="A8" s="25" t="s">
        <v>43</v>
      </c>
      <c r="B8" s="27">
        <v>103743</v>
      </c>
      <c r="C8" s="28">
        <v>53018</v>
      </c>
      <c r="D8" s="28">
        <v>50725</v>
      </c>
      <c r="E8" s="27">
        <v>93905</v>
      </c>
      <c r="F8" s="27">
        <v>48198</v>
      </c>
      <c r="G8" s="27">
        <v>45707</v>
      </c>
      <c r="H8" s="27">
        <v>93923</v>
      </c>
      <c r="I8" s="27">
        <v>48080</v>
      </c>
      <c r="J8" s="27">
        <v>45843</v>
      </c>
    </row>
    <row r="9" spans="1:10" ht="15" customHeight="1">
      <c r="A9" s="25" t="s">
        <v>44</v>
      </c>
      <c r="B9" s="27">
        <v>119139</v>
      </c>
      <c r="C9" s="28">
        <v>60932</v>
      </c>
      <c r="D9" s="28">
        <v>58207</v>
      </c>
      <c r="E9" s="27">
        <v>104119</v>
      </c>
      <c r="F9" s="27">
        <v>53186</v>
      </c>
      <c r="G9" s="27">
        <v>50933</v>
      </c>
      <c r="H9" s="27">
        <v>93883</v>
      </c>
      <c r="I9" s="27">
        <v>48208</v>
      </c>
      <c r="J9" s="27">
        <v>45675</v>
      </c>
    </row>
    <row r="10" spans="1:10" ht="15" customHeight="1">
      <c r="A10" s="25" t="s">
        <v>45</v>
      </c>
      <c r="B10" s="27">
        <v>133721</v>
      </c>
      <c r="C10" s="28">
        <v>67588</v>
      </c>
      <c r="D10" s="28">
        <v>66133</v>
      </c>
      <c r="E10" s="27">
        <v>118069</v>
      </c>
      <c r="F10" s="27">
        <v>59468</v>
      </c>
      <c r="G10" s="27">
        <v>58601</v>
      </c>
      <c r="H10" s="27">
        <v>104570</v>
      </c>
      <c r="I10" s="27">
        <v>52668</v>
      </c>
      <c r="J10" s="27">
        <v>51902</v>
      </c>
    </row>
    <row r="11" spans="1:10" ht="15" customHeight="1">
      <c r="A11" s="25" t="s">
        <v>46</v>
      </c>
      <c r="B11" s="27">
        <v>141873</v>
      </c>
      <c r="C11" s="28">
        <v>69235</v>
      </c>
      <c r="D11" s="28">
        <v>72638</v>
      </c>
      <c r="E11" s="27">
        <v>121924</v>
      </c>
      <c r="F11" s="27">
        <v>60459</v>
      </c>
      <c r="G11" s="27">
        <v>61465</v>
      </c>
      <c r="H11" s="27">
        <v>109702</v>
      </c>
      <c r="I11" s="27">
        <v>54173</v>
      </c>
      <c r="J11" s="27">
        <v>55529</v>
      </c>
    </row>
    <row r="12" spans="1:10" ht="15" customHeight="1">
      <c r="A12" s="25"/>
      <c r="B12" s="27"/>
      <c r="C12" s="28"/>
      <c r="D12" s="28"/>
      <c r="E12" s="27"/>
      <c r="F12" s="27"/>
      <c r="G12" s="27"/>
      <c r="H12" s="27"/>
      <c r="I12" s="27"/>
      <c r="J12" s="27"/>
    </row>
    <row r="13" spans="1:10" ht="15" customHeight="1">
      <c r="A13" s="25" t="s">
        <v>47</v>
      </c>
      <c r="B13" s="27">
        <v>117346</v>
      </c>
      <c r="C13" s="28">
        <v>57006</v>
      </c>
      <c r="D13" s="28">
        <v>60340</v>
      </c>
      <c r="E13" s="27">
        <v>140244</v>
      </c>
      <c r="F13" s="27">
        <v>69358</v>
      </c>
      <c r="G13" s="27">
        <v>70886</v>
      </c>
      <c r="H13" s="27">
        <v>117947</v>
      </c>
      <c r="I13" s="27">
        <v>58884</v>
      </c>
      <c r="J13" s="27">
        <v>59063</v>
      </c>
    </row>
    <row r="14" spans="1:10" ht="15" customHeight="1">
      <c r="A14" s="25" t="s">
        <v>48</v>
      </c>
      <c r="B14" s="27">
        <v>110507</v>
      </c>
      <c r="C14" s="28">
        <v>54463</v>
      </c>
      <c r="D14" s="28">
        <v>56044</v>
      </c>
      <c r="E14" s="27">
        <v>117500</v>
      </c>
      <c r="F14" s="27">
        <v>57591</v>
      </c>
      <c r="G14" s="27">
        <v>59909</v>
      </c>
      <c r="H14" s="27">
        <v>140282</v>
      </c>
      <c r="I14" s="27">
        <v>69840</v>
      </c>
      <c r="J14" s="27">
        <v>70442</v>
      </c>
    </row>
    <row r="15" spans="1:10" ht="15" customHeight="1">
      <c r="A15" s="25" t="s">
        <v>49</v>
      </c>
      <c r="B15" s="27">
        <v>116030</v>
      </c>
      <c r="C15" s="28">
        <v>57470</v>
      </c>
      <c r="D15" s="28">
        <v>58560</v>
      </c>
      <c r="E15" s="27">
        <v>110698</v>
      </c>
      <c r="F15" s="27">
        <v>54466</v>
      </c>
      <c r="G15" s="27">
        <v>56232</v>
      </c>
      <c r="H15" s="27">
        <v>117501</v>
      </c>
      <c r="I15" s="27">
        <v>57717</v>
      </c>
      <c r="J15" s="27">
        <v>59784</v>
      </c>
    </row>
    <row r="16" spans="1:10" ht="15" customHeight="1">
      <c r="A16" s="25" t="s">
        <v>50</v>
      </c>
      <c r="B16" s="27">
        <v>131627</v>
      </c>
      <c r="C16" s="28">
        <v>66217</v>
      </c>
      <c r="D16" s="28">
        <v>65410</v>
      </c>
      <c r="E16" s="27">
        <v>115459</v>
      </c>
      <c r="F16" s="27">
        <v>57112</v>
      </c>
      <c r="G16" s="27">
        <v>58347</v>
      </c>
      <c r="H16" s="27">
        <v>110791</v>
      </c>
      <c r="I16" s="27">
        <v>54583</v>
      </c>
      <c r="J16" s="27">
        <v>56208</v>
      </c>
    </row>
    <row r="17" spans="1:10" ht="15" customHeight="1">
      <c r="A17" s="25" t="s">
        <v>51</v>
      </c>
      <c r="B17" s="27">
        <v>163087</v>
      </c>
      <c r="C17" s="28">
        <v>81549</v>
      </c>
      <c r="D17" s="28">
        <v>81538</v>
      </c>
      <c r="E17" s="27">
        <v>129976</v>
      </c>
      <c r="F17" s="27">
        <v>65219</v>
      </c>
      <c r="G17" s="27">
        <v>64757</v>
      </c>
      <c r="H17" s="27">
        <v>114772</v>
      </c>
      <c r="I17" s="27">
        <v>56544</v>
      </c>
      <c r="J17" s="27">
        <v>58228</v>
      </c>
    </row>
    <row r="18" spans="1:10" ht="15" customHeight="1">
      <c r="A18" s="25"/>
      <c r="B18" s="27"/>
      <c r="C18" s="28"/>
      <c r="D18" s="28"/>
      <c r="E18" s="27"/>
      <c r="F18" s="27"/>
      <c r="G18" s="27"/>
      <c r="H18" s="27"/>
      <c r="I18" s="27"/>
      <c r="J18" s="27"/>
    </row>
    <row r="19" spans="1:10" ht="15" customHeight="1">
      <c r="A19" s="25" t="s">
        <v>52</v>
      </c>
      <c r="B19" s="27">
        <v>136868</v>
      </c>
      <c r="C19" s="28">
        <v>67558</v>
      </c>
      <c r="D19" s="28">
        <v>69310</v>
      </c>
      <c r="E19" s="27">
        <v>160238</v>
      </c>
      <c r="F19" s="27">
        <v>79461</v>
      </c>
      <c r="G19" s="27">
        <v>80777</v>
      </c>
      <c r="H19" s="27">
        <v>128849</v>
      </c>
      <c r="I19" s="27">
        <v>64246</v>
      </c>
      <c r="J19" s="27">
        <v>64603</v>
      </c>
    </row>
    <row r="20" spans="1:10" ht="15" customHeight="1">
      <c r="A20" s="25" t="s">
        <v>53</v>
      </c>
      <c r="B20" s="27">
        <v>118937</v>
      </c>
      <c r="C20" s="28">
        <v>57469</v>
      </c>
      <c r="D20" s="28">
        <v>61468</v>
      </c>
      <c r="E20" s="27">
        <v>134459</v>
      </c>
      <c r="F20" s="27">
        <v>65678</v>
      </c>
      <c r="G20" s="27">
        <v>68781</v>
      </c>
      <c r="H20" s="27">
        <v>158662</v>
      </c>
      <c r="I20" s="27">
        <v>78031</v>
      </c>
      <c r="J20" s="27">
        <v>80631</v>
      </c>
    </row>
    <row r="21" spans="1:10" ht="15" customHeight="1">
      <c r="A21" s="25" t="s">
        <v>54</v>
      </c>
      <c r="B21" s="27">
        <v>124243</v>
      </c>
      <c r="C21" s="28">
        <v>59562</v>
      </c>
      <c r="D21" s="28">
        <v>64681</v>
      </c>
      <c r="E21" s="27">
        <v>116555</v>
      </c>
      <c r="F21" s="27">
        <v>55618</v>
      </c>
      <c r="G21" s="27">
        <v>60937</v>
      </c>
      <c r="H21" s="27">
        <v>133242</v>
      </c>
      <c r="I21" s="27">
        <v>64590</v>
      </c>
      <c r="J21" s="27">
        <v>68652</v>
      </c>
    </row>
    <row r="22" spans="1:10" ht="15" customHeight="1">
      <c r="A22" s="25" t="s">
        <v>55</v>
      </c>
      <c r="B22" s="27">
        <v>112315</v>
      </c>
      <c r="C22" s="28">
        <v>52520</v>
      </c>
      <c r="D22" s="28">
        <v>59795</v>
      </c>
      <c r="E22" s="27">
        <v>118480</v>
      </c>
      <c r="F22" s="27">
        <v>55373</v>
      </c>
      <c r="G22" s="27">
        <v>63107</v>
      </c>
      <c r="H22" s="27">
        <v>112886</v>
      </c>
      <c r="I22" s="27">
        <v>53247</v>
      </c>
      <c r="J22" s="27">
        <v>59639</v>
      </c>
    </row>
    <row r="23" spans="1:10" ht="15" customHeight="1">
      <c r="A23" s="25" t="s">
        <v>59</v>
      </c>
      <c r="B23" s="27">
        <v>84197</v>
      </c>
      <c r="C23" s="28">
        <v>34674</v>
      </c>
      <c r="D23" s="28">
        <v>49523</v>
      </c>
      <c r="E23" s="27">
        <v>103876</v>
      </c>
      <c r="F23" s="27">
        <v>46864</v>
      </c>
      <c r="G23" s="27">
        <v>57012</v>
      </c>
      <c r="H23" s="27">
        <v>111753</v>
      </c>
      <c r="I23" s="27">
        <v>50786</v>
      </c>
      <c r="J23" s="27">
        <v>60967</v>
      </c>
    </row>
    <row r="24" spans="1:10" ht="15" customHeight="1">
      <c r="A24" s="25"/>
      <c r="B24" s="27"/>
      <c r="C24" s="28"/>
      <c r="D24" s="28"/>
      <c r="E24" s="27"/>
      <c r="F24" s="27"/>
      <c r="G24" s="27"/>
      <c r="H24" s="27"/>
      <c r="I24" s="27"/>
      <c r="J24" s="27"/>
    </row>
    <row r="25" spans="1:10" ht="15" customHeight="1">
      <c r="A25" s="25" t="s">
        <v>60</v>
      </c>
      <c r="B25" s="27">
        <v>60969</v>
      </c>
      <c r="C25" s="28">
        <v>23017</v>
      </c>
      <c r="D25" s="28">
        <v>37952</v>
      </c>
      <c r="E25" s="27">
        <v>75014</v>
      </c>
      <c r="F25" s="27">
        <v>29316</v>
      </c>
      <c r="G25" s="27">
        <v>45698</v>
      </c>
      <c r="H25" s="27">
        <v>93509</v>
      </c>
      <c r="I25" s="27">
        <v>40032</v>
      </c>
      <c r="J25" s="27">
        <v>53477</v>
      </c>
    </row>
    <row r="26" spans="1:10" ht="15" customHeight="1">
      <c r="A26" s="25" t="s">
        <v>61</v>
      </c>
      <c r="B26" s="27">
        <v>46557</v>
      </c>
      <c r="C26" s="28">
        <v>16830</v>
      </c>
      <c r="D26" s="28">
        <v>29727</v>
      </c>
      <c r="E26" s="27">
        <v>49222</v>
      </c>
      <c r="F26" s="27">
        <v>16845</v>
      </c>
      <c r="G26" s="27">
        <v>32377</v>
      </c>
      <c r="H26" s="27">
        <v>62314</v>
      </c>
      <c r="I26" s="27">
        <v>22364</v>
      </c>
      <c r="J26" s="27">
        <v>39950</v>
      </c>
    </row>
    <row r="27" spans="1:10" ht="15" customHeight="1">
      <c r="A27" s="25" t="s">
        <v>62</v>
      </c>
      <c r="B27" s="27">
        <v>24808</v>
      </c>
      <c r="C27" s="28">
        <v>7959</v>
      </c>
      <c r="D27" s="28">
        <v>16849</v>
      </c>
      <c r="E27" s="27">
        <v>31269</v>
      </c>
      <c r="F27" s="27">
        <v>9704</v>
      </c>
      <c r="G27" s="27">
        <v>21565</v>
      </c>
      <c r="H27" s="27">
        <v>35265</v>
      </c>
      <c r="I27" s="27">
        <v>10218</v>
      </c>
      <c r="J27" s="27">
        <v>25047</v>
      </c>
    </row>
    <row r="28" spans="1:10" ht="15" customHeight="1">
      <c r="A28" s="25" t="s">
        <v>63</v>
      </c>
      <c r="B28" s="27">
        <v>8623</v>
      </c>
      <c r="C28" s="28">
        <v>2375</v>
      </c>
      <c r="D28" s="28">
        <v>6248</v>
      </c>
      <c r="E28" s="28">
        <v>12648</v>
      </c>
      <c r="F28" s="28">
        <v>3294</v>
      </c>
      <c r="G28" s="28">
        <v>9354</v>
      </c>
      <c r="H28" s="28">
        <v>17095</v>
      </c>
      <c r="I28" s="28">
        <v>4324</v>
      </c>
      <c r="J28" s="28">
        <v>12771</v>
      </c>
    </row>
    <row r="29" spans="1:10" ht="15" customHeight="1">
      <c r="A29" s="25" t="s">
        <v>64</v>
      </c>
      <c r="B29" s="27">
        <v>1844</v>
      </c>
      <c r="C29" s="28">
        <v>424</v>
      </c>
      <c r="D29" s="28">
        <v>1420</v>
      </c>
      <c r="E29" s="28">
        <v>3149</v>
      </c>
      <c r="F29" s="28">
        <v>662</v>
      </c>
      <c r="G29" s="28">
        <v>2487</v>
      </c>
      <c r="H29" s="28">
        <v>5232</v>
      </c>
      <c r="I29" s="28">
        <v>969</v>
      </c>
      <c r="J29" s="28">
        <v>4263</v>
      </c>
    </row>
    <row r="30" spans="1:10" ht="15" customHeight="1">
      <c r="A30" s="25"/>
      <c r="B30" s="27"/>
      <c r="C30" s="28"/>
      <c r="D30" s="28"/>
      <c r="E30" s="28"/>
      <c r="F30" s="28"/>
      <c r="G30" s="28"/>
      <c r="H30" s="28"/>
      <c r="I30" s="28"/>
      <c r="J30" s="28"/>
    </row>
    <row r="31" spans="1:10" s="16" customFormat="1" ht="15" customHeight="1" thickBot="1">
      <c r="A31" s="26" t="s">
        <v>58</v>
      </c>
      <c r="B31" s="29">
        <v>1296</v>
      </c>
      <c r="C31" s="30">
        <v>748</v>
      </c>
      <c r="D31" s="30">
        <v>548</v>
      </c>
      <c r="E31" s="30">
        <v>702</v>
      </c>
      <c r="F31" s="30">
        <v>456</v>
      </c>
      <c r="G31" s="30">
        <v>246</v>
      </c>
      <c r="H31" s="30">
        <v>7149</v>
      </c>
      <c r="I31" s="30">
        <v>3973</v>
      </c>
      <c r="J31" s="30">
        <v>3176</v>
      </c>
    </row>
    <row r="32" spans="1:10" ht="15" customHeight="1">
      <c r="A32" s="4" t="s">
        <v>140</v>
      </c>
      <c r="B32" s="158"/>
      <c r="C32" s="158"/>
      <c r="D32" s="158"/>
      <c r="E32" s="158"/>
      <c r="F32" s="158"/>
      <c r="G32" s="158"/>
      <c r="H32" s="158"/>
      <c r="I32" s="158"/>
      <c r="J32" s="158"/>
    </row>
    <row r="33" spans="1:10" ht="40.5" customHeight="1">
      <c r="A33" s="158"/>
      <c r="B33" s="158"/>
      <c r="C33" s="158"/>
      <c r="D33" s="158"/>
      <c r="E33" s="158"/>
      <c r="F33" s="158"/>
      <c r="G33" s="158"/>
      <c r="H33" s="158"/>
      <c r="I33" s="158"/>
      <c r="J33" s="158"/>
    </row>
    <row r="34" spans="1:10" ht="30" customHeight="1">
      <c r="A34" s="416" t="s">
        <v>131</v>
      </c>
      <c r="B34" s="416"/>
      <c r="C34" s="416"/>
      <c r="D34" s="416"/>
      <c r="E34" s="416"/>
      <c r="F34" s="416"/>
      <c r="G34" s="416"/>
      <c r="H34" s="416"/>
      <c r="I34" s="416"/>
      <c r="J34" s="416"/>
    </row>
    <row r="35" spans="1:10" s="1" customFormat="1" ht="13.5" customHeight="1">
      <c r="A35" s="156" t="s">
        <v>349</v>
      </c>
      <c r="J35" s="160" t="s">
        <v>129</v>
      </c>
    </row>
    <row r="36" ht="3" customHeight="1" thickBot="1"/>
    <row r="37" spans="1:10" s="5" customFormat="1" ht="15" customHeight="1">
      <c r="A37" s="423" t="s">
        <v>65</v>
      </c>
      <c r="B37" s="425" t="s">
        <v>347</v>
      </c>
      <c r="C37" s="426"/>
      <c r="D37" s="423"/>
      <c r="E37" s="427" t="s">
        <v>348</v>
      </c>
      <c r="F37" s="428"/>
      <c r="G37" s="429"/>
      <c r="H37" s="430">
        <v>17</v>
      </c>
      <c r="I37" s="430"/>
      <c r="J37" s="425"/>
    </row>
    <row r="38" spans="1:10" s="5" customFormat="1" ht="15" customHeight="1">
      <c r="A38" s="424"/>
      <c r="B38" s="23" t="s">
        <v>66</v>
      </c>
      <c r="C38" s="23" t="s">
        <v>38</v>
      </c>
      <c r="D38" s="23" t="s">
        <v>39</v>
      </c>
      <c r="E38" s="23" t="s">
        <v>66</v>
      </c>
      <c r="F38" s="23" t="s">
        <v>38</v>
      </c>
      <c r="G38" s="23" t="s">
        <v>39</v>
      </c>
      <c r="H38" s="23" t="s">
        <v>66</v>
      </c>
      <c r="I38" s="23" t="s">
        <v>38</v>
      </c>
      <c r="J38" s="24" t="s">
        <v>39</v>
      </c>
    </row>
    <row r="39" spans="1:10" s="8" customFormat="1" ht="15" customHeight="1">
      <c r="A39" s="52" t="s">
        <v>40</v>
      </c>
      <c r="B39" s="54">
        <v>100</v>
      </c>
      <c r="C39" s="54">
        <v>100</v>
      </c>
      <c r="D39" s="54">
        <v>100</v>
      </c>
      <c r="E39" s="54">
        <v>100</v>
      </c>
      <c r="F39" s="54">
        <v>100</v>
      </c>
      <c r="G39" s="54">
        <v>100</v>
      </c>
      <c r="H39" s="54">
        <v>100</v>
      </c>
      <c r="I39" s="54">
        <v>100</v>
      </c>
      <c r="J39" s="54">
        <v>100</v>
      </c>
    </row>
    <row r="40" spans="1:10" s="5" customFormat="1" ht="15" customHeight="1">
      <c r="A40" s="25"/>
      <c r="B40" s="46"/>
      <c r="C40" s="46"/>
      <c r="D40" s="46"/>
      <c r="E40" s="46"/>
      <c r="F40" s="46"/>
      <c r="G40" s="46"/>
      <c r="H40" s="46"/>
      <c r="I40" s="46"/>
      <c r="J40" s="46"/>
    </row>
    <row r="41" spans="1:18" s="5" customFormat="1" ht="15" customHeight="1">
      <c r="A41" s="25" t="s">
        <v>70</v>
      </c>
      <c r="B41" s="46">
        <v>4.8</v>
      </c>
      <c r="C41" s="46">
        <v>5.1</v>
      </c>
      <c r="D41" s="46">
        <v>4.5</v>
      </c>
      <c r="E41" s="46">
        <v>4.8</v>
      </c>
      <c r="F41" s="46">
        <v>5.1</v>
      </c>
      <c r="G41" s="46">
        <v>4.5</v>
      </c>
      <c r="H41" s="46">
        <f>H7/H6*100</f>
        <v>4.492853289081085</v>
      </c>
      <c r="I41" s="46">
        <f>I7/I6*100</f>
        <v>4.807479224376731</v>
      </c>
      <c r="J41" s="46">
        <f>J7/J6*100</f>
        <v>4.2029560286807035</v>
      </c>
      <c r="K41" s="46"/>
      <c r="L41" s="46"/>
      <c r="M41" s="46"/>
      <c r="N41" s="46"/>
      <c r="O41" s="46"/>
      <c r="P41" s="46"/>
      <c r="Q41" s="46"/>
      <c r="R41" s="46"/>
    </row>
    <row r="42" spans="1:10" s="5" customFormat="1" ht="15" customHeight="1">
      <c r="A42" s="25" t="s">
        <v>43</v>
      </c>
      <c r="B42" s="46">
        <v>5.3</v>
      </c>
      <c r="C42" s="46">
        <v>5.6</v>
      </c>
      <c r="D42" s="46">
        <v>5</v>
      </c>
      <c r="E42" s="46">
        <v>4.8</v>
      </c>
      <c r="F42" s="46">
        <v>5.1</v>
      </c>
      <c r="G42" s="46">
        <v>4.5</v>
      </c>
      <c r="H42" s="46">
        <f>H8/H6*100</f>
        <v>4.798688373157632</v>
      </c>
      <c r="I42" s="46">
        <f>I8/I6*100</f>
        <v>5.122522906456425</v>
      </c>
      <c r="J42" s="46">
        <f>J8/J6*100</f>
        <v>4.500306283524303</v>
      </c>
    </row>
    <row r="43" spans="1:10" s="5" customFormat="1" ht="15" customHeight="1">
      <c r="A43" s="25" t="s">
        <v>44</v>
      </c>
      <c r="B43" s="46">
        <v>6.1</v>
      </c>
      <c r="C43" s="46">
        <v>6.5</v>
      </c>
      <c r="D43" s="46">
        <v>5.7</v>
      </c>
      <c r="E43" s="46">
        <v>5.3</v>
      </c>
      <c r="F43" s="46">
        <v>5.7</v>
      </c>
      <c r="G43" s="46">
        <v>5</v>
      </c>
      <c r="H43" s="46">
        <f>H9/H6*100</f>
        <v>4.796644704035838</v>
      </c>
      <c r="I43" s="46">
        <f>I9/I6*100</f>
        <v>5.136160238653313</v>
      </c>
      <c r="J43" s="46">
        <f>J9/J6*100</f>
        <v>4.483814093754172</v>
      </c>
    </row>
    <row r="44" spans="1:10" s="5" customFormat="1" ht="15" customHeight="1">
      <c r="A44" s="25" t="s">
        <v>45</v>
      </c>
      <c r="B44" s="46">
        <v>6.9</v>
      </c>
      <c r="C44" s="46">
        <v>7.2</v>
      </c>
      <c r="D44" s="46">
        <v>6.5</v>
      </c>
      <c r="E44" s="46">
        <v>6.1</v>
      </c>
      <c r="F44" s="46">
        <v>6.4</v>
      </c>
      <c r="G44" s="46">
        <v>5.8</v>
      </c>
      <c r="H44" s="46">
        <f>H10/H6*100</f>
        <v>5.342662001651285</v>
      </c>
      <c r="I44" s="46">
        <f>I10/I6*100</f>
        <v>5.611336032388664</v>
      </c>
      <c r="J44" s="46">
        <f>J10/J6*100</f>
        <v>5.095104961007752</v>
      </c>
    </row>
    <row r="45" spans="1:10" s="5" customFormat="1" ht="15" customHeight="1">
      <c r="A45" s="25" t="s">
        <v>46</v>
      </c>
      <c r="B45" s="46">
        <v>7.3</v>
      </c>
      <c r="C45" s="46">
        <v>7.4</v>
      </c>
      <c r="D45" s="46">
        <v>7.2</v>
      </c>
      <c r="E45" s="46">
        <v>6.2</v>
      </c>
      <c r="F45" s="46">
        <v>6.5</v>
      </c>
      <c r="G45" s="46">
        <v>6.1</v>
      </c>
      <c r="H45" s="46">
        <f>H11/H6*100</f>
        <v>5.604864749977519</v>
      </c>
      <c r="I45" s="46">
        <f>I11/I6*100</f>
        <v>5.771681227359897</v>
      </c>
      <c r="J45" s="46">
        <f>J11/J6*100</f>
        <v>5.451159558009314</v>
      </c>
    </row>
    <row r="46" spans="1:10" s="5" customFormat="1" ht="15" customHeight="1">
      <c r="A46" s="25"/>
      <c r="B46" s="46"/>
      <c r="C46" s="46"/>
      <c r="D46" s="46"/>
      <c r="E46" s="46"/>
      <c r="F46" s="46"/>
      <c r="G46" s="46"/>
      <c r="H46" s="46"/>
      <c r="I46" s="46"/>
      <c r="J46" s="46"/>
    </row>
    <row r="47" spans="1:10" s="5" customFormat="1" ht="15" customHeight="1">
      <c r="A47" s="25" t="s">
        <v>47</v>
      </c>
      <c r="B47" s="46">
        <v>6</v>
      </c>
      <c r="C47" s="46">
        <v>6.1</v>
      </c>
      <c r="D47" s="46">
        <v>6</v>
      </c>
      <c r="E47" s="46">
        <v>7.2</v>
      </c>
      <c r="F47" s="46">
        <v>7.4</v>
      </c>
      <c r="G47" s="46">
        <v>7</v>
      </c>
      <c r="H47" s="46">
        <f>H13/H6*100</f>
        <v>6.026116047707411</v>
      </c>
      <c r="I47" s="46">
        <f>I13/I6*100</f>
        <v>6.273598977200086</v>
      </c>
      <c r="J47" s="46">
        <f>J13/J6*100</f>
        <v>5.798084549959555</v>
      </c>
    </row>
    <row r="48" spans="1:10" s="5" customFormat="1" ht="15" customHeight="1">
      <c r="A48" s="25" t="s">
        <v>48</v>
      </c>
      <c r="B48" s="46">
        <v>5.7</v>
      </c>
      <c r="C48" s="46">
        <v>5.8</v>
      </c>
      <c r="D48" s="46">
        <v>5.5</v>
      </c>
      <c r="E48" s="46">
        <v>6</v>
      </c>
      <c r="F48" s="46">
        <v>6.2</v>
      </c>
      <c r="G48" s="46">
        <v>5.9</v>
      </c>
      <c r="H48" s="46">
        <f>H14/H6*100</f>
        <v>7.167249793589418</v>
      </c>
      <c r="I48" s="46">
        <f>I14/I6*100</f>
        <v>7.440869379927552</v>
      </c>
      <c r="J48" s="46">
        <f>J14/J6*100</f>
        <v>6.91513590349713</v>
      </c>
    </row>
    <row r="49" spans="1:10" s="5" customFormat="1" ht="15" customHeight="1">
      <c r="A49" s="25" t="s">
        <v>49</v>
      </c>
      <c r="B49" s="46">
        <v>5.9</v>
      </c>
      <c r="C49" s="46">
        <v>6.1</v>
      </c>
      <c r="D49" s="46">
        <v>5.8</v>
      </c>
      <c r="E49" s="46">
        <v>5.7</v>
      </c>
      <c r="F49" s="46">
        <v>5.8</v>
      </c>
      <c r="G49" s="46">
        <v>5.5</v>
      </c>
      <c r="H49" s="46">
        <f>H15/H6*100</f>
        <v>6.003329136999403</v>
      </c>
      <c r="I49" s="46">
        <f>I15/I6*100</f>
        <v>6.149264862561261</v>
      </c>
      <c r="J49" s="46">
        <f>J15/J6*100</f>
        <v>5.868863531056364</v>
      </c>
    </row>
    <row r="50" spans="1:10" s="5" customFormat="1" ht="15" customHeight="1">
      <c r="A50" s="25" t="s">
        <v>50</v>
      </c>
      <c r="B50" s="46">
        <v>6.7</v>
      </c>
      <c r="C50" s="46">
        <v>7.1</v>
      </c>
      <c r="D50" s="46">
        <v>6.5</v>
      </c>
      <c r="E50" s="46">
        <v>5.9</v>
      </c>
      <c r="F50" s="46">
        <v>6.1</v>
      </c>
      <c r="G50" s="46">
        <v>5.7</v>
      </c>
      <c r="H50" s="46">
        <f>H16/H6*100</f>
        <v>5.660503641818375</v>
      </c>
      <c r="I50" s="46">
        <f>I16/I6*100</f>
        <v>5.815363307053058</v>
      </c>
      <c r="J50" s="46">
        <f>J16/J6*100</f>
        <v>5.51781549166359</v>
      </c>
    </row>
    <row r="51" spans="1:10" s="5" customFormat="1" ht="15" customHeight="1">
      <c r="A51" s="25" t="s">
        <v>51</v>
      </c>
      <c r="B51" s="46">
        <v>8.4</v>
      </c>
      <c r="C51" s="46">
        <v>8.7</v>
      </c>
      <c r="D51" s="46">
        <v>8.1</v>
      </c>
      <c r="E51" s="46">
        <v>6.7</v>
      </c>
      <c r="F51" s="46">
        <v>7</v>
      </c>
      <c r="G51" s="46">
        <v>6.4</v>
      </c>
      <c r="H51" s="46">
        <f>H17/H6*100</f>
        <v>5.8638998111649725</v>
      </c>
      <c r="I51" s="46">
        <f>I17/I6*100</f>
        <v>6.0242914979757085</v>
      </c>
      <c r="J51" s="46">
        <f>J17/J6*100</f>
        <v>5.716114440090157</v>
      </c>
    </row>
    <row r="52" spans="1:10" s="5" customFormat="1" ht="15" customHeight="1">
      <c r="A52" s="25"/>
      <c r="B52" s="46"/>
      <c r="C52" s="46"/>
      <c r="D52" s="46"/>
      <c r="E52" s="46"/>
      <c r="F52" s="46"/>
      <c r="G52" s="46"/>
      <c r="H52" s="46"/>
      <c r="I52" s="46"/>
      <c r="J52" s="46"/>
    </row>
    <row r="53" spans="1:10" s="5" customFormat="1" ht="15" customHeight="1">
      <c r="A53" s="25" t="s">
        <v>52</v>
      </c>
      <c r="B53" s="46">
        <v>7</v>
      </c>
      <c r="C53" s="46">
        <v>7.2</v>
      </c>
      <c r="D53" s="46">
        <v>6.8</v>
      </c>
      <c r="E53" s="46">
        <v>8.2</v>
      </c>
      <c r="F53" s="46">
        <v>8.5</v>
      </c>
      <c r="G53" s="46">
        <v>8</v>
      </c>
      <c r="H53" s="46">
        <f>H19/H6*100</f>
        <v>6.583118066852505</v>
      </c>
      <c r="I53" s="46">
        <f>I19/I6*100</f>
        <v>6.8448753462603875</v>
      </c>
      <c r="J53" s="46">
        <f>J19/J6*100</f>
        <v>6.341934141188851</v>
      </c>
    </row>
    <row r="54" spans="1:10" s="5" customFormat="1" ht="15" customHeight="1">
      <c r="A54" s="25" t="s">
        <v>53</v>
      </c>
      <c r="B54" s="46">
        <v>6.1</v>
      </c>
      <c r="C54" s="46">
        <v>6.1</v>
      </c>
      <c r="D54" s="46">
        <v>6.1</v>
      </c>
      <c r="E54" s="46">
        <v>6.9</v>
      </c>
      <c r="F54" s="46">
        <v>7</v>
      </c>
      <c r="G54" s="46">
        <v>6.8</v>
      </c>
      <c r="H54" s="46">
        <f>H20/H6*100</f>
        <v>8.106315755053995</v>
      </c>
      <c r="I54" s="46">
        <f>I20/I6*100</f>
        <v>8.313552098870659</v>
      </c>
      <c r="J54" s="46">
        <f>J20/J6*100</f>
        <v>7.915367579496281</v>
      </c>
    </row>
    <row r="55" spans="1:10" s="5" customFormat="1" ht="15" customHeight="1">
      <c r="A55" s="25" t="s">
        <v>54</v>
      </c>
      <c r="B55" s="46">
        <v>6.4</v>
      </c>
      <c r="C55" s="46">
        <v>6.3</v>
      </c>
      <c r="D55" s="46">
        <v>6.4</v>
      </c>
      <c r="E55" s="46">
        <v>6</v>
      </c>
      <c r="F55" s="46">
        <v>5.9</v>
      </c>
      <c r="G55" s="46">
        <v>6</v>
      </c>
      <c r="H55" s="46">
        <f>H21/H6*100</f>
        <v>6.807564028153585</v>
      </c>
      <c r="I55" s="46">
        <f>I21/I6*100</f>
        <v>6.8815256765395265</v>
      </c>
      <c r="J55" s="46">
        <f>J21/J6*100</f>
        <v>6.739415548208242</v>
      </c>
    </row>
    <row r="56" spans="1:10" s="5" customFormat="1" ht="15" customHeight="1">
      <c r="A56" s="25" t="s">
        <v>55</v>
      </c>
      <c r="B56" s="46">
        <v>5.8</v>
      </c>
      <c r="C56" s="46">
        <v>5.6</v>
      </c>
      <c r="D56" s="46">
        <v>5.9</v>
      </c>
      <c r="E56" s="46">
        <v>6.1</v>
      </c>
      <c r="F56" s="46">
        <v>5.9</v>
      </c>
      <c r="G56" s="46">
        <v>6.2</v>
      </c>
      <c r="H56" s="46">
        <f>H22/H6*100</f>
        <v>5.767540812072363</v>
      </c>
      <c r="I56" s="46">
        <f>I22/I6*100</f>
        <v>5.6730236522480295</v>
      </c>
      <c r="J56" s="46">
        <f>J22/J6*100</f>
        <v>5.854629200600002</v>
      </c>
    </row>
    <row r="57" spans="1:10" s="5" customFormat="1" ht="15" customHeight="1">
      <c r="A57" s="25" t="s">
        <v>59</v>
      </c>
      <c r="B57" s="46">
        <v>4.3</v>
      </c>
      <c r="C57" s="46">
        <v>3.7</v>
      </c>
      <c r="D57" s="46">
        <v>4.9</v>
      </c>
      <c r="E57" s="46">
        <v>5.3</v>
      </c>
      <c r="F57" s="46">
        <v>5</v>
      </c>
      <c r="G57" s="46">
        <v>5.6</v>
      </c>
      <c r="H57" s="46">
        <f>H23/H6*100</f>
        <v>5.709653884197533</v>
      </c>
      <c r="I57" s="46">
        <f>I23/I6*100</f>
        <v>5.4108246324312805</v>
      </c>
      <c r="J57" s="46">
        <f>J23/J6*100</f>
        <v>5.984996034021031</v>
      </c>
    </row>
    <row r="58" spans="1:10" s="5" customFormat="1" ht="15" customHeight="1">
      <c r="A58" s="25"/>
      <c r="B58" s="46"/>
      <c r="C58" s="46"/>
      <c r="D58" s="46"/>
      <c r="E58" s="46"/>
      <c r="F58" s="46"/>
      <c r="G58" s="46"/>
      <c r="H58" s="46"/>
      <c r="I58" s="46"/>
      <c r="J58" s="46"/>
    </row>
    <row r="59" spans="1:10" s="5" customFormat="1" ht="15" customHeight="1">
      <c r="A59" s="25" t="s">
        <v>60</v>
      </c>
      <c r="B59" s="46">
        <v>3.1</v>
      </c>
      <c r="C59" s="46">
        <v>2.5</v>
      </c>
      <c r="D59" s="46">
        <v>3.7</v>
      </c>
      <c r="E59" s="46">
        <v>3.8</v>
      </c>
      <c r="F59" s="46">
        <v>3.1</v>
      </c>
      <c r="G59" s="46">
        <v>4.5</v>
      </c>
      <c r="H59" s="46">
        <f>H25/H6*100</f>
        <v>4.777536397747059</v>
      </c>
      <c r="I59" s="46">
        <f>I25/I6*100</f>
        <v>4.2650756445770295</v>
      </c>
      <c r="J59" s="46">
        <f>J25/J6*100</f>
        <v>5.249719240102723</v>
      </c>
    </row>
    <row r="60" spans="1:10" s="5" customFormat="1" ht="15" customHeight="1">
      <c r="A60" s="25" t="s">
        <v>61</v>
      </c>
      <c r="B60" s="46">
        <v>2.4</v>
      </c>
      <c r="C60" s="46">
        <v>1.8</v>
      </c>
      <c r="D60" s="46">
        <v>2.9</v>
      </c>
      <c r="E60" s="46">
        <v>2.5</v>
      </c>
      <c r="F60" s="46">
        <v>1.8</v>
      </c>
      <c r="G60" s="46">
        <v>3.2</v>
      </c>
      <c r="H60" s="46">
        <f>H26/H6*100</f>
        <v>3.1837299413875697</v>
      </c>
      <c r="I60" s="46">
        <f>I26/I6*100</f>
        <v>2.382697634775197</v>
      </c>
      <c r="J60" s="46">
        <f>J26/J6*100</f>
        <v>3.921803460218482</v>
      </c>
    </row>
    <row r="61" spans="1:10" s="5" customFormat="1" ht="15" customHeight="1">
      <c r="A61" s="25" t="s">
        <v>62</v>
      </c>
      <c r="B61" s="46">
        <v>1.3</v>
      </c>
      <c r="C61" s="46">
        <v>0.8</v>
      </c>
      <c r="D61" s="46">
        <v>1.7</v>
      </c>
      <c r="E61" s="46">
        <v>1.6</v>
      </c>
      <c r="F61" s="46">
        <v>1</v>
      </c>
      <c r="G61" s="46">
        <v>2.1</v>
      </c>
      <c r="H61" s="46">
        <f>H27/H6*100</f>
        <v>1.8017497895020804</v>
      </c>
      <c r="I61" s="46">
        <f>I27/I6*100</f>
        <v>1.0886426592797784</v>
      </c>
      <c r="J61" s="46">
        <f>J27/J6*100</f>
        <v>2.4588087926931745</v>
      </c>
    </row>
    <row r="62" spans="1:10" s="5" customFormat="1" ht="15" customHeight="1">
      <c r="A62" s="25" t="s">
        <v>63</v>
      </c>
      <c r="B62" s="46">
        <v>0.4</v>
      </c>
      <c r="C62" s="46">
        <v>0.3</v>
      </c>
      <c r="D62" s="46">
        <v>0.6</v>
      </c>
      <c r="E62" s="46">
        <v>0.6</v>
      </c>
      <c r="F62" s="46">
        <v>0.4</v>
      </c>
      <c r="G62" s="46">
        <v>0.9</v>
      </c>
      <c r="H62" s="46">
        <f>H28/H6*100</f>
        <v>0.8734130909269265</v>
      </c>
      <c r="I62" s="46">
        <v>0.8734130909269265</v>
      </c>
      <c r="J62" s="46">
        <v>0.8734130909269265</v>
      </c>
    </row>
    <row r="63" spans="1:10" s="5" customFormat="1" ht="15" customHeight="1" thickBot="1">
      <c r="A63" s="31" t="s">
        <v>64</v>
      </c>
      <c r="B63" s="47">
        <v>0.1</v>
      </c>
      <c r="C63" s="47">
        <v>0</v>
      </c>
      <c r="D63" s="47">
        <v>0.1</v>
      </c>
      <c r="E63" s="47">
        <v>0.2</v>
      </c>
      <c r="F63" s="47">
        <v>0.1</v>
      </c>
      <c r="G63" s="47">
        <v>0.2</v>
      </c>
      <c r="H63" s="47">
        <f>H29/H6*100</f>
        <v>0.2673119211307212</v>
      </c>
      <c r="I63" s="47">
        <f>I29/I6*100</f>
        <v>0.10323886639676114</v>
      </c>
      <c r="J63" s="47">
        <f>J29/J6*100</f>
        <v>0.41848931541705603</v>
      </c>
    </row>
    <row r="64" spans="1:3" ht="15" customHeight="1">
      <c r="A64" s="4" t="s">
        <v>130</v>
      </c>
      <c r="B64" s="159"/>
      <c r="C64" s="156"/>
    </row>
    <row r="65" ht="11.25">
      <c r="A65" s="16"/>
    </row>
    <row r="68" ht="11.25">
      <c r="A68" s="44"/>
    </row>
  </sheetData>
  <sheetProtection/>
  <mergeCells count="11">
    <mergeCell ref="A34:J34"/>
    <mergeCell ref="A37:A38"/>
    <mergeCell ref="B37:D37"/>
    <mergeCell ref="E37:G37"/>
    <mergeCell ref="H37:J37"/>
    <mergeCell ref="A1:J1"/>
    <mergeCell ref="A2:J2"/>
    <mergeCell ref="A4:A5"/>
    <mergeCell ref="B4:D4"/>
    <mergeCell ref="E4:G4"/>
    <mergeCell ref="H4:J4"/>
  </mergeCells>
  <printOptions/>
  <pageMargins left="0.7874015748031497" right="0.7874015748031497" top="0.07874015748031496" bottom="0.1968503937007874" header="0" footer="0"/>
  <pageSetup fitToHeight="1" fitToWidth="1"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1">
      <selection activeCell="A1" sqref="A1:K1"/>
    </sheetView>
  </sheetViews>
  <sheetFormatPr defaultColWidth="9.00390625" defaultRowHeight="12"/>
  <cols>
    <col min="1" max="1" width="15.875" style="0" customWidth="1"/>
    <col min="2" max="11" width="11.875" style="0" customWidth="1"/>
    <col min="12" max="12" width="8.875" style="0" customWidth="1"/>
  </cols>
  <sheetData>
    <row r="1" spans="1:11" ht="24" customHeight="1">
      <c r="A1" s="406" t="s">
        <v>344</v>
      </c>
      <c r="B1" s="406"/>
      <c r="C1" s="406"/>
      <c r="D1" s="406"/>
      <c r="E1" s="406"/>
      <c r="F1" s="406"/>
      <c r="G1" s="406"/>
      <c r="H1" s="406"/>
      <c r="I1" s="406"/>
      <c r="J1" s="406"/>
      <c r="K1" s="406"/>
    </row>
    <row r="2" spans="1:11" ht="35.25" customHeight="1">
      <c r="A2" s="416" t="s">
        <v>232</v>
      </c>
      <c r="B2" s="416"/>
      <c r="C2" s="416"/>
      <c r="D2" s="416"/>
      <c r="E2" s="416"/>
      <c r="F2" s="416"/>
      <c r="G2" s="416"/>
      <c r="H2" s="416"/>
      <c r="I2" s="416"/>
      <c r="J2" s="416"/>
      <c r="K2" s="416"/>
    </row>
    <row r="3" spans="1:10" ht="15" customHeight="1" thickBot="1">
      <c r="A3" s="153" t="s">
        <v>349</v>
      </c>
      <c r="B3" s="146"/>
      <c r="C3" s="146"/>
      <c r="D3" s="146"/>
      <c r="E3" s="146"/>
      <c r="F3" s="146"/>
      <c r="G3" s="146"/>
      <c r="H3" s="146"/>
      <c r="I3" s="146"/>
      <c r="J3" s="146"/>
    </row>
    <row r="4" spans="1:11" s="166" customFormat="1" ht="15" customHeight="1">
      <c r="A4" s="423" t="s">
        <v>74</v>
      </c>
      <c r="B4" s="430" t="s">
        <v>80</v>
      </c>
      <c r="C4" s="430"/>
      <c r="D4" s="430"/>
      <c r="E4" s="430"/>
      <c r="F4" s="430"/>
      <c r="G4" s="430" t="s">
        <v>81</v>
      </c>
      <c r="H4" s="430"/>
      <c r="I4" s="430"/>
      <c r="J4" s="430"/>
      <c r="K4" s="425"/>
    </row>
    <row r="5" spans="1:11" s="166" customFormat="1" ht="15" customHeight="1">
      <c r="A5" s="424"/>
      <c r="B5" s="23" t="s">
        <v>126</v>
      </c>
      <c r="C5" s="23" t="s">
        <v>75</v>
      </c>
      <c r="D5" s="23" t="s">
        <v>82</v>
      </c>
      <c r="E5" s="23" t="s">
        <v>76</v>
      </c>
      <c r="F5" s="23" t="s">
        <v>77</v>
      </c>
      <c r="G5" s="23" t="s">
        <v>126</v>
      </c>
      <c r="H5" s="23" t="s">
        <v>75</v>
      </c>
      <c r="I5" s="23" t="s">
        <v>82</v>
      </c>
      <c r="J5" s="23" t="s">
        <v>76</v>
      </c>
      <c r="K5" s="24" t="s">
        <v>77</v>
      </c>
    </row>
    <row r="6" spans="1:11" ht="14.25" customHeight="1">
      <c r="A6" s="33"/>
      <c r="B6" s="34"/>
      <c r="C6" s="34"/>
      <c r="D6" s="34"/>
      <c r="E6" s="34"/>
      <c r="F6" s="34"/>
      <c r="G6" s="34"/>
      <c r="H6" s="34"/>
      <c r="I6" s="34"/>
      <c r="J6" s="34"/>
      <c r="K6" s="34"/>
    </row>
    <row r="7" spans="1:11" ht="15" customHeight="1">
      <c r="A7" s="35"/>
      <c r="B7" s="431" t="s">
        <v>73</v>
      </c>
      <c r="C7" s="432"/>
      <c r="D7" s="432"/>
      <c r="E7" s="432"/>
      <c r="F7" s="432"/>
      <c r="G7" s="432"/>
      <c r="H7" s="432"/>
      <c r="I7" s="432"/>
      <c r="J7" s="432"/>
      <c r="K7" s="432"/>
    </row>
    <row r="8" spans="1:11" ht="14.25" customHeight="1">
      <c r="A8" s="40"/>
      <c r="B8" s="41"/>
      <c r="C8" s="41"/>
      <c r="D8" s="41"/>
      <c r="E8" s="41"/>
      <c r="F8" s="41"/>
      <c r="G8" s="41"/>
      <c r="H8" s="41"/>
      <c r="I8" s="41"/>
      <c r="J8" s="41"/>
      <c r="K8" s="41"/>
    </row>
    <row r="9" spans="1:11" ht="15.75" customHeight="1">
      <c r="A9" s="55" t="s">
        <v>71</v>
      </c>
      <c r="B9" s="56">
        <v>775916</v>
      </c>
      <c r="C9" s="56">
        <v>216714</v>
      </c>
      <c r="D9" s="56">
        <v>514898</v>
      </c>
      <c r="E9" s="56">
        <v>22568</v>
      </c>
      <c r="F9" s="56">
        <v>18171</v>
      </c>
      <c r="G9" s="56">
        <v>857636</v>
      </c>
      <c r="H9" s="56">
        <v>183171</v>
      </c>
      <c r="I9" s="56">
        <v>515010</v>
      </c>
      <c r="J9" s="56">
        <v>126841</v>
      </c>
      <c r="K9" s="56">
        <v>30529</v>
      </c>
    </row>
    <row r="10" spans="1:11" ht="15.75" customHeight="1">
      <c r="A10" s="38" t="s">
        <v>45</v>
      </c>
      <c r="B10" s="39">
        <v>67588</v>
      </c>
      <c r="C10" s="39">
        <v>67204</v>
      </c>
      <c r="D10" s="39">
        <v>257</v>
      </c>
      <c r="E10" s="39">
        <v>0</v>
      </c>
      <c r="F10" s="39">
        <v>3</v>
      </c>
      <c r="G10" s="39">
        <v>66133</v>
      </c>
      <c r="H10" s="39">
        <v>65491</v>
      </c>
      <c r="I10" s="39">
        <v>517</v>
      </c>
      <c r="J10" s="39">
        <v>0</v>
      </c>
      <c r="K10" s="39">
        <v>12</v>
      </c>
    </row>
    <row r="11" spans="1:11" ht="15.75" customHeight="1">
      <c r="A11" s="38" t="s">
        <v>46</v>
      </c>
      <c r="B11" s="39">
        <v>69235</v>
      </c>
      <c r="C11" s="39">
        <v>62863</v>
      </c>
      <c r="D11" s="39">
        <v>6040</v>
      </c>
      <c r="E11" s="39">
        <v>2</v>
      </c>
      <c r="F11" s="39">
        <v>166</v>
      </c>
      <c r="G11" s="39">
        <v>72638</v>
      </c>
      <c r="H11" s="39">
        <v>61528</v>
      </c>
      <c r="I11" s="39">
        <v>10526</v>
      </c>
      <c r="J11" s="39">
        <v>14</v>
      </c>
      <c r="K11" s="39">
        <v>462</v>
      </c>
    </row>
    <row r="12" spans="1:11" ht="15.75" customHeight="1">
      <c r="A12" s="38" t="s">
        <v>47</v>
      </c>
      <c r="B12" s="39">
        <v>57006</v>
      </c>
      <c r="C12" s="39">
        <v>35182</v>
      </c>
      <c r="D12" s="39">
        <v>21040</v>
      </c>
      <c r="E12" s="39">
        <v>14</v>
      </c>
      <c r="F12" s="39">
        <v>585</v>
      </c>
      <c r="G12" s="39">
        <v>60340</v>
      </c>
      <c r="H12" s="39">
        <v>26337</v>
      </c>
      <c r="I12" s="39">
        <v>32463</v>
      </c>
      <c r="J12" s="39">
        <v>55</v>
      </c>
      <c r="K12" s="39">
        <v>1395</v>
      </c>
    </row>
    <row r="13" spans="1:11" ht="15.75" customHeight="1">
      <c r="A13" s="38" t="s">
        <v>48</v>
      </c>
      <c r="B13" s="39">
        <v>54463</v>
      </c>
      <c r="C13" s="39">
        <v>17523</v>
      </c>
      <c r="D13" s="39">
        <v>35607</v>
      </c>
      <c r="E13" s="39">
        <v>48</v>
      </c>
      <c r="F13" s="39">
        <v>1078</v>
      </c>
      <c r="G13" s="39">
        <v>56044</v>
      </c>
      <c r="H13" s="39">
        <v>8990</v>
      </c>
      <c r="I13" s="39">
        <v>44593</v>
      </c>
      <c r="J13" s="39">
        <v>164</v>
      </c>
      <c r="K13" s="39">
        <v>2180</v>
      </c>
    </row>
    <row r="14" spans="1:11" ht="15.75" customHeight="1">
      <c r="A14" s="38" t="s">
        <v>49</v>
      </c>
      <c r="B14" s="39">
        <v>57470</v>
      </c>
      <c r="C14" s="39">
        <v>10588</v>
      </c>
      <c r="D14" s="39">
        <v>44977</v>
      </c>
      <c r="E14" s="39">
        <v>116</v>
      </c>
      <c r="F14" s="39">
        <v>1523</v>
      </c>
      <c r="G14" s="39">
        <v>58560</v>
      </c>
      <c r="H14" s="39">
        <v>4327</v>
      </c>
      <c r="I14" s="39">
        <v>51111</v>
      </c>
      <c r="J14" s="39">
        <v>413</v>
      </c>
      <c r="K14" s="39">
        <v>2577</v>
      </c>
    </row>
    <row r="15" spans="1:11" ht="15.75" customHeight="1">
      <c r="A15" s="38" t="s">
        <v>50</v>
      </c>
      <c r="B15" s="39">
        <v>66217</v>
      </c>
      <c r="C15" s="39">
        <v>8641</v>
      </c>
      <c r="D15" s="39">
        <v>54572</v>
      </c>
      <c r="E15" s="39">
        <v>268</v>
      </c>
      <c r="F15" s="39">
        <v>2359</v>
      </c>
      <c r="G15" s="39">
        <v>65410</v>
      </c>
      <c r="H15" s="39">
        <v>3074</v>
      </c>
      <c r="I15" s="39">
        <v>57659</v>
      </c>
      <c r="J15" s="39">
        <v>935</v>
      </c>
      <c r="K15" s="39">
        <v>3591</v>
      </c>
    </row>
    <row r="16" spans="1:11" ht="15.75" customHeight="1">
      <c r="A16" s="38"/>
      <c r="B16" s="39"/>
      <c r="C16" s="39"/>
      <c r="D16" s="39"/>
      <c r="E16" s="39"/>
      <c r="F16" s="39"/>
      <c r="G16" s="39"/>
      <c r="H16" s="39"/>
      <c r="I16" s="39"/>
      <c r="J16" s="39"/>
      <c r="K16" s="39"/>
    </row>
    <row r="17" spans="1:11" ht="15.75" customHeight="1">
      <c r="A17" s="38" t="s">
        <v>51</v>
      </c>
      <c r="B17" s="39">
        <v>81549</v>
      </c>
      <c r="C17" s="39">
        <v>7046</v>
      </c>
      <c r="D17" s="39">
        <v>69856</v>
      </c>
      <c r="E17" s="39">
        <v>590</v>
      </c>
      <c r="F17" s="39">
        <v>3494</v>
      </c>
      <c r="G17" s="39">
        <v>81538</v>
      </c>
      <c r="H17" s="39">
        <v>3325</v>
      </c>
      <c r="I17" s="39">
        <v>70663</v>
      </c>
      <c r="J17" s="39">
        <v>2339</v>
      </c>
      <c r="K17" s="39">
        <v>4958</v>
      </c>
    </row>
    <row r="18" spans="1:11" ht="15.75" customHeight="1">
      <c r="A18" s="38" t="s">
        <v>52</v>
      </c>
      <c r="B18" s="39">
        <v>67558</v>
      </c>
      <c r="C18" s="39">
        <v>3130</v>
      </c>
      <c r="D18" s="39">
        <v>60166</v>
      </c>
      <c r="E18" s="39">
        <v>908</v>
      </c>
      <c r="F18" s="39">
        <v>2810</v>
      </c>
      <c r="G18" s="39">
        <v>69310</v>
      </c>
      <c r="H18" s="39">
        <v>2316</v>
      </c>
      <c r="I18" s="39">
        <v>58927</v>
      </c>
      <c r="J18" s="39">
        <v>3915</v>
      </c>
      <c r="K18" s="39">
        <v>3885</v>
      </c>
    </row>
    <row r="19" spans="1:11" ht="15.75" customHeight="1">
      <c r="A19" s="38" t="s">
        <v>53</v>
      </c>
      <c r="B19" s="39">
        <v>57469</v>
      </c>
      <c r="C19" s="39">
        <v>1778</v>
      </c>
      <c r="D19" s="39">
        <v>51891</v>
      </c>
      <c r="E19" s="39">
        <v>1353</v>
      </c>
      <c r="F19" s="39">
        <v>2067</v>
      </c>
      <c r="G19" s="39">
        <v>61468</v>
      </c>
      <c r="H19" s="39">
        <v>1853</v>
      </c>
      <c r="I19" s="39">
        <v>50550</v>
      </c>
      <c r="J19" s="39">
        <v>6134</v>
      </c>
      <c r="K19" s="39">
        <v>2760</v>
      </c>
    </row>
    <row r="20" spans="1:11" ht="15.75" customHeight="1">
      <c r="A20" s="38" t="s">
        <v>54</v>
      </c>
      <c r="B20" s="39">
        <v>59562</v>
      </c>
      <c r="C20" s="39">
        <v>1249</v>
      </c>
      <c r="D20" s="39">
        <v>53954</v>
      </c>
      <c r="E20" s="39">
        <v>2243</v>
      </c>
      <c r="F20" s="39">
        <v>1712</v>
      </c>
      <c r="G20" s="39">
        <v>64681</v>
      </c>
      <c r="H20" s="39">
        <v>1948</v>
      </c>
      <c r="I20" s="39">
        <v>49466</v>
      </c>
      <c r="J20" s="39">
        <v>10387</v>
      </c>
      <c r="K20" s="39">
        <v>2659</v>
      </c>
    </row>
    <row r="21" spans="1:11" ht="15.75" customHeight="1">
      <c r="A21" s="38" t="s">
        <v>55</v>
      </c>
      <c r="B21" s="39">
        <v>52520</v>
      </c>
      <c r="C21" s="39">
        <v>748</v>
      </c>
      <c r="D21" s="39">
        <v>47330</v>
      </c>
      <c r="E21" s="39">
        <v>3005</v>
      </c>
      <c r="F21" s="39">
        <v>1143</v>
      </c>
      <c r="G21" s="39">
        <v>59795</v>
      </c>
      <c r="H21" s="39">
        <v>1691</v>
      </c>
      <c r="I21" s="39">
        <v>40789</v>
      </c>
      <c r="J21" s="39">
        <v>14862</v>
      </c>
      <c r="K21" s="39">
        <v>2252</v>
      </c>
    </row>
    <row r="22" spans="1:11" ht="15.75" customHeight="1">
      <c r="A22" s="38" t="s">
        <v>59</v>
      </c>
      <c r="B22" s="39">
        <v>34674</v>
      </c>
      <c r="C22" s="39">
        <v>381</v>
      </c>
      <c r="D22" s="39">
        <v>30572</v>
      </c>
      <c r="E22" s="39">
        <v>3111</v>
      </c>
      <c r="F22" s="39">
        <v>598</v>
      </c>
      <c r="G22" s="39">
        <v>49523</v>
      </c>
      <c r="H22" s="39">
        <v>1098</v>
      </c>
      <c r="I22" s="39">
        <v>26510</v>
      </c>
      <c r="J22" s="39">
        <v>20145</v>
      </c>
      <c r="K22" s="39">
        <v>1718</v>
      </c>
    </row>
    <row r="23" spans="1:11" ht="15.75" customHeight="1">
      <c r="A23" s="38"/>
      <c r="B23" s="39"/>
      <c r="C23" s="39"/>
      <c r="D23" s="39"/>
      <c r="E23" s="39"/>
      <c r="F23" s="39"/>
      <c r="G23" s="39"/>
      <c r="H23" s="39"/>
      <c r="I23" s="39"/>
      <c r="J23" s="39"/>
      <c r="K23" s="39"/>
    </row>
    <row r="24" spans="1:11" ht="15.75" customHeight="1">
      <c r="A24" s="38" t="s">
        <v>60</v>
      </c>
      <c r="B24" s="39">
        <v>23017</v>
      </c>
      <c r="C24" s="39">
        <v>225</v>
      </c>
      <c r="D24" s="39">
        <v>19482</v>
      </c>
      <c r="E24" s="39">
        <v>3008</v>
      </c>
      <c r="F24" s="39">
        <v>294</v>
      </c>
      <c r="G24" s="39">
        <v>37952</v>
      </c>
      <c r="H24" s="39">
        <v>598</v>
      </c>
      <c r="I24" s="39">
        <v>13440</v>
      </c>
      <c r="J24" s="39">
        <v>22773</v>
      </c>
      <c r="K24" s="39">
        <v>1082</v>
      </c>
    </row>
    <row r="25" spans="1:11" ht="15.75" customHeight="1">
      <c r="A25" s="38" t="s">
        <v>61</v>
      </c>
      <c r="B25" s="39">
        <v>16830</v>
      </c>
      <c r="C25" s="39">
        <v>94</v>
      </c>
      <c r="D25" s="39">
        <v>12910</v>
      </c>
      <c r="E25" s="39">
        <v>3574</v>
      </c>
      <c r="F25" s="39">
        <v>235</v>
      </c>
      <c r="G25" s="39">
        <v>29727</v>
      </c>
      <c r="H25" s="39">
        <v>330</v>
      </c>
      <c r="I25" s="39">
        <v>6037</v>
      </c>
      <c r="J25" s="39">
        <v>22687</v>
      </c>
      <c r="K25" s="39">
        <v>601</v>
      </c>
    </row>
    <row r="26" spans="1:11" ht="15.75" customHeight="1">
      <c r="A26" s="38" t="s">
        <v>72</v>
      </c>
      <c r="B26" s="59">
        <v>10758</v>
      </c>
      <c r="C26" s="59">
        <v>62</v>
      </c>
      <c r="D26" s="59">
        <v>6244</v>
      </c>
      <c r="E26" s="59">
        <v>4328</v>
      </c>
      <c r="F26" s="59">
        <v>104</v>
      </c>
      <c r="G26" s="59">
        <v>24517</v>
      </c>
      <c r="H26" s="59">
        <v>265</v>
      </c>
      <c r="I26" s="59">
        <v>1759</v>
      </c>
      <c r="J26" s="59">
        <v>22018</v>
      </c>
      <c r="K26" s="59">
        <v>397</v>
      </c>
    </row>
    <row r="27" spans="1:11" ht="15.75" customHeight="1">
      <c r="A27" s="36"/>
      <c r="B27" s="60"/>
      <c r="C27" s="61"/>
      <c r="D27" s="61"/>
      <c r="E27" s="61"/>
      <c r="F27" s="61"/>
      <c r="G27" s="61"/>
      <c r="H27" s="61"/>
      <c r="I27" s="61"/>
      <c r="J27" s="61"/>
      <c r="K27" s="61"/>
    </row>
    <row r="28" spans="1:11" ht="15.75" customHeight="1">
      <c r="A28" s="36"/>
      <c r="B28" s="37"/>
      <c r="C28" s="37"/>
      <c r="D28" s="37"/>
      <c r="E28" s="37"/>
      <c r="F28" s="37"/>
      <c r="G28" s="37"/>
      <c r="H28" s="37"/>
      <c r="I28" s="37"/>
      <c r="J28" s="37"/>
      <c r="K28" s="37"/>
    </row>
    <row r="29" spans="1:11" ht="15.75" customHeight="1">
      <c r="A29" s="35"/>
      <c r="B29" s="433" t="s">
        <v>89</v>
      </c>
      <c r="C29" s="433"/>
      <c r="D29" s="433"/>
      <c r="E29" s="433"/>
      <c r="F29" s="433"/>
      <c r="G29" s="433"/>
      <c r="H29" s="433"/>
      <c r="I29" s="433"/>
      <c r="J29" s="433"/>
      <c r="K29" s="433"/>
    </row>
    <row r="30" spans="1:11" ht="15.75" customHeight="1">
      <c r="A30" s="40"/>
      <c r="B30" s="41"/>
      <c r="C30" s="41"/>
      <c r="D30" s="41"/>
      <c r="E30" s="41"/>
      <c r="F30" s="41"/>
      <c r="G30" s="41"/>
      <c r="H30" s="41"/>
      <c r="I30" s="41"/>
      <c r="J30" s="41"/>
      <c r="K30" s="41"/>
    </row>
    <row r="31" spans="1:11" ht="15.75" customHeight="1">
      <c r="A31" s="55" t="s">
        <v>71</v>
      </c>
      <c r="B31" s="83">
        <v>786488</v>
      </c>
      <c r="C31" s="83">
        <v>221311</v>
      </c>
      <c r="D31" s="83">
        <v>514509</v>
      </c>
      <c r="E31" s="83">
        <v>23595</v>
      </c>
      <c r="F31" s="83">
        <v>21828</v>
      </c>
      <c r="G31" s="83">
        <v>872292</v>
      </c>
      <c r="H31" s="83">
        <v>186030</v>
      </c>
      <c r="I31" s="83">
        <v>514809</v>
      </c>
      <c r="J31" s="83">
        <v>130917</v>
      </c>
      <c r="K31" s="83">
        <v>36300</v>
      </c>
    </row>
    <row r="32" spans="1:11" ht="15.75" customHeight="1">
      <c r="A32" s="38" t="s">
        <v>45</v>
      </c>
      <c r="B32" s="59">
        <v>59468</v>
      </c>
      <c r="C32" s="59">
        <v>59179</v>
      </c>
      <c r="D32" s="59">
        <v>279</v>
      </c>
      <c r="E32" s="59">
        <v>1</v>
      </c>
      <c r="F32" s="59">
        <v>4</v>
      </c>
      <c r="G32" s="59">
        <v>58601</v>
      </c>
      <c r="H32" s="59">
        <v>58030</v>
      </c>
      <c r="I32" s="59">
        <v>539</v>
      </c>
      <c r="J32" s="59">
        <v>2</v>
      </c>
      <c r="K32" s="59">
        <v>23</v>
      </c>
    </row>
    <row r="33" spans="1:11" ht="15.75" customHeight="1">
      <c r="A33" s="38" t="s">
        <v>46</v>
      </c>
      <c r="B33" s="59">
        <v>60459</v>
      </c>
      <c r="C33" s="59">
        <v>54746</v>
      </c>
      <c r="D33" s="59">
        <v>5464</v>
      </c>
      <c r="E33" s="59">
        <v>10</v>
      </c>
      <c r="F33" s="59">
        <v>214</v>
      </c>
      <c r="G33" s="59">
        <v>61465</v>
      </c>
      <c r="H33" s="59">
        <v>52833</v>
      </c>
      <c r="I33" s="59">
        <v>8079</v>
      </c>
      <c r="J33" s="59">
        <v>12</v>
      </c>
      <c r="K33" s="59">
        <v>525</v>
      </c>
    </row>
    <row r="34" spans="1:11" ht="15.75" customHeight="1">
      <c r="A34" s="38" t="s">
        <v>47</v>
      </c>
      <c r="B34" s="59">
        <v>69358</v>
      </c>
      <c r="C34" s="59">
        <v>44120</v>
      </c>
      <c r="D34" s="59">
        <v>24298</v>
      </c>
      <c r="E34" s="59">
        <v>28</v>
      </c>
      <c r="F34" s="59">
        <v>841</v>
      </c>
      <c r="G34" s="59">
        <v>70886</v>
      </c>
      <c r="H34" s="59">
        <v>35431</v>
      </c>
      <c r="I34" s="59">
        <v>33371</v>
      </c>
      <c r="J34" s="59">
        <v>75</v>
      </c>
      <c r="K34" s="59">
        <v>1954</v>
      </c>
    </row>
    <row r="35" spans="1:11" ht="15.75" customHeight="1">
      <c r="A35" s="38" t="s">
        <v>48</v>
      </c>
      <c r="B35" s="59">
        <v>57591</v>
      </c>
      <c r="C35" s="59">
        <v>21717</v>
      </c>
      <c r="D35" s="59">
        <v>34321</v>
      </c>
      <c r="E35" s="59">
        <v>46</v>
      </c>
      <c r="F35" s="59">
        <v>1393</v>
      </c>
      <c r="G35" s="59">
        <v>59909</v>
      </c>
      <c r="H35" s="59">
        <v>14005</v>
      </c>
      <c r="I35" s="59">
        <v>42883</v>
      </c>
      <c r="J35" s="59">
        <v>167</v>
      </c>
      <c r="K35" s="59">
        <v>2797</v>
      </c>
    </row>
    <row r="36" spans="1:11" ht="15.75" customHeight="1">
      <c r="A36" s="38" t="s">
        <v>49</v>
      </c>
      <c r="B36" s="59">
        <v>54466</v>
      </c>
      <c r="C36" s="59">
        <v>12077</v>
      </c>
      <c r="D36" s="59">
        <v>39887</v>
      </c>
      <c r="E36" s="59">
        <v>85</v>
      </c>
      <c r="F36" s="59">
        <v>1790</v>
      </c>
      <c r="G36" s="59">
        <v>56232</v>
      </c>
      <c r="H36" s="59">
        <v>6552</v>
      </c>
      <c r="I36" s="59">
        <v>45696</v>
      </c>
      <c r="J36" s="59">
        <v>347</v>
      </c>
      <c r="K36" s="59">
        <v>3344</v>
      </c>
    </row>
    <row r="37" spans="1:11" ht="15.75" customHeight="1">
      <c r="A37" s="38" t="s">
        <v>50</v>
      </c>
      <c r="B37" s="59">
        <v>57112</v>
      </c>
      <c r="C37" s="59">
        <v>8719</v>
      </c>
      <c r="D37" s="59">
        <v>45410</v>
      </c>
      <c r="E37" s="59">
        <v>197</v>
      </c>
      <c r="F37" s="59">
        <v>2240</v>
      </c>
      <c r="G37" s="59">
        <v>58347</v>
      </c>
      <c r="H37" s="59">
        <v>3854</v>
      </c>
      <c r="I37" s="59">
        <v>49954</v>
      </c>
      <c r="J37" s="59">
        <v>757</v>
      </c>
      <c r="K37" s="59">
        <v>3572</v>
      </c>
    </row>
    <row r="38" spans="1:11" ht="15.75" customHeight="1">
      <c r="A38" s="38"/>
      <c r="B38" s="59"/>
      <c r="C38" s="59"/>
      <c r="D38" s="59"/>
      <c r="E38" s="59"/>
      <c r="F38" s="59"/>
      <c r="G38" s="59"/>
      <c r="H38" s="59"/>
      <c r="I38" s="59"/>
      <c r="J38" s="59"/>
      <c r="K38" s="59"/>
    </row>
    <row r="39" spans="1:11" ht="15.75" customHeight="1">
      <c r="A39" s="38" t="s">
        <v>51</v>
      </c>
      <c r="B39" s="59">
        <v>65219</v>
      </c>
      <c r="C39" s="59">
        <v>7742</v>
      </c>
      <c r="D39" s="59">
        <v>53374</v>
      </c>
      <c r="E39" s="59">
        <v>465</v>
      </c>
      <c r="F39" s="59">
        <v>3058</v>
      </c>
      <c r="G39" s="59">
        <v>64757</v>
      </c>
      <c r="H39" s="59">
        <v>2880</v>
      </c>
      <c r="I39" s="59">
        <v>55724</v>
      </c>
      <c r="J39" s="59">
        <v>1554</v>
      </c>
      <c r="K39" s="59">
        <v>4316</v>
      </c>
    </row>
    <row r="40" spans="1:11" ht="15.75" customHeight="1">
      <c r="A40" s="38" t="s">
        <v>52</v>
      </c>
      <c r="B40" s="59">
        <v>79461</v>
      </c>
      <c r="C40" s="59">
        <v>6325</v>
      </c>
      <c r="D40" s="59">
        <v>67292</v>
      </c>
      <c r="E40" s="59">
        <v>961</v>
      </c>
      <c r="F40" s="59">
        <v>4029</v>
      </c>
      <c r="G40" s="59">
        <v>80777</v>
      </c>
      <c r="H40" s="59">
        <v>3173</v>
      </c>
      <c r="I40" s="59">
        <v>67990</v>
      </c>
      <c r="J40" s="59">
        <v>3644</v>
      </c>
      <c r="K40" s="59">
        <v>5555</v>
      </c>
    </row>
    <row r="41" spans="1:11" ht="15.75" customHeight="1">
      <c r="A41" s="38" t="s">
        <v>53</v>
      </c>
      <c r="B41" s="59">
        <v>65678</v>
      </c>
      <c r="C41" s="59">
        <v>2805</v>
      </c>
      <c r="D41" s="59">
        <v>57872</v>
      </c>
      <c r="E41" s="59">
        <v>1349</v>
      </c>
      <c r="F41" s="59">
        <v>3000</v>
      </c>
      <c r="G41" s="59">
        <v>68781</v>
      </c>
      <c r="H41" s="59">
        <v>2235</v>
      </c>
      <c r="I41" s="59">
        <v>56429</v>
      </c>
      <c r="J41" s="59">
        <v>5711</v>
      </c>
      <c r="K41" s="59">
        <v>4007</v>
      </c>
    </row>
    <row r="42" spans="1:11" ht="15.75" customHeight="1">
      <c r="A42" s="38" t="s">
        <v>54</v>
      </c>
      <c r="B42" s="59">
        <v>55618</v>
      </c>
      <c r="C42" s="59">
        <v>1554</v>
      </c>
      <c r="D42" s="59">
        <v>49686</v>
      </c>
      <c r="E42" s="59">
        <v>1859</v>
      </c>
      <c r="F42" s="59">
        <v>2075</v>
      </c>
      <c r="G42" s="59">
        <v>60937</v>
      </c>
      <c r="H42" s="59">
        <v>1736</v>
      </c>
      <c r="I42" s="59">
        <v>47385</v>
      </c>
      <c r="J42" s="59">
        <v>8741</v>
      </c>
      <c r="K42" s="59">
        <v>2764</v>
      </c>
    </row>
    <row r="43" spans="1:11" ht="15.75" customHeight="1">
      <c r="A43" s="38" t="s">
        <v>55</v>
      </c>
      <c r="B43" s="59">
        <v>55373</v>
      </c>
      <c r="C43" s="59">
        <v>1087</v>
      </c>
      <c r="D43" s="59">
        <v>49324</v>
      </c>
      <c r="E43" s="59">
        <v>2984</v>
      </c>
      <c r="F43" s="59">
        <v>1568</v>
      </c>
      <c r="G43" s="59">
        <v>63107</v>
      </c>
      <c r="H43" s="59">
        <v>1792</v>
      </c>
      <c r="I43" s="59">
        <v>44034</v>
      </c>
      <c r="J43" s="59">
        <v>14383</v>
      </c>
      <c r="K43" s="59">
        <v>2443</v>
      </c>
    </row>
    <row r="44" spans="1:11" ht="15.75" customHeight="1">
      <c r="A44" s="38" t="s">
        <v>59</v>
      </c>
      <c r="B44" s="59">
        <v>46864</v>
      </c>
      <c r="C44" s="59">
        <v>648</v>
      </c>
      <c r="D44" s="59">
        <v>41102</v>
      </c>
      <c r="E44" s="59">
        <v>3881</v>
      </c>
      <c r="F44" s="59">
        <v>884</v>
      </c>
      <c r="G44" s="59">
        <v>57012</v>
      </c>
      <c r="H44" s="59">
        <v>1561</v>
      </c>
      <c r="I44" s="59">
        <v>33676</v>
      </c>
      <c r="J44" s="59">
        <v>19296</v>
      </c>
      <c r="K44" s="59">
        <v>2062</v>
      </c>
    </row>
    <row r="45" spans="1:11" ht="15.75" customHeight="1">
      <c r="A45" s="38"/>
      <c r="B45" s="59"/>
      <c r="C45" s="59"/>
      <c r="D45" s="59"/>
      <c r="E45" s="59"/>
      <c r="F45" s="59"/>
      <c r="G45" s="59"/>
      <c r="H45" s="59"/>
      <c r="I45" s="59"/>
      <c r="J45" s="59"/>
      <c r="K45" s="59"/>
    </row>
    <row r="46" spans="1:11" ht="15.75" customHeight="1">
      <c r="A46" s="38" t="s">
        <v>60</v>
      </c>
      <c r="B46" s="59">
        <v>29316</v>
      </c>
      <c r="C46" s="59">
        <v>309</v>
      </c>
      <c r="D46" s="59">
        <v>24581</v>
      </c>
      <c r="E46" s="59">
        <v>3731</v>
      </c>
      <c r="F46" s="59">
        <v>429</v>
      </c>
      <c r="G46" s="59">
        <v>45698</v>
      </c>
      <c r="H46" s="59">
        <v>1024</v>
      </c>
      <c r="I46" s="59">
        <v>18891</v>
      </c>
      <c r="J46" s="59">
        <v>23849</v>
      </c>
      <c r="K46" s="59">
        <v>1498</v>
      </c>
    </row>
    <row r="47" spans="1:11" ht="15.75" customHeight="1">
      <c r="A47" s="38" t="s">
        <v>61</v>
      </c>
      <c r="B47" s="59">
        <v>16845</v>
      </c>
      <c r="C47" s="59">
        <v>171</v>
      </c>
      <c r="D47" s="59">
        <v>13253</v>
      </c>
      <c r="E47" s="59">
        <v>3082</v>
      </c>
      <c r="F47" s="59">
        <v>179</v>
      </c>
      <c r="G47" s="59">
        <v>32377</v>
      </c>
      <c r="H47" s="59">
        <v>532</v>
      </c>
      <c r="I47" s="59">
        <v>7457</v>
      </c>
      <c r="J47" s="59">
        <v>23174</v>
      </c>
      <c r="K47" s="59">
        <v>830</v>
      </c>
    </row>
    <row r="48" spans="1:11" ht="15.75" customHeight="1">
      <c r="A48" s="38" t="s">
        <v>72</v>
      </c>
      <c r="B48" s="59">
        <v>13660</v>
      </c>
      <c r="C48" s="59">
        <v>112</v>
      </c>
      <c r="D48" s="59">
        <v>8366</v>
      </c>
      <c r="E48" s="59">
        <v>4916</v>
      </c>
      <c r="F48" s="59">
        <v>124</v>
      </c>
      <c r="G48" s="59">
        <v>33406</v>
      </c>
      <c r="H48" s="59">
        <v>392</v>
      </c>
      <c r="I48" s="59">
        <v>2701</v>
      </c>
      <c r="J48" s="59">
        <v>29205</v>
      </c>
      <c r="K48" s="59">
        <v>610</v>
      </c>
    </row>
    <row r="49" spans="1:11" ht="15.75" customHeight="1">
      <c r="A49" s="36"/>
      <c r="B49" s="60"/>
      <c r="C49" s="61"/>
      <c r="D49" s="61"/>
      <c r="E49" s="61"/>
      <c r="F49" s="61"/>
      <c r="G49" s="61"/>
      <c r="H49" s="61"/>
      <c r="I49" s="61"/>
      <c r="J49" s="61"/>
      <c r="K49" s="61"/>
    </row>
    <row r="50" spans="1:11" ht="15.75" customHeight="1">
      <c r="A50" s="36"/>
      <c r="B50" s="37"/>
      <c r="C50" s="37"/>
      <c r="D50" s="37"/>
      <c r="E50" s="37"/>
      <c r="F50" s="37"/>
      <c r="G50" s="37"/>
      <c r="H50" s="37"/>
      <c r="I50" s="37"/>
      <c r="J50" s="37"/>
      <c r="K50" s="37"/>
    </row>
    <row r="51" spans="1:11" ht="15.75" customHeight="1">
      <c r="A51" s="35"/>
      <c r="B51" s="433" t="s">
        <v>350</v>
      </c>
      <c r="C51" s="433"/>
      <c r="D51" s="433"/>
      <c r="E51" s="433"/>
      <c r="F51" s="433"/>
      <c r="G51" s="433"/>
      <c r="H51" s="433"/>
      <c r="I51" s="433"/>
      <c r="J51" s="433"/>
      <c r="K51" s="433"/>
    </row>
    <row r="52" spans="1:11" ht="15.75" customHeight="1">
      <c r="A52" s="40"/>
      <c r="B52" s="41"/>
      <c r="C52" s="41"/>
      <c r="D52" s="41"/>
      <c r="E52" s="41"/>
      <c r="F52" s="41"/>
      <c r="G52" s="41"/>
      <c r="H52" s="41"/>
      <c r="I52" s="41"/>
      <c r="J52" s="41"/>
      <c r="K52" s="41"/>
    </row>
    <row r="53" spans="1:11" s="84" customFormat="1" ht="15.75" customHeight="1">
      <c r="A53" s="55" t="s">
        <v>71</v>
      </c>
      <c r="B53" s="83">
        <v>793216</v>
      </c>
      <c r="C53" s="83">
        <v>225239</v>
      </c>
      <c r="D53" s="83">
        <v>505060</v>
      </c>
      <c r="E53" s="83">
        <v>24541</v>
      </c>
      <c r="F53" s="83">
        <v>27383</v>
      </c>
      <c r="G53" s="83">
        <v>881156</v>
      </c>
      <c r="H53" s="83">
        <v>187108</v>
      </c>
      <c r="I53" s="83">
        <v>506869</v>
      </c>
      <c r="J53" s="83">
        <v>134966</v>
      </c>
      <c r="K53" s="83">
        <v>44214</v>
      </c>
    </row>
    <row r="54" spans="1:11" ht="15.75" customHeight="1">
      <c r="A54" s="38" t="s">
        <v>45</v>
      </c>
      <c r="B54" s="59">
        <v>52668</v>
      </c>
      <c r="C54" s="59">
        <v>52458</v>
      </c>
      <c r="D54" s="59">
        <v>197</v>
      </c>
      <c r="E54" s="39">
        <v>0</v>
      </c>
      <c r="F54" s="59">
        <v>10</v>
      </c>
      <c r="G54" s="59">
        <v>51902</v>
      </c>
      <c r="H54" s="59">
        <v>51421</v>
      </c>
      <c r="I54" s="59">
        <v>439</v>
      </c>
      <c r="J54" s="59">
        <v>3</v>
      </c>
      <c r="K54" s="59">
        <v>35</v>
      </c>
    </row>
    <row r="55" spans="1:11" ht="15.75" customHeight="1">
      <c r="A55" s="38" t="s">
        <v>46</v>
      </c>
      <c r="B55" s="59">
        <v>54173</v>
      </c>
      <c r="C55" s="59">
        <v>49814</v>
      </c>
      <c r="D55" s="59">
        <v>4113</v>
      </c>
      <c r="E55" s="59">
        <v>7</v>
      </c>
      <c r="F55" s="59">
        <v>231</v>
      </c>
      <c r="G55" s="59">
        <v>55529</v>
      </c>
      <c r="H55" s="59">
        <v>48629</v>
      </c>
      <c r="I55" s="59">
        <v>6318</v>
      </c>
      <c r="J55" s="59">
        <v>14</v>
      </c>
      <c r="K55" s="59">
        <v>551</v>
      </c>
    </row>
    <row r="56" spans="1:11" ht="15.75" customHeight="1">
      <c r="A56" s="38" t="s">
        <v>47</v>
      </c>
      <c r="B56" s="59">
        <v>58884</v>
      </c>
      <c r="C56" s="59">
        <v>39390</v>
      </c>
      <c r="D56" s="59">
        <v>18592</v>
      </c>
      <c r="E56" s="59">
        <v>21</v>
      </c>
      <c r="F56" s="59">
        <v>870</v>
      </c>
      <c r="G56" s="59">
        <v>59063</v>
      </c>
      <c r="H56" s="59">
        <v>32588</v>
      </c>
      <c r="I56" s="59">
        <v>24555</v>
      </c>
      <c r="J56" s="59">
        <v>40</v>
      </c>
      <c r="K56" s="59">
        <v>1839</v>
      </c>
    </row>
    <row r="57" spans="1:11" ht="15.75" customHeight="1">
      <c r="A57" s="38" t="s">
        <v>48</v>
      </c>
      <c r="B57" s="59">
        <v>69840</v>
      </c>
      <c r="C57" s="59">
        <v>29774</v>
      </c>
      <c r="D57" s="59">
        <v>38089</v>
      </c>
      <c r="E57" s="59">
        <v>39</v>
      </c>
      <c r="F57" s="59">
        <v>1915</v>
      </c>
      <c r="G57" s="59">
        <v>70442</v>
      </c>
      <c r="H57" s="59">
        <v>20771</v>
      </c>
      <c r="I57" s="59">
        <v>45453</v>
      </c>
      <c r="J57" s="59">
        <v>175</v>
      </c>
      <c r="K57" s="59">
        <v>3947</v>
      </c>
    </row>
    <row r="58" spans="1:11" ht="15.75" customHeight="1">
      <c r="A58" s="38" t="s">
        <v>49</v>
      </c>
      <c r="B58" s="59">
        <v>57717</v>
      </c>
      <c r="C58" s="59">
        <v>15977</v>
      </c>
      <c r="D58" s="59">
        <v>37711</v>
      </c>
      <c r="E58" s="59">
        <v>82</v>
      </c>
      <c r="F58" s="59">
        <v>2442</v>
      </c>
      <c r="G58" s="59">
        <v>59784</v>
      </c>
      <c r="H58" s="59">
        <v>9880</v>
      </c>
      <c r="I58" s="59">
        <v>44030</v>
      </c>
      <c r="J58" s="59">
        <v>297</v>
      </c>
      <c r="K58" s="59">
        <v>4605</v>
      </c>
    </row>
    <row r="59" spans="1:11" ht="15.75" customHeight="1">
      <c r="A59" s="38" t="s">
        <v>50</v>
      </c>
      <c r="B59" s="59">
        <v>54583</v>
      </c>
      <c r="C59" s="59">
        <v>10582</v>
      </c>
      <c r="D59" s="59">
        <v>39838</v>
      </c>
      <c r="E59" s="59">
        <v>131</v>
      </c>
      <c r="F59" s="59">
        <v>2758</v>
      </c>
      <c r="G59" s="59">
        <v>56208</v>
      </c>
      <c r="H59" s="59">
        <v>5771</v>
      </c>
      <c r="I59" s="59">
        <v>44496</v>
      </c>
      <c r="J59" s="59">
        <v>616</v>
      </c>
      <c r="K59" s="59">
        <v>4575</v>
      </c>
    </row>
    <row r="60" spans="1:11" ht="15.75" customHeight="1">
      <c r="A60" s="38"/>
      <c r="B60" s="59"/>
      <c r="C60" s="59"/>
      <c r="D60" s="59"/>
      <c r="E60" s="59"/>
      <c r="F60" s="59"/>
      <c r="G60" s="59"/>
      <c r="H60" s="59"/>
      <c r="I60" s="59"/>
      <c r="J60" s="59"/>
      <c r="K60" s="59"/>
    </row>
    <row r="61" spans="1:11" ht="15.75" customHeight="1">
      <c r="A61" s="38" t="s">
        <v>51</v>
      </c>
      <c r="B61" s="59">
        <v>56544</v>
      </c>
      <c r="C61" s="59">
        <v>8139</v>
      </c>
      <c r="D61" s="59">
        <v>43714</v>
      </c>
      <c r="E61" s="59">
        <v>346</v>
      </c>
      <c r="F61" s="59">
        <v>3174</v>
      </c>
      <c r="G61" s="59">
        <v>58228</v>
      </c>
      <c r="H61" s="59">
        <v>3683</v>
      </c>
      <c r="I61" s="59">
        <v>48084</v>
      </c>
      <c r="J61" s="59">
        <v>1197</v>
      </c>
      <c r="K61" s="59">
        <v>4579</v>
      </c>
    </row>
    <row r="62" spans="1:11" ht="15.75" customHeight="1">
      <c r="A62" s="38" t="s">
        <v>52</v>
      </c>
      <c r="B62" s="59">
        <v>64246</v>
      </c>
      <c r="C62" s="59">
        <v>7322</v>
      </c>
      <c r="D62" s="59">
        <v>51280</v>
      </c>
      <c r="E62" s="59">
        <v>687</v>
      </c>
      <c r="F62" s="59">
        <v>3678</v>
      </c>
      <c r="G62" s="59">
        <v>64603</v>
      </c>
      <c r="H62" s="59">
        <v>2794</v>
      </c>
      <c r="I62" s="59">
        <v>53613</v>
      </c>
      <c r="J62" s="59">
        <v>2484</v>
      </c>
      <c r="K62" s="59">
        <v>5059</v>
      </c>
    </row>
    <row r="63" spans="1:11" ht="15.75" customHeight="1">
      <c r="A63" s="38" t="s">
        <v>53</v>
      </c>
      <c r="B63" s="59">
        <v>78031</v>
      </c>
      <c r="C63" s="59">
        <v>6046</v>
      </c>
      <c r="D63" s="59">
        <v>64477</v>
      </c>
      <c r="E63" s="59">
        <v>1430</v>
      </c>
      <c r="F63" s="59">
        <v>4594</v>
      </c>
      <c r="G63" s="59">
        <v>80631</v>
      </c>
      <c r="H63" s="59">
        <v>3108</v>
      </c>
      <c r="I63" s="59">
        <v>65232</v>
      </c>
      <c r="J63" s="59">
        <v>5405</v>
      </c>
      <c r="K63" s="59">
        <v>5997</v>
      </c>
    </row>
    <row r="64" spans="1:11" ht="15.75" customHeight="1">
      <c r="A64" s="38" t="s">
        <v>54</v>
      </c>
      <c r="B64" s="59">
        <v>64590</v>
      </c>
      <c r="C64" s="59">
        <v>2622</v>
      </c>
      <c r="D64" s="59">
        <v>55898</v>
      </c>
      <c r="E64" s="59">
        <v>1858</v>
      </c>
      <c r="F64" s="59">
        <v>3170</v>
      </c>
      <c r="G64" s="59">
        <v>68652</v>
      </c>
      <c r="H64" s="59">
        <v>2217</v>
      </c>
      <c r="I64" s="59">
        <v>53520</v>
      </c>
      <c r="J64" s="59">
        <v>8095</v>
      </c>
      <c r="K64" s="59">
        <v>4128</v>
      </c>
    </row>
    <row r="65" spans="1:11" ht="15.75" customHeight="1">
      <c r="A65" s="38" t="s">
        <v>55</v>
      </c>
      <c r="B65" s="59">
        <v>53247</v>
      </c>
      <c r="C65" s="59">
        <v>1332</v>
      </c>
      <c r="D65" s="59">
        <v>46427</v>
      </c>
      <c r="E65" s="59">
        <v>2536</v>
      </c>
      <c r="F65" s="59">
        <v>2039</v>
      </c>
      <c r="G65" s="59">
        <v>59639</v>
      </c>
      <c r="H65" s="59">
        <v>1635</v>
      </c>
      <c r="I65" s="59">
        <v>42852</v>
      </c>
      <c r="J65" s="59">
        <v>11803</v>
      </c>
      <c r="K65" s="59">
        <v>2708</v>
      </c>
    </row>
    <row r="66" spans="1:11" ht="15.75" customHeight="1">
      <c r="A66" s="38" t="s">
        <v>59</v>
      </c>
      <c r="B66" s="59">
        <v>50786</v>
      </c>
      <c r="C66" s="59">
        <v>935</v>
      </c>
      <c r="D66" s="59">
        <v>43806</v>
      </c>
      <c r="E66" s="59">
        <v>3861</v>
      </c>
      <c r="F66" s="59">
        <v>1371</v>
      </c>
      <c r="G66" s="59">
        <v>60967</v>
      </c>
      <c r="H66" s="59">
        <v>1659</v>
      </c>
      <c r="I66" s="59">
        <v>37393</v>
      </c>
      <c r="J66" s="59">
        <v>18917</v>
      </c>
      <c r="K66" s="59">
        <v>2326</v>
      </c>
    </row>
    <row r="67" spans="1:11" ht="15.75" customHeight="1">
      <c r="A67" s="38"/>
      <c r="B67" s="59"/>
      <c r="C67" s="59"/>
      <c r="D67" s="59"/>
      <c r="E67" s="59"/>
      <c r="F67" s="59"/>
      <c r="G67" s="59"/>
      <c r="H67" s="59"/>
      <c r="I67" s="59"/>
      <c r="J67" s="59"/>
      <c r="K67" s="59"/>
    </row>
    <row r="68" spans="1:11" ht="15.75" customHeight="1">
      <c r="A68" s="38" t="s">
        <v>60</v>
      </c>
      <c r="B68" s="59">
        <v>40032</v>
      </c>
      <c r="C68" s="59">
        <v>495</v>
      </c>
      <c r="D68" s="59">
        <v>33614</v>
      </c>
      <c r="E68" s="59">
        <v>4530</v>
      </c>
      <c r="F68" s="59">
        <v>690</v>
      </c>
      <c r="G68" s="59">
        <v>53477</v>
      </c>
      <c r="H68" s="59">
        <v>1456</v>
      </c>
      <c r="I68" s="59">
        <v>25563</v>
      </c>
      <c r="J68" s="59">
        <v>23993</v>
      </c>
      <c r="K68" s="59">
        <v>1833</v>
      </c>
    </row>
    <row r="69" spans="1:11" ht="15.75" customHeight="1">
      <c r="A69" s="38" t="s">
        <v>61</v>
      </c>
      <c r="B69" s="59">
        <v>22364</v>
      </c>
      <c r="C69" s="59">
        <v>211</v>
      </c>
      <c r="D69" s="59">
        <v>17421</v>
      </c>
      <c r="E69" s="59">
        <v>3980</v>
      </c>
      <c r="F69" s="59">
        <v>291</v>
      </c>
      <c r="G69" s="59">
        <v>39950</v>
      </c>
      <c r="H69" s="59">
        <v>895</v>
      </c>
      <c r="I69" s="59">
        <v>11303</v>
      </c>
      <c r="J69" s="59">
        <v>26024</v>
      </c>
      <c r="K69" s="59">
        <v>1161</v>
      </c>
    </row>
    <row r="70" spans="1:11" ht="15.75" customHeight="1">
      <c r="A70" s="38" t="s">
        <v>72</v>
      </c>
      <c r="B70" s="59">
        <v>15511</v>
      </c>
      <c r="C70" s="59">
        <v>142</v>
      </c>
      <c r="D70" s="59">
        <v>9883</v>
      </c>
      <c r="E70" s="59">
        <v>5033</v>
      </c>
      <c r="F70" s="59">
        <v>150</v>
      </c>
      <c r="G70" s="59">
        <v>42081</v>
      </c>
      <c r="H70" s="59">
        <v>601</v>
      </c>
      <c r="I70" s="59">
        <v>4018</v>
      </c>
      <c r="J70" s="59">
        <v>35903</v>
      </c>
      <c r="K70" s="59">
        <v>871</v>
      </c>
    </row>
    <row r="71" spans="1:11" ht="4.5" customHeight="1" thickBot="1">
      <c r="A71" s="42"/>
      <c r="B71" s="59"/>
      <c r="C71" s="59"/>
      <c r="D71" s="59"/>
      <c r="E71" s="59"/>
      <c r="F71" s="59"/>
      <c r="G71" s="59"/>
      <c r="H71" s="59"/>
      <c r="I71" s="59"/>
      <c r="J71" s="59"/>
      <c r="K71" s="59"/>
    </row>
    <row r="72" spans="1:11" ht="11.25">
      <c r="A72" s="147" t="s">
        <v>141</v>
      </c>
      <c r="B72" s="147"/>
      <c r="C72" s="147"/>
      <c r="D72" s="147"/>
      <c r="E72" s="147"/>
      <c r="F72" s="147"/>
      <c r="G72" s="147"/>
      <c r="H72" s="147"/>
      <c r="I72" s="147"/>
      <c r="J72" s="147"/>
      <c r="K72" s="147"/>
    </row>
    <row r="73" spans="1:11" ht="11.25">
      <c r="A73" s="154" t="s">
        <v>142</v>
      </c>
      <c r="B73" s="154"/>
      <c r="C73" s="154"/>
      <c r="D73" s="154"/>
      <c r="E73" s="154"/>
      <c r="F73" s="154"/>
      <c r="G73" s="154"/>
      <c r="H73" s="154"/>
      <c r="I73" s="154"/>
      <c r="J73" s="154"/>
      <c r="K73" s="154"/>
    </row>
  </sheetData>
  <sheetProtection/>
  <mergeCells count="8">
    <mergeCell ref="B7:K7"/>
    <mergeCell ref="B29:K29"/>
    <mergeCell ref="B51:K51"/>
    <mergeCell ref="A1:K1"/>
    <mergeCell ref="A2:K2"/>
    <mergeCell ref="A4:A5"/>
    <mergeCell ref="B4:F4"/>
    <mergeCell ref="G4:K4"/>
  </mergeCells>
  <printOptions/>
  <pageMargins left="0.69" right="0.18" top="0.07874015748031496" bottom="0.17" header="0" footer="0"/>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A1:K82"/>
  <sheetViews>
    <sheetView zoomScalePageLayoutView="0" workbookViewId="0" topLeftCell="A1">
      <selection activeCell="A1" sqref="A1:K1"/>
    </sheetView>
  </sheetViews>
  <sheetFormatPr defaultColWidth="9.00390625" defaultRowHeight="12"/>
  <cols>
    <col min="1" max="1" width="14.50390625" style="91" customWidth="1"/>
    <col min="2" max="2" width="14.625" style="91" customWidth="1"/>
    <col min="3" max="3" width="16.125" style="91" customWidth="1"/>
    <col min="4" max="4" width="14.875" style="91" customWidth="1"/>
    <col min="5" max="5" width="16.125" style="91" customWidth="1"/>
    <col min="6" max="6" width="1.12109375" style="91" customWidth="1"/>
    <col min="7" max="7" width="14.625" style="91" customWidth="1"/>
    <col min="8" max="8" width="10.125" style="91" customWidth="1"/>
    <col min="9" max="9" width="11.50390625" style="91" customWidth="1"/>
    <col min="10" max="10" width="10.125" style="91" customWidth="1"/>
    <col min="11" max="11" width="11.50390625" style="91" customWidth="1"/>
    <col min="12" max="16384" width="9.375" style="91" customWidth="1"/>
  </cols>
  <sheetData>
    <row r="1" spans="1:11" s="90" customFormat="1" ht="39.75" customHeight="1">
      <c r="A1" s="435" t="s">
        <v>345</v>
      </c>
      <c r="B1" s="435"/>
      <c r="C1" s="435"/>
      <c r="D1" s="435"/>
      <c r="E1" s="435"/>
      <c r="F1" s="435"/>
      <c r="G1" s="435"/>
      <c r="H1" s="435"/>
      <c r="I1" s="435"/>
      <c r="J1" s="435"/>
      <c r="K1" s="435"/>
    </row>
    <row r="2" spans="1:11" ht="26.25" customHeight="1">
      <c r="A2" s="442" t="s">
        <v>215</v>
      </c>
      <c r="B2" s="442"/>
      <c r="C2" s="442"/>
      <c r="D2" s="442"/>
      <c r="E2" s="442"/>
      <c r="F2" s="442"/>
      <c r="G2" s="442"/>
      <c r="H2" s="442"/>
      <c r="I2" s="442"/>
      <c r="J2" s="442"/>
      <c r="K2" s="442"/>
    </row>
    <row r="3" spans="1:11" ht="22.5" customHeight="1">
      <c r="A3" s="185"/>
      <c r="B3" s="185"/>
      <c r="C3" s="185"/>
      <c r="D3" s="185"/>
      <c r="E3" s="185"/>
      <c r="F3" s="185"/>
      <c r="G3" s="185"/>
      <c r="H3" s="185"/>
      <c r="I3" s="185"/>
      <c r="J3" s="185"/>
      <c r="K3" s="185"/>
    </row>
    <row r="4" spans="1:11" ht="15" customHeight="1">
      <c r="A4" s="346" t="s">
        <v>389</v>
      </c>
      <c r="B4" s="148"/>
      <c r="C4" s="148"/>
      <c r="D4" s="148"/>
      <c r="E4" s="148"/>
      <c r="F4" s="148"/>
      <c r="G4" s="148"/>
      <c r="H4" s="148"/>
      <c r="I4" s="148"/>
      <c r="J4" s="148"/>
      <c r="K4" s="148"/>
    </row>
    <row r="5" ht="2.25" customHeight="1" thickBot="1"/>
    <row r="6" spans="1:11" s="142" customFormat="1" ht="18" customHeight="1">
      <c r="A6" s="436" t="s">
        <v>217</v>
      </c>
      <c r="B6" s="438" t="s">
        <v>218</v>
      </c>
      <c r="C6" s="438" t="s">
        <v>219</v>
      </c>
      <c r="D6" s="438"/>
      <c r="E6" s="440"/>
      <c r="F6" s="349"/>
      <c r="G6" s="441" t="s">
        <v>125</v>
      </c>
      <c r="H6" s="438" t="s">
        <v>247</v>
      </c>
      <c r="I6" s="438" t="s">
        <v>220</v>
      </c>
      <c r="J6" s="438"/>
      <c r="K6" s="440"/>
    </row>
    <row r="7" spans="1:11" s="142" customFormat="1" ht="18" customHeight="1">
      <c r="A7" s="437"/>
      <c r="B7" s="439"/>
      <c r="C7" s="190" t="s">
        <v>221</v>
      </c>
      <c r="D7" s="190" t="s">
        <v>160</v>
      </c>
      <c r="E7" s="191" t="s">
        <v>161</v>
      </c>
      <c r="F7" s="350"/>
      <c r="G7" s="437"/>
      <c r="H7" s="439"/>
      <c r="I7" s="190" t="s">
        <v>126</v>
      </c>
      <c r="J7" s="190" t="s">
        <v>160</v>
      </c>
      <c r="K7" s="191" t="s">
        <v>161</v>
      </c>
    </row>
    <row r="8" spans="1:11" ht="3" customHeight="1">
      <c r="A8" s="186"/>
      <c r="B8" s="182"/>
      <c r="C8" s="182"/>
      <c r="D8" s="182"/>
      <c r="E8" s="182"/>
      <c r="F8" s="189"/>
      <c r="G8" s="186"/>
      <c r="H8" s="182"/>
      <c r="I8" s="182"/>
      <c r="J8" s="182"/>
      <c r="K8" s="182"/>
    </row>
    <row r="9" spans="1:11" ht="19.5" customHeight="1">
      <c r="A9" s="192" t="s">
        <v>351</v>
      </c>
      <c r="B9" s="333">
        <v>717452</v>
      </c>
      <c r="C9" s="333">
        <v>1957228</v>
      </c>
      <c r="D9" s="333">
        <v>943592</v>
      </c>
      <c r="E9" s="333">
        <v>1013636</v>
      </c>
      <c r="F9" s="341"/>
      <c r="G9" s="196" t="s">
        <v>355</v>
      </c>
      <c r="H9" s="341"/>
      <c r="I9" s="342"/>
      <c r="J9" s="333"/>
      <c r="K9" s="333"/>
    </row>
    <row r="10" spans="1:11" ht="19.5" customHeight="1">
      <c r="A10" s="192"/>
      <c r="B10" s="334"/>
      <c r="C10" s="333"/>
      <c r="D10" s="333"/>
      <c r="E10" s="333"/>
      <c r="F10" s="341"/>
      <c r="G10" s="192" t="s">
        <v>356</v>
      </c>
      <c r="H10" s="341">
        <v>5553</v>
      </c>
      <c r="I10" s="333">
        <f>J10+K10</f>
        <v>14883</v>
      </c>
      <c r="J10" s="342">
        <v>7108</v>
      </c>
      <c r="K10" s="333">
        <v>7775</v>
      </c>
    </row>
    <row r="11" spans="1:11" ht="19.5" customHeight="1">
      <c r="A11" s="192" t="s">
        <v>352</v>
      </c>
      <c r="B11" s="333">
        <v>724832</v>
      </c>
      <c r="C11" s="333">
        <v>1957313</v>
      </c>
      <c r="D11" s="333">
        <v>943323</v>
      </c>
      <c r="E11" s="333">
        <v>1013990</v>
      </c>
      <c r="F11" s="341"/>
      <c r="G11" s="338"/>
      <c r="H11" s="340"/>
      <c r="I11" s="342"/>
      <c r="J11" s="342"/>
      <c r="K11" s="334"/>
    </row>
    <row r="12" spans="1:11" ht="19.5" customHeight="1">
      <c r="A12" s="194"/>
      <c r="B12" s="334"/>
      <c r="C12" s="334"/>
      <c r="D12" s="334"/>
      <c r="E12" s="334"/>
      <c r="F12" s="340"/>
      <c r="G12" s="196" t="s">
        <v>357</v>
      </c>
      <c r="H12" s="341"/>
      <c r="I12" s="342"/>
      <c r="J12" s="342"/>
      <c r="K12" s="335"/>
    </row>
    <row r="13" spans="1:11" ht="19.5" customHeight="1">
      <c r="A13" s="193" t="s">
        <v>353</v>
      </c>
      <c r="B13" s="333">
        <v>732253</v>
      </c>
      <c r="C13" s="333">
        <v>1957269</v>
      </c>
      <c r="D13" s="333">
        <v>943513</v>
      </c>
      <c r="E13" s="333">
        <v>1013756</v>
      </c>
      <c r="F13" s="341"/>
      <c r="G13" s="192" t="s">
        <v>358</v>
      </c>
      <c r="H13" s="341">
        <v>6154</v>
      </c>
      <c r="I13" s="333">
        <f>J13+K13</f>
        <v>16541</v>
      </c>
      <c r="J13" s="342">
        <v>7872</v>
      </c>
      <c r="K13" s="335">
        <v>8669</v>
      </c>
    </row>
    <row r="14" spans="1:11" ht="19.5" customHeight="1">
      <c r="A14" s="194"/>
      <c r="B14" s="334"/>
      <c r="C14" s="334"/>
      <c r="D14" s="334"/>
      <c r="E14" s="334"/>
      <c r="F14" s="340"/>
      <c r="G14" s="192"/>
      <c r="H14" s="341"/>
      <c r="I14" s="333"/>
      <c r="J14" s="342"/>
      <c r="K14" s="335"/>
    </row>
    <row r="15" spans="1:11" ht="19.5" customHeight="1">
      <c r="A15" s="193" t="s">
        <v>354</v>
      </c>
      <c r="B15" s="333">
        <v>738972</v>
      </c>
      <c r="C15" s="333">
        <v>1955317</v>
      </c>
      <c r="D15" s="333">
        <v>942513</v>
      </c>
      <c r="E15" s="333">
        <v>1012804</v>
      </c>
      <c r="F15" s="341"/>
      <c r="G15" s="196" t="s">
        <v>359</v>
      </c>
      <c r="H15" s="341"/>
      <c r="I15" s="333"/>
      <c r="J15" s="342"/>
      <c r="K15" s="335"/>
    </row>
    <row r="16" spans="1:11" ht="19.5" customHeight="1">
      <c r="A16" s="194"/>
      <c r="B16" s="334"/>
      <c r="C16" s="334"/>
      <c r="D16" s="334"/>
      <c r="E16" s="334"/>
      <c r="F16" s="340"/>
      <c r="G16" s="192" t="s">
        <v>360</v>
      </c>
      <c r="H16" s="341">
        <v>4262</v>
      </c>
      <c r="I16" s="333">
        <f>J16+K16</f>
        <v>12067</v>
      </c>
      <c r="J16" s="342">
        <v>5809</v>
      </c>
      <c r="K16" s="335">
        <v>6258</v>
      </c>
    </row>
    <row r="17" spans="1:11" ht="19.5" customHeight="1">
      <c r="A17" s="195" t="s">
        <v>361</v>
      </c>
      <c r="B17" s="336">
        <f>B20+B22</f>
        <v>750127</v>
      </c>
      <c r="C17" s="336">
        <f>C20+C22</f>
        <v>1954919</v>
      </c>
      <c r="D17" s="336">
        <f>D20+D22</f>
        <v>942876</v>
      </c>
      <c r="E17" s="336">
        <f>E20+E22</f>
        <v>1012043</v>
      </c>
      <c r="F17" s="347"/>
      <c r="G17" s="192"/>
      <c r="H17" s="341"/>
      <c r="I17" s="333"/>
      <c r="J17" s="342"/>
      <c r="K17" s="335"/>
    </row>
    <row r="18" spans="1:11" ht="19.5" customHeight="1">
      <c r="A18" s="196"/>
      <c r="B18" s="333"/>
      <c r="C18" s="333"/>
      <c r="D18" s="333"/>
      <c r="E18" s="333"/>
      <c r="F18" s="341"/>
      <c r="G18" s="196" t="s">
        <v>362</v>
      </c>
      <c r="H18" s="343"/>
      <c r="I18" s="333"/>
      <c r="J18" s="344"/>
      <c r="K18" s="333"/>
    </row>
    <row r="19" spans="1:11" ht="19.5" customHeight="1">
      <c r="A19" s="196"/>
      <c r="B19" s="333"/>
      <c r="C19" s="333"/>
      <c r="D19" s="333"/>
      <c r="E19" s="333"/>
      <c r="F19" s="341"/>
      <c r="G19" s="192" t="s">
        <v>363</v>
      </c>
      <c r="H19" s="343">
        <v>3891</v>
      </c>
      <c r="I19" s="333">
        <f>J19+K19</f>
        <v>11026</v>
      </c>
      <c r="J19" s="342">
        <v>5308</v>
      </c>
      <c r="K19" s="333">
        <v>5718</v>
      </c>
    </row>
    <row r="20" spans="1:11" ht="19.5" customHeight="1">
      <c r="A20" s="197" t="s">
        <v>364</v>
      </c>
      <c r="B20" s="336">
        <f>SUM(B24:B40)</f>
        <v>696211</v>
      </c>
      <c r="C20" s="336">
        <f>SUM(C24:C40)</f>
        <v>1804248</v>
      </c>
      <c r="D20" s="336">
        <f>SUM(D24:D40)</f>
        <v>870656</v>
      </c>
      <c r="E20" s="336">
        <f>SUM(E24:E40)</f>
        <v>933592</v>
      </c>
      <c r="F20" s="347"/>
      <c r="G20" s="192"/>
      <c r="H20" s="340"/>
      <c r="I20" s="333"/>
      <c r="J20" s="342"/>
      <c r="K20" s="333"/>
    </row>
    <row r="21" spans="1:11" ht="19.5" customHeight="1">
      <c r="A21" s="197"/>
      <c r="B21" s="337"/>
      <c r="C21" s="337"/>
      <c r="D21" s="337"/>
      <c r="E21" s="337"/>
      <c r="F21" s="348"/>
      <c r="G21" s="196" t="s">
        <v>365</v>
      </c>
      <c r="H21" s="340"/>
      <c r="I21" s="333"/>
      <c r="J21" s="342"/>
      <c r="K21" s="333"/>
    </row>
    <row r="22" spans="1:11" ht="19.5" customHeight="1">
      <c r="A22" s="197" t="s">
        <v>366</v>
      </c>
      <c r="B22" s="336">
        <f>SUM(B43:B45,H9:H42)</f>
        <v>53916</v>
      </c>
      <c r="C22" s="336">
        <f>SUM(C43:C45,I9:I42)</f>
        <v>150671</v>
      </c>
      <c r="D22" s="336">
        <f>SUM(D44:D45,J9:J42)</f>
        <v>72220</v>
      </c>
      <c r="E22" s="336">
        <f>SUM(E44:E45,K9:K42)</f>
        <v>78451</v>
      </c>
      <c r="F22" s="347"/>
      <c r="G22" s="192" t="s">
        <v>367</v>
      </c>
      <c r="H22" s="343">
        <v>5067</v>
      </c>
      <c r="I22" s="333">
        <f>J22+K22</f>
        <v>16225</v>
      </c>
      <c r="J22" s="342">
        <v>7730</v>
      </c>
      <c r="K22" s="333">
        <v>8495</v>
      </c>
    </row>
    <row r="23" spans="1:11" ht="19.5" customHeight="1">
      <c r="A23" s="338"/>
      <c r="B23" s="333"/>
      <c r="C23" s="333"/>
      <c r="D23" s="333"/>
      <c r="E23" s="333"/>
      <c r="F23" s="341"/>
      <c r="G23" s="192"/>
      <c r="H23" s="340"/>
      <c r="I23" s="333"/>
      <c r="J23" s="342"/>
      <c r="K23" s="334"/>
    </row>
    <row r="24" spans="1:11" ht="19.5" customHeight="1">
      <c r="A24" s="192" t="s">
        <v>368</v>
      </c>
      <c r="B24" s="333">
        <v>271242</v>
      </c>
      <c r="C24" s="333">
        <f>D24+E24</f>
        <v>659561</v>
      </c>
      <c r="D24" s="333">
        <v>317579</v>
      </c>
      <c r="E24" s="333">
        <v>341982</v>
      </c>
      <c r="F24" s="341"/>
      <c r="G24" s="196" t="s">
        <v>369</v>
      </c>
      <c r="H24" s="340"/>
      <c r="I24" s="333"/>
      <c r="J24" s="342"/>
      <c r="K24" s="334"/>
    </row>
    <row r="25" spans="1:11" ht="19.5" customHeight="1">
      <c r="A25" s="192" t="s">
        <v>370</v>
      </c>
      <c r="B25" s="333">
        <v>179299</v>
      </c>
      <c r="C25" s="333">
        <f aca="true" t="shared" si="0" ref="C25:C44">D25+E25</f>
        <v>470149</v>
      </c>
      <c r="D25" s="333">
        <v>229769</v>
      </c>
      <c r="E25" s="333">
        <v>240380</v>
      </c>
      <c r="F25" s="341"/>
      <c r="G25" s="192" t="s">
        <v>371</v>
      </c>
      <c r="H25" s="341">
        <v>382</v>
      </c>
      <c r="I25" s="333">
        <f>J25+K25</f>
        <v>1099</v>
      </c>
      <c r="J25" s="342">
        <v>516</v>
      </c>
      <c r="K25" s="333">
        <v>583</v>
      </c>
    </row>
    <row r="26" spans="1:11" ht="19.5" customHeight="1">
      <c r="A26" s="192" t="s">
        <v>372</v>
      </c>
      <c r="B26" s="333">
        <v>42413</v>
      </c>
      <c r="C26" s="333">
        <f t="shared" si="0"/>
        <v>110056</v>
      </c>
      <c r="D26" s="333">
        <v>52598</v>
      </c>
      <c r="E26" s="333">
        <v>57458</v>
      </c>
      <c r="F26" s="341"/>
      <c r="G26" s="192"/>
      <c r="H26" s="340"/>
      <c r="I26" s="333"/>
      <c r="J26" s="342"/>
      <c r="K26" s="333"/>
    </row>
    <row r="27" spans="1:11" ht="19.5" customHeight="1">
      <c r="A27" s="192" t="s">
        <v>373</v>
      </c>
      <c r="B27" s="333">
        <v>27184</v>
      </c>
      <c r="C27" s="333">
        <f t="shared" si="0"/>
        <v>68129</v>
      </c>
      <c r="D27" s="333">
        <v>33014</v>
      </c>
      <c r="E27" s="333">
        <v>35115</v>
      </c>
      <c r="F27" s="341"/>
      <c r="G27" s="196" t="s">
        <v>374</v>
      </c>
      <c r="H27" s="340"/>
      <c r="I27" s="333"/>
      <c r="J27" s="342"/>
      <c r="K27" s="333"/>
    </row>
    <row r="28" spans="1:11" ht="19.5" customHeight="1">
      <c r="A28" s="192" t="s">
        <v>375</v>
      </c>
      <c r="B28" s="333">
        <v>22367</v>
      </c>
      <c r="C28" s="333">
        <f t="shared" si="0"/>
        <v>57369</v>
      </c>
      <c r="D28" s="333">
        <v>27239</v>
      </c>
      <c r="E28" s="333">
        <v>30130</v>
      </c>
      <c r="F28" s="341"/>
      <c r="G28" s="192" t="s">
        <v>376</v>
      </c>
      <c r="H28" s="341">
        <v>5378</v>
      </c>
      <c r="I28" s="333">
        <f>J28+K28</f>
        <v>14791</v>
      </c>
      <c r="J28" s="342">
        <v>7070</v>
      </c>
      <c r="K28" s="333">
        <v>7721</v>
      </c>
    </row>
    <row r="29" spans="1:11" ht="19.5" customHeight="1">
      <c r="A29" s="192"/>
      <c r="B29" s="334"/>
      <c r="C29" s="333"/>
      <c r="D29" s="333"/>
      <c r="E29" s="334"/>
      <c r="F29" s="340"/>
      <c r="G29" s="192"/>
      <c r="H29" s="341"/>
      <c r="I29" s="333"/>
      <c r="J29" s="342"/>
      <c r="K29" s="334"/>
    </row>
    <row r="30" spans="1:11" ht="19.5" customHeight="1">
      <c r="A30" s="192" t="s">
        <v>377</v>
      </c>
      <c r="B30" s="333">
        <v>15858</v>
      </c>
      <c r="C30" s="333">
        <f t="shared" si="0"/>
        <v>46418</v>
      </c>
      <c r="D30" s="333">
        <v>22293</v>
      </c>
      <c r="E30" s="333">
        <v>24125</v>
      </c>
      <c r="F30" s="341"/>
      <c r="G30" s="196" t="s">
        <v>378</v>
      </c>
      <c r="H30" s="341"/>
      <c r="I30" s="333"/>
      <c r="J30" s="342"/>
      <c r="K30" s="334"/>
    </row>
    <row r="31" spans="1:11" ht="19.5" customHeight="1">
      <c r="A31" s="192" t="s">
        <v>379</v>
      </c>
      <c r="B31" s="333">
        <v>22539</v>
      </c>
      <c r="C31" s="333">
        <f t="shared" si="0"/>
        <v>66857</v>
      </c>
      <c r="D31" s="333">
        <v>32406</v>
      </c>
      <c r="E31" s="333">
        <v>34451</v>
      </c>
      <c r="F31" s="341"/>
      <c r="G31" s="192" t="s">
        <v>380</v>
      </c>
      <c r="H31" s="341">
        <v>3935</v>
      </c>
      <c r="I31" s="333">
        <f>J31+K31</f>
        <v>11541</v>
      </c>
      <c r="J31" s="342">
        <v>5548</v>
      </c>
      <c r="K31" s="333">
        <v>5993</v>
      </c>
    </row>
    <row r="32" spans="1:11" ht="19.5" customHeight="1">
      <c r="A32" s="192" t="s">
        <v>381</v>
      </c>
      <c r="B32" s="333">
        <v>13946</v>
      </c>
      <c r="C32" s="333">
        <f t="shared" si="0"/>
        <v>37005</v>
      </c>
      <c r="D32" s="333">
        <v>17542</v>
      </c>
      <c r="E32" s="333">
        <v>19463</v>
      </c>
      <c r="F32" s="341"/>
      <c r="G32" s="192" t="s">
        <v>382</v>
      </c>
      <c r="H32" s="341">
        <v>2418</v>
      </c>
      <c r="I32" s="333">
        <f>J32+K32</f>
        <v>6713</v>
      </c>
      <c r="J32" s="342">
        <v>3297</v>
      </c>
      <c r="K32" s="333">
        <v>3416</v>
      </c>
    </row>
    <row r="33" spans="1:11" ht="19.5" customHeight="1">
      <c r="A33" s="192" t="s">
        <v>383</v>
      </c>
      <c r="B33" s="333">
        <v>12686</v>
      </c>
      <c r="C33" s="333">
        <f t="shared" si="0"/>
        <v>36433</v>
      </c>
      <c r="D33" s="333">
        <v>17413</v>
      </c>
      <c r="E33" s="333">
        <v>19020</v>
      </c>
      <c r="F33" s="341"/>
      <c r="G33" s="192"/>
      <c r="H33" s="340"/>
      <c r="I33" s="333"/>
      <c r="J33" s="342"/>
      <c r="K33" s="334"/>
    </row>
    <row r="34" spans="1:11" ht="19.5" customHeight="1">
      <c r="A34" s="192" t="s">
        <v>384</v>
      </c>
      <c r="B34" s="333">
        <v>15818</v>
      </c>
      <c r="C34" s="333">
        <f t="shared" si="0"/>
        <v>41384</v>
      </c>
      <c r="D34" s="333">
        <v>19797</v>
      </c>
      <c r="E34" s="333">
        <v>21587</v>
      </c>
      <c r="F34" s="341"/>
      <c r="G34" s="196" t="s">
        <v>385</v>
      </c>
      <c r="H34" s="340"/>
      <c r="I34" s="333"/>
      <c r="J34" s="342"/>
      <c r="K34" s="334"/>
    </row>
    <row r="35" spans="1:11" ht="19.5" customHeight="1">
      <c r="A35" s="338"/>
      <c r="B35" s="333"/>
      <c r="C35" s="333"/>
      <c r="D35" s="333"/>
      <c r="E35" s="333"/>
      <c r="F35" s="341"/>
      <c r="G35" s="192" t="s">
        <v>78</v>
      </c>
      <c r="H35" s="341">
        <v>537</v>
      </c>
      <c r="I35" s="333">
        <f>J35+K35</f>
        <v>1694</v>
      </c>
      <c r="J35" s="342">
        <v>815</v>
      </c>
      <c r="K35" s="333">
        <v>879</v>
      </c>
    </row>
    <row r="36" spans="1:11" ht="19.5" customHeight="1">
      <c r="A36" s="351" t="s">
        <v>392</v>
      </c>
      <c r="B36" s="333">
        <v>13736</v>
      </c>
      <c r="C36" s="333">
        <f t="shared" si="0"/>
        <v>39960</v>
      </c>
      <c r="D36" s="333">
        <v>19120</v>
      </c>
      <c r="E36" s="333">
        <v>20840</v>
      </c>
      <c r="F36" s="341"/>
      <c r="G36" s="192"/>
      <c r="H36" s="340"/>
      <c r="I36" s="333"/>
      <c r="J36" s="342"/>
      <c r="K36" s="333"/>
    </row>
    <row r="37" spans="1:11" ht="19.5" customHeight="1">
      <c r="A37" s="351" t="s">
        <v>393</v>
      </c>
      <c r="B37" s="333">
        <v>15917</v>
      </c>
      <c r="C37" s="333">
        <f t="shared" si="0"/>
        <v>45398</v>
      </c>
      <c r="D37" s="333">
        <v>21709</v>
      </c>
      <c r="E37" s="333">
        <v>23689</v>
      </c>
      <c r="F37" s="341"/>
      <c r="G37" s="196" t="s">
        <v>386</v>
      </c>
      <c r="H37" s="340"/>
      <c r="I37" s="333"/>
      <c r="J37" s="342"/>
      <c r="K37" s="333"/>
    </row>
    <row r="38" spans="1:11" ht="19.5" customHeight="1">
      <c r="A38" s="351" t="s">
        <v>394</v>
      </c>
      <c r="B38" s="333">
        <v>17411</v>
      </c>
      <c r="C38" s="333">
        <f t="shared" si="0"/>
        <v>53514</v>
      </c>
      <c r="D38" s="333">
        <v>25536</v>
      </c>
      <c r="E38" s="333">
        <v>27978</v>
      </c>
      <c r="F38" s="341"/>
      <c r="G38" s="192" t="s">
        <v>79</v>
      </c>
      <c r="H38" s="333">
        <v>2252</v>
      </c>
      <c r="I38" s="333">
        <f>J38+K38</f>
        <v>5889</v>
      </c>
      <c r="J38" s="333">
        <v>2833</v>
      </c>
      <c r="K38" s="333">
        <v>3056</v>
      </c>
    </row>
    <row r="39" spans="1:11" ht="19.5" customHeight="1">
      <c r="A39" s="351" t="s">
        <v>395</v>
      </c>
      <c r="B39" s="333">
        <v>12441</v>
      </c>
      <c r="C39" s="333">
        <f t="shared" si="0"/>
        <v>33583</v>
      </c>
      <c r="D39" s="333">
        <v>15938</v>
      </c>
      <c r="E39" s="333">
        <v>17645</v>
      </c>
      <c r="F39" s="341"/>
      <c r="G39" s="192" t="s">
        <v>391</v>
      </c>
      <c r="H39" s="333">
        <v>6331</v>
      </c>
      <c r="I39" s="333">
        <f>J39+K39</f>
        <v>17236</v>
      </c>
      <c r="J39" s="333">
        <v>8240</v>
      </c>
      <c r="K39" s="333">
        <v>8996</v>
      </c>
    </row>
    <row r="40" spans="1:11" ht="19.5" customHeight="1">
      <c r="A40" s="351" t="s">
        <v>396</v>
      </c>
      <c r="B40" s="333">
        <v>13354</v>
      </c>
      <c r="C40" s="333">
        <f t="shared" si="0"/>
        <v>38432</v>
      </c>
      <c r="D40" s="333">
        <v>18703</v>
      </c>
      <c r="E40" s="333">
        <v>19729</v>
      </c>
      <c r="F40" s="341"/>
      <c r="G40" s="192"/>
      <c r="H40" s="334"/>
      <c r="I40" s="333"/>
      <c r="J40" s="334"/>
      <c r="K40" s="333"/>
    </row>
    <row r="41" spans="1:11" ht="19.5" customHeight="1">
      <c r="A41" s="338"/>
      <c r="B41" s="340"/>
      <c r="C41" s="333"/>
      <c r="D41" s="334"/>
      <c r="E41" s="333"/>
      <c r="F41" s="341"/>
      <c r="G41" s="196" t="s">
        <v>390</v>
      </c>
      <c r="H41" s="333"/>
      <c r="I41" s="333"/>
      <c r="J41" s="333"/>
      <c r="K41" s="333"/>
    </row>
    <row r="42" spans="1:11" ht="19.5" customHeight="1">
      <c r="A42" s="338"/>
      <c r="B42" s="340"/>
      <c r="C42" s="333"/>
      <c r="D42" s="334"/>
      <c r="E42" s="334"/>
      <c r="F42" s="340"/>
      <c r="G42" s="339" t="s">
        <v>216</v>
      </c>
      <c r="H42" s="333">
        <v>5271</v>
      </c>
      <c r="I42" s="333">
        <f>J42+K42</f>
        <v>14177</v>
      </c>
      <c r="J42" s="333">
        <v>6849</v>
      </c>
      <c r="K42" s="333">
        <v>7328</v>
      </c>
    </row>
    <row r="43" spans="1:11" ht="19.5" customHeight="1">
      <c r="A43" s="196" t="s">
        <v>387</v>
      </c>
      <c r="B43" s="341"/>
      <c r="C43" s="333"/>
      <c r="D43" s="333"/>
      <c r="E43" s="333"/>
      <c r="F43" s="341"/>
      <c r="G43" s="338"/>
      <c r="H43" s="334"/>
      <c r="I43" s="334"/>
      <c r="J43" s="334"/>
      <c r="K43" s="334"/>
    </row>
    <row r="44" spans="1:11" ht="19.5" customHeight="1">
      <c r="A44" s="192" t="s">
        <v>388</v>
      </c>
      <c r="B44" s="333">
        <v>2485</v>
      </c>
      <c r="C44" s="333">
        <f t="shared" si="0"/>
        <v>6789</v>
      </c>
      <c r="D44" s="333">
        <v>3225</v>
      </c>
      <c r="E44" s="333">
        <v>3564</v>
      </c>
      <c r="F44" s="341"/>
      <c r="G44" s="338"/>
      <c r="H44" s="334"/>
      <c r="I44" s="334"/>
      <c r="J44" s="334"/>
      <c r="K44" s="334"/>
    </row>
    <row r="45" spans="1:7" ht="18" customHeight="1">
      <c r="A45" s="187"/>
      <c r="B45" s="188"/>
      <c r="C45" s="188"/>
      <c r="E45" s="182"/>
      <c r="F45" s="189"/>
      <c r="G45" s="95"/>
    </row>
    <row r="46" spans="1:11" ht="3" customHeight="1" thickBot="1">
      <c r="A46" s="97"/>
      <c r="B46" s="98"/>
      <c r="C46" s="98"/>
      <c r="D46" s="98"/>
      <c r="E46" s="98"/>
      <c r="F46" s="145"/>
      <c r="G46" s="97"/>
      <c r="H46" s="98"/>
      <c r="I46" s="98"/>
      <c r="J46" s="98"/>
      <c r="K46" s="98"/>
    </row>
    <row r="47" spans="1:11" ht="18.75" customHeight="1">
      <c r="A47" s="155" t="s">
        <v>132</v>
      </c>
      <c r="B47" s="345"/>
      <c r="C47" s="345"/>
      <c r="D47" s="345"/>
      <c r="E47" s="345"/>
      <c r="F47" s="345"/>
      <c r="G47" s="345"/>
      <c r="H47" s="345"/>
      <c r="I47" s="345"/>
      <c r="J47" s="434" t="s">
        <v>147</v>
      </c>
      <c r="K47" s="434"/>
    </row>
    <row r="50" spans="3:11" ht="13.5">
      <c r="C50" s="336"/>
      <c r="D50" s="336"/>
      <c r="E50" s="336"/>
      <c r="I50" s="342"/>
      <c r="J50" s="333"/>
      <c r="K50" s="333"/>
    </row>
    <row r="51" spans="3:11" ht="13.5">
      <c r="C51" s="333"/>
      <c r="D51" s="333"/>
      <c r="E51" s="333"/>
      <c r="I51" s="342"/>
      <c r="J51" s="334"/>
      <c r="K51" s="334"/>
    </row>
    <row r="52" spans="3:11" ht="13.5">
      <c r="C52" s="333"/>
      <c r="D52" s="333"/>
      <c r="E52" s="333"/>
      <c r="I52" s="342"/>
      <c r="J52" s="335"/>
      <c r="K52" s="335"/>
    </row>
    <row r="53" spans="3:11" ht="13.5">
      <c r="C53" s="336"/>
      <c r="D53" s="336"/>
      <c r="E53" s="336"/>
      <c r="I53" s="342"/>
      <c r="J53" s="335"/>
      <c r="K53" s="335"/>
    </row>
    <row r="54" spans="3:11" ht="13.5">
      <c r="C54" s="337"/>
      <c r="D54" s="337"/>
      <c r="E54" s="337"/>
      <c r="I54" s="342"/>
      <c r="J54" s="335"/>
      <c r="K54" s="335"/>
    </row>
    <row r="55" spans="2:11" ht="13.5">
      <c r="B55" s="96"/>
      <c r="C55" s="336"/>
      <c r="D55" s="336"/>
      <c r="E55" s="336"/>
      <c r="I55" s="342"/>
      <c r="J55" s="335"/>
      <c r="K55" s="335"/>
    </row>
    <row r="56" spans="3:11" ht="13.5">
      <c r="C56" s="333"/>
      <c r="D56" s="333"/>
      <c r="E56" s="333"/>
      <c r="I56" s="342"/>
      <c r="J56" s="335"/>
      <c r="K56" s="335"/>
    </row>
    <row r="57" spans="3:11" ht="13.5">
      <c r="C57" s="333"/>
      <c r="D57" s="333"/>
      <c r="E57" s="333"/>
      <c r="I57" s="342"/>
      <c r="J57" s="335"/>
      <c r="K57" s="335"/>
    </row>
    <row r="58" spans="3:11" ht="13.5">
      <c r="C58" s="333"/>
      <c r="D58" s="333"/>
      <c r="E58" s="333"/>
      <c r="I58" s="344"/>
      <c r="J58" s="333"/>
      <c r="K58" s="333"/>
    </row>
    <row r="59" spans="3:11" ht="13.5">
      <c r="C59" s="333"/>
      <c r="D59" s="333"/>
      <c r="E59" s="333"/>
      <c r="I59" s="342"/>
      <c r="J59" s="333"/>
      <c r="K59" s="333"/>
    </row>
    <row r="60" spans="3:11" ht="13.5">
      <c r="C60" s="333"/>
      <c r="D60" s="333"/>
      <c r="E60" s="333"/>
      <c r="I60" s="342"/>
      <c r="J60" s="333"/>
      <c r="K60" s="333"/>
    </row>
    <row r="61" spans="3:11" ht="13.5">
      <c r="C61" s="333"/>
      <c r="D61" s="333"/>
      <c r="E61" s="333"/>
      <c r="I61" s="342"/>
      <c r="J61" s="333"/>
      <c r="K61" s="333"/>
    </row>
    <row r="62" spans="3:11" ht="13.5">
      <c r="C62" s="333"/>
      <c r="D62" s="334"/>
      <c r="E62" s="334"/>
      <c r="I62" s="342"/>
      <c r="J62" s="333"/>
      <c r="K62" s="333"/>
    </row>
    <row r="63" spans="3:11" ht="13.5">
      <c r="C63" s="333"/>
      <c r="D63" s="333"/>
      <c r="E63" s="333"/>
      <c r="I63" s="342"/>
      <c r="J63" s="334"/>
      <c r="K63" s="334"/>
    </row>
    <row r="64" spans="3:11" ht="13.5">
      <c r="C64" s="333"/>
      <c r="D64" s="333"/>
      <c r="E64" s="333"/>
      <c r="I64" s="342"/>
      <c r="J64" s="334"/>
      <c r="K64" s="334"/>
    </row>
    <row r="65" spans="3:11" ht="13.5">
      <c r="C65" s="333"/>
      <c r="D65" s="333"/>
      <c r="E65" s="333"/>
      <c r="I65" s="342"/>
      <c r="J65" s="333"/>
      <c r="K65" s="333"/>
    </row>
    <row r="66" spans="3:11" ht="13.5">
      <c r="C66" s="333"/>
      <c r="D66" s="333"/>
      <c r="E66" s="333"/>
      <c r="I66" s="342"/>
      <c r="J66" s="333"/>
      <c r="K66" s="333"/>
    </row>
    <row r="67" spans="3:11" ht="13.5">
      <c r="C67" s="333"/>
      <c r="D67" s="333"/>
      <c r="E67" s="333"/>
      <c r="I67" s="342"/>
      <c r="J67" s="333"/>
      <c r="K67" s="333"/>
    </row>
    <row r="68" spans="3:11" ht="13.5">
      <c r="C68" s="333"/>
      <c r="D68" s="333"/>
      <c r="E68" s="333"/>
      <c r="I68" s="342"/>
      <c r="J68" s="333"/>
      <c r="K68" s="333"/>
    </row>
    <row r="69" spans="3:11" ht="13.5">
      <c r="C69" s="333"/>
      <c r="D69" s="333"/>
      <c r="E69" s="333"/>
      <c r="I69" s="342"/>
      <c r="J69" s="334"/>
      <c r="K69" s="334"/>
    </row>
    <row r="70" spans="3:11" ht="13.5">
      <c r="C70" s="333"/>
      <c r="D70" s="333"/>
      <c r="E70" s="333"/>
      <c r="I70" s="342"/>
      <c r="J70" s="334"/>
      <c r="K70" s="334"/>
    </row>
    <row r="71" spans="3:11" ht="13.5">
      <c r="C71" s="333"/>
      <c r="D71" s="333"/>
      <c r="E71" s="333"/>
      <c r="I71" s="342"/>
      <c r="J71" s="333"/>
      <c r="K71" s="333"/>
    </row>
    <row r="72" spans="3:11" ht="13.5">
      <c r="C72" s="333"/>
      <c r="D72" s="333"/>
      <c r="E72" s="333"/>
      <c r="I72" s="342"/>
      <c r="J72" s="333"/>
      <c r="K72" s="333"/>
    </row>
    <row r="73" spans="3:11" ht="13.5">
      <c r="C73" s="333"/>
      <c r="D73" s="333"/>
      <c r="E73" s="333"/>
      <c r="I73" s="342"/>
      <c r="J73" s="334"/>
      <c r="K73" s="334"/>
    </row>
    <row r="74" spans="3:11" ht="13.5">
      <c r="C74" s="334"/>
      <c r="D74" s="333"/>
      <c r="E74" s="333"/>
      <c r="I74" s="342"/>
      <c r="J74" s="334"/>
      <c r="K74" s="334"/>
    </row>
    <row r="75" spans="3:11" ht="13.5">
      <c r="C75" s="334"/>
      <c r="D75" s="334"/>
      <c r="E75" s="334"/>
      <c r="I75" s="342"/>
      <c r="J75" s="333"/>
      <c r="K75" s="333"/>
    </row>
    <row r="76" spans="3:11" ht="13.5">
      <c r="C76" s="333"/>
      <c r="D76" s="333"/>
      <c r="E76" s="333"/>
      <c r="I76" s="342"/>
      <c r="J76" s="333"/>
      <c r="K76" s="333"/>
    </row>
    <row r="77" spans="3:11" ht="13.5">
      <c r="C77" s="333"/>
      <c r="D77" s="333"/>
      <c r="E77" s="333"/>
      <c r="I77" s="342"/>
      <c r="J77" s="333"/>
      <c r="K77" s="333"/>
    </row>
    <row r="78" spans="9:11" ht="13.5">
      <c r="I78" s="333"/>
      <c r="J78" s="333"/>
      <c r="K78" s="333"/>
    </row>
    <row r="79" spans="9:11" ht="13.5">
      <c r="I79" s="333"/>
      <c r="J79" s="333"/>
      <c r="K79" s="333"/>
    </row>
    <row r="80" spans="9:11" ht="13.5">
      <c r="I80" s="334"/>
      <c r="J80" s="333"/>
      <c r="K80" s="333"/>
    </row>
    <row r="81" spans="9:11" ht="13.5">
      <c r="I81" s="333"/>
      <c r="J81" s="333"/>
      <c r="K81" s="333"/>
    </row>
    <row r="82" spans="9:11" ht="13.5">
      <c r="I82" s="333"/>
      <c r="J82" s="333"/>
      <c r="K82" s="333"/>
    </row>
  </sheetData>
  <sheetProtection formatCells="0" formatColumns="0" formatRows="0" insertColumns="0" insertRows="0" insertHyperlinks="0" deleteColumns="0" deleteRows="0" selectLockedCells="1" sort="0" autoFilter="0" pivotTables="0"/>
  <mergeCells count="9">
    <mergeCell ref="J47:K47"/>
    <mergeCell ref="A1:K1"/>
    <mergeCell ref="A6:A7"/>
    <mergeCell ref="B6:B7"/>
    <mergeCell ref="C6:E6"/>
    <mergeCell ref="G6:G7"/>
    <mergeCell ref="H6:H7"/>
    <mergeCell ref="I6:K6"/>
    <mergeCell ref="A2:K2"/>
  </mergeCells>
  <printOptions/>
  <pageMargins left="0.34" right="0.16" top="0.07874015748031496" bottom="0.1968503937007874" header="0" footer="0"/>
  <pageSetup horizontalDpi="300" verticalDpi="300" orientation="portrait" paperSize="9" scale="88" r:id="rId1"/>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M90"/>
  <sheetViews>
    <sheetView zoomScalePageLayoutView="0" workbookViewId="0" topLeftCell="A1">
      <selection activeCell="A10" sqref="A10"/>
    </sheetView>
  </sheetViews>
  <sheetFormatPr defaultColWidth="9.00390625" defaultRowHeight="12"/>
  <cols>
    <col min="1" max="1" width="8.875" style="0" customWidth="1"/>
    <col min="2" max="2" width="9.125" style="0" customWidth="1"/>
    <col min="3" max="3" width="9.875" style="0" customWidth="1"/>
    <col min="4" max="4" width="7.875" style="0" customWidth="1"/>
    <col min="5" max="5" width="10.003906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24" customHeight="1">
      <c r="A1" s="406" t="s">
        <v>95</v>
      </c>
      <c r="B1" s="406"/>
      <c r="C1" s="406"/>
      <c r="D1" s="406"/>
      <c r="E1" s="406"/>
      <c r="F1" s="406"/>
      <c r="G1" s="406"/>
      <c r="H1" s="406"/>
      <c r="I1" s="406"/>
      <c r="J1" s="406"/>
      <c r="K1" s="406"/>
      <c r="L1" s="406"/>
      <c r="M1" s="406"/>
    </row>
    <row r="2" spans="1:13" ht="30" customHeight="1">
      <c r="A2" s="416" t="s">
        <v>133</v>
      </c>
      <c r="B2" s="416"/>
      <c r="C2" s="416"/>
      <c r="D2" s="416"/>
      <c r="E2" s="416"/>
      <c r="F2" s="416"/>
      <c r="G2" s="416"/>
      <c r="H2" s="416"/>
      <c r="I2" s="416"/>
      <c r="J2" s="416"/>
      <c r="K2" s="416"/>
      <c r="L2" s="416"/>
      <c r="M2" s="416"/>
    </row>
    <row r="3" spans="2:13" ht="7.5" customHeight="1">
      <c r="B3" s="1"/>
      <c r="C3" s="1"/>
      <c r="D3" s="1"/>
      <c r="E3" s="1"/>
      <c r="F3" s="1"/>
      <c r="G3" s="1"/>
      <c r="H3" s="1"/>
      <c r="I3" s="1"/>
      <c r="J3" s="1"/>
      <c r="K3" s="1"/>
      <c r="L3" s="1"/>
      <c r="M3" s="1"/>
    </row>
    <row r="4" spans="1:13" ht="11.25">
      <c r="A4" s="156" t="s">
        <v>399</v>
      </c>
      <c r="B4" s="1"/>
      <c r="C4" s="1"/>
      <c r="D4" s="1"/>
      <c r="E4" s="1"/>
      <c r="F4" s="1"/>
      <c r="G4" s="1"/>
      <c r="H4" s="1"/>
      <c r="I4" s="1"/>
      <c r="J4" s="1"/>
      <c r="K4" s="1"/>
      <c r="L4" s="1"/>
      <c r="M4" s="1"/>
    </row>
    <row r="5" ht="3" customHeight="1" thickBot="1"/>
    <row r="6" spans="1:13" ht="12" customHeight="1">
      <c r="A6" s="444" t="s">
        <v>96</v>
      </c>
      <c r="B6" s="446" t="s">
        <v>97</v>
      </c>
      <c r="C6" s="446"/>
      <c r="D6" s="446"/>
      <c r="E6" s="446"/>
      <c r="F6" s="446"/>
      <c r="G6" s="446"/>
      <c r="H6" s="446" t="s">
        <v>98</v>
      </c>
      <c r="I6" s="446"/>
      <c r="J6" s="446"/>
      <c r="K6" s="446"/>
      <c r="L6" s="446"/>
      <c r="M6" s="447"/>
    </row>
    <row r="7" spans="1:13" ht="12" customHeight="1">
      <c r="A7" s="445"/>
      <c r="B7" s="443" t="s">
        <v>99</v>
      </c>
      <c r="C7" s="443" t="s">
        <v>100</v>
      </c>
      <c r="D7" s="443" t="s">
        <v>101</v>
      </c>
      <c r="E7" s="448" t="s">
        <v>102</v>
      </c>
      <c r="F7" s="443" t="s">
        <v>103</v>
      </c>
      <c r="G7" s="443" t="s">
        <v>104</v>
      </c>
      <c r="H7" s="443" t="s">
        <v>105</v>
      </c>
      <c r="I7" s="443" t="s">
        <v>106</v>
      </c>
      <c r="J7" s="448" t="s">
        <v>107</v>
      </c>
      <c r="K7" s="448" t="s">
        <v>108</v>
      </c>
      <c r="L7" s="443" t="s">
        <v>109</v>
      </c>
      <c r="M7" s="449" t="s">
        <v>110</v>
      </c>
    </row>
    <row r="8" spans="1:13" ht="12" customHeight="1">
      <c r="A8" s="445"/>
      <c r="B8" s="443"/>
      <c r="C8" s="443"/>
      <c r="D8" s="443"/>
      <c r="E8" s="443"/>
      <c r="F8" s="443"/>
      <c r="G8" s="443"/>
      <c r="H8" s="443"/>
      <c r="I8" s="443"/>
      <c r="J8" s="443"/>
      <c r="K8" s="443"/>
      <c r="L8" s="443"/>
      <c r="M8" s="449"/>
    </row>
    <row r="9" spans="1:13" ht="3" customHeight="1">
      <c r="A9" s="67"/>
      <c r="B9" s="32"/>
      <c r="C9" s="32"/>
      <c r="D9" s="32"/>
      <c r="E9" s="32"/>
      <c r="F9" s="32"/>
      <c r="G9" s="32"/>
      <c r="H9" s="32"/>
      <c r="I9" s="32"/>
      <c r="J9" s="32"/>
      <c r="K9" s="32"/>
      <c r="L9" s="32"/>
      <c r="M9" s="32"/>
    </row>
    <row r="10" spans="1:13" ht="9.75" customHeight="1">
      <c r="A10" s="68" t="s">
        <v>91</v>
      </c>
      <c r="B10" s="69">
        <v>36861</v>
      </c>
      <c r="C10" s="69">
        <v>23948</v>
      </c>
      <c r="D10" s="69">
        <v>3691</v>
      </c>
      <c r="E10" s="69">
        <v>12913</v>
      </c>
      <c r="F10" s="69">
        <v>9317</v>
      </c>
      <c r="G10" s="69">
        <v>1164</v>
      </c>
      <c r="H10" s="45">
        <v>30.2</v>
      </c>
      <c r="I10" s="45">
        <v>19.6</v>
      </c>
      <c r="J10" s="70">
        <v>92</v>
      </c>
      <c r="K10" s="45">
        <v>10.6</v>
      </c>
      <c r="L10" s="45">
        <v>7.6</v>
      </c>
      <c r="M10" s="71">
        <v>0.95</v>
      </c>
    </row>
    <row r="11" spans="1:13" ht="9.75" customHeight="1">
      <c r="A11" s="377" t="s">
        <v>551</v>
      </c>
      <c r="B11" s="69">
        <v>35016</v>
      </c>
      <c r="C11" s="69">
        <v>24648</v>
      </c>
      <c r="D11" s="69">
        <v>3206</v>
      </c>
      <c r="E11" s="69">
        <v>10368</v>
      </c>
      <c r="F11" s="69">
        <v>9284</v>
      </c>
      <c r="G11" s="69">
        <v>1311</v>
      </c>
      <c r="H11" s="45">
        <v>27.6</v>
      </c>
      <c r="I11" s="45">
        <v>19.4</v>
      </c>
      <c r="J11" s="70">
        <v>84</v>
      </c>
      <c r="K11" s="45">
        <v>8.2</v>
      </c>
      <c r="L11" s="45">
        <v>7.3</v>
      </c>
      <c r="M11" s="71">
        <v>1.03</v>
      </c>
    </row>
    <row r="12" spans="1:13" ht="9.75" customHeight="1">
      <c r="A12" s="377" t="s">
        <v>552</v>
      </c>
      <c r="B12" s="69">
        <v>38198</v>
      </c>
      <c r="C12" s="69">
        <v>27212</v>
      </c>
      <c r="D12" s="69">
        <v>3055</v>
      </c>
      <c r="E12" s="69">
        <v>10986</v>
      </c>
      <c r="F12" s="69">
        <v>11447</v>
      </c>
      <c r="G12" s="69">
        <v>1059</v>
      </c>
      <c r="H12" s="45">
        <v>31.1</v>
      </c>
      <c r="I12" s="45">
        <v>22.2</v>
      </c>
      <c r="J12" s="70">
        <v>74</v>
      </c>
      <c r="K12" s="45">
        <v>8.9</v>
      </c>
      <c r="L12" s="45">
        <v>9.4</v>
      </c>
      <c r="M12" s="71">
        <v>0.86</v>
      </c>
    </row>
    <row r="13" spans="1:13" ht="9.75" customHeight="1">
      <c r="A13" s="68"/>
      <c r="B13" s="69"/>
      <c r="C13" s="69"/>
      <c r="D13" s="69"/>
      <c r="E13" s="69"/>
      <c r="F13" s="69"/>
      <c r="G13" s="69"/>
      <c r="H13" s="45"/>
      <c r="I13" s="45"/>
      <c r="J13" s="70"/>
      <c r="K13" s="45"/>
      <c r="L13" s="45"/>
      <c r="M13" s="71"/>
    </row>
    <row r="14" spans="1:13" ht="9.75" customHeight="1">
      <c r="A14" s="68" t="s">
        <v>92</v>
      </c>
      <c r="B14" s="69">
        <v>39861</v>
      </c>
      <c r="C14" s="69">
        <v>24506</v>
      </c>
      <c r="D14" s="69">
        <v>2613</v>
      </c>
      <c r="E14" s="69">
        <v>15355</v>
      </c>
      <c r="F14" s="69">
        <v>10338</v>
      </c>
      <c r="G14" s="69">
        <v>1036</v>
      </c>
      <c r="H14" s="45">
        <v>32.1</v>
      </c>
      <c r="I14" s="45">
        <v>19.7</v>
      </c>
      <c r="J14" s="70">
        <v>61</v>
      </c>
      <c r="K14" s="45">
        <v>12.4</v>
      </c>
      <c r="L14" s="45">
        <v>8.3</v>
      </c>
      <c r="M14" s="71">
        <v>0.83</v>
      </c>
    </row>
    <row r="15" spans="1:13" ht="9.75" customHeight="1">
      <c r="A15" s="377" t="s">
        <v>551</v>
      </c>
      <c r="B15" s="69">
        <v>37447</v>
      </c>
      <c r="C15" s="69">
        <v>22813</v>
      </c>
      <c r="D15" s="69">
        <v>2467</v>
      </c>
      <c r="E15" s="69">
        <v>14634</v>
      </c>
      <c r="F15" s="69">
        <v>10824</v>
      </c>
      <c r="G15" s="69">
        <v>1099</v>
      </c>
      <c r="H15" s="45">
        <v>29.2</v>
      </c>
      <c r="I15" s="45">
        <v>17.8</v>
      </c>
      <c r="J15" s="70">
        <v>62</v>
      </c>
      <c r="K15" s="45">
        <v>11.4</v>
      </c>
      <c r="L15" s="45">
        <v>8.4</v>
      </c>
      <c r="M15" s="71">
        <v>0.86</v>
      </c>
    </row>
    <row r="16" spans="1:13" ht="9.75" customHeight="1">
      <c r="A16" s="377" t="s">
        <v>552</v>
      </c>
      <c r="B16" s="69">
        <v>38499</v>
      </c>
      <c r="C16" s="69">
        <v>23318</v>
      </c>
      <c r="D16" s="69">
        <v>2330</v>
      </c>
      <c r="E16" s="69">
        <v>15181</v>
      </c>
      <c r="F16" s="69">
        <v>11428</v>
      </c>
      <c r="G16" s="69">
        <v>938</v>
      </c>
      <c r="H16" s="45">
        <v>28.9</v>
      </c>
      <c r="I16" s="45">
        <v>17.5</v>
      </c>
      <c r="J16" s="70">
        <v>57</v>
      </c>
      <c r="K16" s="45">
        <v>11.4</v>
      </c>
      <c r="L16" s="45">
        <v>8.6</v>
      </c>
      <c r="M16" s="71">
        <v>0.7</v>
      </c>
    </row>
    <row r="17" spans="1:13" ht="9.75" customHeight="1">
      <c r="A17" s="377" t="s">
        <v>553</v>
      </c>
      <c r="B17" s="69">
        <v>34063</v>
      </c>
      <c r="C17" s="69">
        <v>22865</v>
      </c>
      <c r="D17" s="69">
        <v>1660</v>
      </c>
      <c r="E17" s="69">
        <v>11198</v>
      </c>
      <c r="F17" s="69">
        <v>14003</v>
      </c>
      <c r="G17" s="69">
        <v>1026</v>
      </c>
      <c r="H17" s="45">
        <v>25.6</v>
      </c>
      <c r="I17" s="45">
        <v>17.2</v>
      </c>
      <c r="J17" s="70">
        <v>46</v>
      </c>
      <c r="K17" s="45">
        <v>8.4</v>
      </c>
      <c r="L17" s="45">
        <v>10.5</v>
      </c>
      <c r="M17" s="71">
        <v>0.77</v>
      </c>
    </row>
    <row r="18" spans="1:13" ht="9.75" customHeight="1">
      <c r="A18" s="377">
        <v>20</v>
      </c>
      <c r="B18" s="69">
        <v>36200</v>
      </c>
      <c r="C18" s="69">
        <v>40915</v>
      </c>
      <c r="D18" s="72" t="s">
        <v>93</v>
      </c>
      <c r="E18" s="69">
        <v>-4715</v>
      </c>
      <c r="F18" s="72" t="s">
        <v>93</v>
      </c>
      <c r="G18" s="72" t="s">
        <v>93</v>
      </c>
      <c r="H18" s="45">
        <v>23.1</v>
      </c>
      <c r="I18" s="45">
        <v>26.2</v>
      </c>
      <c r="J18" s="73" t="s">
        <v>93</v>
      </c>
      <c r="K18" s="45">
        <v>6.9</v>
      </c>
      <c r="L18" s="74" t="s">
        <v>93</v>
      </c>
      <c r="M18" s="75" t="s">
        <v>93</v>
      </c>
    </row>
    <row r="19" spans="1:13" ht="9.75" customHeight="1">
      <c r="A19" s="377">
        <v>25</v>
      </c>
      <c r="B19" s="69">
        <v>40364</v>
      </c>
      <c r="C19" s="69">
        <v>18734</v>
      </c>
      <c r="D19" s="69">
        <v>4615</v>
      </c>
      <c r="E19" s="69">
        <v>21630</v>
      </c>
      <c r="F19" s="69">
        <v>14294</v>
      </c>
      <c r="G19" s="69">
        <v>1702</v>
      </c>
      <c r="H19" s="45">
        <v>24.3</v>
      </c>
      <c r="I19" s="45">
        <v>11.3</v>
      </c>
      <c r="J19" s="45">
        <v>102.6</v>
      </c>
      <c r="K19" s="45">
        <v>13.2</v>
      </c>
      <c r="L19" s="45">
        <v>8.6</v>
      </c>
      <c r="M19" s="71">
        <v>1.02</v>
      </c>
    </row>
    <row r="20" spans="1:13" ht="9.75" customHeight="1">
      <c r="A20" s="377"/>
      <c r="B20" s="69"/>
      <c r="C20" s="69"/>
      <c r="D20" s="69"/>
      <c r="E20" s="69"/>
      <c r="F20" s="69"/>
      <c r="G20" s="69"/>
      <c r="H20" s="45"/>
      <c r="I20" s="45"/>
      <c r="J20" s="45"/>
      <c r="K20" s="45"/>
      <c r="L20" s="45"/>
      <c r="M20" s="71"/>
    </row>
    <row r="21" spans="1:13" ht="9.75" customHeight="1">
      <c r="A21" s="377">
        <v>26</v>
      </c>
      <c r="B21" s="69">
        <v>37705</v>
      </c>
      <c r="C21" s="69">
        <v>16965</v>
      </c>
      <c r="D21" s="69">
        <v>4645</v>
      </c>
      <c r="E21" s="69">
        <v>20740</v>
      </c>
      <c r="F21" s="69">
        <v>13207</v>
      </c>
      <c r="G21" s="69">
        <v>1649</v>
      </c>
      <c r="H21" s="45">
        <v>22.5</v>
      </c>
      <c r="I21" s="45">
        <v>10.1</v>
      </c>
      <c r="J21" s="45">
        <v>109.7</v>
      </c>
      <c r="K21" s="45">
        <v>12.6</v>
      </c>
      <c r="L21" s="45">
        <v>7.9</v>
      </c>
      <c r="M21" s="71">
        <v>0.98</v>
      </c>
    </row>
    <row r="22" spans="1:13" ht="9.75" customHeight="1">
      <c r="A22" s="377">
        <v>27</v>
      </c>
      <c r="B22" s="69">
        <v>32907</v>
      </c>
      <c r="C22" s="69">
        <v>15623</v>
      </c>
      <c r="D22" s="69">
        <v>3779</v>
      </c>
      <c r="E22" s="69">
        <v>17284</v>
      </c>
      <c r="F22" s="69">
        <v>13322</v>
      </c>
      <c r="G22" s="69">
        <v>1570</v>
      </c>
      <c r="H22" s="45">
        <v>19.6</v>
      </c>
      <c r="I22" s="45">
        <v>9.3</v>
      </c>
      <c r="J22" s="45">
        <v>103</v>
      </c>
      <c r="K22" s="45">
        <v>10.3</v>
      </c>
      <c r="L22" s="45">
        <v>7.9</v>
      </c>
      <c r="M22" s="71">
        <v>0.93</v>
      </c>
    </row>
    <row r="23" spans="1:13" ht="9.75" customHeight="1">
      <c r="A23" s="377">
        <v>28</v>
      </c>
      <c r="B23" s="69">
        <v>31389</v>
      </c>
      <c r="C23" s="69">
        <v>15778</v>
      </c>
      <c r="D23" s="69">
        <v>3498</v>
      </c>
      <c r="E23" s="69">
        <v>15611</v>
      </c>
      <c r="F23" s="69">
        <v>12710</v>
      </c>
      <c r="G23" s="69">
        <v>1460</v>
      </c>
      <c r="H23" s="45">
        <v>18.6</v>
      </c>
      <c r="I23" s="45">
        <v>9.3</v>
      </c>
      <c r="J23" s="45">
        <v>100.3</v>
      </c>
      <c r="K23" s="45">
        <v>9.3</v>
      </c>
      <c r="L23" s="45">
        <v>7.5</v>
      </c>
      <c r="M23" s="71">
        <v>0.87</v>
      </c>
    </row>
    <row r="24" spans="1:13" ht="9.75" customHeight="1">
      <c r="A24" s="377">
        <v>29</v>
      </c>
      <c r="B24" s="69">
        <v>29044</v>
      </c>
      <c r="C24" s="69">
        <v>14763</v>
      </c>
      <c r="D24" s="69">
        <v>3280</v>
      </c>
      <c r="E24" s="69">
        <v>14281</v>
      </c>
      <c r="F24" s="69">
        <v>12755</v>
      </c>
      <c r="G24" s="69">
        <v>1547</v>
      </c>
      <c r="H24" s="45">
        <v>17.2</v>
      </c>
      <c r="I24" s="45">
        <v>8.7</v>
      </c>
      <c r="J24" s="45">
        <v>101.5</v>
      </c>
      <c r="K24" s="45">
        <v>8.9</v>
      </c>
      <c r="L24" s="45">
        <v>7.5</v>
      </c>
      <c r="M24" s="71">
        <v>0.91</v>
      </c>
    </row>
    <row r="25" spans="1:13" ht="9.75" customHeight="1">
      <c r="A25" s="377">
        <v>30</v>
      </c>
      <c r="B25" s="69">
        <v>28475</v>
      </c>
      <c r="C25" s="69">
        <v>13783</v>
      </c>
      <c r="D25" s="69">
        <v>3407</v>
      </c>
      <c r="E25" s="69">
        <v>14692</v>
      </c>
      <c r="F25" s="69">
        <v>13306</v>
      </c>
      <c r="G25" s="69">
        <v>1518</v>
      </c>
      <c r="H25" s="45">
        <v>16.9</v>
      </c>
      <c r="I25" s="45">
        <v>8.2</v>
      </c>
      <c r="J25" s="45">
        <v>106.9</v>
      </c>
      <c r="K25" s="45">
        <v>8.8</v>
      </c>
      <c r="L25" s="45">
        <v>7.9</v>
      </c>
      <c r="M25" s="71">
        <v>0.9</v>
      </c>
    </row>
    <row r="26" spans="1:13" ht="9.75" customHeight="1">
      <c r="A26" s="377"/>
      <c r="B26" s="69"/>
      <c r="C26" s="69"/>
      <c r="D26" s="69"/>
      <c r="E26" s="69"/>
      <c r="F26" s="69"/>
      <c r="G26" s="69"/>
      <c r="H26" s="45"/>
      <c r="I26" s="45"/>
      <c r="J26" s="45"/>
      <c r="K26" s="45"/>
      <c r="L26" s="45"/>
      <c r="M26" s="71"/>
    </row>
    <row r="27" spans="1:13" ht="9.75" customHeight="1">
      <c r="A27" s="377">
        <v>31</v>
      </c>
      <c r="B27" s="69">
        <v>29020</v>
      </c>
      <c r="C27" s="69">
        <v>14794</v>
      </c>
      <c r="D27" s="69">
        <v>3138</v>
      </c>
      <c r="E27" s="69">
        <v>14226</v>
      </c>
      <c r="F27" s="69">
        <v>13696</v>
      </c>
      <c r="G27" s="69">
        <v>1417</v>
      </c>
      <c r="H27" s="45">
        <v>17.1</v>
      </c>
      <c r="I27" s="45">
        <v>8.7</v>
      </c>
      <c r="J27" s="45">
        <v>97.6</v>
      </c>
      <c r="K27" s="45">
        <v>8.4</v>
      </c>
      <c r="L27" s="45">
        <v>8.1</v>
      </c>
      <c r="M27" s="71">
        <v>0.84</v>
      </c>
    </row>
    <row r="28" spans="1:13" ht="9.75" customHeight="1">
      <c r="A28" s="377">
        <v>32</v>
      </c>
      <c r="B28" s="69">
        <v>26471</v>
      </c>
      <c r="C28" s="69">
        <v>15652</v>
      </c>
      <c r="D28" s="69">
        <v>2835</v>
      </c>
      <c r="E28" s="69">
        <v>10819</v>
      </c>
      <c r="F28" s="69">
        <v>13453</v>
      </c>
      <c r="G28" s="69">
        <v>1378</v>
      </c>
      <c r="H28" s="45">
        <v>15.6</v>
      </c>
      <c r="I28" s="45">
        <v>9.3</v>
      </c>
      <c r="J28" s="45">
        <v>96.7</v>
      </c>
      <c r="K28" s="45">
        <v>6.4</v>
      </c>
      <c r="L28" s="45">
        <v>8</v>
      </c>
      <c r="M28" s="71">
        <v>0.81</v>
      </c>
    </row>
    <row r="29" spans="1:13" ht="9.75" customHeight="1">
      <c r="A29" s="377">
        <v>33</v>
      </c>
      <c r="B29" s="69">
        <v>28042</v>
      </c>
      <c r="C29" s="69">
        <v>14182</v>
      </c>
      <c r="D29" s="69">
        <v>3042</v>
      </c>
      <c r="E29" s="69">
        <v>13860</v>
      </c>
      <c r="F29" s="69">
        <v>14251</v>
      </c>
      <c r="G29" s="69">
        <v>1403</v>
      </c>
      <c r="H29" s="45">
        <v>16.6</v>
      </c>
      <c r="I29" s="45">
        <v>8.4</v>
      </c>
      <c r="J29" s="45">
        <v>97.9</v>
      </c>
      <c r="K29" s="45">
        <v>8.2</v>
      </c>
      <c r="L29" s="45">
        <v>8.4</v>
      </c>
      <c r="M29" s="71">
        <v>0.83</v>
      </c>
    </row>
    <row r="30" spans="1:13" ht="9.75" customHeight="1">
      <c r="A30" s="377">
        <v>34</v>
      </c>
      <c r="B30" s="69">
        <v>27074</v>
      </c>
      <c r="C30" s="69">
        <v>14061</v>
      </c>
      <c r="D30" s="69">
        <v>2867</v>
      </c>
      <c r="E30" s="69">
        <v>13013</v>
      </c>
      <c r="F30" s="69">
        <v>13884</v>
      </c>
      <c r="G30" s="69">
        <v>1365</v>
      </c>
      <c r="H30" s="45">
        <v>16</v>
      </c>
      <c r="I30" s="45">
        <v>8.3</v>
      </c>
      <c r="J30" s="45">
        <v>95.8</v>
      </c>
      <c r="K30" s="45">
        <v>7.7</v>
      </c>
      <c r="L30" s="45">
        <v>8.2</v>
      </c>
      <c r="M30" s="71">
        <v>0.81</v>
      </c>
    </row>
    <row r="31" spans="1:13" ht="9.75" customHeight="1">
      <c r="A31" s="377">
        <v>35</v>
      </c>
      <c r="B31" s="69">
        <v>25315</v>
      </c>
      <c r="C31" s="69">
        <v>14916</v>
      </c>
      <c r="D31" s="69">
        <v>2582</v>
      </c>
      <c r="E31" s="69">
        <v>10399</v>
      </c>
      <c r="F31" s="69">
        <v>13276</v>
      </c>
      <c r="G31" s="69">
        <v>1317</v>
      </c>
      <c r="H31" s="45">
        <v>15.2</v>
      </c>
      <c r="I31" s="45">
        <v>8.9</v>
      </c>
      <c r="J31" s="45">
        <v>92.6</v>
      </c>
      <c r="K31" s="45">
        <v>6.2</v>
      </c>
      <c r="L31" s="45">
        <v>7.9</v>
      </c>
      <c r="M31" s="71">
        <v>0.79</v>
      </c>
    </row>
    <row r="32" spans="1:13" ht="9.75" customHeight="1">
      <c r="A32" s="377"/>
      <c r="B32" s="69"/>
      <c r="C32" s="69"/>
      <c r="D32" s="69"/>
      <c r="E32" s="69"/>
      <c r="F32" s="69"/>
      <c r="G32" s="69"/>
      <c r="H32" s="45"/>
      <c r="I32" s="45"/>
      <c r="J32" s="45"/>
      <c r="K32" s="45"/>
      <c r="L32" s="45"/>
      <c r="M32" s="71"/>
    </row>
    <row r="33" spans="1:13" ht="9.75" customHeight="1">
      <c r="A33" s="377">
        <v>36</v>
      </c>
      <c r="B33" s="69">
        <v>23885</v>
      </c>
      <c r="C33" s="69">
        <v>13978</v>
      </c>
      <c r="D33" s="69">
        <v>2467</v>
      </c>
      <c r="E33" s="69">
        <v>9907</v>
      </c>
      <c r="F33" s="69">
        <v>13294</v>
      </c>
      <c r="G33" s="69">
        <v>1328</v>
      </c>
      <c r="H33" s="45">
        <v>14.4</v>
      </c>
      <c r="I33" s="45">
        <v>8.4</v>
      </c>
      <c r="J33" s="45">
        <v>93.6</v>
      </c>
      <c r="K33" s="45">
        <v>6</v>
      </c>
      <c r="L33" s="45">
        <v>8</v>
      </c>
      <c r="M33" s="71">
        <v>0.8</v>
      </c>
    </row>
    <row r="34" spans="1:13" ht="9.75" customHeight="1">
      <c r="A34" s="377">
        <v>37</v>
      </c>
      <c r="B34" s="69">
        <v>24323</v>
      </c>
      <c r="C34" s="69">
        <v>14431</v>
      </c>
      <c r="D34" s="69">
        <v>2318</v>
      </c>
      <c r="E34" s="69">
        <v>9892</v>
      </c>
      <c r="F34" s="69">
        <v>13516</v>
      </c>
      <c r="G34" s="69">
        <v>1202</v>
      </c>
      <c r="H34" s="45">
        <v>14.7</v>
      </c>
      <c r="I34" s="45">
        <v>8.7</v>
      </c>
      <c r="J34" s="45">
        <v>87</v>
      </c>
      <c r="K34" s="45">
        <v>5.9</v>
      </c>
      <c r="L34" s="45">
        <v>8.2</v>
      </c>
      <c r="M34" s="71">
        <v>0.73</v>
      </c>
    </row>
    <row r="35" spans="1:13" ht="9.75" customHeight="1">
      <c r="A35" s="377">
        <v>38</v>
      </c>
      <c r="B35" s="69">
        <v>23653</v>
      </c>
      <c r="C35" s="69">
        <v>13754</v>
      </c>
      <c r="D35" s="69">
        <v>2219</v>
      </c>
      <c r="E35" s="69">
        <v>9899</v>
      </c>
      <c r="F35" s="69">
        <v>13298</v>
      </c>
      <c r="G35" s="69">
        <v>1221</v>
      </c>
      <c r="H35" s="45">
        <v>14.3</v>
      </c>
      <c r="I35" s="45">
        <v>8.3</v>
      </c>
      <c r="J35" s="45">
        <v>85.8</v>
      </c>
      <c r="K35" s="45">
        <v>6</v>
      </c>
      <c r="L35" s="45">
        <v>8.1</v>
      </c>
      <c r="M35" s="71">
        <v>0.74</v>
      </c>
    </row>
    <row r="36" spans="1:13" ht="9.75" customHeight="1">
      <c r="A36" s="377">
        <v>39</v>
      </c>
      <c r="B36" s="69">
        <v>24649</v>
      </c>
      <c r="C36" s="69">
        <v>13442</v>
      </c>
      <c r="D36" s="69">
        <v>2255</v>
      </c>
      <c r="E36" s="69">
        <v>11207</v>
      </c>
      <c r="F36" s="69">
        <v>13256</v>
      </c>
      <c r="G36" s="69">
        <v>1198</v>
      </c>
      <c r="H36" s="45">
        <v>15</v>
      </c>
      <c r="I36" s="45">
        <v>8.2</v>
      </c>
      <c r="J36" s="45">
        <v>83.8</v>
      </c>
      <c r="K36" s="45">
        <v>6.8</v>
      </c>
      <c r="L36" s="45">
        <v>8</v>
      </c>
      <c r="M36" s="71">
        <v>0.73</v>
      </c>
    </row>
    <row r="37" spans="1:13" ht="9.75" customHeight="1">
      <c r="A37" s="377">
        <v>40</v>
      </c>
      <c r="B37" s="69">
        <v>25451</v>
      </c>
      <c r="C37" s="69">
        <v>14139</v>
      </c>
      <c r="D37" s="69">
        <v>2125</v>
      </c>
      <c r="E37" s="69">
        <v>11312</v>
      </c>
      <c r="F37" s="69">
        <v>13041</v>
      </c>
      <c r="G37" s="69">
        <v>1262</v>
      </c>
      <c r="H37" s="45">
        <v>15.5</v>
      </c>
      <c r="I37" s="45">
        <v>8.6</v>
      </c>
      <c r="J37" s="45">
        <v>77.1</v>
      </c>
      <c r="K37" s="45">
        <v>6.9</v>
      </c>
      <c r="L37" s="45">
        <v>7.9</v>
      </c>
      <c r="M37" s="71">
        <v>0.77</v>
      </c>
    </row>
    <row r="38" spans="1:13" ht="9.75" customHeight="1">
      <c r="A38" s="377"/>
      <c r="B38" s="69"/>
      <c r="C38" s="69"/>
      <c r="D38" s="69"/>
      <c r="E38" s="69"/>
      <c r="F38" s="69"/>
      <c r="G38" s="69"/>
      <c r="H38" s="45"/>
      <c r="I38" s="45"/>
      <c r="J38" s="45"/>
      <c r="K38" s="45"/>
      <c r="L38" s="45"/>
      <c r="M38" s="71"/>
    </row>
    <row r="39" spans="1:13" ht="9.75" customHeight="1">
      <c r="A39" s="377">
        <v>41</v>
      </c>
      <c r="B39" s="69">
        <v>18904</v>
      </c>
      <c r="C39" s="69">
        <v>13407</v>
      </c>
      <c r="D39" s="69">
        <v>1880</v>
      </c>
      <c r="E39" s="69">
        <v>5497</v>
      </c>
      <c r="F39" s="69">
        <v>13259</v>
      </c>
      <c r="G39" s="69">
        <v>1286</v>
      </c>
      <c r="H39" s="45">
        <v>11.5</v>
      </c>
      <c r="I39" s="45">
        <v>8.1</v>
      </c>
      <c r="J39" s="45">
        <v>90.5</v>
      </c>
      <c r="K39" s="45">
        <v>3.9</v>
      </c>
      <c r="L39" s="45">
        <v>8</v>
      </c>
      <c r="M39" s="71">
        <v>0.78</v>
      </c>
    </row>
    <row r="40" spans="1:13" ht="9.75" customHeight="1">
      <c r="A40" s="377">
        <v>42</v>
      </c>
      <c r="B40" s="69">
        <v>26746</v>
      </c>
      <c r="C40" s="69">
        <v>13387</v>
      </c>
      <c r="D40" s="69">
        <v>1928</v>
      </c>
      <c r="E40" s="69">
        <v>13359</v>
      </c>
      <c r="F40" s="69">
        <v>13809</v>
      </c>
      <c r="G40" s="69">
        <v>1310</v>
      </c>
      <c r="H40" s="45">
        <v>16.2</v>
      </c>
      <c r="I40" s="45">
        <v>8.1</v>
      </c>
      <c r="J40" s="45">
        <v>67.2</v>
      </c>
      <c r="K40" s="45">
        <v>8.1</v>
      </c>
      <c r="L40" s="45">
        <v>8.3</v>
      </c>
      <c r="M40" s="71">
        <v>0.79</v>
      </c>
    </row>
    <row r="41" spans="1:13" ht="9.75" customHeight="1">
      <c r="A41" s="377">
        <v>43</v>
      </c>
      <c r="B41" s="69">
        <v>26828</v>
      </c>
      <c r="C41" s="69">
        <v>13426</v>
      </c>
      <c r="D41" s="69">
        <v>1898</v>
      </c>
      <c r="E41" s="69">
        <v>13402</v>
      </c>
      <c r="F41" s="69">
        <v>14081</v>
      </c>
      <c r="G41" s="69">
        <v>1352</v>
      </c>
      <c r="H41" s="45">
        <v>16</v>
      </c>
      <c r="I41" s="45">
        <v>8</v>
      </c>
      <c r="J41" s="45">
        <v>66.1</v>
      </c>
      <c r="K41" s="45">
        <v>8</v>
      </c>
      <c r="L41" s="45">
        <v>8.4</v>
      </c>
      <c r="M41" s="71">
        <v>0.81</v>
      </c>
    </row>
    <row r="42" spans="1:13" ht="9.75" customHeight="1">
      <c r="A42" s="377">
        <v>44</v>
      </c>
      <c r="B42" s="69">
        <v>27225</v>
      </c>
      <c r="C42" s="69">
        <v>13683</v>
      </c>
      <c r="D42" s="69">
        <v>1883</v>
      </c>
      <c r="E42" s="69">
        <v>13542</v>
      </c>
      <c r="F42" s="69">
        <v>14498</v>
      </c>
      <c r="G42" s="69">
        <v>1361</v>
      </c>
      <c r="H42" s="45">
        <v>16.1</v>
      </c>
      <c r="I42" s="45">
        <v>8.1</v>
      </c>
      <c r="J42" s="45">
        <v>64.7</v>
      </c>
      <c r="K42" s="45">
        <v>8</v>
      </c>
      <c r="L42" s="45">
        <v>8.6</v>
      </c>
      <c r="M42" s="71">
        <v>0.81</v>
      </c>
    </row>
    <row r="43" spans="1:13" ht="9.75" customHeight="1">
      <c r="A43" s="377">
        <v>45</v>
      </c>
      <c r="B43" s="69">
        <v>28717</v>
      </c>
      <c r="C43" s="69">
        <v>13875</v>
      </c>
      <c r="D43" s="69">
        <v>1934</v>
      </c>
      <c r="E43" s="69">
        <v>14842</v>
      </c>
      <c r="F43" s="69">
        <v>15493</v>
      </c>
      <c r="G43" s="69">
        <v>1449</v>
      </c>
      <c r="H43" s="45">
        <v>16.8</v>
      </c>
      <c r="I43" s="45">
        <v>8.1</v>
      </c>
      <c r="J43" s="45">
        <v>63.1</v>
      </c>
      <c r="K43" s="45">
        <v>8.7</v>
      </c>
      <c r="L43" s="45">
        <v>9.1</v>
      </c>
      <c r="M43" s="71">
        <v>0.85</v>
      </c>
    </row>
    <row r="44" spans="1:13" ht="9.75" customHeight="1">
      <c r="A44" s="377"/>
      <c r="B44" s="69"/>
      <c r="C44" s="69"/>
      <c r="D44" s="69"/>
      <c r="E44" s="69"/>
      <c r="F44" s="69"/>
      <c r="G44" s="69"/>
      <c r="H44" s="45"/>
      <c r="I44" s="45"/>
      <c r="J44" s="45"/>
      <c r="K44" s="45"/>
      <c r="L44" s="45"/>
      <c r="M44" s="71"/>
    </row>
    <row r="45" spans="1:13" ht="9.75" customHeight="1">
      <c r="A45" s="377">
        <v>46</v>
      </c>
      <c r="B45" s="69">
        <v>30444</v>
      </c>
      <c r="C45" s="69">
        <v>13362</v>
      </c>
      <c r="D45" s="69">
        <v>1908</v>
      </c>
      <c r="E45" s="69">
        <v>17082</v>
      </c>
      <c r="F45" s="69">
        <v>16700</v>
      </c>
      <c r="G45" s="69">
        <v>1592</v>
      </c>
      <c r="H45" s="45">
        <v>17.7</v>
      </c>
      <c r="I45" s="45">
        <v>7.8</v>
      </c>
      <c r="J45" s="45">
        <v>59</v>
      </c>
      <c r="K45" s="45">
        <v>9.9</v>
      </c>
      <c r="L45" s="45">
        <v>9.7</v>
      </c>
      <c r="M45" s="71">
        <v>0.92</v>
      </c>
    </row>
    <row r="46" spans="1:13" ht="9.75" customHeight="1">
      <c r="A46" s="377">
        <v>47</v>
      </c>
      <c r="B46" s="69">
        <v>31255</v>
      </c>
      <c r="C46" s="69">
        <v>13230</v>
      </c>
      <c r="D46" s="69">
        <v>1916</v>
      </c>
      <c r="E46" s="69">
        <v>18025</v>
      </c>
      <c r="F46" s="69">
        <v>16454</v>
      </c>
      <c r="G46" s="69">
        <v>1609</v>
      </c>
      <c r="H46" s="45">
        <v>17.9</v>
      </c>
      <c r="I46" s="45">
        <v>7.6</v>
      </c>
      <c r="J46" s="45">
        <v>57.8</v>
      </c>
      <c r="K46" s="45">
        <v>10.3</v>
      </c>
      <c r="L46" s="45">
        <v>9.4</v>
      </c>
      <c r="M46" s="71">
        <v>0.92</v>
      </c>
    </row>
    <row r="47" spans="1:13" ht="9.75" customHeight="1">
      <c r="A47" s="377">
        <v>48</v>
      </c>
      <c r="B47" s="69">
        <v>31996</v>
      </c>
      <c r="C47" s="69">
        <v>13908</v>
      </c>
      <c r="D47" s="69">
        <v>1859</v>
      </c>
      <c r="E47" s="69">
        <v>18088</v>
      </c>
      <c r="F47" s="69">
        <v>15486</v>
      </c>
      <c r="G47" s="69">
        <v>1682</v>
      </c>
      <c r="H47" s="45">
        <v>18.1</v>
      </c>
      <c r="I47" s="45">
        <v>7.9</v>
      </c>
      <c r="J47" s="45">
        <v>54.9</v>
      </c>
      <c r="K47" s="45">
        <v>10.2</v>
      </c>
      <c r="L47" s="45">
        <v>8.8</v>
      </c>
      <c r="M47" s="71">
        <v>0.95</v>
      </c>
    </row>
    <row r="48" spans="1:13" ht="9.75" customHeight="1">
      <c r="A48" s="377">
        <v>49</v>
      </c>
      <c r="B48" s="69">
        <v>31373</v>
      </c>
      <c r="C48" s="69">
        <v>13717</v>
      </c>
      <c r="D48" s="69">
        <v>1719</v>
      </c>
      <c r="E48" s="69">
        <v>17656</v>
      </c>
      <c r="F48" s="69">
        <v>14832</v>
      </c>
      <c r="G48" s="69">
        <v>1620</v>
      </c>
      <c r="H48" s="45">
        <v>17.5</v>
      </c>
      <c r="I48" s="45">
        <v>7.7</v>
      </c>
      <c r="J48" s="45">
        <v>51.9</v>
      </c>
      <c r="K48" s="45">
        <v>9.9</v>
      </c>
      <c r="L48" s="45">
        <v>8.3</v>
      </c>
      <c r="M48" s="71">
        <v>0.91</v>
      </c>
    </row>
    <row r="49" spans="1:13" ht="9.75" customHeight="1">
      <c r="A49" s="377">
        <v>50</v>
      </c>
      <c r="B49" s="69">
        <v>30102</v>
      </c>
      <c r="C49" s="69">
        <v>13865</v>
      </c>
      <c r="D49" s="69">
        <v>1496</v>
      </c>
      <c r="E49" s="69">
        <v>16237</v>
      </c>
      <c r="F49" s="69">
        <v>14007</v>
      </c>
      <c r="G49" s="69">
        <v>1814</v>
      </c>
      <c r="H49" s="45">
        <v>16.6</v>
      </c>
      <c r="I49" s="45">
        <v>7.6</v>
      </c>
      <c r="J49" s="45">
        <v>47.3</v>
      </c>
      <c r="K49" s="45">
        <v>8.9</v>
      </c>
      <c r="L49" s="45">
        <v>7.7</v>
      </c>
      <c r="M49" s="71">
        <v>1</v>
      </c>
    </row>
    <row r="50" spans="1:13" ht="9.75" customHeight="1">
      <c r="A50" s="377"/>
      <c r="B50" s="69"/>
      <c r="C50" s="69"/>
      <c r="D50" s="69"/>
      <c r="E50" s="69"/>
      <c r="F50" s="69"/>
      <c r="G50" s="69"/>
      <c r="H50" s="45"/>
      <c r="I50" s="45"/>
      <c r="J50" s="45"/>
      <c r="K50" s="45"/>
      <c r="L50" s="45"/>
      <c r="M50" s="71"/>
    </row>
    <row r="51" spans="1:13" ht="9.75" customHeight="1">
      <c r="A51" s="377">
        <v>51</v>
      </c>
      <c r="B51" s="69">
        <v>28432</v>
      </c>
      <c r="C51" s="69">
        <v>14026</v>
      </c>
      <c r="D51" s="69">
        <v>1593</v>
      </c>
      <c r="E51" s="69">
        <v>14406</v>
      </c>
      <c r="F51" s="69">
        <v>12610</v>
      </c>
      <c r="G51" s="69">
        <v>1863</v>
      </c>
      <c r="H51" s="45">
        <v>15.5</v>
      </c>
      <c r="I51" s="45">
        <v>7.7</v>
      </c>
      <c r="J51" s="45">
        <v>53.1</v>
      </c>
      <c r="K51" s="45">
        <v>7.9</v>
      </c>
      <c r="L51" s="45">
        <v>6.9</v>
      </c>
      <c r="M51" s="71">
        <v>1.02</v>
      </c>
    </row>
    <row r="52" spans="1:13" ht="9.75" customHeight="1">
      <c r="A52" s="377">
        <v>52</v>
      </c>
      <c r="B52" s="69">
        <v>26857</v>
      </c>
      <c r="C52" s="69">
        <v>13295</v>
      </c>
      <c r="D52" s="69">
        <v>1392</v>
      </c>
      <c r="E52" s="69">
        <v>13562</v>
      </c>
      <c r="F52" s="69">
        <v>11858</v>
      </c>
      <c r="G52" s="69">
        <v>1939</v>
      </c>
      <c r="H52" s="45">
        <v>14.6</v>
      </c>
      <c r="I52" s="45">
        <v>7.2</v>
      </c>
      <c r="J52" s="45">
        <v>49.3</v>
      </c>
      <c r="K52" s="45">
        <v>7.4</v>
      </c>
      <c r="L52" s="45">
        <v>6.5</v>
      </c>
      <c r="M52" s="71">
        <v>1.06</v>
      </c>
    </row>
    <row r="53" spans="1:13" ht="9.75" customHeight="1">
      <c r="A53" s="377">
        <v>53</v>
      </c>
      <c r="B53" s="69">
        <v>26052</v>
      </c>
      <c r="C53" s="69">
        <v>13387</v>
      </c>
      <c r="D53" s="69">
        <v>1248</v>
      </c>
      <c r="E53" s="69">
        <v>12665</v>
      </c>
      <c r="F53" s="69">
        <v>11517</v>
      </c>
      <c r="G53" s="69">
        <v>1986</v>
      </c>
      <c r="H53" s="45">
        <v>14.1</v>
      </c>
      <c r="I53" s="45">
        <v>7.2</v>
      </c>
      <c r="J53" s="45">
        <v>45.7</v>
      </c>
      <c r="K53" s="45">
        <v>6.8</v>
      </c>
      <c r="L53" s="45">
        <v>6.2</v>
      </c>
      <c r="M53" s="71">
        <v>1.07</v>
      </c>
    </row>
    <row r="54" spans="1:13" ht="9.75" customHeight="1">
      <c r="A54" s="377">
        <v>54</v>
      </c>
      <c r="B54" s="69">
        <v>24661</v>
      </c>
      <c r="C54" s="69">
        <v>13227</v>
      </c>
      <c r="D54" s="69">
        <v>1150</v>
      </c>
      <c r="E54" s="69">
        <v>11434</v>
      </c>
      <c r="F54" s="69">
        <v>11503</v>
      </c>
      <c r="G54" s="69">
        <v>1980</v>
      </c>
      <c r="H54" s="45">
        <v>13.3</v>
      </c>
      <c r="I54" s="45">
        <v>7.1</v>
      </c>
      <c r="J54" s="45">
        <v>44.6</v>
      </c>
      <c r="K54" s="45">
        <v>6.2</v>
      </c>
      <c r="L54" s="45">
        <v>6.2</v>
      </c>
      <c r="M54" s="71">
        <v>1.06</v>
      </c>
    </row>
    <row r="55" spans="1:13" ht="9.75" customHeight="1">
      <c r="A55" s="377">
        <v>55</v>
      </c>
      <c r="B55" s="69">
        <v>24463</v>
      </c>
      <c r="C55" s="69">
        <v>14019</v>
      </c>
      <c r="D55" s="69">
        <v>1073</v>
      </c>
      <c r="E55" s="69">
        <v>10444</v>
      </c>
      <c r="F55" s="69">
        <v>11381</v>
      </c>
      <c r="G55" s="69">
        <v>2029</v>
      </c>
      <c r="H55" s="45">
        <v>13.1</v>
      </c>
      <c r="I55" s="45">
        <v>7.5</v>
      </c>
      <c r="J55" s="45">
        <v>42</v>
      </c>
      <c r="K55" s="45">
        <v>5.6</v>
      </c>
      <c r="L55" s="45">
        <v>6.1</v>
      </c>
      <c r="M55" s="71">
        <v>1.08</v>
      </c>
    </row>
    <row r="56" spans="1:13" ht="9.75" customHeight="1">
      <c r="A56" s="377"/>
      <c r="B56" s="69"/>
      <c r="C56" s="69"/>
      <c r="D56" s="69"/>
      <c r="E56" s="69"/>
      <c r="F56" s="69"/>
      <c r="G56" s="69"/>
      <c r="H56" s="45"/>
      <c r="I56" s="45"/>
      <c r="J56" s="45"/>
      <c r="K56" s="45"/>
      <c r="L56" s="45"/>
      <c r="M56" s="71"/>
    </row>
    <row r="57" spans="1:13" ht="9.75" customHeight="1">
      <c r="A57" s="377">
        <v>56</v>
      </c>
      <c r="B57" s="69">
        <v>23392</v>
      </c>
      <c r="C57" s="69">
        <v>13662</v>
      </c>
      <c r="D57" s="69">
        <v>1190</v>
      </c>
      <c r="E57" s="69">
        <v>9730</v>
      </c>
      <c r="F57" s="69">
        <v>11540</v>
      </c>
      <c r="G57" s="69">
        <v>2235</v>
      </c>
      <c r="H57" s="45">
        <v>12.5</v>
      </c>
      <c r="I57" s="45">
        <v>7.3</v>
      </c>
      <c r="J57" s="45">
        <v>48.4</v>
      </c>
      <c r="K57" s="45">
        <v>5.2</v>
      </c>
      <c r="L57" s="45">
        <v>6.2</v>
      </c>
      <c r="M57" s="71">
        <v>1.19</v>
      </c>
    </row>
    <row r="58" spans="1:13" ht="9.75" customHeight="1">
      <c r="A58" s="377">
        <v>57</v>
      </c>
      <c r="B58" s="69">
        <v>23594</v>
      </c>
      <c r="C58" s="69">
        <v>13656</v>
      </c>
      <c r="D58" s="69">
        <v>1222</v>
      </c>
      <c r="E58" s="69">
        <v>9938</v>
      </c>
      <c r="F58" s="69">
        <v>11508</v>
      </c>
      <c r="G58" s="69">
        <v>2462</v>
      </c>
      <c r="H58" s="45">
        <v>12.6</v>
      </c>
      <c r="I58" s="45">
        <v>7.3</v>
      </c>
      <c r="J58" s="45">
        <v>49.2</v>
      </c>
      <c r="K58" s="45">
        <v>5.3</v>
      </c>
      <c r="L58" s="45">
        <v>6.1</v>
      </c>
      <c r="M58" s="71">
        <v>1.31</v>
      </c>
    </row>
    <row r="59" spans="1:13" ht="9.75" customHeight="1">
      <c r="A59" s="377">
        <v>58</v>
      </c>
      <c r="B59" s="69">
        <v>23836</v>
      </c>
      <c r="C59" s="69">
        <v>14196</v>
      </c>
      <c r="D59" s="69">
        <v>1123</v>
      </c>
      <c r="E59" s="69">
        <v>9640</v>
      </c>
      <c r="F59" s="69">
        <v>11400</v>
      </c>
      <c r="G59" s="69">
        <v>2559</v>
      </c>
      <c r="H59" s="45">
        <v>12.6</v>
      </c>
      <c r="I59" s="45">
        <v>7.5</v>
      </c>
      <c r="J59" s="45">
        <v>45</v>
      </c>
      <c r="K59" s="45">
        <v>5.1</v>
      </c>
      <c r="L59" s="45">
        <v>6</v>
      </c>
      <c r="M59" s="71">
        <v>1.36</v>
      </c>
    </row>
    <row r="60" spans="1:13" ht="9.75" customHeight="1">
      <c r="A60" s="377">
        <v>59</v>
      </c>
      <c r="B60" s="69">
        <v>23645</v>
      </c>
      <c r="C60" s="69">
        <v>14167</v>
      </c>
      <c r="D60" s="69">
        <v>1081</v>
      </c>
      <c r="E60" s="69">
        <v>9478</v>
      </c>
      <c r="F60" s="69">
        <v>10990</v>
      </c>
      <c r="G60" s="69">
        <v>2565</v>
      </c>
      <c r="H60" s="45">
        <v>12.5</v>
      </c>
      <c r="I60" s="45">
        <v>7.5</v>
      </c>
      <c r="J60" s="45">
        <v>43.7</v>
      </c>
      <c r="K60" s="45">
        <v>5</v>
      </c>
      <c r="L60" s="45">
        <v>5.8</v>
      </c>
      <c r="M60" s="71">
        <v>1.35</v>
      </c>
    </row>
    <row r="61" spans="1:13" ht="9.75" customHeight="1">
      <c r="A61" s="377">
        <v>60</v>
      </c>
      <c r="B61" s="69">
        <v>22698</v>
      </c>
      <c r="C61" s="69">
        <v>14358</v>
      </c>
      <c r="D61" s="69">
        <v>1051</v>
      </c>
      <c r="E61" s="69">
        <v>8340</v>
      </c>
      <c r="F61" s="69">
        <v>10836</v>
      </c>
      <c r="G61" s="69">
        <v>2479</v>
      </c>
      <c r="H61" s="45">
        <v>11.9</v>
      </c>
      <c r="I61" s="45">
        <v>7.5</v>
      </c>
      <c r="J61" s="45">
        <v>44.3</v>
      </c>
      <c r="K61" s="45">
        <v>4.4</v>
      </c>
      <c r="L61" s="45">
        <v>5.7</v>
      </c>
      <c r="M61" s="71">
        <v>1.3</v>
      </c>
    </row>
    <row r="62" spans="1:13" ht="9.75" customHeight="1">
      <c r="A62" s="377"/>
      <c r="B62" s="69"/>
      <c r="C62" s="69"/>
      <c r="D62" s="69"/>
      <c r="E62" s="69"/>
      <c r="F62" s="69"/>
      <c r="G62" s="69"/>
      <c r="H62" s="45"/>
      <c r="I62" s="45"/>
      <c r="J62" s="45"/>
      <c r="K62" s="45"/>
      <c r="L62" s="45"/>
      <c r="M62" s="71"/>
    </row>
    <row r="63" spans="1:13" ht="9.75" customHeight="1">
      <c r="A63" s="377">
        <v>61</v>
      </c>
      <c r="B63" s="69">
        <v>21934</v>
      </c>
      <c r="C63" s="69">
        <v>14405</v>
      </c>
      <c r="D63" s="69">
        <v>955</v>
      </c>
      <c r="E63" s="69">
        <v>7529</v>
      </c>
      <c r="F63" s="69">
        <v>10535</v>
      </c>
      <c r="G63" s="69">
        <v>2342</v>
      </c>
      <c r="H63" s="45">
        <v>11.5</v>
      </c>
      <c r="I63" s="45">
        <v>7.5</v>
      </c>
      <c r="J63" s="45">
        <v>41.7</v>
      </c>
      <c r="K63" s="45">
        <v>3.9</v>
      </c>
      <c r="L63" s="45">
        <v>5.5</v>
      </c>
      <c r="M63" s="71">
        <v>1.22</v>
      </c>
    </row>
    <row r="64" spans="1:13" ht="9.75" customHeight="1">
      <c r="A64" s="377">
        <v>62</v>
      </c>
      <c r="B64" s="69">
        <v>21225</v>
      </c>
      <c r="C64" s="69">
        <v>13931</v>
      </c>
      <c r="D64" s="69">
        <v>974</v>
      </c>
      <c r="E64" s="69">
        <v>7294</v>
      </c>
      <c r="F64" s="69">
        <v>10045</v>
      </c>
      <c r="G64" s="69">
        <v>2176</v>
      </c>
      <c r="H64" s="45">
        <v>11.1</v>
      </c>
      <c r="I64" s="45">
        <v>7.3</v>
      </c>
      <c r="J64" s="45">
        <v>43.9</v>
      </c>
      <c r="K64" s="45">
        <v>3.8</v>
      </c>
      <c r="L64" s="45">
        <v>5.2</v>
      </c>
      <c r="M64" s="71">
        <v>1.13</v>
      </c>
    </row>
    <row r="65" spans="1:13" ht="9.75" customHeight="1">
      <c r="A65" s="377">
        <v>63</v>
      </c>
      <c r="B65" s="69">
        <v>20355</v>
      </c>
      <c r="C65" s="69">
        <v>15022</v>
      </c>
      <c r="D65" s="69">
        <v>967</v>
      </c>
      <c r="E65" s="69">
        <v>5333</v>
      </c>
      <c r="F65" s="69">
        <v>9920</v>
      </c>
      <c r="G65" s="69">
        <v>2232</v>
      </c>
      <c r="H65" s="45">
        <v>10.6</v>
      </c>
      <c r="I65" s="45">
        <v>7.8</v>
      </c>
      <c r="J65" s="45">
        <v>45.4</v>
      </c>
      <c r="K65" s="45">
        <v>2.8</v>
      </c>
      <c r="L65" s="45">
        <v>5.2</v>
      </c>
      <c r="M65" s="71">
        <v>1.16</v>
      </c>
    </row>
    <row r="66" spans="1:13" ht="9.75" customHeight="1">
      <c r="A66" s="68"/>
      <c r="B66" s="69"/>
      <c r="C66" s="69"/>
      <c r="D66" s="69"/>
      <c r="E66" s="69"/>
      <c r="F66" s="69"/>
      <c r="G66" s="69"/>
      <c r="H66" s="45"/>
      <c r="I66" s="45"/>
      <c r="J66" s="45"/>
      <c r="K66" s="45"/>
      <c r="L66" s="45"/>
      <c r="M66" s="71"/>
    </row>
    <row r="67" spans="1:13" ht="9.75" customHeight="1">
      <c r="A67" s="68" t="s">
        <v>8</v>
      </c>
      <c r="B67" s="69">
        <v>19404</v>
      </c>
      <c r="C67" s="69">
        <v>14594</v>
      </c>
      <c r="D67" s="69">
        <v>877</v>
      </c>
      <c r="E67" s="69">
        <v>4810</v>
      </c>
      <c r="F67" s="69">
        <v>9881</v>
      </c>
      <c r="G67" s="69">
        <v>2298</v>
      </c>
      <c r="H67" s="45">
        <v>10.1</v>
      </c>
      <c r="I67" s="45">
        <v>7.6</v>
      </c>
      <c r="J67" s="45">
        <v>43.2</v>
      </c>
      <c r="K67" s="45">
        <v>2.5</v>
      </c>
      <c r="L67" s="45">
        <v>5.1</v>
      </c>
      <c r="M67" s="71">
        <v>1.19</v>
      </c>
    </row>
    <row r="68" spans="1:13" ht="9.75" customHeight="1">
      <c r="A68" s="377" t="s">
        <v>554</v>
      </c>
      <c r="B68" s="69">
        <v>19117</v>
      </c>
      <c r="C68" s="69">
        <v>15343</v>
      </c>
      <c r="D68" s="69">
        <v>796</v>
      </c>
      <c r="E68" s="69">
        <v>3774</v>
      </c>
      <c r="F68" s="69">
        <v>10063</v>
      </c>
      <c r="G68" s="69">
        <v>2169</v>
      </c>
      <c r="H68" s="45">
        <v>10</v>
      </c>
      <c r="I68" s="45">
        <v>8</v>
      </c>
      <c r="J68" s="45">
        <v>40</v>
      </c>
      <c r="K68" s="45">
        <v>2</v>
      </c>
      <c r="L68" s="45">
        <v>5.2</v>
      </c>
      <c r="M68" s="71">
        <v>1.13</v>
      </c>
    </row>
    <row r="69" spans="1:13" ht="9.75" customHeight="1">
      <c r="A69" s="377" t="s">
        <v>555</v>
      </c>
      <c r="B69" s="69">
        <v>18768</v>
      </c>
      <c r="C69" s="69">
        <v>15066</v>
      </c>
      <c r="D69" s="69">
        <v>872</v>
      </c>
      <c r="E69" s="69">
        <v>3702</v>
      </c>
      <c r="F69" s="69">
        <v>10393</v>
      </c>
      <c r="G69" s="69">
        <v>2423</v>
      </c>
      <c r="H69" s="45">
        <v>9.8</v>
      </c>
      <c r="I69" s="45">
        <v>7.8</v>
      </c>
      <c r="J69" s="45">
        <v>44.4</v>
      </c>
      <c r="K69" s="45">
        <v>1.9</v>
      </c>
      <c r="L69" s="45">
        <v>5.4</v>
      </c>
      <c r="M69" s="71">
        <v>1.26</v>
      </c>
    </row>
    <row r="70" spans="1:13" ht="9.75" customHeight="1">
      <c r="A70" s="377" t="s">
        <v>556</v>
      </c>
      <c r="B70" s="69">
        <v>18823</v>
      </c>
      <c r="C70" s="69">
        <v>15661</v>
      </c>
      <c r="D70" s="69">
        <v>744</v>
      </c>
      <c r="E70" s="69">
        <v>3162</v>
      </c>
      <c r="F70" s="69">
        <v>10529</v>
      </c>
      <c r="G70" s="69">
        <v>2454</v>
      </c>
      <c r="H70" s="45">
        <v>9.8</v>
      </c>
      <c r="I70" s="45">
        <v>8.1</v>
      </c>
      <c r="J70" s="45">
        <v>38</v>
      </c>
      <c r="K70" s="45">
        <v>1.6</v>
      </c>
      <c r="L70" s="45">
        <v>5.5</v>
      </c>
      <c r="M70" s="71">
        <v>1.28</v>
      </c>
    </row>
    <row r="71" spans="1:13" ht="9.75" customHeight="1">
      <c r="A71" s="377" t="s">
        <v>551</v>
      </c>
      <c r="B71" s="69">
        <v>18348</v>
      </c>
      <c r="C71" s="69">
        <v>15954</v>
      </c>
      <c r="D71" s="69">
        <v>758</v>
      </c>
      <c r="E71" s="69">
        <v>2394</v>
      </c>
      <c r="F71" s="69">
        <v>11011</v>
      </c>
      <c r="G71" s="69">
        <v>2644</v>
      </c>
      <c r="H71" s="45">
        <v>9.5</v>
      </c>
      <c r="I71" s="45">
        <v>8.3</v>
      </c>
      <c r="J71" s="45">
        <v>39.7</v>
      </c>
      <c r="K71" s="45">
        <v>1.2</v>
      </c>
      <c r="L71" s="45">
        <v>5.7</v>
      </c>
      <c r="M71" s="71">
        <v>1.37</v>
      </c>
    </row>
    <row r="72" spans="1:13" ht="9.75" customHeight="1">
      <c r="A72" s="377"/>
      <c r="B72" s="69"/>
      <c r="C72" s="69"/>
      <c r="D72" s="69"/>
      <c r="E72" s="69"/>
      <c r="F72" s="69"/>
      <c r="G72" s="69"/>
      <c r="H72" s="45"/>
      <c r="I72" s="45"/>
      <c r="J72" s="45"/>
      <c r="K72" s="45"/>
      <c r="L72" s="45"/>
      <c r="M72" s="71"/>
    </row>
    <row r="73" spans="1:13" ht="9.75" customHeight="1">
      <c r="A73" s="377" t="s">
        <v>557</v>
      </c>
      <c r="B73" s="69">
        <v>19085</v>
      </c>
      <c r="C73" s="69">
        <v>16091</v>
      </c>
      <c r="D73" s="69">
        <v>705</v>
      </c>
      <c r="E73" s="69">
        <v>2994</v>
      </c>
      <c r="F73" s="69">
        <v>11021</v>
      </c>
      <c r="G73" s="69">
        <v>2747</v>
      </c>
      <c r="H73" s="45">
        <v>9.9</v>
      </c>
      <c r="I73" s="45">
        <v>8.3</v>
      </c>
      <c r="J73" s="45">
        <v>35.6</v>
      </c>
      <c r="K73" s="45">
        <v>1.6</v>
      </c>
      <c r="L73" s="45">
        <v>5.7</v>
      </c>
      <c r="M73" s="71">
        <v>1.42</v>
      </c>
    </row>
    <row r="74" spans="1:13" ht="9.75" customHeight="1">
      <c r="A74" s="377" t="s">
        <v>558</v>
      </c>
      <c r="B74" s="69">
        <v>18622</v>
      </c>
      <c r="C74" s="69">
        <v>16543</v>
      </c>
      <c r="D74" s="69">
        <v>650</v>
      </c>
      <c r="E74" s="69">
        <v>2079</v>
      </c>
      <c r="F74" s="69">
        <v>11424</v>
      </c>
      <c r="G74" s="69">
        <v>2844</v>
      </c>
      <c r="H74" s="45">
        <v>9.6</v>
      </c>
      <c r="I74" s="45">
        <v>8.5</v>
      </c>
      <c r="J74" s="45">
        <v>33.7</v>
      </c>
      <c r="K74" s="45">
        <v>1.1</v>
      </c>
      <c r="L74" s="45">
        <v>5.9</v>
      </c>
      <c r="M74" s="71">
        <v>1.47</v>
      </c>
    </row>
    <row r="75" spans="1:13" ht="9.75" customHeight="1">
      <c r="A75" s="377" t="s">
        <v>559</v>
      </c>
      <c r="B75" s="69">
        <v>19143</v>
      </c>
      <c r="C75" s="69">
        <v>16193</v>
      </c>
      <c r="D75" s="69">
        <v>615</v>
      </c>
      <c r="E75" s="69">
        <v>2950</v>
      </c>
      <c r="F75" s="69">
        <v>11588</v>
      </c>
      <c r="G75" s="69">
        <v>2979</v>
      </c>
      <c r="H75" s="45">
        <v>9.9</v>
      </c>
      <c r="I75" s="45">
        <v>8.3</v>
      </c>
      <c r="J75" s="45">
        <v>31.1</v>
      </c>
      <c r="K75" s="45">
        <v>1.5</v>
      </c>
      <c r="L75" s="45">
        <v>6</v>
      </c>
      <c r="M75" s="71">
        <v>1.53</v>
      </c>
    </row>
    <row r="76" spans="1:13" s="22" customFormat="1" ht="9.75" customHeight="1">
      <c r="A76" s="377" t="s">
        <v>560</v>
      </c>
      <c r="B76" s="69">
        <v>19154</v>
      </c>
      <c r="C76" s="69">
        <v>16236</v>
      </c>
      <c r="D76" s="69">
        <v>637</v>
      </c>
      <c r="E76" s="69">
        <v>2918</v>
      </c>
      <c r="F76" s="69">
        <v>11316</v>
      </c>
      <c r="G76" s="69">
        <v>3122</v>
      </c>
      <c r="H76" s="45">
        <v>9.9</v>
      </c>
      <c r="I76" s="45">
        <v>8.4</v>
      </c>
      <c r="J76" s="45">
        <v>32.2</v>
      </c>
      <c r="K76" s="45">
        <v>1.5</v>
      </c>
      <c r="L76" s="45">
        <v>5.8</v>
      </c>
      <c r="M76" s="71">
        <v>1.61</v>
      </c>
    </row>
    <row r="77" spans="1:13" s="22" customFormat="1" ht="9.75" customHeight="1">
      <c r="A77" s="377" t="s">
        <v>552</v>
      </c>
      <c r="B77" s="69">
        <v>19204</v>
      </c>
      <c r="C77" s="69">
        <v>16340</v>
      </c>
      <c r="D77" s="69">
        <v>682</v>
      </c>
      <c r="E77" s="69">
        <v>2864</v>
      </c>
      <c r="F77" s="69">
        <v>11405</v>
      </c>
      <c r="G77" s="69">
        <v>3543</v>
      </c>
      <c r="H77" s="45">
        <v>9.9</v>
      </c>
      <c r="I77" s="45">
        <v>8.4</v>
      </c>
      <c r="J77" s="45">
        <v>34.3</v>
      </c>
      <c r="K77" s="45">
        <v>1.5</v>
      </c>
      <c r="L77" s="45">
        <v>5.9</v>
      </c>
      <c r="M77" s="71">
        <v>1.82</v>
      </c>
    </row>
    <row r="78" spans="1:13" s="22" customFormat="1" ht="9.75" customHeight="1">
      <c r="A78" s="378"/>
      <c r="B78" s="184"/>
      <c r="C78" s="69"/>
      <c r="D78" s="69"/>
      <c r="E78" s="69"/>
      <c r="F78" s="69"/>
      <c r="G78" s="69"/>
      <c r="H78" s="45"/>
      <c r="I78" s="45"/>
      <c r="J78" s="45"/>
      <c r="K78" s="45"/>
      <c r="L78" s="45"/>
      <c r="M78" s="71"/>
    </row>
    <row r="79" spans="1:13" ht="9.75" customHeight="1">
      <c r="A79" s="378" t="s">
        <v>561</v>
      </c>
      <c r="B79" s="76">
        <v>18771</v>
      </c>
      <c r="C79" s="77">
        <v>17414</v>
      </c>
      <c r="D79" s="77">
        <v>670</v>
      </c>
      <c r="E79" s="77">
        <v>1357</v>
      </c>
      <c r="F79" s="77">
        <v>10970</v>
      </c>
      <c r="G79" s="77">
        <v>3608</v>
      </c>
      <c r="H79" s="78">
        <v>9.6</v>
      </c>
      <c r="I79" s="78">
        <v>8.9</v>
      </c>
      <c r="J79" s="78">
        <v>34.5</v>
      </c>
      <c r="K79" s="78">
        <v>0.7</v>
      </c>
      <c r="L79" s="78">
        <v>5.6</v>
      </c>
      <c r="M79" s="79">
        <v>1.85</v>
      </c>
    </row>
    <row r="80" spans="1:13" ht="9.75" customHeight="1">
      <c r="A80" s="378" t="s">
        <v>562</v>
      </c>
      <c r="B80" s="87">
        <v>19059</v>
      </c>
      <c r="C80" s="85">
        <v>16907</v>
      </c>
      <c r="D80" s="85">
        <v>600</v>
      </c>
      <c r="E80" s="85">
        <v>2152</v>
      </c>
      <c r="F80" s="85">
        <v>11376</v>
      </c>
      <c r="G80" s="85">
        <v>3878</v>
      </c>
      <c r="H80" s="78">
        <v>9.8</v>
      </c>
      <c r="I80" s="78">
        <v>8.7</v>
      </c>
      <c r="J80" s="78">
        <v>30.5</v>
      </c>
      <c r="K80" s="78">
        <v>1.1</v>
      </c>
      <c r="L80" s="78">
        <v>5.9</v>
      </c>
      <c r="M80" s="86">
        <v>2</v>
      </c>
    </row>
    <row r="81" spans="1:13" ht="9.75" customHeight="1">
      <c r="A81" s="377" t="s">
        <v>563</v>
      </c>
      <c r="B81" s="89">
        <v>18797</v>
      </c>
      <c r="C81" s="85">
        <v>16992</v>
      </c>
      <c r="D81" s="85">
        <v>623</v>
      </c>
      <c r="E81" s="85">
        <v>1805</v>
      </c>
      <c r="F81" s="85">
        <v>11504</v>
      </c>
      <c r="G81" s="85">
        <v>4347</v>
      </c>
      <c r="H81" s="78">
        <v>9.7</v>
      </c>
      <c r="I81" s="78">
        <v>8.8</v>
      </c>
      <c r="J81" s="78">
        <v>32.1</v>
      </c>
      <c r="K81" s="78">
        <v>0.9</v>
      </c>
      <c r="L81" s="78">
        <v>5.9</v>
      </c>
      <c r="M81" s="86">
        <v>2.24</v>
      </c>
    </row>
    <row r="82" spans="1:13" ht="9.75" customHeight="1">
      <c r="A82" s="377" t="s">
        <v>564</v>
      </c>
      <c r="B82" s="89">
        <v>18509</v>
      </c>
      <c r="C82" s="85">
        <v>17041</v>
      </c>
      <c r="D82" s="85">
        <v>643</v>
      </c>
      <c r="E82" s="85">
        <v>1468</v>
      </c>
      <c r="F82" s="85">
        <v>10933</v>
      </c>
      <c r="G82" s="85">
        <v>4187</v>
      </c>
      <c r="H82" s="78">
        <v>9.5</v>
      </c>
      <c r="I82" s="78">
        <v>8.8</v>
      </c>
      <c r="J82" s="78">
        <v>33.1</v>
      </c>
      <c r="K82" s="78">
        <v>0.8</v>
      </c>
      <c r="L82" s="78">
        <v>5.6</v>
      </c>
      <c r="M82" s="86">
        <v>2.16</v>
      </c>
    </row>
    <row r="83" spans="1:13" ht="9.75" customHeight="1">
      <c r="A83" s="377" t="s">
        <v>202</v>
      </c>
      <c r="B83" s="89">
        <v>17770</v>
      </c>
      <c r="C83" s="85">
        <v>17661</v>
      </c>
      <c r="D83" s="85">
        <v>578</v>
      </c>
      <c r="E83" s="85">
        <v>109</v>
      </c>
      <c r="F83" s="85">
        <v>10549</v>
      </c>
      <c r="G83" s="85">
        <v>4090</v>
      </c>
      <c r="H83" s="78">
        <v>9.2</v>
      </c>
      <c r="I83" s="78">
        <v>9.1</v>
      </c>
      <c r="J83" s="78">
        <v>31.5</v>
      </c>
      <c r="K83" s="78">
        <v>0.1</v>
      </c>
      <c r="L83" s="78">
        <v>5.4</v>
      </c>
      <c r="M83" s="86">
        <v>2.11</v>
      </c>
    </row>
    <row r="84" spans="1:13" ht="9.75" customHeight="1">
      <c r="A84" s="377"/>
      <c r="B84" s="89"/>
      <c r="C84" s="85"/>
      <c r="D84" s="85"/>
      <c r="E84" s="85"/>
      <c r="F84" s="85"/>
      <c r="G84" s="85"/>
      <c r="H84" s="78"/>
      <c r="I84" s="78"/>
      <c r="J84" s="78"/>
      <c r="K84" s="78"/>
      <c r="L84" s="78"/>
      <c r="M84" s="86"/>
    </row>
    <row r="85" spans="1:13" ht="9.75" customHeight="1">
      <c r="A85" s="377" t="s">
        <v>209</v>
      </c>
      <c r="B85" s="89">
        <v>17655</v>
      </c>
      <c r="C85" s="85">
        <v>17489</v>
      </c>
      <c r="D85" s="85">
        <v>560</v>
      </c>
      <c r="E85" s="85">
        <v>166</v>
      </c>
      <c r="F85" s="85">
        <v>10227</v>
      </c>
      <c r="G85" s="85">
        <v>4006</v>
      </c>
      <c r="H85" s="78">
        <v>9.1</v>
      </c>
      <c r="I85" s="78">
        <v>9</v>
      </c>
      <c r="J85" s="78">
        <v>30.7</v>
      </c>
      <c r="K85" s="78">
        <v>0.1</v>
      </c>
      <c r="L85" s="78">
        <v>5.3</v>
      </c>
      <c r="M85" s="86">
        <v>2.07</v>
      </c>
    </row>
    <row r="86" spans="1:13" ht="9.75" customHeight="1">
      <c r="A86" s="379" t="s">
        <v>398</v>
      </c>
      <c r="B86" s="88">
        <v>16688</v>
      </c>
      <c r="C86" s="80">
        <v>18428</v>
      </c>
      <c r="D86" s="80">
        <v>499</v>
      </c>
      <c r="E86" s="80">
        <v>-1740</v>
      </c>
      <c r="F86" s="80">
        <v>10098</v>
      </c>
      <c r="G86" s="80">
        <v>3722</v>
      </c>
      <c r="H86" s="81">
        <v>8.6</v>
      </c>
      <c r="I86" s="81">
        <v>9.5</v>
      </c>
      <c r="J86" s="81">
        <v>29</v>
      </c>
      <c r="K86" s="352">
        <v>-0.9</v>
      </c>
      <c r="L86" s="81">
        <v>5.2</v>
      </c>
      <c r="M86" s="82">
        <v>1.92</v>
      </c>
    </row>
    <row r="87" spans="1:13" ht="3" customHeight="1" thickBot="1">
      <c r="A87" s="161"/>
      <c r="B87" s="88"/>
      <c r="C87" s="80"/>
      <c r="D87" s="80"/>
      <c r="E87" s="80"/>
      <c r="F87" s="80"/>
      <c r="G87" s="80"/>
      <c r="H87" s="81"/>
      <c r="I87" s="81"/>
      <c r="J87" s="81"/>
      <c r="K87" s="81"/>
      <c r="L87" s="81"/>
      <c r="M87" s="82"/>
    </row>
    <row r="88" spans="1:13" ht="8.25" customHeight="1">
      <c r="A88" s="1" t="s">
        <v>146</v>
      </c>
      <c r="B88" s="147"/>
      <c r="C88" s="147"/>
      <c r="D88" s="147"/>
      <c r="E88" s="147"/>
      <c r="F88" s="147"/>
      <c r="G88" s="147"/>
      <c r="H88" s="147"/>
      <c r="I88" s="147"/>
      <c r="J88" s="147"/>
      <c r="K88" s="147"/>
      <c r="L88" s="147"/>
      <c r="M88" s="147"/>
    </row>
    <row r="89" spans="1:13" ht="8.25" customHeight="1">
      <c r="A89" s="1" t="s">
        <v>143</v>
      </c>
      <c r="B89" s="154"/>
      <c r="C89" s="154"/>
      <c r="D89" s="154"/>
      <c r="E89" s="154"/>
      <c r="F89" s="154"/>
      <c r="G89" s="154"/>
      <c r="H89" s="154"/>
      <c r="I89" s="154"/>
      <c r="J89" s="154"/>
      <c r="K89" s="154"/>
      <c r="L89" s="154"/>
      <c r="M89" s="154"/>
    </row>
    <row r="90" spans="1:13" ht="8.25" customHeight="1">
      <c r="A90" s="154" t="s">
        <v>144</v>
      </c>
      <c r="B90" s="154"/>
      <c r="C90" s="154"/>
      <c r="D90" s="154"/>
      <c r="E90" s="154"/>
      <c r="F90" s="154"/>
      <c r="G90" s="154"/>
      <c r="H90" s="154"/>
      <c r="I90" s="154"/>
      <c r="J90" s="154"/>
      <c r="K90" s="154"/>
      <c r="L90" s="154"/>
      <c r="M90" s="154"/>
    </row>
    <row r="91" ht="8.25" customHeight="1"/>
    <row r="92" ht="3" customHeight="1"/>
  </sheetData>
  <sheetProtection/>
  <mergeCells count="17">
    <mergeCell ref="A1:M1"/>
    <mergeCell ref="A2:M2"/>
    <mergeCell ref="C7:C8"/>
    <mergeCell ref="D7:D8"/>
    <mergeCell ref="E7:E8"/>
    <mergeCell ref="F7:F8"/>
    <mergeCell ref="M7:M8"/>
    <mergeCell ref="I7:I8"/>
    <mergeCell ref="J7:J8"/>
    <mergeCell ref="K7:K8"/>
    <mergeCell ref="L7:L8"/>
    <mergeCell ref="A6:A8"/>
    <mergeCell ref="B6:G6"/>
    <mergeCell ref="H6:M6"/>
    <mergeCell ref="B7:B8"/>
    <mergeCell ref="G7:G8"/>
    <mergeCell ref="H7:H8"/>
  </mergeCells>
  <printOptions/>
  <pageMargins left="0.7" right="0.29" top="0.07874015748031496" bottom="0.1968503937007874" header="0" footer="0"/>
  <pageSetup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dimension ref="A1:K150"/>
  <sheetViews>
    <sheetView zoomScalePageLayoutView="0" workbookViewId="0" topLeftCell="A1">
      <selection activeCell="A1" sqref="A1:K1"/>
    </sheetView>
  </sheetViews>
  <sheetFormatPr defaultColWidth="9.00390625" defaultRowHeight="12"/>
  <cols>
    <col min="1" max="1" width="12.375" style="91" customWidth="1"/>
    <col min="2" max="3" width="10.125" style="91" bestFit="1" customWidth="1"/>
    <col min="4" max="4" width="11.00390625" style="91" bestFit="1" customWidth="1"/>
    <col min="5" max="9" width="9.375" style="91" customWidth="1"/>
    <col min="10" max="10" width="10.125" style="91" bestFit="1" customWidth="1"/>
    <col min="11" max="16384" width="9.375" style="91" customWidth="1"/>
  </cols>
  <sheetData>
    <row r="1" spans="1:11" ht="24" customHeight="1">
      <c r="A1" s="435" t="s">
        <v>111</v>
      </c>
      <c r="B1" s="435"/>
      <c r="C1" s="435"/>
      <c r="D1" s="435"/>
      <c r="E1" s="435"/>
      <c r="F1" s="435"/>
      <c r="G1" s="435"/>
      <c r="H1" s="435"/>
      <c r="I1" s="435"/>
      <c r="J1" s="435"/>
      <c r="K1" s="435"/>
    </row>
    <row r="2" spans="1:11" ht="30" customHeight="1">
      <c r="A2" s="450" t="s">
        <v>112</v>
      </c>
      <c r="B2" s="450"/>
      <c r="C2" s="450"/>
      <c r="D2" s="450"/>
      <c r="E2" s="450"/>
      <c r="F2" s="450"/>
      <c r="G2" s="450"/>
      <c r="H2" s="450"/>
      <c r="I2" s="450"/>
      <c r="J2" s="450"/>
      <c r="K2" s="450"/>
    </row>
    <row r="3" spans="1:11" ht="12" customHeight="1">
      <c r="A3" s="155" t="s">
        <v>400</v>
      </c>
      <c r="B3" s="151"/>
      <c r="C3" s="151"/>
      <c r="D3" s="151"/>
      <c r="E3" s="151"/>
      <c r="F3" s="151"/>
      <c r="G3" s="151"/>
      <c r="H3" s="151"/>
      <c r="I3" s="151"/>
      <c r="J3" s="151"/>
      <c r="K3" s="151"/>
    </row>
    <row r="4" ht="2.25" customHeight="1" thickBot="1"/>
    <row r="5" spans="1:11" ht="3" customHeight="1">
      <c r="A5" s="451" t="s">
        <v>113</v>
      </c>
      <c r="B5" s="454" t="s">
        <v>114</v>
      </c>
      <c r="C5" s="454" t="s">
        <v>115</v>
      </c>
      <c r="D5" s="457" t="s">
        <v>116</v>
      </c>
      <c r="E5" s="458" t="s">
        <v>117</v>
      </c>
      <c r="F5" s="99"/>
      <c r="G5" s="458" t="s">
        <v>118</v>
      </c>
      <c r="H5" s="100"/>
      <c r="I5" s="99"/>
      <c r="J5" s="454" t="s">
        <v>109</v>
      </c>
      <c r="K5" s="458" t="s">
        <v>119</v>
      </c>
    </row>
    <row r="6" spans="1:11" ht="11.25" customHeight="1">
      <c r="A6" s="452"/>
      <c r="B6" s="455"/>
      <c r="C6" s="455"/>
      <c r="D6" s="455"/>
      <c r="E6" s="455"/>
      <c r="F6" s="459" t="s">
        <v>120</v>
      </c>
      <c r="G6" s="455"/>
      <c r="H6" s="460" t="s">
        <v>121</v>
      </c>
      <c r="I6" s="460" t="s">
        <v>122</v>
      </c>
      <c r="J6" s="455"/>
      <c r="K6" s="466"/>
    </row>
    <row r="7" spans="1:11" ht="11.25">
      <c r="A7" s="453"/>
      <c r="B7" s="456"/>
      <c r="C7" s="456"/>
      <c r="D7" s="456"/>
      <c r="E7" s="456"/>
      <c r="F7" s="456"/>
      <c r="G7" s="456"/>
      <c r="H7" s="456"/>
      <c r="I7" s="456"/>
      <c r="J7" s="456"/>
      <c r="K7" s="467"/>
    </row>
    <row r="8" spans="1:11" ht="6.75" customHeight="1">
      <c r="A8" s="353"/>
      <c r="B8" s="345"/>
      <c r="C8" s="345"/>
      <c r="D8" s="345"/>
      <c r="E8" s="345"/>
      <c r="F8" s="345"/>
      <c r="G8" s="345"/>
      <c r="H8" s="345"/>
      <c r="I8" s="345"/>
      <c r="J8" s="345"/>
      <c r="K8" s="345"/>
    </row>
    <row r="9" spans="1:11" s="101" customFormat="1" ht="14.25" customHeight="1">
      <c r="A9" s="168" t="s">
        <v>565</v>
      </c>
      <c r="B9" s="169">
        <f aca="true" t="shared" si="0" ref="B9:K9">SUM(B11:B14,B15:B19,B20:B23)</f>
        <v>16688</v>
      </c>
      <c r="C9" s="169">
        <f t="shared" si="0"/>
        <v>18428</v>
      </c>
      <c r="D9" s="169">
        <f t="shared" si="0"/>
        <v>-1740</v>
      </c>
      <c r="E9" s="169">
        <f t="shared" si="0"/>
        <v>54</v>
      </c>
      <c r="F9" s="169">
        <f t="shared" si="0"/>
        <v>20</v>
      </c>
      <c r="G9" s="169">
        <f t="shared" si="0"/>
        <v>499</v>
      </c>
      <c r="H9" s="169">
        <f t="shared" si="0"/>
        <v>172</v>
      </c>
      <c r="I9" s="169">
        <f t="shared" si="0"/>
        <v>327</v>
      </c>
      <c r="J9" s="169">
        <f t="shared" si="0"/>
        <v>10098</v>
      </c>
      <c r="K9" s="169">
        <f t="shared" si="0"/>
        <v>3722</v>
      </c>
    </row>
    <row r="10" spans="1:11" ht="14.25" customHeight="1">
      <c r="A10" s="380"/>
      <c r="B10" s="354"/>
      <c r="C10" s="354"/>
      <c r="D10" s="354"/>
      <c r="E10" s="354"/>
      <c r="F10" s="354"/>
      <c r="G10" s="354"/>
      <c r="H10" s="354"/>
      <c r="I10" s="354"/>
      <c r="J10" s="354"/>
      <c r="K10" s="354"/>
    </row>
    <row r="11" spans="1:11" ht="14.25" customHeight="1">
      <c r="A11" s="380" t="s">
        <v>566</v>
      </c>
      <c r="B11" s="382">
        <v>1464</v>
      </c>
      <c r="C11" s="382">
        <v>1799</v>
      </c>
      <c r="D11" s="356">
        <f>B11-C11</f>
        <v>-335</v>
      </c>
      <c r="E11" s="355">
        <v>10</v>
      </c>
      <c r="F11" s="355">
        <v>2</v>
      </c>
      <c r="G11" s="355">
        <v>33</v>
      </c>
      <c r="H11" s="355">
        <v>9</v>
      </c>
      <c r="I11" s="355">
        <v>24</v>
      </c>
      <c r="J11" s="382">
        <v>611</v>
      </c>
      <c r="K11" s="355">
        <v>296</v>
      </c>
    </row>
    <row r="12" spans="1:11" ht="14.25" customHeight="1">
      <c r="A12" s="381" t="s">
        <v>567</v>
      </c>
      <c r="B12" s="382">
        <v>1265</v>
      </c>
      <c r="C12" s="382">
        <v>1585</v>
      </c>
      <c r="D12" s="356">
        <f aca="true" t="shared" si="1" ref="D12:D23">B12-C12</f>
        <v>-320</v>
      </c>
      <c r="E12" s="355">
        <v>5</v>
      </c>
      <c r="F12" s="355">
        <v>2</v>
      </c>
      <c r="G12" s="355">
        <v>45</v>
      </c>
      <c r="H12" s="355">
        <v>13</v>
      </c>
      <c r="I12" s="355">
        <v>32</v>
      </c>
      <c r="J12" s="382">
        <v>746</v>
      </c>
      <c r="K12" s="355">
        <v>284</v>
      </c>
    </row>
    <row r="13" spans="1:11" ht="14.25" customHeight="1">
      <c r="A13" s="381" t="s">
        <v>568</v>
      </c>
      <c r="B13" s="382">
        <v>1401</v>
      </c>
      <c r="C13" s="382">
        <v>1871</v>
      </c>
      <c r="D13" s="356">
        <f t="shared" si="1"/>
        <v>-470</v>
      </c>
      <c r="E13" s="355">
        <v>5</v>
      </c>
      <c r="F13" s="355" t="s">
        <v>90</v>
      </c>
      <c r="G13" s="355">
        <v>54</v>
      </c>
      <c r="H13" s="355">
        <v>24</v>
      </c>
      <c r="I13" s="355">
        <v>30</v>
      </c>
      <c r="J13" s="382">
        <v>1100</v>
      </c>
      <c r="K13" s="355">
        <v>367</v>
      </c>
    </row>
    <row r="14" spans="1:11" ht="14.25" customHeight="1">
      <c r="A14" s="381" t="s">
        <v>569</v>
      </c>
      <c r="B14" s="382">
        <v>1351</v>
      </c>
      <c r="C14" s="382">
        <v>1584</v>
      </c>
      <c r="D14" s="356">
        <f t="shared" si="1"/>
        <v>-233</v>
      </c>
      <c r="E14" s="355">
        <v>2</v>
      </c>
      <c r="F14" s="355">
        <v>1</v>
      </c>
      <c r="G14" s="355">
        <v>45</v>
      </c>
      <c r="H14" s="355">
        <v>15</v>
      </c>
      <c r="I14" s="355">
        <v>30</v>
      </c>
      <c r="J14" s="382">
        <v>840</v>
      </c>
      <c r="K14" s="355">
        <v>305</v>
      </c>
    </row>
    <row r="15" spans="1:11" ht="14.25" customHeight="1">
      <c r="A15" s="381" t="s">
        <v>570</v>
      </c>
      <c r="B15" s="382">
        <v>1389</v>
      </c>
      <c r="C15" s="382">
        <v>1427</v>
      </c>
      <c r="D15" s="356">
        <f t="shared" si="1"/>
        <v>-38</v>
      </c>
      <c r="E15" s="355">
        <v>8</v>
      </c>
      <c r="F15" s="355">
        <v>3</v>
      </c>
      <c r="G15" s="355">
        <v>53</v>
      </c>
      <c r="H15" s="355">
        <v>20</v>
      </c>
      <c r="I15" s="355">
        <v>33</v>
      </c>
      <c r="J15" s="382">
        <v>914</v>
      </c>
      <c r="K15" s="355">
        <v>347</v>
      </c>
    </row>
    <row r="16" spans="1:11" ht="14.25" customHeight="1">
      <c r="A16" s="381" t="s">
        <v>571</v>
      </c>
      <c r="B16" s="382">
        <v>1403</v>
      </c>
      <c r="C16" s="382">
        <v>1339</v>
      </c>
      <c r="D16" s="356">
        <f t="shared" si="1"/>
        <v>64</v>
      </c>
      <c r="E16" s="355">
        <v>5</v>
      </c>
      <c r="F16" s="355">
        <v>2</v>
      </c>
      <c r="G16" s="355">
        <v>33</v>
      </c>
      <c r="H16" s="355">
        <v>10</v>
      </c>
      <c r="I16" s="355">
        <v>23</v>
      </c>
      <c r="J16" s="382">
        <v>735</v>
      </c>
      <c r="K16" s="355">
        <v>302</v>
      </c>
    </row>
    <row r="17" spans="1:11" ht="9" customHeight="1">
      <c r="A17" s="381"/>
      <c r="B17" s="382"/>
      <c r="C17" s="382"/>
      <c r="D17" s="356"/>
      <c r="E17" s="355"/>
      <c r="F17" s="355"/>
      <c r="G17" s="355"/>
      <c r="H17" s="355"/>
      <c r="I17" s="355"/>
      <c r="J17" s="382"/>
      <c r="K17" s="355"/>
    </row>
    <row r="18" spans="1:11" ht="14.25" customHeight="1">
      <c r="A18" s="381" t="s">
        <v>572</v>
      </c>
      <c r="B18" s="382">
        <v>1455</v>
      </c>
      <c r="C18" s="382">
        <v>1421</v>
      </c>
      <c r="D18" s="356">
        <f t="shared" si="1"/>
        <v>34</v>
      </c>
      <c r="E18" s="355">
        <v>3</v>
      </c>
      <c r="F18" s="355">
        <v>2</v>
      </c>
      <c r="G18" s="355">
        <v>49</v>
      </c>
      <c r="H18" s="355">
        <v>12</v>
      </c>
      <c r="I18" s="355">
        <v>37</v>
      </c>
      <c r="J18" s="382">
        <v>866</v>
      </c>
      <c r="K18" s="355">
        <v>308</v>
      </c>
    </row>
    <row r="19" spans="1:11" ht="14.25" customHeight="1">
      <c r="A19" s="381" t="s">
        <v>573</v>
      </c>
      <c r="B19" s="382">
        <v>1500</v>
      </c>
      <c r="C19" s="382">
        <v>1336</v>
      </c>
      <c r="D19" s="356">
        <f t="shared" si="1"/>
        <v>164</v>
      </c>
      <c r="E19" s="355">
        <v>2</v>
      </c>
      <c r="F19" s="355" t="s">
        <v>90</v>
      </c>
      <c r="G19" s="355">
        <v>38</v>
      </c>
      <c r="H19" s="355">
        <v>12</v>
      </c>
      <c r="I19" s="355">
        <v>26</v>
      </c>
      <c r="J19" s="382">
        <v>622</v>
      </c>
      <c r="K19" s="355">
        <v>329</v>
      </c>
    </row>
    <row r="20" spans="1:11" ht="14.25" customHeight="1">
      <c r="A20" s="381" t="s">
        <v>574</v>
      </c>
      <c r="B20" s="382">
        <v>1422</v>
      </c>
      <c r="C20" s="382">
        <v>1353</v>
      </c>
      <c r="D20" s="356">
        <f t="shared" si="1"/>
        <v>69</v>
      </c>
      <c r="E20" s="355">
        <v>2</v>
      </c>
      <c r="F20" s="355">
        <v>1</v>
      </c>
      <c r="G20" s="355">
        <v>42</v>
      </c>
      <c r="H20" s="355">
        <v>15</v>
      </c>
      <c r="I20" s="355">
        <v>27</v>
      </c>
      <c r="J20" s="382">
        <v>775</v>
      </c>
      <c r="K20" s="355">
        <v>306</v>
      </c>
    </row>
    <row r="21" spans="1:11" ht="14.25" customHeight="1">
      <c r="A21" s="381" t="s">
        <v>575</v>
      </c>
      <c r="B21" s="382">
        <v>1419</v>
      </c>
      <c r="C21" s="382">
        <v>1414</v>
      </c>
      <c r="D21" s="356">
        <f t="shared" si="1"/>
        <v>5</v>
      </c>
      <c r="E21" s="355">
        <v>5</v>
      </c>
      <c r="F21" s="355">
        <v>2</v>
      </c>
      <c r="G21" s="355">
        <v>25</v>
      </c>
      <c r="H21" s="355">
        <v>12</v>
      </c>
      <c r="I21" s="355">
        <v>13</v>
      </c>
      <c r="J21" s="382">
        <v>918</v>
      </c>
      <c r="K21" s="355">
        <v>280</v>
      </c>
    </row>
    <row r="22" spans="1:11" ht="14.25" customHeight="1">
      <c r="A22" s="381" t="s">
        <v>576</v>
      </c>
      <c r="B22" s="382">
        <v>1280</v>
      </c>
      <c r="C22" s="382">
        <v>1481</v>
      </c>
      <c r="D22" s="356">
        <f t="shared" si="1"/>
        <v>-201</v>
      </c>
      <c r="E22" s="355">
        <v>2</v>
      </c>
      <c r="F22" s="355">
        <v>2</v>
      </c>
      <c r="G22" s="355">
        <v>37</v>
      </c>
      <c r="H22" s="355">
        <v>10</v>
      </c>
      <c r="I22" s="355">
        <v>27</v>
      </c>
      <c r="J22" s="382">
        <v>1062</v>
      </c>
      <c r="K22" s="355">
        <v>308</v>
      </c>
    </row>
    <row r="23" spans="1:11" ht="14.25" customHeight="1">
      <c r="A23" s="381" t="s">
        <v>577</v>
      </c>
      <c r="B23" s="382">
        <v>1339</v>
      </c>
      <c r="C23" s="382">
        <v>1818</v>
      </c>
      <c r="D23" s="356">
        <f t="shared" si="1"/>
        <v>-479</v>
      </c>
      <c r="E23" s="355">
        <v>5</v>
      </c>
      <c r="F23" s="355">
        <v>3</v>
      </c>
      <c r="G23" s="355">
        <v>45</v>
      </c>
      <c r="H23" s="355">
        <v>20</v>
      </c>
      <c r="I23" s="355">
        <v>25</v>
      </c>
      <c r="J23" s="382">
        <v>909</v>
      </c>
      <c r="K23" s="355">
        <v>290</v>
      </c>
    </row>
    <row r="24" spans="1:11" ht="15" customHeight="1">
      <c r="A24" s="357"/>
      <c r="B24" s="358"/>
      <c r="C24" s="358"/>
      <c r="D24" s="358"/>
      <c r="E24" s="358"/>
      <c r="F24" s="358"/>
      <c r="G24" s="358"/>
      <c r="H24" s="358"/>
      <c r="I24" s="358"/>
      <c r="J24" s="358"/>
      <c r="K24" s="358"/>
    </row>
    <row r="25" spans="1:11" ht="15" customHeight="1">
      <c r="A25" s="359"/>
      <c r="B25" s="358"/>
      <c r="C25" s="358"/>
      <c r="D25" s="358"/>
      <c r="E25" s="358"/>
      <c r="F25" s="358"/>
      <c r="G25" s="358"/>
      <c r="H25" s="358"/>
      <c r="I25" s="358"/>
      <c r="J25" s="358"/>
      <c r="K25" s="358"/>
    </row>
    <row r="26" spans="1:11" s="101" customFormat="1" ht="11.25">
      <c r="A26" s="170" t="s">
        <v>404</v>
      </c>
      <c r="B26" s="198">
        <f>SUM(B31:B45)</f>
        <v>14998</v>
      </c>
      <c r="C26" s="198">
        <f aca="true" t="shared" si="2" ref="C26:K26">SUM(C31:C45)</f>
        <v>15285</v>
      </c>
      <c r="D26" s="198">
        <f t="shared" si="2"/>
        <v>-287</v>
      </c>
      <c r="E26" s="198">
        <f t="shared" si="2"/>
        <v>48</v>
      </c>
      <c r="F26" s="198">
        <f t="shared" si="2"/>
        <v>18</v>
      </c>
      <c r="G26" s="198">
        <f t="shared" si="2"/>
        <v>451</v>
      </c>
      <c r="H26" s="198">
        <f t="shared" si="2"/>
        <v>152</v>
      </c>
      <c r="I26" s="198">
        <f t="shared" si="2"/>
        <v>299</v>
      </c>
      <c r="J26" s="198">
        <f t="shared" si="2"/>
        <v>9086</v>
      </c>
      <c r="K26" s="198">
        <f t="shared" si="2"/>
        <v>3319</v>
      </c>
    </row>
    <row r="27" spans="1:11" ht="15" customHeight="1">
      <c r="A27" s="171"/>
      <c r="B27" s="360"/>
      <c r="C27" s="360"/>
      <c r="D27" s="360"/>
      <c r="E27" s="360"/>
      <c r="F27" s="360"/>
      <c r="G27" s="360"/>
      <c r="H27" s="360"/>
      <c r="I27" s="360"/>
      <c r="J27" s="360"/>
      <c r="K27" s="360"/>
    </row>
    <row r="28" spans="1:11" s="101" customFormat="1" ht="11.25">
      <c r="A28" s="170" t="s">
        <v>405</v>
      </c>
      <c r="B28" s="198">
        <f>SUM(B47:B145)</f>
        <v>1601</v>
      </c>
      <c r="C28" s="198">
        <f>SUM(C47:C145)</f>
        <v>2928</v>
      </c>
      <c r="D28" s="198">
        <f aca="true" t="shared" si="3" ref="D28:K28">SUM(D47:D145)</f>
        <v>-1327</v>
      </c>
      <c r="E28" s="198">
        <f t="shared" si="3"/>
        <v>6</v>
      </c>
      <c r="F28" s="198">
        <f t="shared" si="3"/>
        <v>2</v>
      </c>
      <c r="G28" s="198">
        <f t="shared" si="3"/>
        <v>44</v>
      </c>
      <c r="H28" s="198">
        <f t="shared" si="3"/>
        <v>18</v>
      </c>
      <c r="I28" s="198">
        <f t="shared" si="3"/>
        <v>26</v>
      </c>
      <c r="J28" s="198">
        <f t="shared" si="3"/>
        <v>972</v>
      </c>
      <c r="K28" s="198">
        <f t="shared" si="3"/>
        <v>381</v>
      </c>
    </row>
    <row r="29" spans="1:11" ht="15" customHeight="1">
      <c r="A29" s="171"/>
      <c r="B29" s="360"/>
      <c r="C29" s="360"/>
      <c r="D29" s="360"/>
      <c r="E29" s="360"/>
      <c r="F29" s="360"/>
      <c r="G29" s="360"/>
      <c r="H29" s="360"/>
      <c r="I29" s="360"/>
      <c r="J29" s="360"/>
      <c r="K29" s="360"/>
    </row>
    <row r="30" spans="1:11" ht="15" customHeight="1">
      <c r="A30" s="171"/>
      <c r="B30" s="360"/>
      <c r="C30" s="360"/>
      <c r="D30" s="360"/>
      <c r="E30" s="360"/>
      <c r="F30" s="360"/>
      <c r="G30" s="360"/>
      <c r="H30" s="360"/>
      <c r="I30" s="360"/>
      <c r="J30" s="360"/>
      <c r="K30" s="360"/>
    </row>
    <row r="31" spans="1:11" ht="14.25" customHeight="1">
      <c r="A31" s="171" t="s">
        <v>406</v>
      </c>
      <c r="B31" s="383">
        <v>6343</v>
      </c>
      <c r="C31" s="383">
        <v>5024</v>
      </c>
      <c r="D31" s="362">
        <f>B31-C31</f>
        <v>1319</v>
      </c>
      <c r="E31" s="361">
        <v>19</v>
      </c>
      <c r="F31" s="361">
        <v>9</v>
      </c>
      <c r="G31" s="362">
        <f aca="true" t="shared" si="4" ref="G31:G41">H31+I31</f>
        <v>185</v>
      </c>
      <c r="H31" s="361">
        <v>53</v>
      </c>
      <c r="I31" s="361">
        <v>132</v>
      </c>
      <c r="J31" s="383">
        <v>3962</v>
      </c>
      <c r="K31" s="383">
        <v>1414</v>
      </c>
    </row>
    <row r="32" spans="1:11" ht="14.25" customHeight="1">
      <c r="A32" s="171" t="s">
        <v>407</v>
      </c>
      <c r="B32" s="383">
        <v>4366</v>
      </c>
      <c r="C32" s="383">
        <v>3608</v>
      </c>
      <c r="D32" s="362">
        <f aca="true" t="shared" si="5" ref="D32:D69">B32-C32</f>
        <v>758</v>
      </c>
      <c r="E32" s="361">
        <v>14</v>
      </c>
      <c r="F32" s="361">
        <v>6</v>
      </c>
      <c r="G32" s="362">
        <f t="shared" si="4"/>
        <v>133</v>
      </c>
      <c r="H32" s="361">
        <v>56</v>
      </c>
      <c r="I32" s="361">
        <v>77</v>
      </c>
      <c r="J32" s="383">
        <v>2610</v>
      </c>
      <c r="K32" s="383">
        <v>930</v>
      </c>
    </row>
    <row r="33" spans="1:11" ht="14.25" customHeight="1">
      <c r="A33" s="171" t="s">
        <v>408</v>
      </c>
      <c r="B33" s="383">
        <v>1044</v>
      </c>
      <c r="C33" s="383">
        <v>1048</v>
      </c>
      <c r="D33" s="362">
        <f t="shared" si="5"/>
        <v>-4</v>
      </c>
      <c r="E33" s="361">
        <v>6</v>
      </c>
      <c r="F33" s="361">
        <v>3</v>
      </c>
      <c r="G33" s="362">
        <f t="shared" si="4"/>
        <v>40</v>
      </c>
      <c r="H33" s="361">
        <v>14</v>
      </c>
      <c r="I33" s="361">
        <v>26</v>
      </c>
      <c r="J33" s="383">
        <v>538</v>
      </c>
      <c r="K33" s="383">
        <v>250</v>
      </c>
    </row>
    <row r="34" spans="1:11" ht="14.25" customHeight="1">
      <c r="A34" s="171" t="s">
        <v>409</v>
      </c>
      <c r="B34" s="383">
        <v>403</v>
      </c>
      <c r="C34" s="383">
        <v>737</v>
      </c>
      <c r="D34" s="362">
        <f t="shared" si="5"/>
        <v>-334</v>
      </c>
      <c r="E34" s="361" t="s">
        <v>90</v>
      </c>
      <c r="F34" s="361" t="s">
        <v>90</v>
      </c>
      <c r="G34" s="362">
        <f t="shared" si="4"/>
        <v>11</v>
      </c>
      <c r="H34" s="361">
        <v>3</v>
      </c>
      <c r="I34" s="361">
        <v>8</v>
      </c>
      <c r="J34" s="383">
        <v>279</v>
      </c>
      <c r="K34" s="383">
        <v>94</v>
      </c>
    </row>
    <row r="35" spans="1:11" ht="14.25" customHeight="1">
      <c r="A35" s="171" t="s">
        <v>410</v>
      </c>
      <c r="B35" s="383">
        <v>348</v>
      </c>
      <c r="C35" s="383">
        <v>691</v>
      </c>
      <c r="D35" s="362">
        <f t="shared" si="5"/>
        <v>-343</v>
      </c>
      <c r="E35" s="361">
        <v>2</v>
      </c>
      <c r="F35" s="361" t="s">
        <v>90</v>
      </c>
      <c r="G35" s="362">
        <f t="shared" si="4"/>
        <v>15</v>
      </c>
      <c r="H35" s="361">
        <v>3</v>
      </c>
      <c r="I35" s="361">
        <v>12</v>
      </c>
      <c r="J35" s="383">
        <v>229</v>
      </c>
      <c r="K35" s="383">
        <v>80</v>
      </c>
    </row>
    <row r="36" spans="1:11" ht="14.25" customHeight="1">
      <c r="A36" s="171" t="s">
        <v>411</v>
      </c>
      <c r="B36" s="383">
        <v>282</v>
      </c>
      <c r="C36" s="383">
        <v>553</v>
      </c>
      <c r="D36" s="362">
        <f t="shared" si="5"/>
        <v>-271</v>
      </c>
      <c r="E36" s="361" t="s">
        <v>90</v>
      </c>
      <c r="F36" s="361" t="s">
        <v>90</v>
      </c>
      <c r="G36" s="362">
        <f t="shared" si="4"/>
        <v>7</v>
      </c>
      <c r="H36" s="361">
        <v>3</v>
      </c>
      <c r="I36" s="361">
        <v>4</v>
      </c>
      <c r="J36" s="383">
        <v>154</v>
      </c>
      <c r="K36" s="383">
        <v>55</v>
      </c>
    </row>
    <row r="37" spans="1:11" ht="14.25" customHeight="1">
      <c r="A37" s="171" t="s">
        <v>412</v>
      </c>
      <c r="B37" s="383">
        <v>576</v>
      </c>
      <c r="C37" s="383">
        <v>606</v>
      </c>
      <c r="D37" s="362">
        <f t="shared" si="5"/>
        <v>-30</v>
      </c>
      <c r="E37" s="361">
        <v>3</v>
      </c>
      <c r="F37" s="361" t="s">
        <v>90</v>
      </c>
      <c r="G37" s="362">
        <f t="shared" si="4"/>
        <v>11</v>
      </c>
      <c r="H37" s="361">
        <v>4</v>
      </c>
      <c r="I37" s="361">
        <v>7</v>
      </c>
      <c r="J37" s="383">
        <v>277</v>
      </c>
      <c r="K37" s="383">
        <v>96</v>
      </c>
    </row>
    <row r="38" spans="1:11" ht="14.25" customHeight="1">
      <c r="A38" s="171" t="s">
        <v>413</v>
      </c>
      <c r="B38" s="383">
        <v>198</v>
      </c>
      <c r="C38" s="383">
        <v>552</v>
      </c>
      <c r="D38" s="362">
        <f t="shared" si="5"/>
        <v>-354</v>
      </c>
      <c r="E38" s="361">
        <v>1</v>
      </c>
      <c r="F38" s="361" t="s">
        <v>90</v>
      </c>
      <c r="G38" s="362">
        <f t="shared" si="4"/>
        <v>8</v>
      </c>
      <c r="H38" s="361">
        <v>2</v>
      </c>
      <c r="I38" s="361">
        <v>6</v>
      </c>
      <c r="J38" s="383">
        <v>173</v>
      </c>
      <c r="K38" s="383">
        <v>53</v>
      </c>
    </row>
    <row r="39" spans="1:11" ht="14.25" customHeight="1">
      <c r="A39" s="171" t="s">
        <v>414</v>
      </c>
      <c r="B39" s="383">
        <v>253</v>
      </c>
      <c r="C39" s="383">
        <v>432</v>
      </c>
      <c r="D39" s="362">
        <f t="shared" si="5"/>
        <v>-179</v>
      </c>
      <c r="E39" s="361" t="s">
        <v>90</v>
      </c>
      <c r="F39" s="361" t="s">
        <v>90</v>
      </c>
      <c r="G39" s="362">
        <f t="shared" si="4"/>
        <v>3</v>
      </c>
      <c r="H39" s="361">
        <v>1</v>
      </c>
      <c r="I39" s="361">
        <v>2</v>
      </c>
      <c r="J39" s="383">
        <v>121</v>
      </c>
      <c r="K39" s="383">
        <v>40</v>
      </c>
    </row>
    <row r="40" spans="1:11" ht="14.25" customHeight="1">
      <c r="A40" s="171" t="s">
        <v>415</v>
      </c>
      <c r="B40" s="383">
        <v>229</v>
      </c>
      <c r="C40" s="383">
        <v>433</v>
      </c>
      <c r="D40" s="362">
        <f t="shared" si="5"/>
        <v>-204</v>
      </c>
      <c r="E40" s="361">
        <v>1</v>
      </c>
      <c r="F40" s="361" t="s">
        <v>90</v>
      </c>
      <c r="G40" s="362">
        <f t="shared" si="4"/>
        <v>8</v>
      </c>
      <c r="H40" s="361">
        <v>2</v>
      </c>
      <c r="I40" s="361">
        <v>6</v>
      </c>
      <c r="J40" s="383">
        <v>167</v>
      </c>
      <c r="K40" s="383">
        <v>77</v>
      </c>
    </row>
    <row r="41" spans="1:11" ht="14.25" customHeight="1">
      <c r="A41" s="171" t="s">
        <v>222</v>
      </c>
      <c r="B41" s="383">
        <v>258</v>
      </c>
      <c r="C41" s="383">
        <v>422</v>
      </c>
      <c r="D41" s="362">
        <f t="shared" si="5"/>
        <v>-164</v>
      </c>
      <c r="E41" s="361">
        <v>2</v>
      </c>
      <c r="F41" s="361" t="s">
        <v>90</v>
      </c>
      <c r="G41" s="362">
        <f t="shared" si="4"/>
        <v>9</v>
      </c>
      <c r="H41" s="361">
        <v>7</v>
      </c>
      <c r="I41" s="361">
        <v>2</v>
      </c>
      <c r="J41" s="383">
        <v>160</v>
      </c>
      <c r="K41" s="383">
        <v>73</v>
      </c>
    </row>
    <row r="42" spans="1:11" ht="14.25" customHeight="1">
      <c r="A42" s="171" t="s">
        <v>401</v>
      </c>
      <c r="B42" s="383">
        <v>236</v>
      </c>
      <c r="C42" s="383">
        <v>316</v>
      </c>
      <c r="D42" s="362">
        <f t="shared" si="5"/>
        <v>-80</v>
      </c>
      <c r="E42" s="361" t="s">
        <v>90</v>
      </c>
      <c r="F42" s="361" t="s">
        <v>90</v>
      </c>
      <c r="G42" s="362">
        <v>10</v>
      </c>
      <c r="H42" s="361" t="s">
        <v>90</v>
      </c>
      <c r="I42" s="361">
        <v>10</v>
      </c>
      <c r="J42" s="383">
        <v>132</v>
      </c>
      <c r="K42" s="383">
        <v>70</v>
      </c>
    </row>
    <row r="43" spans="1:11" ht="14.25" customHeight="1">
      <c r="A43" s="171" t="s">
        <v>402</v>
      </c>
      <c r="B43" s="383">
        <v>288</v>
      </c>
      <c r="C43" s="383">
        <v>524</v>
      </c>
      <c r="D43" s="362">
        <f t="shared" si="5"/>
        <v>-236</v>
      </c>
      <c r="E43" s="361" t="s">
        <v>90</v>
      </c>
      <c r="F43" s="361" t="s">
        <v>90</v>
      </c>
      <c r="G43" s="362">
        <f>H43+I43</f>
        <v>6</v>
      </c>
      <c r="H43" s="361">
        <v>3</v>
      </c>
      <c r="I43" s="361">
        <v>3</v>
      </c>
      <c r="J43" s="383">
        <v>167</v>
      </c>
      <c r="K43" s="383">
        <v>37</v>
      </c>
    </row>
    <row r="44" spans="1:11" ht="14.25" customHeight="1">
      <c r="A44" s="171" t="s">
        <v>403</v>
      </c>
      <c r="B44" s="383">
        <v>174</v>
      </c>
      <c r="C44" s="383">
        <v>339</v>
      </c>
      <c r="D44" s="362">
        <f t="shared" si="5"/>
        <v>-165</v>
      </c>
      <c r="E44" s="361" t="s">
        <v>90</v>
      </c>
      <c r="F44" s="361" t="s">
        <v>90</v>
      </c>
      <c r="G44" s="362">
        <f>H44+I44</f>
        <v>5</v>
      </c>
      <c r="H44" s="361">
        <v>1</v>
      </c>
      <c r="I44" s="361">
        <v>4</v>
      </c>
      <c r="J44" s="383">
        <v>117</v>
      </c>
      <c r="K44" s="383">
        <v>50</v>
      </c>
    </row>
    <row r="45" spans="1:11" ht="11.25">
      <c r="A45" s="171"/>
      <c r="B45" s="360"/>
      <c r="C45" s="360"/>
      <c r="D45" s="362"/>
      <c r="E45" s="362"/>
      <c r="F45" s="362"/>
      <c r="G45" s="360"/>
      <c r="H45" s="360"/>
      <c r="I45" s="360"/>
      <c r="J45" s="360"/>
      <c r="K45" s="360"/>
    </row>
    <row r="46" spans="1:11" ht="11.25">
      <c r="A46" s="172" t="s">
        <v>248</v>
      </c>
      <c r="B46" s="363"/>
      <c r="C46" s="363"/>
      <c r="D46" s="364"/>
      <c r="E46" s="364"/>
      <c r="F46" s="364"/>
      <c r="G46" s="363"/>
      <c r="H46" s="363"/>
      <c r="I46" s="363"/>
      <c r="J46" s="363"/>
      <c r="K46" s="363"/>
    </row>
    <row r="47" spans="1:11" ht="13.5" customHeight="1">
      <c r="A47" s="171" t="s">
        <v>440</v>
      </c>
      <c r="B47" s="361">
        <v>7</v>
      </c>
      <c r="C47" s="361">
        <v>26</v>
      </c>
      <c r="D47" s="362">
        <f t="shared" si="5"/>
        <v>-19</v>
      </c>
      <c r="E47" s="361" t="s">
        <v>90</v>
      </c>
      <c r="F47" s="361" t="s">
        <v>90</v>
      </c>
      <c r="G47" s="360">
        <v>1</v>
      </c>
      <c r="H47" s="361" t="s">
        <v>90</v>
      </c>
      <c r="I47" s="361">
        <v>1</v>
      </c>
      <c r="J47" s="361">
        <v>8</v>
      </c>
      <c r="K47" s="361">
        <v>2</v>
      </c>
    </row>
    <row r="48" spans="1:11" ht="13.5" customHeight="1">
      <c r="A48" s="171" t="s">
        <v>416</v>
      </c>
      <c r="B48" s="361">
        <v>34</v>
      </c>
      <c r="C48" s="361">
        <v>97</v>
      </c>
      <c r="D48" s="362">
        <f t="shared" si="5"/>
        <v>-63</v>
      </c>
      <c r="E48" s="361" t="s">
        <v>90</v>
      </c>
      <c r="F48" s="361" t="s">
        <v>90</v>
      </c>
      <c r="G48" s="361" t="s">
        <v>90</v>
      </c>
      <c r="H48" s="361" t="s">
        <v>90</v>
      </c>
      <c r="I48" s="361" t="s">
        <v>90</v>
      </c>
      <c r="J48" s="361">
        <v>19</v>
      </c>
      <c r="K48" s="361">
        <v>8</v>
      </c>
    </row>
    <row r="49" spans="1:11" ht="11.25">
      <c r="A49" s="171"/>
      <c r="B49" s="360"/>
      <c r="C49" s="360"/>
      <c r="D49" s="362"/>
      <c r="E49" s="362"/>
      <c r="F49" s="362"/>
      <c r="G49" s="360"/>
      <c r="H49" s="360"/>
      <c r="I49" s="365"/>
      <c r="J49" s="360"/>
      <c r="K49" s="360"/>
    </row>
    <row r="50" spans="1:11" ht="11.25">
      <c r="A50" s="172" t="s">
        <v>417</v>
      </c>
      <c r="B50" s="363"/>
      <c r="C50" s="363"/>
      <c r="D50" s="364"/>
      <c r="E50" s="364"/>
      <c r="F50" s="364"/>
      <c r="G50" s="363"/>
      <c r="H50" s="363"/>
      <c r="I50" s="366"/>
      <c r="J50" s="363"/>
      <c r="K50" s="363"/>
    </row>
    <row r="51" spans="1:11" ht="13.5" customHeight="1">
      <c r="A51" s="171" t="s">
        <v>418</v>
      </c>
      <c r="B51" s="361">
        <v>113</v>
      </c>
      <c r="C51" s="361">
        <v>137</v>
      </c>
      <c r="D51" s="362">
        <f t="shared" si="5"/>
        <v>-24</v>
      </c>
      <c r="E51" s="361" t="s">
        <v>90</v>
      </c>
      <c r="F51" s="361" t="s">
        <v>90</v>
      </c>
      <c r="G51" s="362">
        <v>1</v>
      </c>
      <c r="H51" s="361">
        <v>1</v>
      </c>
      <c r="I51" s="361" t="s">
        <v>90</v>
      </c>
      <c r="J51" s="361">
        <v>80</v>
      </c>
      <c r="K51" s="361">
        <v>35</v>
      </c>
    </row>
    <row r="52" spans="1:11" ht="13.5" customHeight="1">
      <c r="A52" s="171" t="s">
        <v>441</v>
      </c>
      <c r="B52" s="361">
        <v>29</v>
      </c>
      <c r="C52" s="361">
        <v>32</v>
      </c>
      <c r="D52" s="362">
        <f t="shared" si="5"/>
        <v>-3</v>
      </c>
      <c r="E52" s="361" t="s">
        <v>90</v>
      </c>
      <c r="F52" s="361" t="s">
        <v>90</v>
      </c>
      <c r="G52" s="362">
        <v>3</v>
      </c>
      <c r="H52" s="361" t="s">
        <v>90</v>
      </c>
      <c r="I52" s="361">
        <v>3</v>
      </c>
      <c r="J52" s="361">
        <v>12</v>
      </c>
      <c r="K52" s="361">
        <v>9</v>
      </c>
    </row>
    <row r="53" spans="1:11" ht="13.5" customHeight="1">
      <c r="A53" s="171" t="s">
        <v>442</v>
      </c>
      <c r="B53" s="361">
        <v>4</v>
      </c>
      <c r="C53" s="361">
        <v>11</v>
      </c>
      <c r="D53" s="362">
        <f t="shared" si="5"/>
        <v>-7</v>
      </c>
      <c r="E53" s="361" t="s">
        <v>90</v>
      </c>
      <c r="F53" s="361" t="s">
        <v>90</v>
      </c>
      <c r="G53" s="362">
        <v>1</v>
      </c>
      <c r="H53" s="361" t="s">
        <v>90</v>
      </c>
      <c r="I53" s="361">
        <v>1</v>
      </c>
      <c r="J53" s="361">
        <v>9</v>
      </c>
      <c r="K53" s="361">
        <v>3</v>
      </c>
    </row>
    <row r="54" spans="1:11" ht="13.5" customHeight="1">
      <c r="A54" s="171" t="s">
        <v>443</v>
      </c>
      <c r="B54" s="361">
        <v>16</v>
      </c>
      <c r="C54" s="361">
        <v>15</v>
      </c>
      <c r="D54" s="362">
        <f t="shared" si="5"/>
        <v>1</v>
      </c>
      <c r="E54" s="361" t="s">
        <v>90</v>
      </c>
      <c r="F54" s="361" t="s">
        <v>90</v>
      </c>
      <c r="G54" s="361" t="s">
        <v>90</v>
      </c>
      <c r="H54" s="361" t="s">
        <v>90</v>
      </c>
      <c r="I54" s="361" t="s">
        <v>90</v>
      </c>
      <c r="J54" s="361">
        <v>2</v>
      </c>
      <c r="K54" s="361">
        <v>4</v>
      </c>
    </row>
    <row r="55" spans="1:11" ht="13.5" customHeight="1">
      <c r="A55" s="171" t="s">
        <v>444</v>
      </c>
      <c r="B55" s="361">
        <v>3</v>
      </c>
      <c r="C55" s="361">
        <v>17</v>
      </c>
      <c r="D55" s="362">
        <f t="shared" si="5"/>
        <v>-14</v>
      </c>
      <c r="E55" s="361" t="s">
        <v>90</v>
      </c>
      <c r="F55" s="361" t="s">
        <v>90</v>
      </c>
      <c r="G55" s="361" t="s">
        <v>90</v>
      </c>
      <c r="H55" s="361" t="s">
        <v>90</v>
      </c>
      <c r="I55" s="361" t="s">
        <v>90</v>
      </c>
      <c r="J55" s="361">
        <v>1</v>
      </c>
      <c r="K55" s="361">
        <v>2</v>
      </c>
    </row>
    <row r="56" spans="1:11" ht="11.25">
      <c r="A56" s="171"/>
      <c r="B56" s="360"/>
      <c r="C56" s="360"/>
      <c r="D56" s="362"/>
      <c r="E56" s="362"/>
      <c r="F56" s="362"/>
      <c r="G56" s="360"/>
      <c r="H56" s="360"/>
      <c r="I56" s="360"/>
      <c r="J56" s="360"/>
      <c r="K56" s="360"/>
    </row>
    <row r="57" spans="1:11" ht="11.25">
      <c r="A57" s="172" t="s">
        <v>419</v>
      </c>
      <c r="B57" s="363"/>
      <c r="C57" s="363"/>
      <c r="D57" s="364"/>
      <c r="E57" s="364"/>
      <c r="F57" s="364"/>
      <c r="G57" s="363"/>
      <c r="H57" s="363"/>
      <c r="I57" s="363"/>
      <c r="J57" s="363"/>
      <c r="K57" s="363"/>
    </row>
    <row r="58" spans="1:11" ht="13.5" customHeight="1">
      <c r="A58" s="171" t="s">
        <v>445</v>
      </c>
      <c r="B58" s="361">
        <v>15</v>
      </c>
      <c r="C58" s="361">
        <v>36</v>
      </c>
      <c r="D58" s="362">
        <f t="shared" si="5"/>
        <v>-21</v>
      </c>
      <c r="E58" s="361" t="s">
        <v>90</v>
      </c>
      <c r="F58" s="361" t="s">
        <v>90</v>
      </c>
      <c r="G58" s="360">
        <v>1</v>
      </c>
      <c r="H58" s="361">
        <v>1</v>
      </c>
      <c r="I58" s="361" t="s">
        <v>90</v>
      </c>
      <c r="J58" s="361">
        <v>2</v>
      </c>
      <c r="K58" s="361">
        <v>2</v>
      </c>
    </row>
    <row r="59" spans="1:11" ht="13.5" customHeight="1">
      <c r="A59" s="171" t="s">
        <v>446</v>
      </c>
      <c r="B59" s="361">
        <v>6</v>
      </c>
      <c r="C59" s="361">
        <v>19</v>
      </c>
      <c r="D59" s="362">
        <f t="shared" si="5"/>
        <v>-13</v>
      </c>
      <c r="E59" s="361" t="s">
        <v>90</v>
      </c>
      <c r="F59" s="361" t="s">
        <v>90</v>
      </c>
      <c r="G59" s="361" t="s">
        <v>90</v>
      </c>
      <c r="H59" s="361" t="s">
        <v>90</v>
      </c>
      <c r="I59" s="361" t="s">
        <v>90</v>
      </c>
      <c r="J59" s="361">
        <v>2</v>
      </c>
      <c r="K59" s="361">
        <v>1</v>
      </c>
    </row>
    <row r="60" spans="1:11" ht="13.5" customHeight="1">
      <c r="A60" s="171" t="s">
        <v>447</v>
      </c>
      <c r="B60" s="361">
        <v>22</v>
      </c>
      <c r="C60" s="361">
        <v>69</v>
      </c>
      <c r="D60" s="362">
        <f t="shared" si="5"/>
        <v>-47</v>
      </c>
      <c r="E60" s="361" t="s">
        <v>90</v>
      </c>
      <c r="F60" s="361" t="s">
        <v>90</v>
      </c>
      <c r="G60" s="362">
        <v>2</v>
      </c>
      <c r="H60" s="361" t="s">
        <v>90</v>
      </c>
      <c r="I60" s="361">
        <v>2</v>
      </c>
      <c r="J60" s="361">
        <v>16</v>
      </c>
      <c r="K60" s="361">
        <v>7</v>
      </c>
    </row>
    <row r="61" spans="1:11" ht="13.5" customHeight="1">
      <c r="A61" s="171" t="s">
        <v>420</v>
      </c>
      <c r="B61" s="361">
        <v>78</v>
      </c>
      <c r="C61" s="361">
        <v>163</v>
      </c>
      <c r="D61" s="362">
        <f t="shared" si="5"/>
        <v>-85</v>
      </c>
      <c r="E61" s="361" t="s">
        <v>90</v>
      </c>
      <c r="F61" s="361" t="s">
        <v>90</v>
      </c>
      <c r="G61" s="362">
        <v>3</v>
      </c>
      <c r="H61" s="361">
        <v>1</v>
      </c>
      <c r="I61" s="361">
        <v>2</v>
      </c>
      <c r="J61" s="361">
        <v>59</v>
      </c>
      <c r="K61" s="361">
        <v>24</v>
      </c>
    </row>
    <row r="62" spans="1:11" ht="11.25">
      <c r="A62" s="171"/>
      <c r="B62" s="361"/>
      <c r="C62" s="360"/>
      <c r="D62" s="362"/>
      <c r="E62" s="362"/>
      <c r="F62" s="362"/>
      <c r="G62" s="362"/>
      <c r="H62" s="360"/>
      <c r="I62" s="360"/>
      <c r="J62" s="360"/>
      <c r="K62" s="360"/>
    </row>
    <row r="63" spans="1:11" ht="11.25">
      <c r="A63" s="172" t="s">
        <v>451</v>
      </c>
      <c r="B63" s="361"/>
      <c r="C63" s="360"/>
      <c r="D63" s="362"/>
      <c r="E63" s="362"/>
      <c r="F63" s="362"/>
      <c r="G63" s="362"/>
      <c r="H63" s="360"/>
      <c r="I63" s="360"/>
      <c r="J63" s="360"/>
      <c r="K63" s="360"/>
    </row>
    <row r="64" spans="1:11" ht="11.25">
      <c r="A64" s="171" t="s">
        <v>448</v>
      </c>
      <c r="B64" s="361">
        <v>9</v>
      </c>
      <c r="C64" s="361">
        <v>16</v>
      </c>
      <c r="D64" s="362">
        <f t="shared" si="5"/>
        <v>-7</v>
      </c>
      <c r="E64" s="361" t="s">
        <v>90</v>
      </c>
      <c r="F64" s="361" t="s">
        <v>90</v>
      </c>
      <c r="G64" s="361" t="s">
        <v>90</v>
      </c>
      <c r="H64" s="361" t="s">
        <v>90</v>
      </c>
      <c r="I64" s="361" t="s">
        <v>90</v>
      </c>
      <c r="J64" s="361">
        <v>9</v>
      </c>
      <c r="K64" s="361">
        <v>6</v>
      </c>
    </row>
    <row r="65" spans="1:11" ht="11.25">
      <c r="A65" s="171"/>
      <c r="B65" s="360"/>
      <c r="C65" s="360"/>
      <c r="D65" s="362"/>
      <c r="E65" s="362"/>
      <c r="F65" s="362"/>
      <c r="G65" s="360"/>
      <c r="H65" s="360"/>
      <c r="I65" s="360"/>
      <c r="J65" s="360"/>
      <c r="K65" s="360"/>
    </row>
    <row r="66" spans="1:11" ht="11.25">
      <c r="A66" s="172" t="s">
        <v>421</v>
      </c>
      <c r="B66" s="363"/>
      <c r="C66" s="363"/>
      <c r="D66" s="364"/>
      <c r="E66" s="363"/>
      <c r="F66" s="363"/>
      <c r="G66" s="363"/>
      <c r="H66" s="363"/>
      <c r="I66" s="363"/>
      <c r="J66" s="363"/>
      <c r="K66" s="363"/>
    </row>
    <row r="67" spans="1:11" ht="13.5" customHeight="1">
      <c r="A67" s="171" t="s">
        <v>422</v>
      </c>
      <c r="B67" s="361">
        <v>122</v>
      </c>
      <c r="C67" s="361">
        <v>105</v>
      </c>
      <c r="D67" s="362">
        <f t="shared" si="5"/>
        <v>17</v>
      </c>
      <c r="E67" s="361" t="s">
        <v>90</v>
      </c>
      <c r="F67" s="361" t="s">
        <v>90</v>
      </c>
      <c r="G67" s="360">
        <v>1</v>
      </c>
      <c r="H67" s="361">
        <v>1</v>
      </c>
      <c r="I67" s="361" t="s">
        <v>90</v>
      </c>
      <c r="J67" s="361">
        <v>64</v>
      </c>
      <c r="K67" s="361">
        <v>17</v>
      </c>
    </row>
    <row r="68" spans="1:11" ht="13.5" customHeight="1">
      <c r="A68" s="171" t="s">
        <v>449</v>
      </c>
      <c r="B68" s="361">
        <v>8</v>
      </c>
      <c r="C68" s="361">
        <v>6</v>
      </c>
      <c r="D68" s="362">
        <f t="shared" si="5"/>
        <v>2</v>
      </c>
      <c r="E68" s="361" t="s">
        <v>90</v>
      </c>
      <c r="F68" s="361" t="s">
        <v>90</v>
      </c>
      <c r="G68" s="360">
        <v>1</v>
      </c>
      <c r="H68" s="361" t="s">
        <v>90</v>
      </c>
      <c r="I68" s="361">
        <v>1</v>
      </c>
      <c r="J68" s="361">
        <v>4</v>
      </c>
      <c r="K68" s="361" t="s">
        <v>90</v>
      </c>
    </row>
    <row r="69" spans="1:11" ht="13.5" customHeight="1">
      <c r="A69" s="171" t="s">
        <v>450</v>
      </c>
      <c r="B69" s="361">
        <v>6</v>
      </c>
      <c r="C69" s="361">
        <v>15</v>
      </c>
      <c r="D69" s="362">
        <f t="shared" si="5"/>
        <v>-9</v>
      </c>
      <c r="E69" s="361" t="s">
        <v>90</v>
      </c>
      <c r="F69" s="361" t="s">
        <v>90</v>
      </c>
      <c r="G69" s="361" t="s">
        <v>90</v>
      </c>
      <c r="H69" s="361" t="s">
        <v>90</v>
      </c>
      <c r="I69" s="361" t="s">
        <v>90</v>
      </c>
      <c r="J69" s="361">
        <v>3</v>
      </c>
      <c r="K69" s="361">
        <v>3</v>
      </c>
    </row>
    <row r="70" spans="1:11" ht="3" customHeight="1" thickBot="1">
      <c r="A70" s="173"/>
      <c r="B70" s="174"/>
      <c r="C70" s="174"/>
      <c r="D70" s="174"/>
      <c r="E70" s="174"/>
      <c r="F70" s="174"/>
      <c r="G70" s="174"/>
      <c r="H70" s="174"/>
      <c r="I70" s="174"/>
      <c r="J70" s="174"/>
      <c r="K70" s="174"/>
    </row>
    <row r="71" spans="1:11" ht="7.5" customHeight="1">
      <c r="A71" s="175"/>
      <c r="B71" s="176"/>
      <c r="C71" s="176"/>
      <c r="D71" s="176"/>
      <c r="E71" s="176"/>
      <c r="F71" s="176"/>
      <c r="G71" s="176"/>
      <c r="H71" s="176"/>
      <c r="I71" s="176"/>
      <c r="J71" s="176"/>
      <c r="K71" s="176"/>
    </row>
    <row r="72" spans="1:11" ht="24" customHeight="1">
      <c r="A72" s="468" t="s">
        <v>123</v>
      </c>
      <c r="B72" s="468"/>
      <c r="C72" s="468"/>
      <c r="D72" s="468"/>
      <c r="E72" s="468"/>
      <c r="F72" s="468"/>
      <c r="G72" s="468"/>
      <c r="H72" s="468"/>
      <c r="I72" s="468"/>
      <c r="J72" s="468"/>
      <c r="K72" s="468"/>
    </row>
    <row r="73" spans="1:11" ht="30" customHeight="1">
      <c r="A73" s="470" t="s">
        <v>134</v>
      </c>
      <c r="B73" s="470"/>
      <c r="C73" s="470"/>
      <c r="D73" s="470"/>
      <c r="E73" s="470"/>
      <c r="F73" s="470"/>
      <c r="G73" s="470"/>
      <c r="H73" s="470"/>
      <c r="I73" s="470"/>
      <c r="J73" s="470"/>
      <c r="K73" s="470"/>
    </row>
    <row r="74" spans="1:11" s="103" customFormat="1" ht="12" customHeight="1">
      <c r="A74" s="177"/>
      <c r="B74" s="178"/>
      <c r="C74" s="178"/>
      <c r="D74" s="178"/>
      <c r="E74" s="178"/>
      <c r="F74" s="178"/>
      <c r="G74" s="178"/>
      <c r="H74" s="178"/>
      <c r="I74" s="178"/>
      <c r="J74" s="178"/>
      <c r="K74" s="150" t="s">
        <v>145</v>
      </c>
    </row>
    <row r="75" spans="1:11" ht="2.25" customHeight="1" thickBot="1">
      <c r="A75" s="110"/>
      <c r="B75" s="110"/>
      <c r="C75" s="110"/>
      <c r="D75" s="110"/>
      <c r="E75" s="110"/>
      <c r="F75" s="110"/>
      <c r="G75" s="110"/>
      <c r="H75" s="110"/>
      <c r="I75" s="110"/>
      <c r="J75" s="110"/>
      <c r="K75" s="110"/>
    </row>
    <row r="76" spans="1:11" ht="3" customHeight="1">
      <c r="A76" s="471" t="s">
        <v>125</v>
      </c>
      <c r="B76" s="475" t="s">
        <v>114</v>
      </c>
      <c r="C76" s="475" t="s">
        <v>115</v>
      </c>
      <c r="D76" s="476" t="s">
        <v>116</v>
      </c>
      <c r="E76" s="461" t="s">
        <v>117</v>
      </c>
      <c r="F76" s="179"/>
      <c r="G76" s="461" t="s">
        <v>118</v>
      </c>
      <c r="H76" s="180"/>
      <c r="I76" s="179"/>
      <c r="J76" s="475" t="s">
        <v>109</v>
      </c>
      <c r="K76" s="461" t="s">
        <v>119</v>
      </c>
    </row>
    <row r="77" spans="1:11" ht="11.25" customHeight="1">
      <c r="A77" s="472"/>
      <c r="B77" s="474"/>
      <c r="C77" s="474"/>
      <c r="D77" s="474"/>
      <c r="E77" s="474"/>
      <c r="F77" s="464" t="s">
        <v>120</v>
      </c>
      <c r="G77" s="474"/>
      <c r="H77" s="469" t="s">
        <v>121</v>
      </c>
      <c r="I77" s="469" t="s">
        <v>122</v>
      </c>
      <c r="J77" s="474"/>
      <c r="K77" s="462"/>
    </row>
    <row r="78" spans="1:11" ht="11.25">
      <c r="A78" s="473"/>
      <c r="B78" s="465"/>
      <c r="C78" s="465"/>
      <c r="D78" s="465"/>
      <c r="E78" s="465"/>
      <c r="F78" s="465"/>
      <c r="G78" s="465"/>
      <c r="H78" s="465"/>
      <c r="I78" s="465"/>
      <c r="J78" s="465"/>
      <c r="K78" s="463"/>
    </row>
    <row r="79" spans="1:11" ht="3" customHeight="1">
      <c r="A79" s="367"/>
      <c r="B79" s="368"/>
      <c r="C79" s="368"/>
      <c r="D79" s="368"/>
      <c r="E79" s="368"/>
      <c r="F79" s="368"/>
      <c r="G79" s="368"/>
      <c r="H79" s="368"/>
      <c r="I79" s="368"/>
      <c r="J79" s="368"/>
      <c r="K79" s="368"/>
    </row>
    <row r="80" spans="1:11" ht="10.5" customHeight="1">
      <c r="A80" s="172" t="s">
        <v>427</v>
      </c>
      <c r="B80" s="369"/>
      <c r="C80" s="369"/>
      <c r="D80" s="369"/>
      <c r="E80" s="369"/>
      <c r="F80" s="369"/>
      <c r="G80" s="369"/>
      <c r="H80" s="369"/>
      <c r="I80" s="369"/>
      <c r="J80" s="369"/>
      <c r="K80" s="369"/>
    </row>
    <row r="81" spans="1:11" ht="12.75" customHeight="1">
      <c r="A81" s="171" t="s">
        <v>428</v>
      </c>
      <c r="B81" s="361">
        <v>23</v>
      </c>
      <c r="C81" s="361">
        <v>41</v>
      </c>
      <c r="D81" s="362">
        <f>B81-C81</f>
        <v>-18</v>
      </c>
      <c r="E81" s="361" t="s">
        <v>90</v>
      </c>
      <c r="F81" s="361" t="s">
        <v>90</v>
      </c>
      <c r="G81" s="362">
        <v>1</v>
      </c>
      <c r="H81" s="361" t="s">
        <v>90</v>
      </c>
      <c r="I81" s="361">
        <v>1</v>
      </c>
      <c r="J81" s="361">
        <v>23</v>
      </c>
      <c r="K81" s="361">
        <v>9</v>
      </c>
    </row>
    <row r="82" spans="1:11" ht="12.75" customHeight="1">
      <c r="A82" s="171" t="s">
        <v>429</v>
      </c>
      <c r="B82" s="361">
        <v>105</v>
      </c>
      <c r="C82" s="361">
        <v>125</v>
      </c>
      <c r="D82" s="362">
        <f aca="true" t="shared" si="6" ref="D82:D145">B82-C82</f>
        <v>-20</v>
      </c>
      <c r="E82" s="361" t="s">
        <v>90</v>
      </c>
      <c r="F82" s="361" t="s">
        <v>90</v>
      </c>
      <c r="G82" s="362">
        <v>3</v>
      </c>
      <c r="H82" s="361" t="s">
        <v>90</v>
      </c>
      <c r="I82" s="361">
        <v>3</v>
      </c>
      <c r="J82" s="361">
        <v>43</v>
      </c>
      <c r="K82" s="361">
        <v>20</v>
      </c>
    </row>
    <row r="83" spans="1:11" ht="12.75" customHeight="1">
      <c r="A83" s="171" t="s">
        <v>430</v>
      </c>
      <c r="B83" s="361">
        <v>115</v>
      </c>
      <c r="C83" s="361">
        <v>196</v>
      </c>
      <c r="D83" s="362">
        <f t="shared" si="6"/>
        <v>-81</v>
      </c>
      <c r="E83" s="361">
        <v>1</v>
      </c>
      <c r="F83" s="361">
        <v>1</v>
      </c>
      <c r="G83" s="362">
        <v>2</v>
      </c>
      <c r="H83" s="361">
        <v>2</v>
      </c>
      <c r="I83" s="361" t="s">
        <v>90</v>
      </c>
      <c r="J83" s="361">
        <v>63</v>
      </c>
      <c r="K83" s="361">
        <v>27</v>
      </c>
    </row>
    <row r="84" spans="1:11" ht="12.75" customHeight="1">
      <c r="A84" s="171" t="s">
        <v>431</v>
      </c>
      <c r="B84" s="361">
        <v>27</v>
      </c>
      <c r="C84" s="361">
        <v>81</v>
      </c>
      <c r="D84" s="362">
        <f t="shared" si="6"/>
        <v>-54</v>
      </c>
      <c r="E84" s="361" t="s">
        <v>90</v>
      </c>
      <c r="F84" s="361" t="s">
        <v>90</v>
      </c>
      <c r="G84" s="361" t="s">
        <v>90</v>
      </c>
      <c r="H84" s="361" t="s">
        <v>90</v>
      </c>
      <c r="I84" s="361" t="s">
        <v>90</v>
      </c>
      <c r="J84" s="361">
        <v>12</v>
      </c>
      <c r="K84" s="361">
        <v>13</v>
      </c>
    </row>
    <row r="85" spans="1:11" ht="12.75" customHeight="1">
      <c r="A85" s="171" t="s">
        <v>432</v>
      </c>
      <c r="B85" s="361">
        <v>88</v>
      </c>
      <c r="C85" s="361">
        <v>108</v>
      </c>
      <c r="D85" s="362">
        <f t="shared" si="6"/>
        <v>-20</v>
      </c>
      <c r="E85" s="361">
        <v>1</v>
      </c>
      <c r="F85" s="361" t="s">
        <v>90</v>
      </c>
      <c r="G85" s="362">
        <v>1</v>
      </c>
      <c r="H85" s="361" t="s">
        <v>90</v>
      </c>
      <c r="I85" s="361">
        <v>1</v>
      </c>
      <c r="J85" s="361">
        <v>47</v>
      </c>
      <c r="K85" s="361">
        <v>14</v>
      </c>
    </row>
    <row r="86" spans="1:11" ht="9" customHeight="1">
      <c r="A86" s="171"/>
      <c r="B86" s="360"/>
      <c r="C86" s="360"/>
      <c r="D86" s="362"/>
      <c r="E86" s="360"/>
      <c r="F86" s="360"/>
      <c r="G86" s="362"/>
      <c r="H86" s="360"/>
      <c r="I86" s="360"/>
      <c r="J86" s="360"/>
      <c r="K86" s="360"/>
    </row>
    <row r="87" spans="1:11" ht="10.5" customHeight="1">
      <c r="A87" s="172" t="s">
        <v>433</v>
      </c>
      <c r="B87" s="363"/>
      <c r="C87" s="363"/>
      <c r="D87" s="364"/>
      <c r="E87" s="363"/>
      <c r="F87" s="363"/>
      <c r="G87" s="364"/>
      <c r="H87" s="363"/>
      <c r="I87" s="363"/>
      <c r="J87" s="363"/>
      <c r="K87" s="363"/>
    </row>
    <row r="88" spans="1:11" ht="12.75" customHeight="1">
      <c r="A88" s="171" t="s">
        <v>434</v>
      </c>
      <c r="B88" s="361">
        <v>100</v>
      </c>
      <c r="C88" s="361">
        <v>198</v>
      </c>
      <c r="D88" s="362">
        <f t="shared" si="6"/>
        <v>-98</v>
      </c>
      <c r="E88" s="361">
        <v>1</v>
      </c>
      <c r="F88" s="361" t="s">
        <v>90</v>
      </c>
      <c r="G88" s="362">
        <v>1</v>
      </c>
      <c r="H88" s="361">
        <v>1</v>
      </c>
      <c r="I88" s="361" t="s">
        <v>90</v>
      </c>
      <c r="J88" s="361">
        <v>71</v>
      </c>
      <c r="K88" s="361">
        <v>22</v>
      </c>
    </row>
    <row r="89" spans="1:11" ht="12.75" customHeight="1">
      <c r="A89" s="171" t="s">
        <v>452</v>
      </c>
      <c r="B89" s="361">
        <v>4</v>
      </c>
      <c r="C89" s="361">
        <v>21</v>
      </c>
      <c r="D89" s="362">
        <f t="shared" si="6"/>
        <v>-17</v>
      </c>
      <c r="E89" s="361" t="s">
        <v>90</v>
      </c>
      <c r="F89" s="361" t="s">
        <v>90</v>
      </c>
      <c r="G89" s="361" t="s">
        <v>90</v>
      </c>
      <c r="H89" s="361" t="s">
        <v>90</v>
      </c>
      <c r="I89" s="361" t="s">
        <v>90</v>
      </c>
      <c r="J89" s="361">
        <v>3</v>
      </c>
      <c r="K89" s="361">
        <v>1</v>
      </c>
    </row>
    <row r="90" spans="1:11" ht="9" customHeight="1">
      <c r="A90" s="171"/>
      <c r="B90" s="361"/>
      <c r="C90" s="360"/>
      <c r="D90" s="362"/>
      <c r="E90" s="362"/>
      <c r="F90" s="362"/>
      <c r="G90" s="362"/>
      <c r="H90" s="362"/>
      <c r="I90" s="360"/>
      <c r="J90" s="360"/>
      <c r="K90" s="360"/>
    </row>
    <row r="91" spans="1:11" ht="10.5" customHeight="1">
      <c r="A91" s="172" t="s">
        <v>485</v>
      </c>
      <c r="B91" s="361"/>
      <c r="C91" s="360"/>
      <c r="D91" s="362"/>
      <c r="E91" s="362"/>
      <c r="F91" s="362"/>
      <c r="G91" s="362"/>
      <c r="H91" s="362"/>
      <c r="I91" s="360"/>
      <c r="J91" s="360"/>
      <c r="K91" s="360"/>
    </row>
    <row r="92" spans="1:11" ht="10.5" customHeight="1">
      <c r="A92" s="171" t="s">
        <v>453</v>
      </c>
      <c r="B92" s="361">
        <v>6</v>
      </c>
      <c r="C92" s="361">
        <v>16</v>
      </c>
      <c r="D92" s="362">
        <f t="shared" si="6"/>
        <v>-10</v>
      </c>
      <c r="E92" s="361" t="s">
        <v>90</v>
      </c>
      <c r="F92" s="361" t="s">
        <v>90</v>
      </c>
      <c r="G92" s="361" t="s">
        <v>90</v>
      </c>
      <c r="H92" s="361" t="s">
        <v>90</v>
      </c>
      <c r="I92" s="361" t="s">
        <v>90</v>
      </c>
      <c r="J92" s="361">
        <v>5</v>
      </c>
      <c r="K92" s="361" t="s">
        <v>90</v>
      </c>
    </row>
    <row r="93" spans="1:11" ht="9" customHeight="1">
      <c r="A93" s="171"/>
      <c r="B93" s="361"/>
      <c r="C93" s="360"/>
      <c r="D93" s="362"/>
      <c r="E93" s="362"/>
      <c r="F93" s="362"/>
      <c r="G93" s="362"/>
      <c r="H93" s="362"/>
      <c r="I93" s="360"/>
      <c r="J93" s="360"/>
      <c r="K93" s="360"/>
    </row>
    <row r="94" spans="1:11" ht="10.5" customHeight="1">
      <c r="A94" s="172" t="s">
        <v>486</v>
      </c>
      <c r="B94" s="361"/>
      <c r="C94" s="360"/>
      <c r="D94" s="362"/>
      <c r="E94" s="362"/>
      <c r="F94" s="362"/>
      <c r="G94" s="362"/>
      <c r="H94" s="362"/>
      <c r="I94" s="360"/>
      <c r="J94" s="360"/>
      <c r="K94" s="360"/>
    </row>
    <row r="95" spans="1:11" ht="10.5" customHeight="1">
      <c r="A95" s="171" t="s">
        <v>454</v>
      </c>
      <c r="B95" s="360">
        <v>103</v>
      </c>
      <c r="C95" s="361">
        <v>118</v>
      </c>
      <c r="D95" s="362">
        <f t="shared" si="6"/>
        <v>-15</v>
      </c>
      <c r="E95" s="361" t="s">
        <v>90</v>
      </c>
      <c r="F95" s="361" t="s">
        <v>90</v>
      </c>
      <c r="G95" s="362">
        <v>2</v>
      </c>
      <c r="H95" s="361" t="s">
        <v>90</v>
      </c>
      <c r="I95" s="361">
        <v>2</v>
      </c>
      <c r="J95" s="361">
        <v>66</v>
      </c>
      <c r="K95" s="361">
        <v>18</v>
      </c>
    </row>
    <row r="96" spans="1:11" ht="9" customHeight="1">
      <c r="A96" s="171"/>
      <c r="B96" s="360"/>
      <c r="C96" s="360"/>
      <c r="D96" s="362"/>
      <c r="E96" s="360"/>
      <c r="F96" s="360"/>
      <c r="G96" s="362"/>
      <c r="H96" s="360"/>
      <c r="I96" s="360"/>
      <c r="J96" s="360"/>
      <c r="K96" s="360"/>
    </row>
    <row r="97" spans="1:11" ht="10.5" customHeight="1">
      <c r="A97" s="172" t="s">
        <v>487</v>
      </c>
      <c r="B97" s="360"/>
      <c r="C97" s="360"/>
      <c r="D97" s="362"/>
      <c r="E97" s="360"/>
      <c r="F97" s="360"/>
      <c r="G97" s="362"/>
      <c r="H97" s="360"/>
      <c r="I97" s="360"/>
      <c r="J97" s="360"/>
      <c r="K97" s="360"/>
    </row>
    <row r="98" spans="1:11" ht="10.5" customHeight="1">
      <c r="A98" s="171" t="s">
        <v>455</v>
      </c>
      <c r="B98" s="360">
        <v>8</v>
      </c>
      <c r="C98" s="361">
        <v>32</v>
      </c>
      <c r="D98" s="362">
        <f t="shared" si="6"/>
        <v>-24</v>
      </c>
      <c r="E98" s="361" t="s">
        <v>90</v>
      </c>
      <c r="F98" s="361" t="s">
        <v>90</v>
      </c>
      <c r="G98" s="362">
        <v>2</v>
      </c>
      <c r="H98" s="361">
        <v>1</v>
      </c>
      <c r="I98" s="361">
        <v>1</v>
      </c>
      <c r="J98" s="361">
        <v>3</v>
      </c>
      <c r="K98" s="361">
        <v>3</v>
      </c>
    </row>
    <row r="99" spans="1:11" ht="9" customHeight="1">
      <c r="A99" s="171"/>
      <c r="B99" s="360"/>
      <c r="C99" s="360"/>
      <c r="D99" s="362"/>
      <c r="E99" s="360"/>
      <c r="F99" s="360"/>
      <c r="G99" s="362"/>
      <c r="H99" s="360"/>
      <c r="I99" s="360"/>
      <c r="J99" s="360"/>
      <c r="K99" s="360"/>
    </row>
    <row r="100" spans="1:11" ht="10.5" customHeight="1">
      <c r="A100" s="172" t="s">
        <v>488</v>
      </c>
      <c r="B100" s="360"/>
      <c r="C100" s="360"/>
      <c r="D100" s="362"/>
      <c r="E100" s="360"/>
      <c r="F100" s="360"/>
      <c r="G100" s="362"/>
      <c r="H100" s="360"/>
      <c r="I100" s="360"/>
      <c r="J100" s="360"/>
      <c r="K100" s="360"/>
    </row>
    <row r="101" spans="1:11" ht="12.75" customHeight="1">
      <c r="A101" s="171" t="s">
        <v>456</v>
      </c>
      <c r="B101" s="361">
        <v>4</v>
      </c>
      <c r="C101" s="361">
        <v>13</v>
      </c>
      <c r="D101" s="362">
        <f t="shared" si="6"/>
        <v>-9</v>
      </c>
      <c r="E101" s="361" t="s">
        <v>90</v>
      </c>
      <c r="F101" s="361" t="s">
        <v>90</v>
      </c>
      <c r="G101" s="361" t="s">
        <v>90</v>
      </c>
      <c r="H101" s="361" t="s">
        <v>90</v>
      </c>
      <c r="I101" s="361" t="s">
        <v>90</v>
      </c>
      <c r="J101" s="361">
        <v>1</v>
      </c>
      <c r="K101" s="361">
        <v>4</v>
      </c>
    </row>
    <row r="102" spans="1:11" ht="12.75" customHeight="1">
      <c r="A102" s="171" t="s">
        <v>457</v>
      </c>
      <c r="B102" s="361">
        <v>1</v>
      </c>
      <c r="C102" s="361">
        <v>20</v>
      </c>
      <c r="D102" s="362">
        <f t="shared" si="6"/>
        <v>-19</v>
      </c>
      <c r="E102" s="361" t="s">
        <v>90</v>
      </c>
      <c r="F102" s="361" t="s">
        <v>90</v>
      </c>
      <c r="G102" s="361" t="s">
        <v>90</v>
      </c>
      <c r="H102" s="361" t="s">
        <v>90</v>
      </c>
      <c r="I102" s="361" t="s">
        <v>90</v>
      </c>
      <c r="J102" s="361">
        <v>3</v>
      </c>
      <c r="K102" s="361" t="s">
        <v>90</v>
      </c>
    </row>
    <row r="103" spans="1:11" ht="12.75" customHeight="1">
      <c r="A103" s="171" t="s">
        <v>458</v>
      </c>
      <c r="B103" s="361">
        <v>7</v>
      </c>
      <c r="C103" s="361">
        <v>15</v>
      </c>
      <c r="D103" s="362">
        <f t="shared" si="6"/>
        <v>-8</v>
      </c>
      <c r="E103" s="361" t="s">
        <v>90</v>
      </c>
      <c r="F103" s="361" t="s">
        <v>90</v>
      </c>
      <c r="G103" s="361" t="s">
        <v>90</v>
      </c>
      <c r="H103" s="361" t="s">
        <v>90</v>
      </c>
      <c r="I103" s="361" t="s">
        <v>90</v>
      </c>
      <c r="J103" s="361">
        <v>3</v>
      </c>
      <c r="K103" s="361" t="s">
        <v>90</v>
      </c>
    </row>
    <row r="104" spans="1:11" ht="12.75" customHeight="1">
      <c r="A104" s="171" t="s">
        <v>459</v>
      </c>
      <c r="B104" s="361">
        <v>4</v>
      </c>
      <c r="C104" s="361">
        <v>20</v>
      </c>
      <c r="D104" s="362">
        <f t="shared" si="6"/>
        <v>-16</v>
      </c>
      <c r="E104" s="361" t="s">
        <v>90</v>
      </c>
      <c r="F104" s="361" t="s">
        <v>90</v>
      </c>
      <c r="G104" s="361" t="s">
        <v>90</v>
      </c>
      <c r="H104" s="361" t="s">
        <v>90</v>
      </c>
      <c r="I104" s="361" t="s">
        <v>90</v>
      </c>
      <c r="J104" s="361">
        <v>3</v>
      </c>
      <c r="K104" s="361">
        <v>2</v>
      </c>
    </row>
    <row r="105" spans="1:11" ht="9" customHeight="1">
      <c r="A105" s="171"/>
      <c r="B105" s="360"/>
      <c r="C105" s="360"/>
      <c r="D105" s="362"/>
      <c r="E105" s="360"/>
      <c r="F105" s="360"/>
      <c r="G105" s="362"/>
      <c r="H105" s="360"/>
      <c r="I105" s="360"/>
      <c r="J105" s="360"/>
      <c r="K105" s="360"/>
    </row>
    <row r="106" spans="1:11" ht="10.5" customHeight="1">
      <c r="A106" s="172" t="s">
        <v>435</v>
      </c>
      <c r="B106" s="363"/>
      <c r="C106" s="363"/>
      <c r="D106" s="364"/>
      <c r="E106" s="363"/>
      <c r="F106" s="363"/>
      <c r="G106" s="364"/>
      <c r="H106" s="363"/>
      <c r="I106" s="363"/>
      <c r="J106" s="363"/>
      <c r="K106" s="363"/>
    </row>
    <row r="107" spans="1:11" ht="12.75" customHeight="1">
      <c r="A107" s="171" t="s">
        <v>460</v>
      </c>
      <c r="B107" s="361">
        <v>15</v>
      </c>
      <c r="C107" s="361">
        <v>25</v>
      </c>
      <c r="D107" s="362">
        <f t="shared" si="6"/>
        <v>-10</v>
      </c>
      <c r="E107" s="361" t="s">
        <v>90</v>
      </c>
      <c r="F107" s="361" t="s">
        <v>90</v>
      </c>
      <c r="G107" s="362">
        <v>1</v>
      </c>
      <c r="H107" s="361" t="s">
        <v>90</v>
      </c>
      <c r="I107" s="361">
        <v>1</v>
      </c>
      <c r="J107" s="361">
        <v>3</v>
      </c>
      <c r="K107" s="361">
        <v>3</v>
      </c>
    </row>
    <row r="108" spans="1:11" ht="12.75" customHeight="1">
      <c r="A108" s="171" t="s">
        <v>461</v>
      </c>
      <c r="B108" s="361">
        <v>34</v>
      </c>
      <c r="C108" s="361">
        <v>60</v>
      </c>
      <c r="D108" s="362">
        <f t="shared" si="6"/>
        <v>-26</v>
      </c>
      <c r="E108" s="361" t="s">
        <v>90</v>
      </c>
      <c r="F108" s="361" t="s">
        <v>90</v>
      </c>
      <c r="G108" s="361" t="s">
        <v>90</v>
      </c>
      <c r="H108" s="361" t="s">
        <v>90</v>
      </c>
      <c r="I108" s="361" t="s">
        <v>90</v>
      </c>
      <c r="J108" s="361">
        <v>15</v>
      </c>
      <c r="K108" s="361">
        <v>5</v>
      </c>
    </row>
    <row r="109" spans="1:11" ht="12.75" customHeight="1">
      <c r="A109" s="171" t="s">
        <v>463</v>
      </c>
      <c r="B109" s="361">
        <v>8</v>
      </c>
      <c r="C109" s="361">
        <v>15</v>
      </c>
      <c r="D109" s="362">
        <f t="shared" si="6"/>
        <v>-7</v>
      </c>
      <c r="E109" s="361" t="s">
        <v>90</v>
      </c>
      <c r="F109" s="361" t="s">
        <v>90</v>
      </c>
      <c r="G109" s="361" t="s">
        <v>90</v>
      </c>
      <c r="H109" s="361" t="s">
        <v>90</v>
      </c>
      <c r="I109" s="361" t="s">
        <v>90</v>
      </c>
      <c r="J109" s="361">
        <v>6</v>
      </c>
      <c r="K109" s="361" t="s">
        <v>90</v>
      </c>
    </row>
    <row r="110" spans="1:11" ht="12.75" customHeight="1">
      <c r="A110" s="171" t="s">
        <v>462</v>
      </c>
      <c r="B110" s="361">
        <v>16</v>
      </c>
      <c r="C110" s="361">
        <v>36</v>
      </c>
      <c r="D110" s="362">
        <f t="shared" si="6"/>
        <v>-20</v>
      </c>
      <c r="E110" s="361" t="s">
        <v>90</v>
      </c>
      <c r="F110" s="361" t="s">
        <v>90</v>
      </c>
      <c r="G110" s="362">
        <v>1</v>
      </c>
      <c r="H110" s="361">
        <v>1</v>
      </c>
      <c r="I110" s="361" t="s">
        <v>90</v>
      </c>
      <c r="J110" s="361">
        <v>10</v>
      </c>
      <c r="K110" s="361">
        <v>5</v>
      </c>
    </row>
    <row r="111" spans="1:11" ht="12.75" customHeight="1">
      <c r="A111" s="171" t="s">
        <v>464</v>
      </c>
      <c r="B111" s="361" t="s">
        <v>90</v>
      </c>
      <c r="C111" s="361">
        <v>9</v>
      </c>
      <c r="D111" s="362">
        <f>0-C111</f>
        <v>-9</v>
      </c>
      <c r="E111" s="361" t="s">
        <v>90</v>
      </c>
      <c r="F111" s="361" t="s">
        <v>90</v>
      </c>
      <c r="G111" s="361" t="s">
        <v>90</v>
      </c>
      <c r="H111" s="361" t="s">
        <v>90</v>
      </c>
      <c r="I111" s="361" t="s">
        <v>90</v>
      </c>
      <c r="J111" s="361">
        <v>3</v>
      </c>
      <c r="K111" s="361" t="s">
        <v>90</v>
      </c>
    </row>
    <row r="112" spans="1:11" ht="12.75" customHeight="1">
      <c r="A112" s="171" t="s">
        <v>465</v>
      </c>
      <c r="B112" s="361">
        <v>7</v>
      </c>
      <c r="C112" s="361">
        <v>19</v>
      </c>
      <c r="D112" s="362">
        <f t="shared" si="6"/>
        <v>-12</v>
      </c>
      <c r="E112" s="361" t="s">
        <v>90</v>
      </c>
      <c r="F112" s="361" t="s">
        <v>90</v>
      </c>
      <c r="G112" s="361" t="s">
        <v>90</v>
      </c>
      <c r="H112" s="361" t="s">
        <v>90</v>
      </c>
      <c r="I112" s="361" t="s">
        <v>90</v>
      </c>
      <c r="J112" s="361">
        <v>3</v>
      </c>
      <c r="K112" s="361">
        <v>2</v>
      </c>
    </row>
    <row r="113" spans="1:11" ht="12.75" customHeight="1">
      <c r="A113" s="171" t="s">
        <v>466</v>
      </c>
      <c r="B113" s="361">
        <v>3</v>
      </c>
      <c r="C113" s="361">
        <v>6</v>
      </c>
      <c r="D113" s="362">
        <f t="shared" si="6"/>
        <v>-3</v>
      </c>
      <c r="E113" s="361" t="s">
        <v>90</v>
      </c>
      <c r="F113" s="361" t="s">
        <v>90</v>
      </c>
      <c r="G113" s="361" t="s">
        <v>90</v>
      </c>
      <c r="H113" s="361" t="s">
        <v>90</v>
      </c>
      <c r="I113" s="361" t="s">
        <v>90</v>
      </c>
      <c r="J113" s="361">
        <v>7</v>
      </c>
      <c r="K113" s="361" t="s">
        <v>90</v>
      </c>
    </row>
    <row r="114" spans="1:11" ht="12.75" customHeight="1">
      <c r="A114" s="171" t="s">
        <v>467</v>
      </c>
      <c r="B114" s="361">
        <v>5</v>
      </c>
      <c r="C114" s="361">
        <v>8</v>
      </c>
      <c r="D114" s="362">
        <f t="shared" si="6"/>
        <v>-3</v>
      </c>
      <c r="E114" s="361" t="s">
        <v>90</v>
      </c>
      <c r="F114" s="361" t="s">
        <v>90</v>
      </c>
      <c r="G114" s="362">
        <v>1</v>
      </c>
      <c r="H114" s="361">
        <v>1</v>
      </c>
      <c r="I114" s="361" t="s">
        <v>90</v>
      </c>
      <c r="J114" s="361">
        <v>3</v>
      </c>
      <c r="K114" s="361">
        <v>1</v>
      </c>
    </row>
    <row r="115" spans="1:11" ht="12.75" customHeight="1">
      <c r="A115" s="171" t="s">
        <v>468</v>
      </c>
      <c r="B115" s="361">
        <v>2</v>
      </c>
      <c r="C115" s="361">
        <v>3</v>
      </c>
      <c r="D115" s="362">
        <f t="shared" si="6"/>
        <v>-1</v>
      </c>
      <c r="E115" s="361" t="s">
        <v>90</v>
      </c>
      <c r="F115" s="361" t="s">
        <v>90</v>
      </c>
      <c r="G115" s="361" t="s">
        <v>90</v>
      </c>
      <c r="H115" s="361" t="s">
        <v>90</v>
      </c>
      <c r="I115" s="361" t="s">
        <v>90</v>
      </c>
      <c r="J115" s="361">
        <v>2</v>
      </c>
      <c r="K115" s="361">
        <v>1</v>
      </c>
    </row>
    <row r="116" spans="1:11" ht="9" customHeight="1">
      <c r="A116" s="171"/>
      <c r="B116" s="360"/>
      <c r="C116" s="360"/>
      <c r="D116" s="362"/>
      <c r="E116" s="360"/>
      <c r="F116" s="360"/>
      <c r="G116" s="362"/>
      <c r="H116" s="360"/>
      <c r="I116" s="360"/>
      <c r="J116" s="360"/>
      <c r="K116" s="360"/>
    </row>
    <row r="117" spans="1:11" ht="10.5" customHeight="1">
      <c r="A117" s="172" t="s">
        <v>436</v>
      </c>
      <c r="B117" s="363"/>
      <c r="C117" s="363"/>
      <c r="D117" s="364"/>
      <c r="E117" s="363"/>
      <c r="F117" s="363"/>
      <c r="G117" s="364"/>
      <c r="H117" s="363"/>
      <c r="I117" s="363"/>
      <c r="J117" s="363"/>
      <c r="K117" s="363"/>
    </row>
    <row r="118" spans="1:11" ht="12.75" customHeight="1">
      <c r="A118" s="171" t="s">
        <v>469</v>
      </c>
      <c r="B118" s="361">
        <v>8</v>
      </c>
      <c r="C118" s="361">
        <v>22</v>
      </c>
      <c r="D118" s="362">
        <f t="shared" si="6"/>
        <v>-14</v>
      </c>
      <c r="E118" s="361" t="s">
        <v>90</v>
      </c>
      <c r="F118" s="361" t="s">
        <v>90</v>
      </c>
      <c r="G118" s="361" t="s">
        <v>90</v>
      </c>
      <c r="H118" s="361" t="s">
        <v>90</v>
      </c>
      <c r="I118" s="361" t="s">
        <v>90</v>
      </c>
      <c r="J118" s="361">
        <v>4</v>
      </c>
      <c r="K118" s="361" t="s">
        <v>90</v>
      </c>
    </row>
    <row r="119" spans="1:11" ht="12.75" customHeight="1">
      <c r="A119" s="171" t="s">
        <v>471</v>
      </c>
      <c r="B119" s="361" t="s">
        <v>90</v>
      </c>
      <c r="C119" s="361">
        <v>2</v>
      </c>
      <c r="D119" s="362">
        <f>0-C119</f>
        <v>-2</v>
      </c>
      <c r="E119" s="361" t="s">
        <v>90</v>
      </c>
      <c r="F119" s="361" t="s">
        <v>90</v>
      </c>
      <c r="G119" s="361" t="s">
        <v>90</v>
      </c>
      <c r="H119" s="361" t="s">
        <v>90</v>
      </c>
      <c r="I119" s="361" t="s">
        <v>90</v>
      </c>
      <c r="J119" s="361">
        <v>1</v>
      </c>
      <c r="K119" s="361" t="s">
        <v>90</v>
      </c>
    </row>
    <row r="120" spans="1:11" ht="12.75" customHeight="1">
      <c r="A120" s="171" t="s">
        <v>470</v>
      </c>
      <c r="B120" s="361" t="s">
        <v>90</v>
      </c>
      <c r="C120" s="361">
        <v>4</v>
      </c>
      <c r="D120" s="362">
        <f>0-C120</f>
        <v>-4</v>
      </c>
      <c r="E120" s="361" t="s">
        <v>90</v>
      </c>
      <c r="F120" s="361" t="s">
        <v>90</v>
      </c>
      <c r="G120" s="361" t="s">
        <v>90</v>
      </c>
      <c r="H120" s="361" t="s">
        <v>90</v>
      </c>
      <c r="I120" s="361" t="s">
        <v>90</v>
      </c>
      <c r="J120" s="361">
        <v>2</v>
      </c>
      <c r="K120" s="361">
        <v>1</v>
      </c>
    </row>
    <row r="121" spans="1:11" ht="12.75" customHeight="1">
      <c r="A121" s="171" t="s">
        <v>423</v>
      </c>
      <c r="B121" s="361" t="s">
        <v>90</v>
      </c>
      <c r="C121" s="361">
        <v>3</v>
      </c>
      <c r="D121" s="362">
        <f>0-C121</f>
        <v>-3</v>
      </c>
      <c r="E121" s="361" t="s">
        <v>90</v>
      </c>
      <c r="F121" s="361" t="s">
        <v>90</v>
      </c>
      <c r="G121" s="362">
        <v>1</v>
      </c>
      <c r="H121" s="361">
        <v>1</v>
      </c>
      <c r="I121" s="361" t="s">
        <v>90</v>
      </c>
      <c r="J121" s="361">
        <v>1</v>
      </c>
      <c r="K121" s="361">
        <v>1</v>
      </c>
    </row>
    <row r="122" spans="1:11" ht="12.75" customHeight="1">
      <c r="A122" s="171" t="s">
        <v>472</v>
      </c>
      <c r="B122" s="361">
        <v>1</v>
      </c>
      <c r="C122" s="361">
        <v>1</v>
      </c>
      <c r="D122" s="362">
        <f t="shared" si="6"/>
        <v>0</v>
      </c>
      <c r="E122" s="361" t="s">
        <v>90</v>
      </c>
      <c r="F122" s="361" t="s">
        <v>90</v>
      </c>
      <c r="G122" s="361" t="s">
        <v>90</v>
      </c>
      <c r="H122" s="361" t="s">
        <v>90</v>
      </c>
      <c r="I122" s="361" t="s">
        <v>90</v>
      </c>
      <c r="J122" s="361" t="s">
        <v>90</v>
      </c>
      <c r="K122" s="361" t="s">
        <v>90</v>
      </c>
    </row>
    <row r="123" spans="1:11" ht="12.75" customHeight="1">
      <c r="A123" s="171" t="s">
        <v>473</v>
      </c>
      <c r="B123" s="361">
        <v>87</v>
      </c>
      <c r="C123" s="361">
        <v>188</v>
      </c>
      <c r="D123" s="362">
        <f t="shared" si="6"/>
        <v>-101</v>
      </c>
      <c r="E123" s="361" t="s">
        <v>90</v>
      </c>
      <c r="F123" s="361" t="s">
        <v>90</v>
      </c>
      <c r="G123" s="362">
        <v>4</v>
      </c>
      <c r="H123" s="361">
        <v>3</v>
      </c>
      <c r="I123" s="361">
        <v>1</v>
      </c>
      <c r="J123" s="361">
        <v>61</v>
      </c>
      <c r="K123" s="361">
        <v>15</v>
      </c>
    </row>
    <row r="124" spans="1:11" ht="9" customHeight="1">
      <c r="A124" s="171"/>
      <c r="B124" s="361"/>
      <c r="C124" s="360"/>
      <c r="D124" s="362"/>
      <c r="E124" s="360"/>
      <c r="F124" s="360"/>
      <c r="G124" s="360"/>
      <c r="H124" s="360"/>
      <c r="I124" s="360"/>
      <c r="J124" s="360"/>
      <c r="K124" s="360"/>
    </row>
    <row r="125" spans="1:11" ht="10.5" customHeight="1">
      <c r="A125" s="172" t="s">
        <v>437</v>
      </c>
      <c r="B125" s="363"/>
      <c r="C125" s="363"/>
      <c r="D125" s="364"/>
      <c r="E125" s="363"/>
      <c r="F125" s="363"/>
      <c r="G125" s="363"/>
      <c r="H125" s="363"/>
      <c r="I125" s="363"/>
      <c r="J125" s="363"/>
      <c r="K125" s="363"/>
    </row>
    <row r="126" spans="1:11" ht="12.75" customHeight="1">
      <c r="A126" s="171" t="s">
        <v>474</v>
      </c>
      <c r="B126" s="361">
        <v>2</v>
      </c>
      <c r="C126" s="361">
        <v>16</v>
      </c>
      <c r="D126" s="362">
        <f t="shared" si="6"/>
        <v>-14</v>
      </c>
      <c r="E126" s="361" t="s">
        <v>90</v>
      </c>
      <c r="F126" s="361" t="s">
        <v>90</v>
      </c>
      <c r="G126" s="361" t="s">
        <v>90</v>
      </c>
      <c r="H126" s="361" t="s">
        <v>90</v>
      </c>
      <c r="I126" s="361" t="s">
        <v>90</v>
      </c>
      <c r="J126" s="361">
        <v>4</v>
      </c>
      <c r="K126" s="361">
        <v>2</v>
      </c>
    </row>
    <row r="127" spans="1:11" ht="12.75" customHeight="1">
      <c r="A127" s="171" t="s">
        <v>424</v>
      </c>
      <c r="B127" s="361">
        <v>104</v>
      </c>
      <c r="C127" s="361">
        <v>120</v>
      </c>
      <c r="D127" s="362">
        <f t="shared" si="6"/>
        <v>-16</v>
      </c>
      <c r="E127" s="361" t="s">
        <v>90</v>
      </c>
      <c r="F127" s="361" t="s">
        <v>90</v>
      </c>
      <c r="G127" s="362">
        <v>3</v>
      </c>
      <c r="H127" s="361">
        <v>1</v>
      </c>
      <c r="I127" s="361">
        <v>2</v>
      </c>
      <c r="J127" s="361">
        <v>57</v>
      </c>
      <c r="K127" s="361">
        <v>17</v>
      </c>
    </row>
    <row r="128" spans="1:11" ht="12.75" customHeight="1">
      <c r="A128" s="171" t="s">
        <v>438</v>
      </c>
      <c r="B128" s="361">
        <v>43</v>
      </c>
      <c r="C128" s="361">
        <v>75</v>
      </c>
      <c r="D128" s="362">
        <f t="shared" si="6"/>
        <v>-32</v>
      </c>
      <c r="E128" s="361" t="s">
        <v>90</v>
      </c>
      <c r="F128" s="361" t="s">
        <v>90</v>
      </c>
      <c r="G128" s="362">
        <v>2</v>
      </c>
      <c r="H128" s="361">
        <v>2</v>
      </c>
      <c r="I128" s="361" t="s">
        <v>90</v>
      </c>
      <c r="J128" s="361">
        <v>32</v>
      </c>
      <c r="K128" s="361">
        <v>7</v>
      </c>
    </row>
    <row r="129" spans="1:11" ht="12.75" customHeight="1">
      <c r="A129" s="171" t="s">
        <v>475</v>
      </c>
      <c r="B129" s="361">
        <v>4</v>
      </c>
      <c r="C129" s="361">
        <v>18</v>
      </c>
      <c r="D129" s="362">
        <f t="shared" si="6"/>
        <v>-14</v>
      </c>
      <c r="E129" s="361">
        <v>1</v>
      </c>
      <c r="F129" s="361" t="s">
        <v>90</v>
      </c>
      <c r="G129" s="361" t="s">
        <v>90</v>
      </c>
      <c r="H129" s="361" t="s">
        <v>90</v>
      </c>
      <c r="I129" s="361" t="s">
        <v>90</v>
      </c>
      <c r="J129" s="361">
        <v>5</v>
      </c>
      <c r="K129" s="361">
        <v>3</v>
      </c>
    </row>
    <row r="130" spans="1:11" ht="9" customHeight="1">
      <c r="A130" s="171"/>
      <c r="B130" s="360"/>
      <c r="C130" s="360"/>
      <c r="D130" s="362"/>
      <c r="E130" s="360"/>
      <c r="F130" s="360"/>
      <c r="G130" s="362"/>
      <c r="H130" s="360"/>
      <c r="I130" s="360"/>
      <c r="J130" s="360"/>
      <c r="K130" s="360"/>
    </row>
    <row r="131" spans="1:11" ht="10.5" customHeight="1">
      <c r="A131" s="172" t="s">
        <v>311</v>
      </c>
      <c r="B131" s="363"/>
      <c r="C131" s="363"/>
      <c r="D131" s="364"/>
      <c r="E131" s="363"/>
      <c r="F131" s="363"/>
      <c r="G131" s="364"/>
      <c r="H131" s="363"/>
      <c r="I131" s="363"/>
      <c r="J131" s="363"/>
      <c r="K131" s="363"/>
    </row>
    <row r="132" spans="1:11" ht="12.75" customHeight="1">
      <c r="A132" s="171" t="s">
        <v>476</v>
      </c>
      <c r="B132" s="361">
        <v>7</v>
      </c>
      <c r="C132" s="361">
        <v>24</v>
      </c>
      <c r="D132" s="362">
        <f t="shared" si="6"/>
        <v>-17</v>
      </c>
      <c r="E132" s="361" t="s">
        <v>90</v>
      </c>
      <c r="F132" s="361" t="s">
        <v>90</v>
      </c>
      <c r="G132" s="362">
        <v>1</v>
      </c>
      <c r="H132" s="361" t="s">
        <v>90</v>
      </c>
      <c r="I132" s="361">
        <v>1</v>
      </c>
      <c r="J132" s="361">
        <v>4</v>
      </c>
      <c r="K132" s="361">
        <v>3</v>
      </c>
    </row>
    <row r="133" spans="1:11" ht="12.75" customHeight="1">
      <c r="A133" s="171" t="s">
        <v>425</v>
      </c>
      <c r="B133" s="361">
        <v>3</v>
      </c>
      <c r="C133" s="361">
        <v>12</v>
      </c>
      <c r="D133" s="362">
        <f t="shared" si="6"/>
        <v>-9</v>
      </c>
      <c r="E133" s="361" t="s">
        <v>90</v>
      </c>
      <c r="F133" s="361" t="s">
        <v>90</v>
      </c>
      <c r="G133" s="361" t="s">
        <v>90</v>
      </c>
      <c r="H133" s="361" t="s">
        <v>90</v>
      </c>
      <c r="I133" s="361" t="s">
        <v>90</v>
      </c>
      <c r="J133" s="361">
        <v>1</v>
      </c>
      <c r="K133" s="361" t="s">
        <v>90</v>
      </c>
    </row>
    <row r="134" spans="1:11" ht="12.75" customHeight="1">
      <c r="A134" s="171" t="s">
        <v>426</v>
      </c>
      <c r="B134" s="370">
        <v>12</v>
      </c>
      <c r="C134" s="370">
        <v>26</v>
      </c>
      <c r="D134" s="364">
        <f t="shared" si="6"/>
        <v>-14</v>
      </c>
      <c r="E134" s="370">
        <v>1</v>
      </c>
      <c r="F134" s="370" t="s">
        <v>90</v>
      </c>
      <c r="G134" s="370" t="s">
        <v>90</v>
      </c>
      <c r="H134" s="370" t="s">
        <v>90</v>
      </c>
      <c r="I134" s="370" t="s">
        <v>90</v>
      </c>
      <c r="J134" s="370">
        <v>9</v>
      </c>
      <c r="K134" s="370">
        <v>3</v>
      </c>
    </row>
    <row r="135" spans="1:11" ht="12.75" customHeight="1">
      <c r="A135" s="171" t="s">
        <v>477</v>
      </c>
      <c r="B135" s="361">
        <v>28</v>
      </c>
      <c r="C135" s="361">
        <v>38</v>
      </c>
      <c r="D135" s="362">
        <f t="shared" si="6"/>
        <v>-10</v>
      </c>
      <c r="E135" s="361" t="s">
        <v>90</v>
      </c>
      <c r="F135" s="361" t="s">
        <v>90</v>
      </c>
      <c r="G135" s="361" t="s">
        <v>90</v>
      </c>
      <c r="H135" s="361" t="s">
        <v>90</v>
      </c>
      <c r="I135" s="361" t="s">
        <v>90</v>
      </c>
      <c r="J135" s="361">
        <v>17</v>
      </c>
      <c r="K135" s="361">
        <v>4</v>
      </c>
    </row>
    <row r="136" spans="1:11" ht="12.75" customHeight="1">
      <c r="A136" s="171" t="s">
        <v>478</v>
      </c>
      <c r="B136" s="361">
        <v>6</v>
      </c>
      <c r="C136" s="361">
        <v>42</v>
      </c>
      <c r="D136" s="362">
        <f t="shared" si="6"/>
        <v>-36</v>
      </c>
      <c r="E136" s="361" t="s">
        <v>90</v>
      </c>
      <c r="F136" s="361" t="s">
        <v>90</v>
      </c>
      <c r="G136" s="361" t="s">
        <v>90</v>
      </c>
      <c r="H136" s="361" t="s">
        <v>90</v>
      </c>
      <c r="I136" s="361" t="s">
        <v>90</v>
      </c>
      <c r="J136" s="361">
        <v>10</v>
      </c>
      <c r="K136" s="361">
        <v>4</v>
      </c>
    </row>
    <row r="137" spans="1:11" ht="12.75" customHeight="1">
      <c r="A137" s="171" t="s">
        <v>479</v>
      </c>
      <c r="B137" s="361">
        <v>8</v>
      </c>
      <c r="C137" s="361">
        <v>17</v>
      </c>
      <c r="D137" s="362">
        <f t="shared" si="6"/>
        <v>-9</v>
      </c>
      <c r="E137" s="361" t="s">
        <v>90</v>
      </c>
      <c r="F137" s="361" t="s">
        <v>90</v>
      </c>
      <c r="G137" s="361" t="s">
        <v>90</v>
      </c>
      <c r="H137" s="361" t="s">
        <v>90</v>
      </c>
      <c r="I137" s="361" t="s">
        <v>90</v>
      </c>
      <c r="J137" s="361">
        <v>4</v>
      </c>
      <c r="K137" s="361" t="s">
        <v>90</v>
      </c>
    </row>
    <row r="138" spans="1:11" ht="9" customHeight="1">
      <c r="A138" s="171"/>
      <c r="B138" s="360"/>
      <c r="C138" s="360"/>
      <c r="D138" s="362"/>
      <c r="E138" s="360"/>
      <c r="F138" s="360"/>
      <c r="G138" s="362"/>
      <c r="H138" s="360"/>
      <c r="I138" s="360"/>
      <c r="J138" s="360"/>
      <c r="K138" s="360"/>
    </row>
    <row r="139" spans="1:11" ht="10.5" customHeight="1">
      <c r="A139" s="172" t="s">
        <v>439</v>
      </c>
      <c r="B139" s="363"/>
      <c r="C139" s="363"/>
      <c r="D139" s="364"/>
      <c r="E139" s="363"/>
      <c r="F139" s="363"/>
      <c r="G139" s="364"/>
      <c r="H139" s="363"/>
      <c r="I139" s="363"/>
      <c r="J139" s="363"/>
      <c r="K139" s="363"/>
    </row>
    <row r="140" spans="1:11" ht="12.75" customHeight="1">
      <c r="A140" s="171" t="s">
        <v>480</v>
      </c>
      <c r="B140" s="361">
        <v>15</v>
      </c>
      <c r="C140" s="361">
        <v>32</v>
      </c>
      <c r="D140" s="362">
        <f t="shared" si="6"/>
        <v>-17</v>
      </c>
      <c r="E140" s="361" t="s">
        <v>90</v>
      </c>
      <c r="F140" s="361" t="s">
        <v>90</v>
      </c>
      <c r="G140" s="362">
        <v>1</v>
      </c>
      <c r="H140" s="361" t="s">
        <v>90</v>
      </c>
      <c r="I140" s="361">
        <v>1</v>
      </c>
      <c r="J140" s="361">
        <v>3</v>
      </c>
      <c r="K140" s="361">
        <v>7</v>
      </c>
    </row>
    <row r="141" spans="1:11" ht="12.75" customHeight="1">
      <c r="A141" s="171" t="s">
        <v>481</v>
      </c>
      <c r="B141" s="361">
        <v>4</v>
      </c>
      <c r="C141" s="361">
        <v>13</v>
      </c>
      <c r="D141" s="362">
        <f t="shared" si="6"/>
        <v>-9</v>
      </c>
      <c r="E141" s="361" t="s">
        <v>90</v>
      </c>
      <c r="F141" s="361" t="s">
        <v>90</v>
      </c>
      <c r="G141" s="361" t="s">
        <v>90</v>
      </c>
      <c r="H141" s="361" t="s">
        <v>90</v>
      </c>
      <c r="I141" s="361" t="s">
        <v>90</v>
      </c>
      <c r="J141" s="361">
        <v>2</v>
      </c>
      <c r="K141" s="361" t="s">
        <v>90</v>
      </c>
    </row>
    <row r="142" spans="1:11" ht="12.75" customHeight="1">
      <c r="A142" s="171" t="s">
        <v>482</v>
      </c>
      <c r="B142" s="361">
        <v>27</v>
      </c>
      <c r="C142" s="361">
        <v>92</v>
      </c>
      <c r="D142" s="362">
        <f t="shared" si="6"/>
        <v>-65</v>
      </c>
      <c r="E142" s="361">
        <v>1</v>
      </c>
      <c r="F142" s="361">
        <v>1</v>
      </c>
      <c r="G142" s="361" t="s">
        <v>90</v>
      </c>
      <c r="H142" s="361" t="s">
        <v>90</v>
      </c>
      <c r="I142" s="361" t="s">
        <v>90</v>
      </c>
      <c r="J142" s="361">
        <v>17</v>
      </c>
      <c r="K142" s="361">
        <v>11</v>
      </c>
    </row>
    <row r="143" spans="1:11" ht="12.75" customHeight="1">
      <c r="A143" s="171" t="s">
        <v>483</v>
      </c>
      <c r="B143" s="361">
        <v>4</v>
      </c>
      <c r="C143" s="361">
        <v>19</v>
      </c>
      <c r="D143" s="362">
        <f t="shared" si="6"/>
        <v>-15</v>
      </c>
      <c r="E143" s="361" t="s">
        <v>90</v>
      </c>
      <c r="F143" s="361" t="s">
        <v>90</v>
      </c>
      <c r="G143" s="361" t="s">
        <v>90</v>
      </c>
      <c r="H143" s="361" t="s">
        <v>90</v>
      </c>
      <c r="I143" s="361" t="s">
        <v>90</v>
      </c>
      <c r="J143" s="361">
        <v>3</v>
      </c>
      <c r="K143" s="361">
        <v>2</v>
      </c>
    </row>
    <row r="144" spans="1:11" ht="12.75" customHeight="1">
      <c r="A144" s="171" t="s">
        <v>484</v>
      </c>
      <c r="B144" s="361">
        <v>9</v>
      </c>
      <c r="C144" s="361">
        <v>39</v>
      </c>
      <c r="D144" s="362">
        <f t="shared" si="6"/>
        <v>-30</v>
      </c>
      <c r="E144" s="361" t="s">
        <v>90</v>
      </c>
      <c r="F144" s="361" t="s">
        <v>90</v>
      </c>
      <c r="G144" s="362">
        <v>1</v>
      </c>
      <c r="H144" s="361">
        <v>1</v>
      </c>
      <c r="I144" s="361" t="s">
        <v>90</v>
      </c>
      <c r="J144" s="361">
        <v>5</v>
      </c>
      <c r="K144" s="361">
        <v>1</v>
      </c>
    </row>
    <row r="145" spans="1:11" ht="12.75" customHeight="1">
      <c r="A145" s="171" t="s">
        <v>391</v>
      </c>
      <c r="B145" s="361">
        <v>72</v>
      </c>
      <c r="C145" s="361">
        <v>176</v>
      </c>
      <c r="D145" s="362">
        <f t="shared" si="6"/>
        <v>-104</v>
      </c>
      <c r="E145" s="361" t="s">
        <v>90</v>
      </c>
      <c r="F145" s="361" t="s">
        <v>90</v>
      </c>
      <c r="G145" s="362">
        <v>2</v>
      </c>
      <c r="H145" s="361" t="s">
        <v>90</v>
      </c>
      <c r="I145" s="361">
        <v>2</v>
      </c>
      <c r="J145" s="361">
        <v>42</v>
      </c>
      <c r="K145" s="361">
        <v>27</v>
      </c>
    </row>
    <row r="146" spans="1:11" ht="9" customHeight="1">
      <c r="A146" s="171"/>
      <c r="B146" s="360"/>
      <c r="C146" s="360"/>
      <c r="D146" s="362"/>
      <c r="E146" s="360"/>
      <c r="F146" s="360"/>
      <c r="G146" s="362"/>
      <c r="H146" s="360"/>
      <c r="I146" s="360"/>
      <c r="J146" s="360"/>
      <c r="K146" s="360"/>
    </row>
    <row r="147" spans="1:11" ht="10.5" customHeight="1">
      <c r="A147" s="172" t="s">
        <v>223</v>
      </c>
      <c r="B147" s="363"/>
      <c r="C147" s="363"/>
      <c r="D147" s="364"/>
      <c r="E147" s="363"/>
      <c r="F147" s="363"/>
      <c r="G147" s="364"/>
      <c r="H147" s="363"/>
      <c r="I147" s="363"/>
      <c r="J147" s="363"/>
      <c r="K147" s="363"/>
    </row>
    <row r="148" spans="1:11" ht="12.75" customHeight="1">
      <c r="A148" s="200" t="s">
        <v>233</v>
      </c>
      <c r="B148" s="370">
        <v>89</v>
      </c>
      <c r="C148" s="370">
        <v>215</v>
      </c>
      <c r="D148" s="364">
        <f>B148-C148</f>
        <v>-126</v>
      </c>
      <c r="E148" s="370" t="s">
        <v>90</v>
      </c>
      <c r="F148" s="370" t="s">
        <v>90</v>
      </c>
      <c r="G148" s="364">
        <v>4</v>
      </c>
      <c r="H148" s="370">
        <v>2</v>
      </c>
      <c r="I148" s="370">
        <v>2</v>
      </c>
      <c r="J148" s="370">
        <v>40</v>
      </c>
      <c r="K148" s="370">
        <v>22</v>
      </c>
    </row>
    <row r="149" spans="1:11" ht="3" customHeight="1" thickBot="1">
      <c r="A149" s="97"/>
      <c r="B149" s="98"/>
      <c r="C149" s="98"/>
      <c r="D149" s="98"/>
      <c r="E149" s="98"/>
      <c r="F149" s="98"/>
      <c r="G149" s="98"/>
      <c r="H149" s="98"/>
      <c r="I149" s="98"/>
      <c r="J149" s="98"/>
      <c r="K149" s="98"/>
    </row>
    <row r="150" ht="11.25">
      <c r="K150" s="149" t="s">
        <v>124</v>
      </c>
    </row>
  </sheetData>
  <sheetProtection formatCells="0" formatColumns="0" formatRows="0" insertColumns="0" insertRows="0" insertHyperlinks="0" deleteColumns="0" deleteRows="0" selectLockedCells="1" sort="0" autoFilter="0" pivotTables="0"/>
  <mergeCells count="26">
    <mergeCell ref="G76:G78"/>
    <mergeCell ref="J76:J78"/>
    <mergeCell ref="B76:B78"/>
    <mergeCell ref="C76:C78"/>
    <mergeCell ref="D76:D78"/>
    <mergeCell ref="E76:E78"/>
    <mergeCell ref="K76:K78"/>
    <mergeCell ref="F77:F78"/>
    <mergeCell ref="I6:I7"/>
    <mergeCell ref="J5:J7"/>
    <mergeCell ref="K5:K7"/>
    <mergeCell ref="A72:K72"/>
    <mergeCell ref="H77:H78"/>
    <mergeCell ref="I77:I78"/>
    <mergeCell ref="A73:K73"/>
    <mergeCell ref="A76:A78"/>
    <mergeCell ref="A1:K1"/>
    <mergeCell ref="A2:K2"/>
    <mergeCell ref="A5:A7"/>
    <mergeCell ref="B5:B7"/>
    <mergeCell ref="C5:C7"/>
    <mergeCell ref="D5:D7"/>
    <mergeCell ref="E5:E7"/>
    <mergeCell ref="F6:F7"/>
    <mergeCell ref="G5:G7"/>
    <mergeCell ref="H6:H7"/>
  </mergeCells>
  <printOptions/>
  <pageMargins left="0.7874015748031497" right="0.7874015748031497" top="0.07874015748031496" bottom="0.1968503937007874" header="0" footer="0"/>
  <pageSetup horizontalDpi="300" verticalDpi="300" orientation="portrait" paperSize="9" scale="95" r:id="rId1"/>
  <rowBreaks count="1" manualBreakCount="1">
    <brk id="71" max="255" man="1"/>
  </rowBreaks>
</worksheet>
</file>

<file path=xl/worksheets/sheet9.xml><?xml version="1.0" encoding="utf-8"?>
<worksheet xmlns="http://schemas.openxmlformats.org/spreadsheetml/2006/main" xmlns:r="http://schemas.openxmlformats.org/officeDocument/2006/relationships">
  <dimension ref="A1:AG86"/>
  <sheetViews>
    <sheetView zoomScaleSheetLayoutView="100" zoomScalePageLayoutView="0" workbookViewId="0" topLeftCell="A1">
      <selection activeCell="D88" sqref="D88"/>
    </sheetView>
  </sheetViews>
  <sheetFormatPr defaultColWidth="9.00390625" defaultRowHeight="12"/>
  <cols>
    <col min="1" max="1" width="5.125" style="91" bestFit="1" customWidth="1"/>
    <col min="2" max="2" width="11.125" style="91" bestFit="1" customWidth="1"/>
    <col min="3" max="13" width="10.125" style="91" customWidth="1"/>
    <col min="14" max="14" width="10.375" style="91" customWidth="1"/>
    <col min="15" max="15" width="10.50390625" style="91" customWidth="1"/>
    <col min="16" max="23" width="8.125" style="91" customWidth="1"/>
    <col min="24" max="24" width="9.125" style="91" bestFit="1" customWidth="1"/>
    <col min="25" max="16384" width="9.375" style="91" customWidth="1"/>
  </cols>
  <sheetData>
    <row r="1" spans="1:24" s="182" customFormat="1" ht="24" customHeight="1">
      <c r="A1" s="435" t="s">
        <v>203</v>
      </c>
      <c r="B1" s="435"/>
      <c r="C1" s="435"/>
      <c r="D1" s="435"/>
      <c r="E1" s="435"/>
      <c r="F1" s="435"/>
      <c r="G1" s="435"/>
      <c r="H1" s="435"/>
      <c r="I1" s="435"/>
      <c r="J1" s="435"/>
      <c r="K1" s="435"/>
      <c r="L1" s="479" t="s">
        <v>346</v>
      </c>
      <c r="M1" s="479"/>
      <c r="N1" s="479"/>
      <c r="O1" s="479"/>
      <c r="P1" s="479"/>
      <c r="Q1" s="479"/>
      <c r="R1" s="479"/>
      <c r="S1" s="479"/>
      <c r="T1" s="479"/>
      <c r="U1" s="479"/>
      <c r="V1" s="479"/>
      <c r="W1" s="479"/>
      <c r="X1" s="479"/>
    </row>
    <row r="2" spans="1:24" ht="30" customHeight="1">
      <c r="A2" s="480" t="s">
        <v>83</v>
      </c>
      <c r="B2" s="480"/>
      <c r="C2" s="480"/>
      <c r="D2" s="480"/>
      <c r="E2" s="480"/>
      <c r="F2" s="480"/>
      <c r="G2" s="480"/>
      <c r="H2" s="480"/>
      <c r="I2" s="480"/>
      <c r="J2" s="480"/>
      <c r="K2" s="480"/>
      <c r="L2" s="470" t="s">
        <v>135</v>
      </c>
      <c r="M2" s="470"/>
      <c r="N2" s="470"/>
      <c r="O2" s="470"/>
      <c r="P2" s="470"/>
      <c r="Q2" s="470"/>
      <c r="R2" s="470"/>
      <c r="S2" s="470"/>
      <c r="T2" s="470"/>
      <c r="U2" s="470"/>
      <c r="V2" s="470"/>
      <c r="W2" s="470"/>
      <c r="X2" s="470"/>
    </row>
    <row r="3" spans="1:24" ht="12" customHeight="1">
      <c r="A3" s="155" t="s">
        <v>489</v>
      </c>
      <c r="M3" s="151"/>
      <c r="N3" s="151"/>
      <c r="O3" s="151"/>
      <c r="P3" s="151"/>
      <c r="Q3" s="151"/>
      <c r="R3" s="151"/>
      <c r="S3" s="151"/>
      <c r="T3" s="151"/>
      <c r="U3" s="151"/>
      <c r="V3" s="151"/>
      <c r="W3" s="151"/>
      <c r="X3" s="151"/>
    </row>
    <row r="4" ht="3" customHeight="1" thickBot="1"/>
    <row r="5" spans="1:24" s="142" customFormat="1" ht="14.25" customHeight="1">
      <c r="A5" s="481" t="s">
        <v>490</v>
      </c>
      <c r="B5" s="482"/>
      <c r="C5" s="482" t="s">
        <v>491</v>
      </c>
      <c r="D5" s="482"/>
      <c r="E5" s="482"/>
      <c r="F5" s="482" t="s">
        <v>492</v>
      </c>
      <c r="G5" s="482"/>
      <c r="H5" s="482"/>
      <c r="I5" s="482"/>
      <c r="J5" s="482"/>
      <c r="K5" s="485"/>
      <c r="L5" s="486"/>
      <c r="M5" s="482"/>
      <c r="N5" s="482" t="s">
        <v>493</v>
      </c>
      <c r="O5" s="482"/>
      <c r="P5" s="482"/>
      <c r="Q5" s="482"/>
      <c r="R5" s="482"/>
      <c r="S5" s="482"/>
      <c r="T5" s="482"/>
      <c r="U5" s="482"/>
      <c r="V5" s="482"/>
      <c r="W5" s="482"/>
      <c r="X5" s="487" t="s">
        <v>494</v>
      </c>
    </row>
    <row r="6" spans="1:24" s="142" customFormat="1" ht="13.5" customHeight="1">
      <c r="A6" s="483"/>
      <c r="B6" s="484"/>
      <c r="C6" s="93" t="s">
        <v>495</v>
      </c>
      <c r="D6" s="93" t="s">
        <v>160</v>
      </c>
      <c r="E6" s="93" t="s">
        <v>161</v>
      </c>
      <c r="F6" s="93" t="s">
        <v>495</v>
      </c>
      <c r="G6" s="93" t="s">
        <v>496</v>
      </c>
      <c r="H6" s="93" t="s">
        <v>497</v>
      </c>
      <c r="I6" s="93" t="s">
        <v>498</v>
      </c>
      <c r="J6" s="93" t="s">
        <v>499</v>
      </c>
      <c r="K6" s="94" t="s">
        <v>500</v>
      </c>
      <c r="L6" s="92" t="s">
        <v>501</v>
      </c>
      <c r="M6" s="93" t="s">
        <v>502</v>
      </c>
      <c r="N6" s="93" t="s">
        <v>495</v>
      </c>
      <c r="O6" s="93" t="s">
        <v>503</v>
      </c>
      <c r="P6" s="93" t="s">
        <v>504</v>
      </c>
      <c r="Q6" s="93" t="s">
        <v>505</v>
      </c>
      <c r="R6" s="93" t="s">
        <v>506</v>
      </c>
      <c r="S6" s="93" t="s">
        <v>507</v>
      </c>
      <c r="T6" s="93" t="s">
        <v>508</v>
      </c>
      <c r="U6" s="93" t="s">
        <v>509</v>
      </c>
      <c r="V6" s="93" t="s">
        <v>510</v>
      </c>
      <c r="W6" s="93" t="s">
        <v>511</v>
      </c>
      <c r="X6" s="488"/>
    </row>
    <row r="7" spans="1:24" ht="3" customHeight="1">
      <c r="A7" s="104"/>
      <c r="B7" s="105"/>
      <c r="C7" s="103"/>
      <c r="D7" s="103"/>
      <c r="E7" s="103"/>
      <c r="F7" s="103"/>
      <c r="G7" s="103"/>
      <c r="H7" s="103"/>
      <c r="I7" s="103"/>
      <c r="J7" s="103"/>
      <c r="K7" s="103"/>
      <c r="L7" s="103"/>
      <c r="M7" s="103"/>
      <c r="N7" s="103"/>
      <c r="O7" s="103"/>
      <c r="P7" s="103"/>
      <c r="Q7" s="103"/>
      <c r="R7" s="103"/>
      <c r="S7" s="103"/>
      <c r="T7" s="103"/>
      <c r="U7" s="103"/>
      <c r="V7" s="103"/>
      <c r="W7" s="103"/>
      <c r="X7" s="106"/>
    </row>
    <row r="8" spans="1:33" ht="11.25">
      <c r="A8" s="491" t="s">
        <v>512</v>
      </c>
      <c r="B8" s="472"/>
      <c r="C8" s="107">
        <v>68226</v>
      </c>
      <c r="D8" s="107">
        <v>35795</v>
      </c>
      <c r="E8" s="107">
        <v>32431</v>
      </c>
      <c r="F8" s="107">
        <v>37167</v>
      </c>
      <c r="G8" s="107">
        <v>5279</v>
      </c>
      <c r="H8" s="107">
        <v>2464</v>
      </c>
      <c r="I8" s="107">
        <v>10371</v>
      </c>
      <c r="J8" s="107">
        <v>9939</v>
      </c>
      <c r="K8" s="107">
        <v>4047</v>
      </c>
      <c r="L8" s="108">
        <v>3406</v>
      </c>
      <c r="M8" s="108">
        <v>1661</v>
      </c>
      <c r="N8" s="108">
        <v>31059</v>
      </c>
      <c r="O8" s="108">
        <v>10565</v>
      </c>
      <c r="P8" s="108">
        <v>2613</v>
      </c>
      <c r="Q8" s="108">
        <v>8067</v>
      </c>
      <c r="R8" s="108">
        <v>2648</v>
      </c>
      <c r="S8" s="108">
        <v>1142</v>
      </c>
      <c r="T8" s="108">
        <v>754</v>
      </c>
      <c r="U8" s="107">
        <v>971</v>
      </c>
      <c r="V8" s="107">
        <v>2941</v>
      </c>
      <c r="W8" s="109">
        <v>1358</v>
      </c>
      <c r="X8" s="131" t="s">
        <v>513</v>
      </c>
      <c r="Y8" s="110"/>
      <c r="Z8" s="110"/>
      <c r="AA8" s="110"/>
      <c r="AB8" s="110"/>
      <c r="AC8" s="110"/>
      <c r="AD8" s="110"/>
      <c r="AE8" s="110"/>
      <c r="AF8" s="110"/>
      <c r="AG8" s="110"/>
    </row>
    <row r="9" spans="1:33" ht="6" customHeight="1">
      <c r="A9" s="111"/>
      <c r="B9" s="112"/>
      <c r="X9" s="132"/>
      <c r="Y9" s="110"/>
      <c r="Z9" s="110"/>
      <c r="AA9" s="110"/>
      <c r="AB9" s="110"/>
      <c r="AC9" s="110"/>
      <c r="AD9" s="110"/>
      <c r="AE9" s="110"/>
      <c r="AF9" s="110"/>
      <c r="AG9" s="110"/>
    </row>
    <row r="10" spans="1:33" ht="11.25">
      <c r="A10" s="111"/>
      <c r="B10" s="112"/>
      <c r="X10" s="132"/>
      <c r="Y10" s="110"/>
      <c r="Z10" s="110"/>
      <c r="AA10" s="110"/>
      <c r="AB10" s="110"/>
      <c r="AC10" s="110"/>
      <c r="AD10" s="110"/>
      <c r="AE10" s="110"/>
      <c r="AF10" s="110"/>
      <c r="AG10" s="110"/>
    </row>
    <row r="11" spans="1:33" s="115" customFormat="1" ht="11.25">
      <c r="A11" s="492" t="s">
        <v>210</v>
      </c>
      <c r="B11" s="493"/>
      <c r="C11" s="107">
        <v>67998</v>
      </c>
      <c r="D11" s="107">
        <v>35741</v>
      </c>
      <c r="E11" s="107">
        <v>32257</v>
      </c>
      <c r="F11" s="107">
        <v>36802</v>
      </c>
      <c r="G11" s="107">
        <v>6144</v>
      </c>
      <c r="H11" s="107">
        <v>2656</v>
      </c>
      <c r="I11" s="107">
        <v>9583</v>
      </c>
      <c r="J11" s="107">
        <v>9861</v>
      </c>
      <c r="K11" s="107">
        <v>4025</v>
      </c>
      <c r="L11" s="108">
        <v>3502</v>
      </c>
      <c r="M11" s="108">
        <v>1031</v>
      </c>
      <c r="N11" s="108">
        <v>31196</v>
      </c>
      <c r="O11" s="108">
        <v>10687</v>
      </c>
      <c r="P11" s="108">
        <v>2858</v>
      </c>
      <c r="Q11" s="108">
        <v>8094</v>
      </c>
      <c r="R11" s="108">
        <v>2588</v>
      </c>
      <c r="S11" s="108">
        <v>1188</v>
      </c>
      <c r="T11" s="108">
        <v>719</v>
      </c>
      <c r="U11" s="107">
        <v>936</v>
      </c>
      <c r="V11" s="107">
        <v>2791</v>
      </c>
      <c r="W11" s="109">
        <v>1335</v>
      </c>
      <c r="X11" s="131" t="s">
        <v>202</v>
      </c>
      <c r="Y11" s="114"/>
      <c r="Z11" s="114"/>
      <c r="AA11" s="114"/>
      <c r="AB11" s="114"/>
      <c r="AC11" s="114"/>
      <c r="AD11" s="114"/>
      <c r="AE11" s="114"/>
      <c r="AF11" s="114"/>
      <c r="AG11" s="114"/>
    </row>
    <row r="12" spans="1:33" ht="6" customHeight="1">
      <c r="A12" s="111"/>
      <c r="B12" s="112"/>
      <c r="X12" s="132"/>
      <c r="Y12" s="110"/>
      <c r="Z12" s="110"/>
      <c r="AA12" s="110"/>
      <c r="AB12" s="110"/>
      <c r="AC12" s="110"/>
      <c r="AD12" s="110"/>
      <c r="AE12" s="110"/>
      <c r="AF12" s="110"/>
      <c r="AG12" s="110"/>
    </row>
    <row r="13" spans="1:33" ht="11.25">
      <c r="A13" s="111"/>
      <c r="B13" s="112"/>
      <c r="X13" s="132"/>
      <c r="Y13" s="110"/>
      <c r="Z13" s="110"/>
      <c r="AA13" s="110"/>
      <c r="AB13" s="110"/>
      <c r="AC13" s="110"/>
      <c r="AD13" s="110"/>
      <c r="AE13" s="110"/>
      <c r="AF13" s="110"/>
      <c r="AG13" s="110"/>
    </row>
    <row r="14" spans="1:33" s="101" customFormat="1" ht="11.25">
      <c r="A14" s="492" t="s">
        <v>514</v>
      </c>
      <c r="B14" s="496"/>
      <c r="C14" s="107">
        <v>65713</v>
      </c>
      <c r="D14" s="107">
        <v>34647</v>
      </c>
      <c r="E14" s="107">
        <v>31066</v>
      </c>
      <c r="F14" s="107">
        <v>35403</v>
      </c>
      <c r="G14" s="107">
        <v>5423</v>
      </c>
      <c r="H14" s="107">
        <v>2453</v>
      </c>
      <c r="I14" s="107">
        <v>9579</v>
      </c>
      <c r="J14" s="107">
        <v>9235</v>
      </c>
      <c r="K14" s="107">
        <v>3805</v>
      </c>
      <c r="L14" s="108">
        <v>3164</v>
      </c>
      <c r="M14" s="108">
        <v>1744</v>
      </c>
      <c r="N14" s="108">
        <v>30310</v>
      </c>
      <c r="O14" s="108">
        <v>10477</v>
      </c>
      <c r="P14" s="108">
        <v>2701</v>
      </c>
      <c r="Q14" s="108">
        <v>7818</v>
      </c>
      <c r="R14" s="108">
        <v>2543</v>
      </c>
      <c r="S14" s="108">
        <v>1296</v>
      </c>
      <c r="T14" s="108">
        <v>650</v>
      </c>
      <c r="U14" s="107">
        <v>914</v>
      </c>
      <c r="V14" s="107">
        <v>2698</v>
      </c>
      <c r="W14" s="109">
        <v>1213</v>
      </c>
      <c r="X14" s="131" t="s">
        <v>209</v>
      </c>
      <c r="Y14" s="116"/>
      <c r="Z14" s="116"/>
      <c r="AA14" s="116"/>
      <c r="AB14" s="116"/>
      <c r="AC14" s="116"/>
      <c r="AD14" s="116"/>
      <c r="AE14" s="116"/>
      <c r="AF14" s="116"/>
      <c r="AG14" s="116"/>
    </row>
    <row r="15" spans="1:33" ht="11.25">
      <c r="A15" s="111"/>
      <c r="B15" s="112"/>
      <c r="C15" s="117"/>
      <c r="D15" s="108"/>
      <c r="E15" s="107"/>
      <c r="F15" s="108"/>
      <c r="G15" s="108"/>
      <c r="H15" s="108"/>
      <c r="I15" s="108"/>
      <c r="J15" s="108"/>
      <c r="K15" s="108"/>
      <c r="L15" s="108"/>
      <c r="M15" s="108"/>
      <c r="O15" s="108"/>
      <c r="P15" s="108"/>
      <c r="Q15" s="108"/>
      <c r="R15" s="108"/>
      <c r="S15" s="108"/>
      <c r="T15" s="108"/>
      <c r="U15" s="108"/>
      <c r="V15" s="108"/>
      <c r="W15" s="108"/>
      <c r="X15" s="132"/>
      <c r="Y15" s="110"/>
      <c r="Z15" s="110"/>
      <c r="AA15" s="110"/>
      <c r="AB15" s="110"/>
      <c r="AC15" s="110"/>
      <c r="AD15" s="110"/>
      <c r="AE15" s="110"/>
      <c r="AF15" s="110"/>
      <c r="AG15" s="110"/>
    </row>
    <row r="16" spans="1:33" ht="6" customHeight="1">
      <c r="A16" s="111"/>
      <c r="B16" s="112"/>
      <c r="C16" s="108"/>
      <c r="D16" s="108"/>
      <c r="E16" s="107"/>
      <c r="F16" s="108"/>
      <c r="G16" s="108"/>
      <c r="H16" s="108"/>
      <c r="I16" s="108"/>
      <c r="J16" s="108"/>
      <c r="K16" s="108"/>
      <c r="L16" s="108"/>
      <c r="M16" s="108"/>
      <c r="N16" s="108"/>
      <c r="O16" s="108"/>
      <c r="P16" s="108"/>
      <c r="Q16" s="108"/>
      <c r="R16" s="108"/>
      <c r="S16" s="108"/>
      <c r="T16" s="108"/>
      <c r="U16" s="108"/>
      <c r="V16" s="108"/>
      <c r="W16" s="108"/>
      <c r="X16" s="132"/>
      <c r="Y16" s="110"/>
      <c r="Z16" s="110"/>
      <c r="AA16" s="110"/>
      <c r="AB16" s="110"/>
      <c r="AC16" s="110"/>
      <c r="AD16" s="110"/>
      <c r="AE16" s="110"/>
      <c r="AF16" s="110"/>
      <c r="AG16" s="110"/>
    </row>
    <row r="17" spans="1:33" s="120" customFormat="1" ht="11.25">
      <c r="A17" s="494" t="s">
        <v>515</v>
      </c>
      <c r="B17" s="495"/>
      <c r="C17" s="130">
        <f aca="true" t="shared" si="0" ref="C17:W17">C20+C23</f>
        <v>62074</v>
      </c>
      <c r="D17" s="130">
        <f t="shared" si="0"/>
        <v>32577</v>
      </c>
      <c r="E17" s="130">
        <f t="shared" si="0"/>
        <v>29497</v>
      </c>
      <c r="F17" s="130">
        <f t="shared" si="0"/>
        <v>33739</v>
      </c>
      <c r="G17" s="130">
        <f t="shared" si="0"/>
        <v>5187</v>
      </c>
      <c r="H17" s="130">
        <f t="shared" si="0"/>
        <v>2340</v>
      </c>
      <c r="I17" s="130">
        <f t="shared" si="0"/>
        <v>8841</v>
      </c>
      <c r="J17" s="130">
        <f t="shared" si="0"/>
        <v>8805</v>
      </c>
      <c r="K17" s="130">
        <f t="shared" si="0"/>
        <v>3724</v>
      </c>
      <c r="L17" s="130">
        <f t="shared" si="0"/>
        <v>3057</v>
      </c>
      <c r="M17" s="130">
        <f t="shared" si="0"/>
        <v>1785</v>
      </c>
      <c r="N17" s="130">
        <f t="shared" si="0"/>
        <v>28335</v>
      </c>
      <c r="O17" s="130">
        <f t="shared" si="0"/>
        <v>9572</v>
      </c>
      <c r="P17" s="130">
        <f t="shared" si="0"/>
        <v>2447</v>
      </c>
      <c r="Q17" s="130">
        <f t="shared" si="0"/>
        <v>6983</v>
      </c>
      <c r="R17" s="130">
        <f t="shared" si="0"/>
        <v>2423</v>
      </c>
      <c r="S17" s="130">
        <f t="shared" si="0"/>
        <v>670</v>
      </c>
      <c r="T17" s="130">
        <f t="shared" si="0"/>
        <v>546</v>
      </c>
      <c r="U17" s="130">
        <f t="shared" si="0"/>
        <v>652</v>
      </c>
      <c r="V17" s="130">
        <f t="shared" si="0"/>
        <v>2577</v>
      </c>
      <c r="W17" s="130">
        <f t="shared" si="0"/>
        <v>978</v>
      </c>
      <c r="X17" s="133" t="s">
        <v>187</v>
      </c>
      <c r="Y17" s="119"/>
      <c r="Z17" s="119"/>
      <c r="AA17" s="119"/>
      <c r="AB17" s="119"/>
      <c r="AC17" s="119"/>
      <c r="AD17" s="119"/>
      <c r="AE17" s="119"/>
      <c r="AF17" s="119"/>
      <c r="AG17" s="119"/>
    </row>
    <row r="18" spans="1:33" ht="11.25">
      <c r="A18" s="111"/>
      <c r="B18" s="112"/>
      <c r="C18" s="108"/>
      <c r="D18" s="108"/>
      <c r="E18" s="107"/>
      <c r="F18" s="108"/>
      <c r="G18" s="108"/>
      <c r="H18" s="108"/>
      <c r="I18" s="108"/>
      <c r="J18" s="108"/>
      <c r="K18" s="108"/>
      <c r="L18" s="108"/>
      <c r="M18" s="108"/>
      <c r="N18" s="108"/>
      <c r="O18" s="108"/>
      <c r="P18" s="108"/>
      <c r="Q18" s="108"/>
      <c r="R18" s="108"/>
      <c r="S18" s="108"/>
      <c r="T18" s="108"/>
      <c r="U18" s="108"/>
      <c r="V18" s="108"/>
      <c r="W18" s="108"/>
      <c r="X18" s="113"/>
      <c r="Y18" s="110"/>
      <c r="Z18" s="110"/>
      <c r="AA18" s="110"/>
      <c r="AB18" s="110"/>
      <c r="AC18" s="110"/>
      <c r="AD18" s="110"/>
      <c r="AE18" s="110"/>
      <c r="AF18" s="110"/>
      <c r="AG18" s="110"/>
    </row>
    <row r="19" spans="1:33" ht="11.25">
      <c r="A19" s="111"/>
      <c r="B19" s="112"/>
      <c r="C19" s="117"/>
      <c r="D19" s="108"/>
      <c r="E19" s="108"/>
      <c r="F19" s="108"/>
      <c r="G19" s="108"/>
      <c r="H19" s="108"/>
      <c r="I19" s="108"/>
      <c r="J19" s="108"/>
      <c r="K19" s="108"/>
      <c r="L19" s="108"/>
      <c r="M19" s="108"/>
      <c r="N19" s="108"/>
      <c r="O19" s="108"/>
      <c r="P19" s="108"/>
      <c r="Q19" s="108"/>
      <c r="R19" s="108"/>
      <c r="S19" s="108"/>
      <c r="T19" s="108"/>
      <c r="U19" s="108"/>
      <c r="V19" s="108"/>
      <c r="W19" s="108"/>
      <c r="X19" s="113"/>
      <c r="Y19" s="110"/>
      <c r="Z19" s="110"/>
      <c r="AA19" s="110"/>
      <c r="AB19" s="110"/>
      <c r="AC19" s="110"/>
      <c r="AD19" s="110"/>
      <c r="AE19" s="110"/>
      <c r="AF19" s="110"/>
      <c r="AG19" s="110"/>
    </row>
    <row r="20" spans="1:33" s="120" customFormat="1" ht="11.25">
      <c r="A20" s="489" t="s">
        <v>533</v>
      </c>
      <c r="B20" s="490"/>
      <c r="C20" s="130">
        <f>SUM(C26:C41)</f>
        <v>55807</v>
      </c>
      <c r="D20" s="130">
        <f>SUM(D26:D41)</f>
        <v>29345</v>
      </c>
      <c r="E20" s="130">
        <f>SUM(E26:E41)</f>
        <v>26462</v>
      </c>
      <c r="F20" s="130">
        <f>SUM(F26:F41)</f>
        <v>31430</v>
      </c>
      <c r="G20" s="130">
        <f aca="true" t="shared" si="1" ref="G20:M20">SUM(G26:G41)</f>
        <v>4906</v>
      </c>
      <c r="H20" s="130">
        <f t="shared" si="1"/>
        <v>2137</v>
      </c>
      <c r="I20" s="130">
        <f t="shared" si="1"/>
        <v>8110</v>
      </c>
      <c r="J20" s="130">
        <f t="shared" si="1"/>
        <v>8212</v>
      </c>
      <c r="K20" s="130">
        <f t="shared" si="1"/>
        <v>3536</v>
      </c>
      <c r="L20" s="130">
        <f>SUM(L26:L41)</f>
        <v>2891</v>
      </c>
      <c r="M20" s="130">
        <f t="shared" si="1"/>
        <v>1638</v>
      </c>
      <c r="N20" s="130">
        <f aca="true" t="shared" si="2" ref="N20:W20">SUM(N26:N41)</f>
        <v>24377</v>
      </c>
      <c r="O20" s="130">
        <f t="shared" si="2"/>
        <v>8431</v>
      </c>
      <c r="P20" s="130">
        <f t="shared" si="2"/>
        <v>2115</v>
      </c>
      <c r="Q20" s="130">
        <f t="shared" si="2"/>
        <v>6039</v>
      </c>
      <c r="R20" s="130">
        <f t="shared" si="2"/>
        <v>1817</v>
      </c>
      <c r="S20" s="130">
        <f t="shared" si="2"/>
        <v>619</v>
      </c>
      <c r="T20" s="130">
        <f t="shared" si="2"/>
        <v>521</v>
      </c>
      <c r="U20" s="130">
        <f t="shared" si="2"/>
        <v>576</v>
      </c>
      <c r="V20" s="130">
        <f t="shared" si="2"/>
        <v>1980</v>
      </c>
      <c r="W20" s="130">
        <f t="shared" si="2"/>
        <v>799</v>
      </c>
      <c r="X20" s="118" t="s">
        <v>535</v>
      </c>
      <c r="Y20" s="119"/>
      <c r="Z20" s="119"/>
      <c r="AA20" s="119"/>
      <c r="AB20" s="119"/>
      <c r="AC20" s="119"/>
      <c r="AD20" s="119"/>
      <c r="AE20" s="119"/>
      <c r="AF20" s="119"/>
      <c r="AG20" s="119"/>
    </row>
    <row r="21" spans="1:33" ht="11.25">
      <c r="A21" s="111"/>
      <c r="B21" s="112"/>
      <c r="C21" s="108"/>
      <c r="D21" s="108"/>
      <c r="E21" s="108"/>
      <c r="F21" s="108"/>
      <c r="G21" s="108"/>
      <c r="H21" s="108"/>
      <c r="I21" s="108"/>
      <c r="J21" s="108"/>
      <c r="K21" s="108"/>
      <c r="L21" s="108"/>
      <c r="M21" s="108"/>
      <c r="N21" s="108"/>
      <c r="O21" s="108"/>
      <c r="P21" s="108"/>
      <c r="Q21" s="108"/>
      <c r="R21" s="108"/>
      <c r="S21" s="108"/>
      <c r="T21" s="108"/>
      <c r="U21" s="108"/>
      <c r="V21" s="108"/>
      <c r="W21" s="108"/>
      <c r="X21" s="113"/>
      <c r="Y21" s="110"/>
      <c r="Z21" s="110"/>
      <c r="AA21" s="110"/>
      <c r="AB21" s="110"/>
      <c r="AC21" s="110"/>
      <c r="AD21" s="110"/>
      <c r="AE21" s="110"/>
      <c r="AF21" s="110"/>
      <c r="AG21" s="110"/>
    </row>
    <row r="22" spans="1:33" ht="11.25">
      <c r="A22" s="111"/>
      <c r="B22" s="112"/>
      <c r="C22" s="108"/>
      <c r="D22" s="108"/>
      <c r="E22" s="108"/>
      <c r="F22" s="108"/>
      <c r="G22" s="108"/>
      <c r="H22" s="108"/>
      <c r="I22" s="108"/>
      <c r="J22" s="108"/>
      <c r="K22" s="108"/>
      <c r="L22" s="108"/>
      <c r="M22" s="108"/>
      <c r="N22" s="108"/>
      <c r="O22" s="108"/>
      <c r="P22" s="108"/>
      <c r="Q22" s="108"/>
      <c r="R22" s="108"/>
      <c r="S22" s="108"/>
      <c r="T22" s="108"/>
      <c r="U22" s="108"/>
      <c r="V22" s="108"/>
      <c r="W22" s="108"/>
      <c r="X22" s="113"/>
      <c r="Y22" s="110"/>
      <c r="Z22" s="110"/>
      <c r="AA22" s="110"/>
      <c r="AB22" s="110"/>
      <c r="AC22" s="110"/>
      <c r="AD22" s="110"/>
      <c r="AE22" s="110"/>
      <c r="AF22" s="110"/>
      <c r="AG22" s="110"/>
    </row>
    <row r="23" spans="1:33" s="101" customFormat="1" ht="11.25">
      <c r="A23" s="489" t="s">
        <v>534</v>
      </c>
      <c r="B23" s="490"/>
      <c r="C23" s="130">
        <f>SUM(C44:C83)</f>
        <v>6267</v>
      </c>
      <c r="D23" s="130">
        <f>SUM(D44:D83)</f>
        <v>3232</v>
      </c>
      <c r="E23" s="130">
        <f>SUM(E44:E83)</f>
        <v>3035</v>
      </c>
      <c r="F23" s="130">
        <f>SUM(F44:F84)</f>
        <v>2309</v>
      </c>
      <c r="G23" s="130">
        <f>SUM(G44:G84)</f>
        <v>281</v>
      </c>
      <c r="H23" s="130">
        <f aca="true" t="shared" si="3" ref="H23:M23">SUM(H44:H84)</f>
        <v>203</v>
      </c>
      <c r="I23" s="130">
        <f t="shared" si="3"/>
        <v>731</v>
      </c>
      <c r="J23" s="130">
        <f t="shared" si="3"/>
        <v>593</v>
      </c>
      <c r="K23" s="130">
        <f t="shared" si="3"/>
        <v>188</v>
      </c>
      <c r="L23" s="130">
        <f t="shared" si="3"/>
        <v>166</v>
      </c>
      <c r="M23" s="130">
        <f t="shared" si="3"/>
        <v>147</v>
      </c>
      <c r="N23" s="130">
        <f>SUM(N44:N83)</f>
        <v>3958</v>
      </c>
      <c r="O23" s="130">
        <f>SUM(O44:O83)</f>
        <v>1141</v>
      </c>
      <c r="P23" s="130">
        <f aca="true" t="shared" si="4" ref="P23:W23">SUM(P44:P83)</f>
        <v>332</v>
      </c>
      <c r="Q23" s="130">
        <f t="shared" si="4"/>
        <v>944</v>
      </c>
      <c r="R23" s="130">
        <f t="shared" si="4"/>
        <v>606</v>
      </c>
      <c r="S23" s="130">
        <f t="shared" si="4"/>
        <v>51</v>
      </c>
      <c r="T23" s="130">
        <f t="shared" si="4"/>
        <v>25</v>
      </c>
      <c r="U23" s="130">
        <f t="shared" si="4"/>
        <v>76</v>
      </c>
      <c r="V23" s="130">
        <f t="shared" si="4"/>
        <v>597</v>
      </c>
      <c r="W23" s="130">
        <f t="shared" si="4"/>
        <v>179</v>
      </c>
      <c r="X23" s="118" t="s">
        <v>536</v>
      </c>
      <c r="Y23" s="116"/>
      <c r="Z23" s="116"/>
      <c r="AA23" s="116"/>
      <c r="AB23" s="116"/>
      <c r="AC23" s="116"/>
      <c r="AD23" s="116"/>
      <c r="AE23" s="116"/>
      <c r="AF23" s="116"/>
      <c r="AG23" s="116"/>
    </row>
    <row r="24" spans="1:33" ht="11.25">
      <c r="A24" s="111"/>
      <c r="B24" s="112"/>
      <c r="C24" s="108"/>
      <c r="D24" s="108"/>
      <c r="E24" s="108"/>
      <c r="F24" s="108"/>
      <c r="G24" s="108"/>
      <c r="H24" s="108"/>
      <c r="I24" s="108"/>
      <c r="J24" s="108"/>
      <c r="K24" s="108"/>
      <c r="L24" s="108"/>
      <c r="M24" s="108"/>
      <c r="N24" s="108"/>
      <c r="O24" s="108"/>
      <c r="P24" s="108"/>
      <c r="Q24" s="108"/>
      <c r="R24" s="108"/>
      <c r="S24" s="108"/>
      <c r="T24" s="108"/>
      <c r="U24" s="108"/>
      <c r="V24" s="108"/>
      <c r="W24" s="108"/>
      <c r="X24" s="113"/>
      <c r="Y24" s="110"/>
      <c r="Z24" s="110"/>
      <c r="AA24" s="110"/>
      <c r="AB24" s="110"/>
      <c r="AC24" s="110"/>
      <c r="AD24" s="110"/>
      <c r="AE24" s="110"/>
      <c r="AF24" s="110"/>
      <c r="AG24" s="110"/>
    </row>
    <row r="25" spans="1:33" ht="11.25">
      <c r="A25" s="111"/>
      <c r="B25" s="112"/>
      <c r="C25" s="108"/>
      <c r="D25" s="108"/>
      <c r="E25" s="108"/>
      <c r="F25" s="108"/>
      <c r="G25" s="108"/>
      <c r="H25" s="108"/>
      <c r="I25" s="108"/>
      <c r="J25" s="108"/>
      <c r="K25" s="108"/>
      <c r="L25" s="108"/>
      <c r="M25" s="108"/>
      <c r="N25" s="108"/>
      <c r="O25" s="108"/>
      <c r="P25" s="108"/>
      <c r="Q25" s="108"/>
      <c r="R25" s="108"/>
      <c r="S25" s="108"/>
      <c r="T25" s="108"/>
      <c r="U25" s="108"/>
      <c r="V25" s="108"/>
      <c r="W25" s="108"/>
      <c r="X25" s="113"/>
      <c r="Y25" s="110"/>
      <c r="Z25" s="110"/>
      <c r="AA25" s="110"/>
      <c r="AB25" s="110"/>
      <c r="AC25" s="110"/>
      <c r="AD25" s="110"/>
      <c r="AE25" s="110"/>
      <c r="AF25" s="110"/>
      <c r="AG25" s="110"/>
    </row>
    <row r="26" spans="1:33" ht="11.25">
      <c r="A26" s="111">
        <v>1</v>
      </c>
      <c r="B26" s="121" t="s">
        <v>12</v>
      </c>
      <c r="C26" s="108">
        <f aca="true" t="shared" si="5" ref="C26:C60">D26+E26</f>
        <v>24728</v>
      </c>
      <c r="D26" s="108">
        <v>13288</v>
      </c>
      <c r="E26" s="108">
        <v>11440</v>
      </c>
      <c r="F26" s="108">
        <f>G26+H26+I26+J26+K26+L26+M26</f>
        <v>15980</v>
      </c>
      <c r="G26" s="108">
        <v>2637</v>
      </c>
      <c r="H26" s="108">
        <v>1042</v>
      </c>
      <c r="I26" s="108">
        <v>3853</v>
      </c>
      <c r="J26" s="108">
        <v>4194</v>
      </c>
      <c r="K26" s="108">
        <v>2013</v>
      </c>
      <c r="L26" s="108">
        <v>1463</v>
      </c>
      <c r="M26" s="108">
        <v>778</v>
      </c>
      <c r="N26" s="108">
        <v>8748</v>
      </c>
      <c r="O26" s="108">
        <v>1459</v>
      </c>
      <c r="P26" s="108">
        <v>1340</v>
      </c>
      <c r="Q26" s="108">
        <v>3544</v>
      </c>
      <c r="R26" s="108">
        <v>436</v>
      </c>
      <c r="S26" s="108">
        <v>196</v>
      </c>
      <c r="T26" s="108">
        <v>213</v>
      </c>
      <c r="U26" s="108">
        <v>255</v>
      </c>
      <c r="V26" s="108">
        <v>856</v>
      </c>
      <c r="W26" s="108">
        <v>218</v>
      </c>
      <c r="X26" s="113" t="s">
        <v>224</v>
      </c>
      <c r="Y26" s="110"/>
      <c r="Z26" s="110"/>
      <c r="AA26" s="110"/>
      <c r="AB26" s="110"/>
      <c r="AC26" s="110"/>
      <c r="AD26" s="110"/>
      <c r="AE26" s="110"/>
      <c r="AF26" s="110"/>
      <c r="AG26" s="110"/>
    </row>
    <row r="27" spans="1:33" ht="11.25">
      <c r="A27" s="111">
        <v>2</v>
      </c>
      <c r="B27" s="121" t="s">
        <v>13</v>
      </c>
      <c r="C27" s="108">
        <f t="shared" si="5"/>
        <v>13922</v>
      </c>
      <c r="D27" s="108">
        <v>7329</v>
      </c>
      <c r="E27" s="108">
        <v>6593</v>
      </c>
      <c r="F27" s="108">
        <f>G27+H27+I27+J27+K27+L27+M27</f>
        <v>7876</v>
      </c>
      <c r="G27" s="108">
        <v>1209</v>
      </c>
      <c r="H27" s="108">
        <v>609</v>
      </c>
      <c r="I27" s="108">
        <v>1888</v>
      </c>
      <c r="J27" s="108">
        <v>1966</v>
      </c>
      <c r="K27" s="108">
        <v>915</v>
      </c>
      <c r="L27" s="108">
        <v>844</v>
      </c>
      <c r="M27" s="108">
        <v>445</v>
      </c>
      <c r="N27" s="108">
        <v>6046</v>
      </c>
      <c r="O27" s="108">
        <v>3212</v>
      </c>
      <c r="P27" s="108">
        <v>129</v>
      </c>
      <c r="Q27" s="108">
        <v>631</v>
      </c>
      <c r="R27" s="108">
        <v>832</v>
      </c>
      <c r="S27" s="108">
        <v>151</v>
      </c>
      <c r="T27" s="108">
        <v>116</v>
      </c>
      <c r="U27" s="108">
        <v>52</v>
      </c>
      <c r="V27" s="108">
        <v>307</v>
      </c>
      <c r="W27" s="108">
        <v>45</v>
      </c>
      <c r="X27" s="113" t="s">
        <v>176</v>
      </c>
      <c r="Y27" s="110"/>
      <c r="Z27" s="110"/>
      <c r="AA27" s="110"/>
      <c r="AB27" s="110"/>
      <c r="AC27" s="110"/>
      <c r="AD27" s="110"/>
      <c r="AE27" s="110"/>
      <c r="AF27" s="110"/>
      <c r="AG27" s="110"/>
    </row>
    <row r="28" spans="1:33" ht="11.25">
      <c r="A28" s="111">
        <v>3</v>
      </c>
      <c r="B28" s="121" t="s">
        <v>14</v>
      </c>
      <c r="C28" s="108">
        <f t="shared" si="5"/>
        <v>3489</v>
      </c>
      <c r="D28" s="108">
        <v>1781</v>
      </c>
      <c r="E28" s="108">
        <v>1708</v>
      </c>
      <c r="F28" s="108">
        <f>G28+H28+I28+J28+K28+L28+M28</f>
        <v>1668</v>
      </c>
      <c r="G28" s="108">
        <v>235</v>
      </c>
      <c r="H28" s="108">
        <v>104</v>
      </c>
      <c r="I28" s="108">
        <v>604</v>
      </c>
      <c r="J28" s="108">
        <v>408</v>
      </c>
      <c r="K28" s="108">
        <v>111</v>
      </c>
      <c r="L28" s="108">
        <v>133</v>
      </c>
      <c r="M28" s="108">
        <v>73</v>
      </c>
      <c r="N28" s="108">
        <v>1821</v>
      </c>
      <c r="O28" s="108">
        <v>512</v>
      </c>
      <c r="P28" s="108">
        <v>67</v>
      </c>
      <c r="Q28" s="108">
        <v>210</v>
      </c>
      <c r="R28" s="108">
        <v>51</v>
      </c>
      <c r="S28" s="108">
        <v>24</v>
      </c>
      <c r="T28" s="108">
        <v>30</v>
      </c>
      <c r="U28" s="108">
        <v>130</v>
      </c>
      <c r="V28" s="108">
        <v>320</v>
      </c>
      <c r="W28" s="108">
        <v>355</v>
      </c>
      <c r="X28" s="113" t="s">
        <v>177</v>
      </c>
      <c r="Y28" s="110"/>
      <c r="Z28" s="110"/>
      <c r="AA28" s="110"/>
      <c r="AB28" s="110"/>
      <c r="AC28" s="110"/>
      <c r="AD28" s="110"/>
      <c r="AE28" s="110"/>
      <c r="AF28" s="110"/>
      <c r="AG28" s="110"/>
    </row>
    <row r="29" spans="1:33" ht="11.25">
      <c r="A29" s="111">
        <v>4</v>
      </c>
      <c r="B29" s="121" t="s">
        <v>15</v>
      </c>
      <c r="C29" s="108">
        <f t="shared" si="5"/>
        <v>1576</v>
      </c>
      <c r="D29" s="108">
        <v>859</v>
      </c>
      <c r="E29" s="108">
        <v>717</v>
      </c>
      <c r="F29" s="108">
        <f>G29+H29+I29+J29+K29+L29+M29</f>
        <v>714</v>
      </c>
      <c r="G29" s="108">
        <v>124</v>
      </c>
      <c r="H29" s="108">
        <v>38</v>
      </c>
      <c r="I29" s="108">
        <v>159</v>
      </c>
      <c r="J29" s="108">
        <v>110</v>
      </c>
      <c r="K29" s="108">
        <v>143</v>
      </c>
      <c r="L29" s="108">
        <v>86</v>
      </c>
      <c r="M29" s="108">
        <v>54</v>
      </c>
      <c r="N29" s="108">
        <v>862</v>
      </c>
      <c r="O29" s="108">
        <v>489</v>
      </c>
      <c r="P29" s="108">
        <v>33</v>
      </c>
      <c r="Q29" s="108">
        <v>251</v>
      </c>
      <c r="R29" s="108">
        <v>27</v>
      </c>
      <c r="S29" s="108">
        <v>11</v>
      </c>
      <c r="T29" s="108">
        <v>7</v>
      </c>
      <c r="U29" s="108">
        <v>8</v>
      </c>
      <c r="V29" s="108">
        <v>25</v>
      </c>
      <c r="W29" s="108">
        <v>11</v>
      </c>
      <c r="X29" s="113" t="s">
        <v>148</v>
      </c>
      <c r="Y29" s="110"/>
      <c r="Z29" s="110"/>
      <c r="AA29" s="110"/>
      <c r="AB29" s="110"/>
      <c r="AC29" s="110"/>
      <c r="AD29" s="110"/>
      <c r="AE29" s="110"/>
      <c r="AF29" s="110"/>
      <c r="AG29" s="110"/>
    </row>
    <row r="30" spans="1:33" ht="11.25">
      <c r="A30" s="111">
        <v>5</v>
      </c>
      <c r="B30" s="121" t="s">
        <v>16</v>
      </c>
      <c r="C30" s="108">
        <f t="shared" si="5"/>
        <v>1398</v>
      </c>
      <c r="D30" s="108">
        <v>684</v>
      </c>
      <c r="E30" s="108">
        <v>714</v>
      </c>
      <c r="F30" s="108">
        <f>G30+H30+I30+J30+K30+L30+M30</f>
        <v>884</v>
      </c>
      <c r="G30" s="108">
        <v>75</v>
      </c>
      <c r="H30" s="108">
        <v>41</v>
      </c>
      <c r="I30" s="108">
        <v>172</v>
      </c>
      <c r="J30" s="108">
        <v>443</v>
      </c>
      <c r="K30" s="108">
        <v>64</v>
      </c>
      <c r="L30" s="108">
        <v>66</v>
      </c>
      <c r="M30" s="108">
        <v>23</v>
      </c>
      <c r="N30" s="108">
        <v>514</v>
      </c>
      <c r="O30" s="108">
        <v>140</v>
      </c>
      <c r="P30" s="108">
        <v>5</v>
      </c>
      <c r="Q30" s="108">
        <v>149</v>
      </c>
      <c r="R30" s="108">
        <v>191</v>
      </c>
      <c r="S30" s="108">
        <v>6</v>
      </c>
      <c r="T30" s="108">
        <v>9</v>
      </c>
      <c r="U30" s="108">
        <v>1</v>
      </c>
      <c r="V30" s="108">
        <v>12</v>
      </c>
      <c r="W30" s="108">
        <v>1</v>
      </c>
      <c r="X30" s="113" t="s">
        <v>149</v>
      </c>
      <c r="Y30" s="110"/>
      <c r="Z30" s="110"/>
      <c r="AA30" s="110"/>
      <c r="AB30" s="110"/>
      <c r="AC30" s="110"/>
      <c r="AD30" s="110"/>
      <c r="AE30" s="110"/>
      <c r="AF30" s="110"/>
      <c r="AG30" s="110"/>
    </row>
    <row r="31" spans="1:33" ht="11.25">
      <c r="A31" s="111"/>
      <c r="B31" s="122"/>
      <c r="C31" s="108"/>
      <c r="D31" s="108"/>
      <c r="E31" s="108"/>
      <c r="F31" s="108"/>
      <c r="G31" s="108"/>
      <c r="H31" s="108"/>
      <c r="I31" s="108"/>
      <c r="J31" s="108"/>
      <c r="K31" s="108"/>
      <c r="L31" s="108"/>
      <c r="M31" s="108"/>
      <c r="N31" s="108"/>
      <c r="O31" s="108"/>
      <c r="P31" s="108"/>
      <c r="Q31" s="108"/>
      <c r="R31" s="108"/>
      <c r="S31" s="108"/>
      <c r="T31" s="108"/>
      <c r="U31" s="108"/>
      <c r="V31" s="108"/>
      <c r="W31" s="108"/>
      <c r="X31" s="123"/>
      <c r="Y31" s="110"/>
      <c r="Z31" s="110"/>
      <c r="AA31" s="110"/>
      <c r="AB31" s="110"/>
      <c r="AC31" s="110"/>
      <c r="AD31" s="110"/>
      <c r="AE31" s="110"/>
      <c r="AF31" s="110"/>
      <c r="AG31" s="110"/>
    </row>
    <row r="32" spans="1:33" ht="11.25">
      <c r="A32" s="111">
        <v>6</v>
      </c>
      <c r="B32" s="121" t="s">
        <v>17</v>
      </c>
      <c r="C32" s="108">
        <f t="shared" si="5"/>
        <v>1033</v>
      </c>
      <c r="D32" s="108">
        <v>506</v>
      </c>
      <c r="E32" s="108">
        <v>527</v>
      </c>
      <c r="F32" s="108">
        <f>G32+H32+I32+J32+K32+L32+M32</f>
        <v>619</v>
      </c>
      <c r="G32" s="108">
        <v>74</v>
      </c>
      <c r="H32" s="108">
        <v>15</v>
      </c>
      <c r="I32" s="108">
        <v>106</v>
      </c>
      <c r="J32" s="108">
        <v>338</v>
      </c>
      <c r="K32" s="108">
        <v>27</v>
      </c>
      <c r="L32" s="108">
        <v>30</v>
      </c>
      <c r="M32" s="108">
        <v>29</v>
      </c>
      <c r="N32" s="124">
        <v>414</v>
      </c>
      <c r="O32" s="108">
        <v>98</v>
      </c>
      <c r="P32" s="108">
        <v>8</v>
      </c>
      <c r="Q32" s="108">
        <v>102</v>
      </c>
      <c r="R32" s="108">
        <v>128</v>
      </c>
      <c r="S32" s="108">
        <v>17</v>
      </c>
      <c r="T32" s="108">
        <v>2</v>
      </c>
      <c r="U32" s="108">
        <v>9</v>
      </c>
      <c r="V32" s="108">
        <v>6</v>
      </c>
      <c r="W32" s="108">
        <v>3</v>
      </c>
      <c r="X32" s="113" t="s">
        <v>180</v>
      </c>
      <c r="Y32" s="110"/>
      <c r="Z32" s="110"/>
      <c r="AA32" s="110"/>
      <c r="AB32" s="110"/>
      <c r="AC32" s="110"/>
      <c r="AD32" s="110"/>
      <c r="AE32" s="110"/>
      <c r="AF32" s="110"/>
      <c r="AG32" s="110"/>
    </row>
    <row r="33" spans="1:33" ht="11.25">
      <c r="A33" s="111">
        <v>7</v>
      </c>
      <c r="B33" s="121" t="s">
        <v>18</v>
      </c>
      <c r="C33" s="108">
        <f t="shared" si="5"/>
        <v>2222</v>
      </c>
      <c r="D33" s="108">
        <v>1142</v>
      </c>
      <c r="E33" s="108">
        <v>1080</v>
      </c>
      <c r="F33" s="108">
        <f>G33+H33+I33+J33+K33+L33+M33</f>
        <v>769</v>
      </c>
      <c r="G33" s="108">
        <v>151</v>
      </c>
      <c r="H33" s="108">
        <v>78</v>
      </c>
      <c r="I33" s="108">
        <v>196</v>
      </c>
      <c r="J33" s="108">
        <v>154</v>
      </c>
      <c r="K33" s="108">
        <v>69</v>
      </c>
      <c r="L33" s="108">
        <v>65</v>
      </c>
      <c r="M33" s="108">
        <v>56</v>
      </c>
      <c r="N33" s="124">
        <v>1453</v>
      </c>
      <c r="O33" s="108">
        <v>480</v>
      </c>
      <c r="P33" s="108">
        <v>30</v>
      </c>
      <c r="Q33" s="108">
        <v>546</v>
      </c>
      <c r="R33" s="108">
        <v>67</v>
      </c>
      <c r="S33" s="108">
        <v>151</v>
      </c>
      <c r="T33" s="108">
        <v>44</v>
      </c>
      <c r="U33" s="108">
        <v>19</v>
      </c>
      <c r="V33" s="108">
        <v>27</v>
      </c>
      <c r="W33" s="108">
        <v>13</v>
      </c>
      <c r="X33" s="113" t="s">
        <v>88</v>
      </c>
      <c r="Y33" s="110"/>
      <c r="Z33" s="110"/>
      <c r="AA33" s="110"/>
      <c r="AB33" s="110"/>
      <c r="AC33" s="110"/>
      <c r="AD33" s="110"/>
      <c r="AE33" s="110"/>
      <c r="AF33" s="110"/>
      <c r="AG33" s="110"/>
    </row>
    <row r="34" spans="1:33" ht="11.25">
      <c r="A34" s="111">
        <v>8</v>
      </c>
      <c r="B34" s="121" t="s">
        <v>19</v>
      </c>
      <c r="C34" s="108">
        <f t="shared" si="5"/>
        <v>979</v>
      </c>
      <c r="D34" s="108">
        <v>536</v>
      </c>
      <c r="E34" s="108">
        <v>443</v>
      </c>
      <c r="F34" s="108">
        <f>G34+H34+I34+J34+K34+L34+M34</f>
        <v>465</v>
      </c>
      <c r="G34" s="108">
        <v>43</v>
      </c>
      <c r="H34" s="108">
        <v>22</v>
      </c>
      <c r="I34" s="108">
        <v>118</v>
      </c>
      <c r="J34" s="108">
        <v>136</v>
      </c>
      <c r="K34" s="108">
        <v>57</v>
      </c>
      <c r="L34" s="108">
        <v>67</v>
      </c>
      <c r="M34" s="108">
        <v>22</v>
      </c>
      <c r="N34" s="124">
        <v>514</v>
      </c>
      <c r="O34" s="108">
        <v>176</v>
      </c>
      <c r="P34" s="108">
        <v>12</v>
      </c>
      <c r="Q34" s="108">
        <v>189</v>
      </c>
      <c r="R34" s="108">
        <v>25</v>
      </c>
      <c r="S34" s="108">
        <v>0</v>
      </c>
      <c r="T34" s="108">
        <v>53</v>
      </c>
      <c r="U34" s="108">
        <v>29</v>
      </c>
      <c r="V34" s="108">
        <v>25</v>
      </c>
      <c r="W34" s="108">
        <v>5</v>
      </c>
      <c r="X34" s="113" t="s">
        <v>150</v>
      </c>
      <c r="Y34" s="110"/>
      <c r="Z34" s="110"/>
      <c r="AA34" s="110"/>
      <c r="AB34" s="110"/>
      <c r="AC34" s="110"/>
      <c r="AD34" s="110"/>
      <c r="AE34" s="110"/>
      <c r="AF34" s="110"/>
      <c r="AG34" s="110"/>
    </row>
    <row r="35" spans="1:33" ht="11.25">
      <c r="A35" s="111">
        <v>9</v>
      </c>
      <c r="B35" s="121" t="s">
        <v>20</v>
      </c>
      <c r="C35" s="108">
        <f t="shared" si="5"/>
        <v>802</v>
      </c>
      <c r="D35" s="108">
        <v>400</v>
      </c>
      <c r="E35" s="108">
        <v>402</v>
      </c>
      <c r="F35" s="108">
        <f>G35+H35+I35+J35+K35+L35+M35</f>
        <v>377</v>
      </c>
      <c r="G35" s="108">
        <v>60</v>
      </c>
      <c r="H35" s="108">
        <v>11</v>
      </c>
      <c r="I35" s="108">
        <v>104</v>
      </c>
      <c r="J35" s="108">
        <v>131</v>
      </c>
      <c r="K35" s="108">
        <v>19</v>
      </c>
      <c r="L35" s="108">
        <v>33</v>
      </c>
      <c r="M35" s="108">
        <v>19</v>
      </c>
      <c r="N35" s="124">
        <v>425</v>
      </c>
      <c r="O35" s="108">
        <v>137</v>
      </c>
      <c r="P35" s="108">
        <v>11</v>
      </c>
      <c r="Q35" s="108">
        <v>106</v>
      </c>
      <c r="R35" s="108">
        <v>19</v>
      </c>
      <c r="S35" s="108">
        <v>39</v>
      </c>
      <c r="T35" s="108">
        <v>0</v>
      </c>
      <c r="U35" s="108">
        <v>27</v>
      </c>
      <c r="V35" s="108">
        <v>26</v>
      </c>
      <c r="W35" s="108">
        <v>5</v>
      </c>
      <c r="X35" s="113" t="s">
        <v>151</v>
      </c>
      <c r="Y35" s="110"/>
      <c r="Z35" s="110"/>
      <c r="AA35" s="110"/>
      <c r="AB35" s="110"/>
      <c r="AC35" s="110"/>
      <c r="AD35" s="110"/>
      <c r="AE35" s="110"/>
      <c r="AF35" s="110"/>
      <c r="AG35" s="110"/>
    </row>
    <row r="36" spans="1:33" ht="11.25">
      <c r="A36" s="111">
        <v>10</v>
      </c>
      <c r="B36" s="121" t="s">
        <v>21</v>
      </c>
      <c r="C36" s="108">
        <f t="shared" si="5"/>
        <v>950</v>
      </c>
      <c r="D36" s="108">
        <v>482</v>
      </c>
      <c r="E36" s="108">
        <v>468</v>
      </c>
      <c r="F36" s="108">
        <f>G36+H36+I36+J36+K36+L36+M36</f>
        <v>402</v>
      </c>
      <c r="G36" s="108">
        <v>79</v>
      </c>
      <c r="H36" s="108">
        <v>29</v>
      </c>
      <c r="I36" s="108">
        <v>166</v>
      </c>
      <c r="J36" s="108">
        <v>60</v>
      </c>
      <c r="K36" s="108">
        <v>12</v>
      </c>
      <c r="L36" s="108">
        <v>26</v>
      </c>
      <c r="M36" s="108">
        <v>30</v>
      </c>
      <c r="N36" s="124">
        <v>548</v>
      </c>
      <c r="O36" s="108">
        <v>320</v>
      </c>
      <c r="P36" s="108">
        <v>81</v>
      </c>
      <c r="Q36" s="108">
        <v>53</v>
      </c>
      <c r="R36" s="108">
        <v>4</v>
      </c>
      <c r="S36" s="108">
        <v>1</v>
      </c>
      <c r="T36" s="108">
        <v>4</v>
      </c>
      <c r="U36" s="108">
        <v>4</v>
      </c>
      <c r="V36" s="108">
        <v>18</v>
      </c>
      <c r="W36" s="108">
        <v>8</v>
      </c>
      <c r="X36" s="113" t="s">
        <v>152</v>
      </c>
      <c r="Y36" s="110"/>
      <c r="Z36" s="110"/>
      <c r="AA36" s="110"/>
      <c r="AB36" s="110"/>
      <c r="AC36" s="110"/>
      <c r="AD36" s="110"/>
      <c r="AE36" s="110"/>
      <c r="AF36" s="110"/>
      <c r="AG36" s="110"/>
    </row>
    <row r="37" spans="1:33" ht="11.25">
      <c r="A37" s="111"/>
      <c r="B37" s="112"/>
      <c r="C37" s="108"/>
      <c r="D37" s="108"/>
      <c r="E37" s="108"/>
      <c r="F37" s="108"/>
      <c r="G37" s="108"/>
      <c r="H37" s="108"/>
      <c r="I37" s="108"/>
      <c r="J37" s="108"/>
      <c r="K37" s="108"/>
      <c r="L37" s="108"/>
      <c r="M37" s="108"/>
      <c r="N37" s="108"/>
      <c r="O37" s="108"/>
      <c r="P37" s="108"/>
      <c r="Q37" s="108"/>
      <c r="R37" s="108"/>
      <c r="S37" s="108"/>
      <c r="T37" s="108"/>
      <c r="U37" s="108"/>
      <c r="V37" s="108"/>
      <c r="W37" s="108"/>
      <c r="X37" s="113"/>
      <c r="Y37" s="110"/>
      <c r="Z37" s="110"/>
      <c r="AA37" s="110"/>
      <c r="AB37" s="110"/>
      <c r="AC37" s="110"/>
      <c r="AD37" s="110"/>
      <c r="AE37" s="110"/>
      <c r="AF37" s="110"/>
      <c r="AG37" s="110"/>
    </row>
    <row r="38" spans="1:33" ht="11.25">
      <c r="A38" s="111">
        <v>11</v>
      </c>
      <c r="B38" s="121" t="s">
        <v>211</v>
      </c>
      <c r="C38" s="108">
        <f t="shared" si="5"/>
        <v>1121</v>
      </c>
      <c r="D38" s="108">
        <v>581</v>
      </c>
      <c r="E38" s="108">
        <v>540</v>
      </c>
      <c r="F38" s="108">
        <f>G38+H38+I38+J38+K38+L38+M38</f>
        <v>392</v>
      </c>
      <c r="G38" s="108">
        <v>63</v>
      </c>
      <c r="H38" s="108">
        <v>27</v>
      </c>
      <c r="I38" s="108">
        <v>140</v>
      </c>
      <c r="J38" s="108">
        <v>70</v>
      </c>
      <c r="K38" s="108">
        <v>36</v>
      </c>
      <c r="L38" s="108">
        <v>16</v>
      </c>
      <c r="M38" s="108">
        <v>40</v>
      </c>
      <c r="N38" s="124">
        <v>729</v>
      </c>
      <c r="O38" s="108">
        <v>437</v>
      </c>
      <c r="P38" s="108">
        <v>181</v>
      </c>
      <c r="Q38" s="108">
        <v>79</v>
      </c>
      <c r="R38" s="108">
        <v>7</v>
      </c>
      <c r="S38" s="108">
        <v>2</v>
      </c>
      <c r="T38" s="108">
        <v>3</v>
      </c>
      <c r="U38" s="108">
        <v>4</v>
      </c>
      <c r="V38" s="108">
        <v>12</v>
      </c>
      <c r="W38" s="108">
        <v>1</v>
      </c>
      <c r="X38" s="113" t="s">
        <v>184</v>
      </c>
      <c r="Y38" s="110"/>
      <c r="Z38" s="110"/>
      <c r="AA38" s="110"/>
      <c r="AB38" s="110"/>
      <c r="AC38" s="110"/>
      <c r="AD38" s="110"/>
      <c r="AE38" s="110"/>
      <c r="AF38" s="110"/>
      <c r="AG38" s="110"/>
    </row>
    <row r="39" spans="1:33" ht="11.25">
      <c r="A39" s="111">
        <v>12</v>
      </c>
      <c r="B39" s="121" t="s">
        <v>313</v>
      </c>
      <c r="C39" s="108">
        <f t="shared" si="5"/>
        <v>1477</v>
      </c>
      <c r="D39" s="108">
        <v>719</v>
      </c>
      <c r="E39" s="108">
        <v>758</v>
      </c>
      <c r="F39" s="108">
        <f>G39+H39+I39+J39+K39+L39+M39</f>
        <v>394</v>
      </c>
      <c r="G39" s="108">
        <v>40</v>
      </c>
      <c r="H39" s="108">
        <v>43</v>
      </c>
      <c r="I39" s="108">
        <v>189</v>
      </c>
      <c r="J39" s="108">
        <v>43</v>
      </c>
      <c r="K39" s="108">
        <v>29</v>
      </c>
      <c r="L39" s="108">
        <v>22</v>
      </c>
      <c r="M39" s="108">
        <v>28</v>
      </c>
      <c r="N39" s="124">
        <v>1083</v>
      </c>
      <c r="O39" s="108">
        <v>650</v>
      </c>
      <c r="P39" s="108">
        <v>175</v>
      </c>
      <c r="Q39" s="108">
        <v>72</v>
      </c>
      <c r="R39" s="108">
        <v>12</v>
      </c>
      <c r="S39" s="108">
        <v>0</v>
      </c>
      <c r="T39" s="108">
        <v>3</v>
      </c>
      <c r="U39" s="108">
        <v>8</v>
      </c>
      <c r="V39" s="108">
        <v>49</v>
      </c>
      <c r="W39" s="108">
        <v>30</v>
      </c>
      <c r="X39" s="113" t="s">
        <v>94</v>
      </c>
      <c r="Y39" s="110"/>
      <c r="Z39" s="110"/>
      <c r="AA39" s="110"/>
      <c r="AB39" s="110"/>
      <c r="AC39" s="110"/>
      <c r="AD39" s="110"/>
      <c r="AE39" s="110"/>
      <c r="AF39" s="110"/>
      <c r="AG39" s="110"/>
    </row>
    <row r="40" spans="1:33" ht="11.25">
      <c r="A40" s="111">
        <v>13</v>
      </c>
      <c r="B40" s="121" t="s">
        <v>314</v>
      </c>
      <c r="C40" s="108">
        <f t="shared" si="5"/>
        <v>1213</v>
      </c>
      <c r="D40" s="108">
        <v>606</v>
      </c>
      <c r="E40" s="108">
        <v>607</v>
      </c>
      <c r="F40" s="108">
        <f>G40+H40+I40+J40+K40+L40+M40</f>
        <v>485</v>
      </c>
      <c r="G40" s="108">
        <v>67</v>
      </c>
      <c r="H40" s="108">
        <v>43</v>
      </c>
      <c r="I40" s="108">
        <v>183</v>
      </c>
      <c r="J40" s="108">
        <v>111</v>
      </c>
      <c r="K40" s="108">
        <v>30</v>
      </c>
      <c r="L40" s="108">
        <v>33</v>
      </c>
      <c r="M40" s="108">
        <v>18</v>
      </c>
      <c r="N40" s="124">
        <v>728</v>
      </c>
      <c r="O40" s="108">
        <v>208</v>
      </c>
      <c r="P40" s="108">
        <v>12</v>
      </c>
      <c r="Q40" s="108">
        <v>75</v>
      </c>
      <c r="R40" s="108">
        <v>10</v>
      </c>
      <c r="S40" s="108">
        <v>20</v>
      </c>
      <c r="T40" s="108">
        <v>35</v>
      </c>
      <c r="U40" s="108">
        <v>6</v>
      </c>
      <c r="V40" s="108">
        <v>157</v>
      </c>
      <c r="W40" s="108">
        <v>32</v>
      </c>
      <c r="X40" s="113" t="s">
        <v>516</v>
      </c>
      <c r="Y40" s="110"/>
      <c r="Z40" s="110"/>
      <c r="AA40" s="110"/>
      <c r="AB40" s="110"/>
      <c r="AC40" s="110"/>
      <c r="AD40" s="110"/>
      <c r="AE40" s="110"/>
      <c r="AF40" s="110"/>
      <c r="AG40" s="110"/>
    </row>
    <row r="41" spans="1:33" ht="11.25">
      <c r="A41" s="111">
        <v>14</v>
      </c>
      <c r="B41" s="121" t="s">
        <v>315</v>
      </c>
      <c r="C41" s="108">
        <f t="shared" si="5"/>
        <v>897</v>
      </c>
      <c r="D41" s="108">
        <v>432</v>
      </c>
      <c r="E41" s="108">
        <v>465</v>
      </c>
      <c r="F41" s="108">
        <f>G41+H41+I41+J41+K41+L41+M41</f>
        <v>405</v>
      </c>
      <c r="G41" s="108">
        <v>49</v>
      </c>
      <c r="H41" s="108">
        <v>35</v>
      </c>
      <c r="I41" s="108">
        <v>232</v>
      </c>
      <c r="J41" s="108">
        <v>48</v>
      </c>
      <c r="K41" s="108">
        <v>11</v>
      </c>
      <c r="L41" s="108">
        <v>7</v>
      </c>
      <c r="M41" s="108">
        <v>23</v>
      </c>
      <c r="N41" s="124">
        <v>492</v>
      </c>
      <c r="O41" s="108">
        <v>113</v>
      </c>
      <c r="P41" s="108">
        <v>31</v>
      </c>
      <c r="Q41" s="108">
        <v>32</v>
      </c>
      <c r="R41" s="108">
        <v>8</v>
      </c>
      <c r="S41" s="108">
        <v>1</v>
      </c>
      <c r="T41" s="108">
        <v>2</v>
      </c>
      <c r="U41" s="108">
        <v>24</v>
      </c>
      <c r="V41" s="108">
        <v>140</v>
      </c>
      <c r="W41" s="108">
        <v>72</v>
      </c>
      <c r="X41" s="113" t="s">
        <v>127</v>
      </c>
      <c r="Y41" s="110"/>
      <c r="Z41" s="110"/>
      <c r="AA41" s="110"/>
      <c r="AB41" s="110"/>
      <c r="AC41" s="110"/>
      <c r="AD41" s="110"/>
      <c r="AE41" s="110"/>
      <c r="AF41" s="110"/>
      <c r="AG41" s="110"/>
    </row>
    <row r="42" spans="1:33" ht="11.25">
      <c r="A42" s="111"/>
      <c r="B42" s="112"/>
      <c r="C42" s="108"/>
      <c r="D42" s="108"/>
      <c r="E42" s="108"/>
      <c r="F42" s="108"/>
      <c r="G42" s="108"/>
      <c r="H42" s="108"/>
      <c r="I42" s="108"/>
      <c r="J42" s="108"/>
      <c r="K42" s="108"/>
      <c r="L42" s="108"/>
      <c r="M42" s="108"/>
      <c r="N42" s="108"/>
      <c r="O42" s="108"/>
      <c r="P42" s="108"/>
      <c r="Q42" s="108"/>
      <c r="R42" s="108"/>
      <c r="S42" s="108"/>
      <c r="T42" s="108"/>
      <c r="U42" s="108"/>
      <c r="V42" s="108"/>
      <c r="W42" s="108"/>
      <c r="X42" s="113"/>
      <c r="Y42" s="110"/>
      <c r="Z42" s="110"/>
      <c r="AA42" s="110"/>
      <c r="AB42" s="110"/>
      <c r="AC42" s="110"/>
      <c r="AD42" s="110"/>
      <c r="AE42" s="110"/>
      <c r="AF42" s="110"/>
      <c r="AG42" s="110"/>
    </row>
    <row r="43" spans="1:33" ht="11.25">
      <c r="A43" s="477" t="s">
        <v>225</v>
      </c>
      <c r="B43" s="478"/>
      <c r="C43" s="108"/>
      <c r="D43" s="108"/>
      <c r="E43" s="108"/>
      <c r="F43" s="108"/>
      <c r="G43" s="108"/>
      <c r="H43" s="108"/>
      <c r="I43" s="108"/>
      <c r="J43" s="108"/>
      <c r="K43" s="108"/>
      <c r="L43" s="108"/>
      <c r="M43" s="108"/>
      <c r="N43" s="108"/>
      <c r="O43" s="108"/>
      <c r="P43" s="108"/>
      <c r="Q43" s="108"/>
      <c r="R43" s="108"/>
      <c r="S43" s="108"/>
      <c r="T43" s="108"/>
      <c r="U43" s="108"/>
      <c r="V43" s="108"/>
      <c r="W43" s="108"/>
      <c r="X43" s="113"/>
      <c r="Y43" s="110"/>
      <c r="Z43" s="110"/>
      <c r="AA43" s="110"/>
      <c r="AB43" s="110"/>
      <c r="AC43" s="110"/>
      <c r="AD43" s="110"/>
      <c r="AE43" s="110"/>
      <c r="AF43" s="110"/>
      <c r="AG43" s="110"/>
    </row>
    <row r="44" spans="1:33" ht="11.25">
      <c r="A44" s="111">
        <v>15</v>
      </c>
      <c r="B44" s="121" t="s">
        <v>22</v>
      </c>
      <c r="C44" s="108">
        <f t="shared" si="5"/>
        <v>169</v>
      </c>
      <c r="D44" s="108">
        <v>91</v>
      </c>
      <c r="E44" s="108">
        <v>78</v>
      </c>
      <c r="F44" s="108">
        <f>G44+H44+I44+J44+K44+L44+M44</f>
        <v>51</v>
      </c>
      <c r="G44" s="108">
        <v>7</v>
      </c>
      <c r="H44" s="108">
        <v>5</v>
      </c>
      <c r="I44" s="108">
        <v>20</v>
      </c>
      <c r="J44" s="108">
        <v>5</v>
      </c>
      <c r="K44" s="108">
        <v>3</v>
      </c>
      <c r="L44" s="108">
        <v>3</v>
      </c>
      <c r="M44" s="108">
        <v>8</v>
      </c>
      <c r="N44" s="108">
        <f>SUM(O44:W44)</f>
        <v>118</v>
      </c>
      <c r="O44" s="108">
        <v>80</v>
      </c>
      <c r="P44" s="108">
        <v>2</v>
      </c>
      <c r="Q44" s="108">
        <v>8</v>
      </c>
      <c r="R44" s="108">
        <v>0</v>
      </c>
      <c r="S44" s="108">
        <v>2</v>
      </c>
      <c r="T44" s="108">
        <v>2</v>
      </c>
      <c r="U44" s="108">
        <v>3</v>
      </c>
      <c r="V44" s="108">
        <v>20</v>
      </c>
      <c r="W44" s="108">
        <v>1</v>
      </c>
      <c r="X44" s="113" t="s">
        <v>185</v>
      </c>
      <c r="Y44" s="110"/>
      <c r="Z44" s="110"/>
      <c r="AA44" s="110"/>
      <c r="AB44" s="110"/>
      <c r="AC44" s="110"/>
      <c r="AD44" s="110"/>
      <c r="AE44" s="110"/>
      <c r="AF44" s="110"/>
      <c r="AG44" s="110"/>
    </row>
    <row r="45" spans="1:33" ht="11.25">
      <c r="A45" s="111"/>
      <c r="B45" s="112"/>
      <c r="C45" s="108"/>
      <c r="D45" s="108"/>
      <c r="E45" s="108"/>
      <c r="F45" s="108"/>
      <c r="G45" s="108"/>
      <c r="H45" s="108"/>
      <c r="I45" s="108"/>
      <c r="J45" s="108"/>
      <c r="K45" s="108"/>
      <c r="L45" s="108"/>
      <c r="M45" s="108"/>
      <c r="N45" s="108"/>
      <c r="O45" s="108"/>
      <c r="P45" s="108"/>
      <c r="Q45" s="108"/>
      <c r="R45" s="108"/>
      <c r="S45" s="108"/>
      <c r="T45" s="108"/>
      <c r="U45" s="108"/>
      <c r="V45" s="108"/>
      <c r="W45" s="108"/>
      <c r="X45" s="113"/>
      <c r="Y45" s="110"/>
      <c r="Z45" s="110"/>
      <c r="AA45" s="110"/>
      <c r="AB45" s="110"/>
      <c r="AC45" s="110"/>
      <c r="AD45" s="110"/>
      <c r="AE45" s="110"/>
      <c r="AF45" s="110"/>
      <c r="AG45" s="110"/>
    </row>
    <row r="46" spans="1:33" ht="11.25">
      <c r="A46" s="477" t="s">
        <v>226</v>
      </c>
      <c r="B46" s="478"/>
      <c r="C46" s="108"/>
      <c r="D46" s="108"/>
      <c r="E46" s="108"/>
      <c r="F46" s="108"/>
      <c r="G46" s="108"/>
      <c r="H46" s="108"/>
      <c r="I46" s="108"/>
      <c r="J46" s="108"/>
      <c r="K46" s="108"/>
      <c r="L46" s="108"/>
      <c r="M46" s="108"/>
      <c r="N46" s="108"/>
      <c r="O46" s="108"/>
      <c r="P46" s="108"/>
      <c r="Q46" s="108"/>
      <c r="R46" s="108"/>
      <c r="S46" s="108"/>
      <c r="T46" s="108"/>
      <c r="U46" s="108"/>
      <c r="V46" s="108"/>
      <c r="W46" s="108"/>
      <c r="X46" s="113"/>
      <c r="Y46" s="110"/>
      <c r="Z46" s="110"/>
      <c r="AA46" s="110"/>
      <c r="AB46" s="110"/>
      <c r="AC46" s="110"/>
      <c r="AD46" s="110"/>
      <c r="AE46" s="110"/>
      <c r="AF46" s="110"/>
      <c r="AG46" s="110"/>
    </row>
    <row r="47" spans="1:33" ht="11.25">
      <c r="A47" s="111">
        <v>16</v>
      </c>
      <c r="B47" s="121" t="s">
        <v>23</v>
      </c>
      <c r="C47" s="108">
        <f t="shared" si="5"/>
        <v>672</v>
      </c>
      <c r="D47" s="108">
        <v>353</v>
      </c>
      <c r="E47" s="108">
        <v>319</v>
      </c>
      <c r="F47" s="108">
        <f>G47+H47+I47+J47+K47+L47+M47</f>
        <v>242</v>
      </c>
      <c r="G47" s="108">
        <v>34</v>
      </c>
      <c r="H47" s="108">
        <v>30</v>
      </c>
      <c r="I47" s="108">
        <v>71</v>
      </c>
      <c r="J47" s="108">
        <v>55</v>
      </c>
      <c r="K47" s="108">
        <v>15</v>
      </c>
      <c r="L47" s="108">
        <v>21</v>
      </c>
      <c r="M47" s="108">
        <v>16</v>
      </c>
      <c r="N47" s="108">
        <f>SUM(O47:W47)</f>
        <v>430</v>
      </c>
      <c r="O47" s="108">
        <v>245</v>
      </c>
      <c r="P47" s="108">
        <v>108</v>
      </c>
      <c r="Q47" s="108">
        <v>44</v>
      </c>
      <c r="R47" s="108">
        <v>6</v>
      </c>
      <c r="S47" s="108">
        <v>5</v>
      </c>
      <c r="T47" s="108">
        <v>0</v>
      </c>
      <c r="U47" s="108">
        <v>5</v>
      </c>
      <c r="V47" s="108">
        <v>11</v>
      </c>
      <c r="W47" s="108">
        <v>6</v>
      </c>
      <c r="X47" s="113" t="s">
        <v>186</v>
      </c>
      <c r="Y47" s="110"/>
      <c r="Z47" s="110"/>
      <c r="AA47" s="110"/>
      <c r="AB47" s="110"/>
      <c r="AC47" s="110"/>
      <c r="AD47" s="110"/>
      <c r="AE47" s="110"/>
      <c r="AF47" s="110"/>
      <c r="AG47" s="110"/>
    </row>
    <row r="48" spans="1:33" ht="11.25">
      <c r="A48" s="111"/>
      <c r="B48" s="112"/>
      <c r="C48" s="108"/>
      <c r="D48" s="108"/>
      <c r="E48" s="108"/>
      <c r="F48" s="108"/>
      <c r="G48" s="108"/>
      <c r="H48" s="108"/>
      <c r="I48" s="108"/>
      <c r="J48" s="108"/>
      <c r="K48" s="108"/>
      <c r="L48" s="108"/>
      <c r="M48" s="108"/>
      <c r="N48" s="108"/>
      <c r="O48" s="108"/>
      <c r="P48" s="108"/>
      <c r="Q48" s="108"/>
      <c r="R48" s="108"/>
      <c r="S48" s="108"/>
      <c r="T48" s="108"/>
      <c r="U48" s="108"/>
      <c r="V48" s="108"/>
      <c r="W48" s="108"/>
      <c r="X48" s="113"/>
      <c r="Y48" s="110"/>
      <c r="Z48" s="110"/>
      <c r="AA48" s="110"/>
      <c r="AB48" s="110"/>
      <c r="AC48" s="110"/>
      <c r="AD48" s="110"/>
      <c r="AE48" s="110"/>
      <c r="AF48" s="110"/>
      <c r="AG48" s="110"/>
    </row>
    <row r="49" spans="1:33" ht="11.25">
      <c r="A49" s="477" t="s">
        <v>227</v>
      </c>
      <c r="B49" s="478"/>
      <c r="C49" s="108"/>
      <c r="D49" s="108"/>
      <c r="E49" s="108"/>
      <c r="F49" s="108"/>
      <c r="G49" s="108"/>
      <c r="H49" s="108"/>
      <c r="I49" s="108"/>
      <c r="J49" s="108"/>
      <c r="K49" s="108"/>
      <c r="L49" s="108"/>
      <c r="M49" s="108"/>
      <c r="N49" s="108"/>
      <c r="O49" s="108"/>
      <c r="P49" s="108"/>
      <c r="Q49" s="108"/>
      <c r="R49" s="108"/>
      <c r="S49" s="108"/>
      <c r="T49" s="108"/>
      <c r="U49" s="108"/>
      <c r="V49" s="108"/>
      <c r="W49" s="108"/>
      <c r="X49" s="113"/>
      <c r="Y49" s="110"/>
      <c r="Z49" s="110"/>
      <c r="AA49" s="110"/>
      <c r="AB49" s="110"/>
      <c r="AC49" s="110"/>
      <c r="AD49" s="110"/>
      <c r="AE49" s="110"/>
      <c r="AF49" s="110"/>
      <c r="AG49" s="110"/>
    </row>
    <row r="50" spans="1:33" ht="11.25">
      <c r="A50" s="111">
        <v>17</v>
      </c>
      <c r="B50" s="121" t="s">
        <v>24</v>
      </c>
      <c r="C50" s="108">
        <f t="shared" si="5"/>
        <v>88</v>
      </c>
      <c r="D50" s="108">
        <v>48</v>
      </c>
      <c r="E50" s="108">
        <v>40</v>
      </c>
      <c r="F50" s="108">
        <f>G50+H50+I50+J50+K50+L50+M50</f>
        <v>22</v>
      </c>
      <c r="G50" s="108">
        <v>6</v>
      </c>
      <c r="H50" s="108">
        <v>1</v>
      </c>
      <c r="I50" s="108">
        <v>11</v>
      </c>
      <c r="J50" s="108">
        <v>1</v>
      </c>
      <c r="K50" s="108">
        <v>1</v>
      </c>
      <c r="L50" s="108">
        <v>1</v>
      </c>
      <c r="M50" s="108">
        <v>1</v>
      </c>
      <c r="N50" s="108">
        <f>SUM(O50:W50)</f>
        <v>66</v>
      </c>
      <c r="O50" s="108">
        <v>23</v>
      </c>
      <c r="P50" s="108">
        <v>37</v>
      </c>
      <c r="Q50" s="108">
        <v>0</v>
      </c>
      <c r="R50" s="108">
        <v>0</v>
      </c>
      <c r="S50" s="108">
        <v>0</v>
      </c>
      <c r="T50" s="108">
        <v>0</v>
      </c>
      <c r="U50" s="108">
        <v>0</v>
      </c>
      <c r="V50" s="108">
        <v>3</v>
      </c>
      <c r="W50" s="108">
        <v>3</v>
      </c>
      <c r="X50" s="113" t="s">
        <v>187</v>
      </c>
      <c r="Y50" s="110"/>
      <c r="Z50" s="110"/>
      <c r="AA50" s="110"/>
      <c r="AB50" s="110"/>
      <c r="AC50" s="110"/>
      <c r="AD50" s="110"/>
      <c r="AE50" s="110"/>
      <c r="AF50" s="110"/>
      <c r="AG50" s="110"/>
    </row>
    <row r="51" spans="1:33" ht="11.25">
      <c r="A51" s="111">
        <v>18</v>
      </c>
      <c r="B51" s="121" t="s">
        <v>25</v>
      </c>
      <c r="C51" s="108">
        <f t="shared" si="5"/>
        <v>400</v>
      </c>
      <c r="D51" s="108">
        <v>206</v>
      </c>
      <c r="E51" s="108">
        <v>194</v>
      </c>
      <c r="F51" s="108">
        <f>G51+H51+I51+J51+K51+L51+M51</f>
        <v>145</v>
      </c>
      <c r="G51" s="108">
        <v>17</v>
      </c>
      <c r="H51" s="108">
        <v>4</v>
      </c>
      <c r="I51" s="108">
        <v>72</v>
      </c>
      <c r="J51" s="108">
        <v>19</v>
      </c>
      <c r="K51" s="108">
        <v>5</v>
      </c>
      <c r="L51" s="108">
        <v>11</v>
      </c>
      <c r="M51" s="108">
        <v>17</v>
      </c>
      <c r="N51" s="108">
        <f>SUM(O51:W51)</f>
        <v>255</v>
      </c>
      <c r="O51" s="108">
        <v>95</v>
      </c>
      <c r="P51" s="108">
        <v>117</v>
      </c>
      <c r="Q51" s="108">
        <v>15</v>
      </c>
      <c r="R51" s="108">
        <v>1</v>
      </c>
      <c r="S51" s="108">
        <v>1</v>
      </c>
      <c r="T51" s="108">
        <v>1</v>
      </c>
      <c r="U51" s="108">
        <v>5</v>
      </c>
      <c r="V51" s="108">
        <v>13</v>
      </c>
      <c r="W51" s="108">
        <v>7</v>
      </c>
      <c r="X51" s="113" t="s">
        <v>188</v>
      </c>
      <c r="Y51" s="110"/>
      <c r="Z51" s="110"/>
      <c r="AA51" s="110"/>
      <c r="AB51" s="110"/>
      <c r="AC51" s="110"/>
      <c r="AD51" s="110"/>
      <c r="AE51" s="110"/>
      <c r="AF51" s="110"/>
      <c r="AG51" s="110"/>
    </row>
    <row r="52" spans="1:33" ht="11.25">
      <c r="A52" s="125"/>
      <c r="B52" s="112"/>
      <c r="C52" s="108"/>
      <c r="D52" s="108"/>
      <c r="E52" s="108"/>
      <c r="F52" s="108"/>
      <c r="G52" s="108"/>
      <c r="H52" s="108"/>
      <c r="I52" s="108"/>
      <c r="J52" s="108"/>
      <c r="K52" s="108"/>
      <c r="L52" s="108"/>
      <c r="M52" s="108"/>
      <c r="N52" s="108"/>
      <c r="O52" s="108"/>
      <c r="P52" s="108"/>
      <c r="Q52" s="108"/>
      <c r="R52" s="108"/>
      <c r="S52" s="108"/>
      <c r="T52" s="108"/>
      <c r="U52" s="108"/>
      <c r="V52" s="108"/>
      <c r="W52" s="108"/>
      <c r="X52" s="113"/>
      <c r="Y52" s="110"/>
      <c r="Z52" s="110"/>
      <c r="AA52" s="110"/>
      <c r="AB52" s="110"/>
      <c r="AC52" s="110"/>
      <c r="AD52" s="110"/>
      <c r="AE52" s="110"/>
      <c r="AF52" s="110"/>
      <c r="AG52" s="110"/>
    </row>
    <row r="53" spans="1:33" ht="11.25">
      <c r="A53" s="477" t="s">
        <v>228</v>
      </c>
      <c r="B53" s="478"/>
      <c r="C53" s="108"/>
      <c r="D53" s="108"/>
      <c r="E53" s="108"/>
      <c r="F53" s="108"/>
      <c r="G53" s="108"/>
      <c r="H53" s="108"/>
      <c r="I53" s="108"/>
      <c r="J53" s="108"/>
      <c r="K53" s="108"/>
      <c r="L53" s="108"/>
      <c r="M53" s="108"/>
      <c r="N53" s="108"/>
      <c r="O53" s="108"/>
      <c r="P53" s="108"/>
      <c r="Q53" s="108"/>
      <c r="R53" s="108"/>
      <c r="S53" s="108"/>
      <c r="T53" s="108"/>
      <c r="U53" s="108"/>
      <c r="V53" s="108"/>
      <c r="W53" s="108"/>
      <c r="X53" s="113"/>
      <c r="Y53" s="110"/>
      <c r="Z53" s="110"/>
      <c r="AA53" s="110"/>
      <c r="AB53" s="110"/>
      <c r="AC53" s="110"/>
      <c r="AD53" s="110"/>
      <c r="AE53" s="110"/>
      <c r="AF53" s="110"/>
      <c r="AG53" s="110"/>
    </row>
    <row r="54" spans="1:33" ht="11.25">
      <c r="A54" s="111">
        <v>19</v>
      </c>
      <c r="B54" s="121" t="s">
        <v>26</v>
      </c>
      <c r="C54" s="108">
        <f t="shared" si="5"/>
        <v>580</v>
      </c>
      <c r="D54" s="108">
        <v>290</v>
      </c>
      <c r="E54" s="108">
        <v>290</v>
      </c>
      <c r="F54" s="108">
        <f>G54+H54+I54+J54+K54+L54+M54</f>
        <v>170</v>
      </c>
      <c r="G54" s="108">
        <v>21</v>
      </c>
      <c r="H54" s="108">
        <v>19</v>
      </c>
      <c r="I54" s="108">
        <v>43</v>
      </c>
      <c r="J54" s="108">
        <v>50</v>
      </c>
      <c r="K54" s="108">
        <v>16</v>
      </c>
      <c r="L54" s="108">
        <v>15</v>
      </c>
      <c r="M54" s="108">
        <v>6</v>
      </c>
      <c r="N54" s="108">
        <f>SUM(O54:W54)</f>
        <v>410</v>
      </c>
      <c r="O54" s="108">
        <v>202</v>
      </c>
      <c r="P54" s="108">
        <v>10</v>
      </c>
      <c r="Q54" s="108">
        <v>181</v>
      </c>
      <c r="R54" s="108">
        <v>7</v>
      </c>
      <c r="S54" s="108">
        <v>1</v>
      </c>
      <c r="T54" s="108">
        <v>2</v>
      </c>
      <c r="U54" s="108">
        <v>4</v>
      </c>
      <c r="V54" s="108">
        <v>3</v>
      </c>
      <c r="W54" s="108">
        <v>0</v>
      </c>
      <c r="X54" s="113" t="s">
        <v>189</v>
      </c>
      <c r="Y54" s="110"/>
      <c r="Z54" s="110"/>
      <c r="AA54" s="110"/>
      <c r="AB54" s="110"/>
      <c r="AC54" s="110"/>
      <c r="AD54" s="110"/>
      <c r="AE54" s="110"/>
      <c r="AF54" s="110"/>
      <c r="AG54" s="110"/>
    </row>
    <row r="55" spans="1:33" ht="11.25">
      <c r="A55" s="111"/>
      <c r="B55" s="112"/>
      <c r="C55" s="108"/>
      <c r="D55" s="108"/>
      <c r="E55" s="108"/>
      <c r="F55" s="108"/>
      <c r="G55" s="108"/>
      <c r="H55" s="108"/>
      <c r="I55" s="108"/>
      <c r="J55" s="108"/>
      <c r="K55" s="108"/>
      <c r="L55" s="108"/>
      <c r="M55" s="108"/>
      <c r="N55" s="108"/>
      <c r="O55" s="108"/>
      <c r="P55" s="108"/>
      <c r="Q55" s="108"/>
      <c r="R55" s="108"/>
      <c r="S55" s="108"/>
      <c r="T55" s="108"/>
      <c r="U55" s="108"/>
      <c r="V55" s="108"/>
      <c r="W55" s="108"/>
      <c r="X55" s="113"/>
      <c r="Y55" s="110"/>
      <c r="Z55" s="110"/>
      <c r="AA55" s="110"/>
      <c r="AB55" s="110"/>
      <c r="AC55" s="110"/>
      <c r="AD55" s="110"/>
      <c r="AE55" s="110"/>
      <c r="AF55" s="110"/>
      <c r="AG55" s="110"/>
    </row>
    <row r="56" spans="1:33" ht="11.25">
      <c r="A56" s="477" t="s">
        <v>85</v>
      </c>
      <c r="B56" s="478"/>
      <c r="C56" s="108"/>
      <c r="D56" s="108"/>
      <c r="E56" s="108"/>
      <c r="F56" s="108"/>
      <c r="G56" s="108"/>
      <c r="H56" s="108"/>
      <c r="I56" s="108"/>
      <c r="J56" s="108"/>
      <c r="K56" s="108"/>
      <c r="L56" s="108"/>
      <c r="M56" s="108"/>
      <c r="N56" s="108"/>
      <c r="O56" s="108"/>
      <c r="P56" s="108"/>
      <c r="Q56" s="108"/>
      <c r="R56" s="108"/>
      <c r="S56" s="108"/>
      <c r="T56" s="108"/>
      <c r="U56" s="108"/>
      <c r="V56" s="108"/>
      <c r="W56" s="108"/>
      <c r="X56" s="113"/>
      <c r="Y56" s="110"/>
      <c r="Z56" s="110"/>
      <c r="AA56" s="110"/>
      <c r="AB56" s="110"/>
      <c r="AC56" s="110"/>
      <c r="AD56" s="110"/>
      <c r="AE56" s="110"/>
      <c r="AF56" s="110"/>
      <c r="AG56" s="110"/>
    </row>
    <row r="57" spans="1:33" ht="11.25">
      <c r="A57" s="111">
        <v>20</v>
      </c>
      <c r="B57" s="121" t="s">
        <v>27</v>
      </c>
      <c r="C57" s="108">
        <f t="shared" si="5"/>
        <v>488</v>
      </c>
      <c r="D57" s="108">
        <v>245</v>
      </c>
      <c r="E57" s="108">
        <v>243</v>
      </c>
      <c r="F57" s="108">
        <f>G57+H57+I57+J57+K57+L57+M57</f>
        <v>174</v>
      </c>
      <c r="G57" s="108">
        <v>23</v>
      </c>
      <c r="H57" s="108">
        <v>20</v>
      </c>
      <c r="I57" s="108">
        <v>39</v>
      </c>
      <c r="J57" s="108">
        <v>52</v>
      </c>
      <c r="K57" s="108">
        <v>14</v>
      </c>
      <c r="L57" s="108">
        <v>15</v>
      </c>
      <c r="M57" s="108">
        <v>11</v>
      </c>
      <c r="N57" s="108">
        <f>SUM(O57:W57)</f>
        <v>314</v>
      </c>
      <c r="O57" s="108">
        <v>36</v>
      </c>
      <c r="P57" s="108">
        <v>6</v>
      </c>
      <c r="Q57" s="108">
        <v>174</v>
      </c>
      <c r="R57" s="108">
        <v>86</v>
      </c>
      <c r="S57" s="108">
        <v>0</v>
      </c>
      <c r="T57" s="108">
        <v>3</v>
      </c>
      <c r="U57" s="108">
        <v>1</v>
      </c>
      <c r="V57" s="108">
        <v>4</v>
      </c>
      <c r="W57" s="108">
        <v>4</v>
      </c>
      <c r="X57" s="113" t="s">
        <v>190</v>
      </c>
      <c r="Y57" s="110"/>
      <c r="Z57" s="110"/>
      <c r="AA57" s="110"/>
      <c r="AB57" s="110"/>
      <c r="AC57" s="110"/>
      <c r="AD57" s="110"/>
      <c r="AE57" s="110"/>
      <c r="AF57" s="110"/>
      <c r="AG57" s="110"/>
    </row>
    <row r="58" spans="1:33" ht="11.25">
      <c r="A58" s="111">
        <v>21</v>
      </c>
      <c r="B58" s="121" t="s">
        <v>28</v>
      </c>
      <c r="C58" s="108">
        <f t="shared" si="5"/>
        <v>592</v>
      </c>
      <c r="D58" s="108">
        <v>315</v>
      </c>
      <c r="E58" s="108">
        <v>277</v>
      </c>
      <c r="F58" s="108">
        <f>G58+H58+I58+J58+K58+L58+M58</f>
        <v>187</v>
      </c>
      <c r="G58" s="108">
        <v>26</v>
      </c>
      <c r="H58" s="108">
        <v>6</v>
      </c>
      <c r="I58" s="108">
        <v>31</v>
      </c>
      <c r="J58" s="108">
        <v>68</v>
      </c>
      <c r="K58" s="108">
        <v>17</v>
      </c>
      <c r="L58" s="108">
        <v>20</v>
      </c>
      <c r="M58" s="108">
        <v>19</v>
      </c>
      <c r="N58" s="108">
        <f>SUM(O58:W58)</f>
        <v>405</v>
      </c>
      <c r="O58" s="108">
        <v>49</v>
      </c>
      <c r="P58" s="108">
        <v>3</v>
      </c>
      <c r="Q58" s="108">
        <v>160</v>
      </c>
      <c r="R58" s="108">
        <v>183</v>
      </c>
      <c r="S58" s="108">
        <v>1</v>
      </c>
      <c r="T58" s="108">
        <v>0</v>
      </c>
      <c r="U58" s="108">
        <v>3</v>
      </c>
      <c r="V58" s="108">
        <v>5</v>
      </c>
      <c r="W58" s="108">
        <v>1</v>
      </c>
      <c r="X58" s="113" t="s">
        <v>191</v>
      </c>
      <c r="Y58" s="110"/>
      <c r="Z58" s="110"/>
      <c r="AA58" s="110"/>
      <c r="AB58" s="110"/>
      <c r="AC58" s="110"/>
      <c r="AD58" s="110"/>
      <c r="AE58" s="110"/>
      <c r="AF58" s="110"/>
      <c r="AG58" s="110"/>
    </row>
    <row r="59" spans="1:33" ht="11.25">
      <c r="A59" s="111">
        <v>22</v>
      </c>
      <c r="B59" s="121" t="s">
        <v>29</v>
      </c>
      <c r="C59" s="108">
        <f t="shared" si="5"/>
        <v>215</v>
      </c>
      <c r="D59" s="108">
        <v>126</v>
      </c>
      <c r="E59" s="108">
        <v>89</v>
      </c>
      <c r="F59" s="108">
        <f>G59+H59+I59+J59+K59+L59+M59</f>
        <v>108</v>
      </c>
      <c r="G59" s="108">
        <v>8</v>
      </c>
      <c r="H59" s="108">
        <v>8</v>
      </c>
      <c r="I59" s="108">
        <v>15</v>
      </c>
      <c r="J59" s="108">
        <v>45</v>
      </c>
      <c r="K59" s="108">
        <v>25</v>
      </c>
      <c r="L59" s="108">
        <v>5</v>
      </c>
      <c r="M59" s="108">
        <v>2</v>
      </c>
      <c r="N59" s="108">
        <f>SUM(O59:W59)</f>
        <v>107</v>
      </c>
      <c r="O59" s="108">
        <v>13</v>
      </c>
      <c r="P59" s="108">
        <v>4</v>
      </c>
      <c r="Q59" s="108">
        <v>37</v>
      </c>
      <c r="R59" s="108">
        <v>42</v>
      </c>
      <c r="S59" s="108">
        <v>0</v>
      </c>
      <c r="T59" s="108">
        <v>2</v>
      </c>
      <c r="U59" s="108">
        <v>6</v>
      </c>
      <c r="V59" s="108">
        <v>3</v>
      </c>
      <c r="W59" s="108">
        <v>0</v>
      </c>
      <c r="X59" s="113" t="s">
        <v>192</v>
      </c>
      <c r="Y59" s="110"/>
      <c r="Z59" s="110"/>
      <c r="AA59" s="110"/>
      <c r="AB59" s="110"/>
      <c r="AC59" s="110"/>
      <c r="AD59" s="110"/>
      <c r="AE59" s="110"/>
      <c r="AF59" s="110"/>
      <c r="AG59" s="110"/>
    </row>
    <row r="60" spans="1:33" ht="11.25">
      <c r="A60" s="111">
        <v>23</v>
      </c>
      <c r="B60" s="121" t="s">
        <v>30</v>
      </c>
      <c r="C60" s="108">
        <f t="shared" si="5"/>
        <v>385</v>
      </c>
      <c r="D60" s="108">
        <v>196</v>
      </c>
      <c r="E60" s="108">
        <v>189</v>
      </c>
      <c r="F60" s="108">
        <f>G60+H60+I60+J60+K60+L60+M60</f>
        <v>123</v>
      </c>
      <c r="G60" s="108">
        <v>20</v>
      </c>
      <c r="H60" s="108">
        <v>9</v>
      </c>
      <c r="I60" s="108">
        <v>27</v>
      </c>
      <c r="J60" s="108">
        <v>51</v>
      </c>
      <c r="K60" s="108">
        <v>5</v>
      </c>
      <c r="L60" s="108">
        <v>5</v>
      </c>
      <c r="M60" s="108">
        <v>6</v>
      </c>
      <c r="N60" s="108">
        <f>SUM(O60:W60)</f>
        <v>262</v>
      </c>
      <c r="O60" s="108">
        <v>30</v>
      </c>
      <c r="P60" s="108">
        <v>2</v>
      </c>
      <c r="Q60" s="108">
        <v>51</v>
      </c>
      <c r="R60" s="108">
        <v>171</v>
      </c>
      <c r="S60" s="108">
        <v>1</v>
      </c>
      <c r="T60" s="108">
        <v>2</v>
      </c>
      <c r="U60" s="108">
        <v>1</v>
      </c>
      <c r="V60" s="108">
        <v>3</v>
      </c>
      <c r="W60" s="108">
        <v>1</v>
      </c>
      <c r="X60" s="113" t="s">
        <v>193</v>
      </c>
      <c r="Y60" s="110"/>
      <c r="Z60" s="110"/>
      <c r="AA60" s="110"/>
      <c r="AB60" s="110"/>
      <c r="AC60" s="110"/>
      <c r="AD60" s="110"/>
      <c r="AE60" s="110"/>
      <c r="AF60" s="110"/>
      <c r="AG60" s="110"/>
    </row>
    <row r="61" spans="1:33" ht="11.25">
      <c r="A61" s="111"/>
      <c r="B61" s="121"/>
      <c r="C61" s="108"/>
      <c r="D61" s="108"/>
      <c r="E61" s="108"/>
      <c r="F61" s="108"/>
      <c r="G61" s="108"/>
      <c r="H61" s="108"/>
      <c r="I61" s="108"/>
      <c r="J61" s="108"/>
      <c r="K61" s="108"/>
      <c r="L61" s="108"/>
      <c r="M61" s="108"/>
      <c r="N61" s="108"/>
      <c r="O61" s="108"/>
      <c r="P61" s="108"/>
      <c r="Q61" s="108"/>
      <c r="R61" s="108"/>
      <c r="S61" s="108"/>
      <c r="T61" s="108"/>
      <c r="U61" s="108"/>
      <c r="V61" s="108"/>
      <c r="W61" s="108"/>
      <c r="X61" s="113"/>
      <c r="Y61" s="110"/>
      <c r="Z61" s="110"/>
      <c r="AA61" s="110"/>
      <c r="AB61" s="110"/>
      <c r="AC61" s="110"/>
      <c r="AD61" s="110"/>
      <c r="AE61" s="110"/>
      <c r="AF61" s="110"/>
      <c r="AG61" s="110"/>
    </row>
    <row r="62" spans="1:33" ht="11.25">
      <c r="A62" s="477" t="s">
        <v>517</v>
      </c>
      <c r="B62" s="478"/>
      <c r="C62" s="108"/>
      <c r="D62" s="108"/>
      <c r="E62" s="108"/>
      <c r="F62" s="108"/>
      <c r="G62" s="108"/>
      <c r="H62" s="108"/>
      <c r="I62" s="108"/>
      <c r="J62" s="108"/>
      <c r="K62" s="108"/>
      <c r="L62" s="108"/>
      <c r="M62" s="108"/>
      <c r="N62" s="108"/>
      <c r="O62" s="108"/>
      <c r="P62" s="108"/>
      <c r="Q62" s="108"/>
      <c r="R62" s="108"/>
      <c r="S62" s="108"/>
      <c r="T62" s="108"/>
      <c r="U62" s="108"/>
      <c r="V62" s="108"/>
      <c r="W62" s="108"/>
      <c r="X62" s="113"/>
      <c r="Y62" s="110"/>
      <c r="Z62" s="110"/>
      <c r="AA62" s="110"/>
      <c r="AB62" s="110"/>
      <c r="AC62" s="110"/>
      <c r="AD62" s="110"/>
      <c r="AE62" s="110"/>
      <c r="AF62" s="110"/>
      <c r="AG62" s="110"/>
    </row>
    <row r="63" spans="1:33" ht="11.25">
      <c r="A63" s="111">
        <v>24</v>
      </c>
      <c r="B63" s="121" t="s">
        <v>31</v>
      </c>
      <c r="C63" s="108">
        <f>D63+E63</f>
        <v>375</v>
      </c>
      <c r="D63" s="108">
        <v>175</v>
      </c>
      <c r="E63" s="108">
        <v>200</v>
      </c>
      <c r="F63" s="108">
        <f>G63+H63+I63+J63+K63+L63+M63</f>
        <v>120</v>
      </c>
      <c r="G63" s="108">
        <v>17</v>
      </c>
      <c r="H63" s="108">
        <v>5</v>
      </c>
      <c r="I63" s="108">
        <v>31</v>
      </c>
      <c r="J63" s="108">
        <v>40</v>
      </c>
      <c r="K63" s="108">
        <v>12</v>
      </c>
      <c r="L63" s="108">
        <v>7</v>
      </c>
      <c r="M63" s="108">
        <v>8</v>
      </c>
      <c r="N63" s="102">
        <f>SUM(O63:W63)</f>
        <v>255</v>
      </c>
      <c r="O63" s="108">
        <v>47</v>
      </c>
      <c r="P63" s="108">
        <v>5</v>
      </c>
      <c r="Q63" s="108">
        <v>115</v>
      </c>
      <c r="R63" s="108">
        <v>81</v>
      </c>
      <c r="S63" s="108">
        <v>2</v>
      </c>
      <c r="T63" s="108">
        <v>1</v>
      </c>
      <c r="U63" s="108">
        <v>0</v>
      </c>
      <c r="V63" s="108">
        <v>4</v>
      </c>
      <c r="W63" s="108">
        <v>0</v>
      </c>
      <c r="X63" s="113" t="s">
        <v>194</v>
      </c>
      <c r="Y63" s="110"/>
      <c r="Z63" s="110"/>
      <c r="AA63" s="110"/>
      <c r="AB63" s="110"/>
      <c r="AC63" s="110"/>
      <c r="AD63" s="110"/>
      <c r="AE63" s="110"/>
      <c r="AF63" s="110"/>
      <c r="AG63" s="110"/>
    </row>
    <row r="64" spans="1:33" ht="11.25">
      <c r="A64" s="111"/>
      <c r="B64" s="112"/>
      <c r="C64" s="108"/>
      <c r="D64" s="108"/>
      <c r="E64" s="108"/>
      <c r="F64" s="108"/>
      <c r="G64" s="108"/>
      <c r="H64" s="108"/>
      <c r="I64" s="108"/>
      <c r="J64" s="108"/>
      <c r="K64" s="108"/>
      <c r="L64" s="108"/>
      <c r="M64" s="108"/>
      <c r="N64" s="108"/>
      <c r="O64" s="108"/>
      <c r="P64" s="108"/>
      <c r="Q64" s="108"/>
      <c r="R64" s="108"/>
      <c r="S64" s="108"/>
      <c r="T64" s="108"/>
      <c r="U64" s="108"/>
      <c r="V64" s="108"/>
      <c r="W64" s="108"/>
      <c r="X64" s="113"/>
      <c r="Y64" s="110"/>
      <c r="Z64" s="110"/>
      <c r="AA64" s="110"/>
      <c r="AB64" s="110"/>
      <c r="AC64" s="110"/>
      <c r="AD64" s="110"/>
      <c r="AE64" s="110"/>
      <c r="AF64" s="110"/>
      <c r="AG64" s="110"/>
    </row>
    <row r="65" spans="1:33" ht="11.25">
      <c r="A65" s="477" t="s">
        <v>518</v>
      </c>
      <c r="B65" s="478"/>
      <c r="C65" s="108"/>
      <c r="D65" s="108"/>
      <c r="E65" s="108"/>
      <c r="F65" s="108"/>
      <c r="G65" s="108"/>
      <c r="H65" s="108"/>
      <c r="I65" s="108"/>
      <c r="J65" s="108"/>
      <c r="K65" s="108"/>
      <c r="L65" s="108"/>
      <c r="M65" s="108"/>
      <c r="N65" s="108"/>
      <c r="O65" s="108"/>
      <c r="P65" s="108"/>
      <c r="Q65" s="108"/>
      <c r="R65" s="108"/>
      <c r="S65" s="108"/>
      <c r="T65" s="108"/>
      <c r="U65" s="108"/>
      <c r="V65" s="108"/>
      <c r="W65" s="108"/>
      <c r="X65" s="113"/>
      <c r="Y65" s="110"/>
      <c r="Z65" s="110"/>
      <c r="AA65" s="110"/>
      <c r="AB65" s="110"/>
      <c r="AC65" s="110"/>
      <c r="AD65" s="110"/>
      <c r="AE65" s="110"/>
      <c r="AF65" s="110"/>
      <c r="AG65" s="110"/>
    </row>
    <row r="66" spans="1:33" ht="11.25">
      <c r="A66" s="111">
        <v>25</v>
      </c>
      <c r="B66" s="121" t="s">
        <v>32</v>
      </c>
      <c r="C66" s="108">
        <f>D66+E66</f>
        <v>27</v>
      </c>
      <c r="D66" s="108">
        <v>15</v>
      </c>
      <c r="E66" s="108">
        <v>12</v>
      </c>
      <c r="F66" s="108">
        <f>G66+H66+I66+J66+K66+L66+M66</f>
        <v>15</v>
      </c>
      <c r="G66" s="108">
        <v>0</v>
      </c>
      <c r="H66" s="108">
        <v>1</v>
      </c>
      <c r="I66" s="108">
        <v>2</v>
      </c>
      <c r="J66" s="108">
        <v>8</v>
      </c>
      <c r="K66" s="108">
        <v>0</v>
      </c>
      <c r="L66" s="108">
        <v>2</v>
      </c>
      <c r="M66" s="108">
        <v>2</v>
      </c>
      <c r="N66" s="108">
        <f>SUM(O66:W66)</f>
        <v>12</v>
      </c>
      <c r="O66" s="108">
        <v>4</v>
      </c>
      <c r="P66" s="108">
        <v>0</v>
      </c>
      <c r="Q66" s="108">
        <v>2</v>
      </c>
      <c r="R66" s="108">
        <v>0</v>
      </c>
      <c r="S66" s="108">
        <v>0</v>
      </c>
      <c r="T66" s="108">
        <v>1</v>
      </c>
      <c r="U66" s="108">
        <v>3</v>
      </c>
      <c r="V66" s="108">
        <v>2</v>
      </c>
      <c r="W66" s="108">
        <v>0</v>
      </c>
      <c r="X66" s="113" t="s">
        <v>195</v>
      </c>
      <c r="Y66" s="110"/>
      <c r="Z66" s="110"/>
      <c r="AA66" s="110"/>
      <c r="AB66" s="110"/>
      <c r="AC66" s="110"/>
      <c r="AD66" s="110"/>
      <c r="AE66" s="110"/>
      <c r="AF66" s="110"/>
      <c r="AG66" s="110"/>
    </row>
    <row r="67" spans="1:33" ht="11.25">
      <c r="A67" s="111"/>
      <c r="B67" s="112"/>
      <c r="C67" s="108"/>
      <c r="D67" s="108"/>
      <c r="E67" s="108"/>
      <c r="F67" s="108"/>
      <c r="G67" s="108"/>
      <c r="H67" s="108"/>
      <c r="I67" s="108"/>
      <c r="J67" s="108"/>
      <c r="K67" s="108"/>
      <c r="L67" s="108"/>
      <c r="M67" s="108"/>
      <c r="N67" s="108"/>
      <c r="O67" s="108"/>
      <c r="P67" s="108"/>
      <c r="Q67" s="108"/>
      <c r="R67" s="108"/>
      <c r="S67" s="108"/>
      <c r="T67" s="108"/>
      <c r="U67" s="108"/>
      <c r="V67" s="108"/>
      <c r="W67" s="108"/>
      <c r="X67" s="113"/>
      <c r="Y67" s="110"/>
      <c r="Z67" s="110"/>
      <c r="AA67" s="110"/>
      <c r="AB67" s="110"/>
      <c r="AC67" s="110"/>
      <c r="AD67" s="110"/>
      <c r="AE67" s="110"/>
      <c r="AF67" s="110"/>
      <c r="AG67" s="110"/>
    </row>
    <row r="68" spans="1:33" ht="11.25">
      <c r="A68" s="477" t="s">
        <v>519</v>
      </c>
      <c r="B68" s="478"/>
      <c r="C68" s="108"/>
      <c r="D68" s="108"/>
      <c r="E68" s="108"/>
      <c r="F68" s="108"/>
      <c r="G68" s="108"/>
      <c r="H68" s="108"/>
      <c r="I68" s="108"/>
      <c r="J68" s="108"/>
      <c r="K68" s="108"/>
      <c r="L68" s="108"/>
      <c r="M68" s="108"/>
      <c r="N68" s="108"/>
      <c r="O68" s="108"/>
      <c r="P68" s="108"/>
      <c r="Q68" s="108"/>
      <c r="R68" s="108"/>
      <c r="S68" s="108"/>
      <c r="T68" s="108"/>
      <c r="U68" s="108"/>
      <c r="V68" s="108"/>
      <c r="W68" s="108"/>
      <c r="X68" s="113"/>
      <c r="Y68" s="110"/>
      <c r="Z68" s="110"/>
      <c r="AA68" s="110"/>
      <c r="AB68" s="110"/>
      <c r="AC68" s="110"/>
      <c r="AD68" s="110"/>
      <c r="AE68" s="110"/>
      <c r="AF68" s="110"/>
      <c r="AG68" s="110"/>
    </row>
    <row r="69" spans="1:33" ht="11.25">
      <c r="A69" s="111">
        <v>26</v>
      </c>
      <c r="B69" s="121" t="s">
        <v>33</v>
      </c>
      <c r="C69" s="108">
        <f>D69+E69</f>
        <v>394</v>
      </c>
      <c r="D69" s="108">
        <v>179</v>
      </c>
      <c r="E69" s="108">
        <v>215</v>
      </c>
      <c r="F69" s="108">
        <f>G69+H69+I69+J69+K69+L69+M69</f>
        <v>149</v>
      </c>
      <c r="G69" s="108">
        <v>17</v>
      </c>
      <c r="H69" s="108">
        <v>10</v>
      </c>
      <c r="I69" s="108">
        <v>65</v>
      </c>
      <c r="J69" s="108">
        <v>30</v>
      </c>
      <c r="K69" s="108">
        <v>2</v>
      </c>
      <c r="L69" s="108">
        <v>8</v>
      </c>
      <c r="M69" s="108">
        <v>17</v>
      </c>
      <c r="N69" s="108">
        <v>245</v>
      </c>
      <c r="O69" s="108">
        <v>38</v>
      </c>
      <c r="P69" s="108">
        <v>4</v>
      </c>
      <c r="Q69" s="108">
        <v>14</v>
      </c>
      <c r="R69" s="108">
        <v>6</v>
      </c>
      <c r="S69" s="108">
        <v>5</v>
      </c>
      <c r="T69" s="108">
        <v>5</v>
      </c>
      <c r="U69" s="108">
        <v>8</v>
      </c>
      <c r="V69" s="108">
        <v>149</v>
      </c>
      <c r="W69" s="108">
        <v>11</v>
      </c>
      <c r="X69" s="113" t="s">
        <v>196</v>
      </c>
      <c r="Y69" s="110"/>
      <c r="Z69" s="110"/>
      <c r="AA69" s="110"/>
      <c r="AB69" s="110"/>
      <c r="AC69" s="110"/>
      <c r="AD69" s="110"/>
      <c r="AE69" s="110"/>
      <c r="AF69" s="110"/>
      <c r="AG69" s="110"/>
    </row>
    <row r="70" spans="1:33" ht="11.25">
      <c r="A70" s="111"/>
      <c r="B70" s="112"/>
      <c r="C70" s="108"/>
      <c r="D70" s="108"/>
      <c r="E70" s="108"/>
      <c r="F70" s="108"/>
      <c r="G70" s="108"/>
      <c r="H70" s="108"/>
      <c r="I70" s="108"/>
      <c r="J70" s="108"/>
      <c r="K70" s="108"/>
      <c r="L70" s="108"/>
      <c r="M70" s="108"/>
      <c r="N70" s="108"/>
      <c r="O70" s="108"/>
      <c r="P70" s="108"/>
      <c r="Q70" s="108"/>
      <c r="R70" s="108"/>
      <c r="S70" s="108"/>
      <c r="T70" s="108"/>
      <c r="U70" s="108"/>
      <c r="V70" s="108"/>
      <c r="W70" s="108"/>
      <c r="X70" s="113"/>
      <c r="Y70" s="110"/>
      <c r="Z70" s="110"/>
      <c r="AA70" s="110"/>
      <c r="AB70" s="110"/>
      <c r="AC70" s="110"/>
      <c r="AD70" s="110"/>
      <c r="AE70" s="110"/>
      <c r="AF70" s="110"/>
      <c r="AG70" s="110"/>
    </row>
    <row r="71" spans="1:33" ht="11.25">
      <c r="A71" s="477" t="s">
        <v>520</v>
      </c>
      <c r="B71" s="478"/>
      <c r="C71" s="108"/>
      <c r="D71" s="108"/>
      <c r="E71" s="108"/>
      <c r="F71" s="108"/>
      <c r="G71" s="108"/>
      <c r="H71" s="108"/>
      <c r="I71" s="108"/>
      <c r="J71" s="108"/>
      <c r="K71" s="108"/>
      <c r="L71" s="108"/>
      <c r="M71" s="108"/>
      <c r="N71" s="108"/>
      <c r="O71" s="108"/>
      <c r="P71" s="108"/>
      <c r="Q71" s="108"/>
      <c r="R71" s="108"/>
      <c r="S71" s="108"/>
      <c r="T71" s="108"/>
      <c r="U71" s="108"/>
      <c r="V71" s="108"/>
      <c r="W71" s="108"/>
      <c r="X71" s="113"/>
      <c r="Y71" s="110"/>
      <c r="Z71" s="110"/>
      <c r="AA71" s="110"/>
      <c r="AB71" s="110"/>
      <c r="AC71" s="110"/>
      <c r="AD71" s="110"/>
      <c r="AE71" s="110"/>
      <c r="AF71" s="110"/>
      <c r="AG71" s="110"/>
    </row>
    <row r="72" spans="1:33" ht="11.25">
      <c r="A72" s="111">
        <v>27</v>
      </c>
      <c r="B72" s="121" t="s">
        <v>34</v>
      </c>
      <c r="C72" s="108">
        <f>D72+E72</f>
        <v>414</v>
      </c>
      <c r="D72" s="108">
        <v>195</v>
      </c>
      <c r="E72" s="108">
        <v>219</v>
      </c>
      <c r="F72" s="108">
        <f>G72+H72+I72+J72+K72+L72+M72</f>
        <v>138</v>
      </c>
      <c r="G72" s="108">
        <v>14</v>
      </c>
      <c r="H72" s="108">
        <v>10</v>
      </c>
      <c r="I72" s="108">
        <v>73</v>
      </c>
      <c r="J72" s="108">
        <v>18</v>
      </c>
      <c r="K72" s="108">
        <v>8</v>
      </c>
      <c r="L72" s="108">
        <v>6</v>
      </c>
      <c r="M72" s="108">
        <v>9</v>
      </c>
      <c r="N72" s="108">
        <f>SUM(O72:W72)</f>
        <v>276</v>
      </c>
      <c r="O72" s="108">
        <v>34</v>
      </c>
      <c r="P72" s="108">
        <v>4</v>
      </c>
      <c r="Q72" s="108">
        <v>19</v>
      </c>
      <c r="R72" s="108">
        <v>3</v>
      </c>
      <c r="S72" s="108">
        <v>1</v>
      </c>
      <c r="T72" s="108">
        <v>0</v>
      </c>
      <c r="U72" s="108">
        <v>4</v>
      </c>
      <c r="V72" s="108">
        <v>117</v>
      </c>
      <c r="W72" s="108">
        <v>94</v>
      </c>
      <c r="X72" s="113" t="s">
        <v>197</v>
      </c>
      <c r="Y72" s="110"/>
      <c r="Z72" s="110"/>
      <c r="AA72" s="110"/>
      <c r="AB72" s="110"/>
      <c r="AC72" s="110"/>
      <c r="AD72" s="110"/>
      <c r="AE72" s="110"/>
      <c r="AF72" s="110"/>
      <c r="AG72" s="110"/>
    </row>
    <row r="73" spans="1:33" ht="11.25">
      <c r="A73" s="111">
        <v>28</v>
      </c>
      <c r="B73" s="121" t="s">
        <v>35</v>
      </c>
      <c r="C73" s="108">
        <f>D73+E73</f>
        <v>334</v>
      </c>
      <c r="D73" s="108">
        <v>214</v>
      </c>
      <c r="E73" s="108">
        <v>120</v>
      </c>
      <c r="F73" s="108">
        <f>G73+H73+I73+J73+K73+L73+M73</f>
        <v>219</v>
      </c>
      <c r="G73" s="108">
        <v>13</v>
      </c>
      <c r="H73" s="108">
        <v>45</v>
      </c>
      <c r="I73" s="108">
        <v>53</v>
      </c>
      <c r="J73" s="108">
        <v>69</v>
      </c>
      <c r="K73" s="108">
        <v>24</v>
      </c>
      <c r="L73" s="108">
        <v>11</v>
      </c>
      <c r="M73" s="108">
        <v>4</v>
      </c>
      <c r="N73" s="108">
        <f>SUM(O73:W73)</f>
        <v>115</v>
      </c>
      <c r="O73" s="108">
        <v>29</v>
      </c>
      <c r="P73" s="108">
        <v>6</v>
      </c>
      <c r="Q73" s="108">
        <v>6</v>
      </c>
      <c r="R73" s="108">
        <v>2</v>
      </c>
      <c r="S73" s="108">
        <v>0</v>
      </c>
      <c r="T73" s="108">
        <v>0</v>
      </c>
      <c r="U73" s="108">
        <v>7</v>
      </c>
      <c r="V73" s="108">
        <v>48</v>
      </c>
      <c r="W73" s="108">
        <v>17</v>
      </c>
      <c r="X73" s="113" t="s">
        <v>198</v>
      </c>
      <c r="Y73" s="110"/>
      <c r="Z73" s="110"/>
      <c r="AA73" s="110"/>
      <c r="AB73" s="110"/>
      <c r="AC73" s="110"/>
      <c r="AD73" s="110"/>
      <c r="AE73" s="110"/>
      <c r="AF73" s="110"/>
      <c r="AG73" s="110"/>
    </row>
    <row r="74" spans="1:33" ht="11.25" customHeight="1">
      <c r="A74" s="111"/>
      <c r="B74" s="122"/>
      <c r="C74" s="108"/>
      <c r="D74" s="108"/>
      <c r="E74" s="108"/>
      <c r="F74" s="108"/>
      <c r="G74" s="108"/>
      <c r="H74" s="108"/>
      <c r="I74" s="108"/>
      <c r="J74" s="108"/>
      <c r="K74" s="108"/>
      <c r="L74" s="108"/>
      <c r="M74" s="108"/>
      <c r="N74" s="108"/>
      <c r="O74" s="108"/>
      <c r="P74" s="108"/>
      <c r="Q74" s="108"/>
      <c r="R74" s="108"/>
      <c r="S74" s="108"/>
      <c r="T74" s="108"/>
      <c r="U74" s="108"/>
      <c r="V74" s="108"/>
      <c r="W74" s="108"/>
      <c r="X74" s="113"/>
      <c r="Y74" s="110"/>
      <c r="Z74" s="110"/>
      <c r="AA74" s="110"/>
      <c r="AB74" s="110"/>
      <c r="AC74" s="110"/>
      <c r="AD74" s="110"/>
      <c r="AE74" s="110"/>
      <c r="AF74" s="110"/>
      <c r="AG74" s="110"/>
    </row>
    <row r="75" spans="1:33" ht="11.25" customHeight="1">
      <c r="A75" s="477" t="s">
        <v>521</v>
      </c>
      <c r="B75" s="478"/>
      <c r="C75" s="108"/>
      <c r="D75" s="108"/>
      <c r="E75" s="108"/>
      <c r="F75" s="108"/>
      <c r="G75" s="108"/>
      <c r="H75" s="108"/>
      <c r="I75" s="108"/>
      <c r="J75" s="108"/>
      <c r="K75" s="108"/>
      <c r="L75" s="108"/>
      <c r="M75" s="108"/>
      <c r="N75" s="108"/>
      <c r="O75" s="108"/>
      <c r="P75" s="108"/>
      <c r="Q75" s="108"/>
      <c r="R75" s="108"/>
      <c r="S75" s="108"/>
      <c r="T75" s="108"/>
      <c r="U75" s="108"/>
      <c r="V75" s="108"/>
      <c r="W75" s="108"/>
      <c r="X75" s="113"/>
      <c r="Y75" s="110"/>
      <c r="Z75" s="110"/>
      <c r="AA75" s="110"/>
      <c r="AB75" s="110"/>
      <c r="AC75" s="110"/>
      <c r="AD75" s="110"/>
      <c r="AE75" s="110"/>
      <c r="AF75" s="110"/>
      <c r="AG75" s="110"/>
    </row>
    <row r="76" spans="1:33" ht="11.25" customHeight="1">
      <c r="A76" s="111">
        <v>29</v>
      </c>
      <c r="B76" s="121" t="s">
        <v>522</v>
      </c>
      <c r="C76" s="108">
        <f>D76+E76</f>
        <v>44</v>
      </c>
      <c r="D76" s="108">
        <v>22</v>
      </c>
      <c r="E76" s="108">
        <v>22</v>
      </c>
      <c r="F76" s="108">
        <f>G76+H76+I76+J76+K76+L76+M76</f>
        <v>31</v>
      </c>
      <c r="G76" s="108">
        <v>4</v>
      </c>
      <c r="H76" s="108">
        <v>3</v>
      </c>
      <c r="I76" s="108">
        <v>12</v>
      </c>
      <c r="J76" s="108">
        <v>1</v>
      </c>
      <c r="K76" s="108">
        <v>0</v>
      </c>
      <c r="L76" s="108">
        <v>5</v>
      </c>
      <c r="M76" s="108">
        <v>6</v>
      </c>
      <c r="N76" s="108">
        <f>SUM(O76:W76)</f>
        <v>13</v>
      </c>
      <c r="O76" s="108">
        <v>3</v>
      </c>
      <c r="P76" s="108">
        <v>0</v>
      </c>
      <c r="Q76" s="108">
        <v>0</v>
      </c>
      <c r="R76" s="108">
        <v>0</v>
      </c>
      <c r="S76" s="108">
        <v>1</v>
      </c>
      <c r="T76" s="108">
        <v>0</v>
      </c>
      <c r="U76" s="108">
        <v>1</v>
      </c>
      <c r="V76" s="108">
        <v>2</v>
      </c>
      <c r="W76" s="108">
        <v>6</v>
      </c>
      <c r="X76" s="113" t="s">
        <v>523</v>
      </c>
      <c r="Y76" s="110"/>
      <c r="Z76" s="110"/>
      <c r="AA76" s="110"/>
      <c r="AB76" s="110"/>
      <c r="AC76" s="110"/>
      <c r="AD76" s="110"/>
      <c r="AE76" s="110"/>
      <c r="AF76" s="110"/>
      <c r="AG76" s="110"/>
    </row>
    <row r="77" spans="1:33" ht="11.25" customHeight="1">
      <c r="A77" s="111"/>
      <c r="B77" s="112"/>
      <c r="C77" s="108"/>
      <c r="D77" s="108"/>
      <c r="E77" s="108"/>
      <c r="F77" s="108"/>
      <c r="G77" s="108"/>
      <c r="H77" s="108"/>
      <c r="I77" s="108"/>
      <c r="J77" s="108"/>
      <c r="K77" s="108"/>
      <c r="L77" s="108"/>
      <c r="M77" s="108"/>
      <c r="N77" s="108"/>
      <c r="O77" s="108"/>
      <c r="P77" s="108"/>
      <c r="Q77" s="108"/>
      <c r="R77" s="108"/>
      <c r="S77" s="108"/>
      <c r="T77" s="108"/>
      <c r="U77" s="108"/>
      <c r="V77" s="108"/>
      <c r="W77" s="108"/>
      <c r="X77" s="113"/>
      <c r="Y77" s="110"/>
      <c r="Z77" s="110"/>
      <c r="AA77" s="110"/>
      <c r="AB77" s="110"/>
      <c r="AC77" s="110"/>
      <c r="AD77" s="110"/>
      <c r="AE77" s="110"/>
      <c r="AF77" s="110"/>
      <c r="AG77" s="110"/>
    </row>
    <row r="78" spans="1:33" ht="11.25" customHeight="1">
      <c r="A78" s="477" t="s">
        <v>524</v>
      </c>
      <c r="B78" s="478"/>
      <c r="C78" s="108"/>
      <c r="D78" s="108"/>
      <c r="E78" s="108"/>
      <c r="F78" s="108"/>
      <c r="G78" s="108"/>
      <c r="H78" s="108"/>
      <c r="I78" s="108"/>
      <c r="J78" s="108"/>
      <c r="K78" s="108"/>
      <c r="L78" s="108"/>
      <c r="M78" s="108"/>
      <c r="N78" s="108"/>
      <c r="O78" s="108"/>
      <c r="P78" s="108"/>
      <c r="Q78" s="108"/>
      <c r="R78" s="108"/>
      <c r="S78" s="108"/>
      <c r="T78" s="108"/>
      <c r="U78" s="108"/>
      <c r="V78" s="108"/>
      <c r="W78" s="108"/>
      <c r="X78" s="113"/>
      <c r="Y78" s="110"/>
      <c r="Z78" s="110"/>
      <c r="AA78" s="110"/>
      <c r="AB78" s="110"/>
      <c r="AC78" s="110"/>
      <c r="AD78" s="110"/>
      <c r="AE78" s="110"/>
      <c r="AF78" s="110"/>
      <c r="AG78" s="110"/>
    </row>
    <row r="79" spans="1:33" ht="11.25" customHeight="1">
      <c r="A79" s="111">
        <v>30</v>
      </c>
      <c r="B79" s="121" t="s">
        <v>37</v>
      </c>
      <c r="C79" s="108">
        <f>D79+E79</f>
        <v>141</v>
      </c>
      <c r="D79" s="108">
        <v>77</v>
      </c>
      <c r="E79" s="108">
        <v>64</v>
      </c>
      <c r="F79" s="108">
        <f>G79+H79+I79+J79+K79+L79+M79</f>
        <v>48</v>
      </c>
      <c r="G79" s="108">
        <v>11</v>
      </c>
      <c r="H79" s="108">
        <v>8</v>
      </c>
      <c r="I79" s="108">
        <v>18</v>
      </c>
      <c r="J79" s="108">
        <v>7</v>
      </c>
      <c r="K79" s="108">
        <v>2</v>
      </c>
      <c r="L79" s="108">
        <v>2</v>
      </c>
      <c r="M79" s="108">
        <v>0</v>
      </c>
      <c r="N79" s="108">
        <f>SUM(O79:W79)</f>
        <v>93</v>
      </c>
      <c r="O79" s="108">
        <v>34</v>
      </c>
      <c r="P79" s="108">
        <v>3</v>
      </c>
      <c r="Q79" s="108">
        <v>6</v>
      </c>
      <c r="R79" s="108">
        <v>1</v>
      </c>
      <c r="S79" s="108">
        <v>0</v>
      </c>
      <c r="T79" s="108">
        <v>0</v>
      </c>
      <c r="U79" s="108">
        <v>1</v>
      </c>
      <c r="V79" s="108">
        <v>46</v>
      </c>
      <c r="W79" s="108">
        <v>2</v>
      </c>
      <c r="X79" s="113" t="s">
        <v>525</v>
      </c>
      <c r="Y79" s="110"/>
      <c r="Z79" s="110"/>
      <c r="AA79" s="110"/>
      <c r="AB79" s="110"/>
      <c r="AC79" s="110"/>
      <c r="AD79" s="110"/>
      <c r="AE79" s="110"/>
      <c r="AF79" s="110"/>
      <c r="AG79" s="110"/>
    </row>
    <row r="80" spans="1:33" ht="11.25" customHeight="1">
      <c r="A80" s="111">
        <v>31</v>
      </c>
      <c r="B80" s="121" t="s">
        <v>526</v>
      </c>
      <c r="C80" s="108">
        <f>D80+E80</f>
        <v>410</v>
      </c>
      <c r="D80" s="108">
        <v>195</v>
      </c>
      <c r="E80" s="108">
        <v>215</v>
      </c>
      <c r="F80" s="108">
        <f>G80+H80+I80+J80+K80+L80+M80</f>
        <v>109</v>
      </c>
      <c r="G80" s="108">
        <v>20</v>
      </c>
      <c r="H80" s="108">
        <v>5</v>
      </c>
      <c r="I80" s="108">
        <v>51</v>
      </c>
      <c r="J80" s="108">
        <v>15</v>
      </c>
      <c r="K80" s="108">
        <v>4</v>
      </c>
      <c r="L80" s="108">
        <v>9</v>
      </c>
      <c r="M80" s="108">
        <v>5</v>
      </c>
      <c r="N80" s="108">
        <v>301</v>
      </c>
      <c r="O80" s="108">
        <v>61</v>
      </c>
      <c r="P80" s="108">
        <v>13</v>
      </c>
      <c r="Q80" s="108">
        <v>19</v>
      </c>
      <c r="R80" s="108">
        <v>9</v>
      </c>
      <c r="S80" s="108">
        <v>3</v>
      </c>
      <c r="T80" s="108">
        <v>0</v>
      </c>
      <c r="U80" s="108">
        <v>14</v>
      </c>
      <c r="V80" s="108">
        <v>157</v>
      </c>
      <c r="W80" s="108">
        <v>23</v>
      </c>
      <c r="X80" s="113" t="s">
        <v>527</v>
      </c>
      <c r="Y80" s="110"/>
      <c r="Z80" s="110"/>
      <c r="AA80" s="110"/>
      <c r="AB80" s="110"/>
      <c r="AC80" s="110"/>
      <c r="AD80" s="110"/>
      <c r="AE80" s="110"/>
      <c r="AF80" s="110"/>
      <c r="AG80" s="110"/>
    </row>
    <row r="81" spans="1:33" ht="11.25" customHeight="1">
      <c r="A81" s="111"/>
      <c r="B81" s="121"/>
      <c r="C81" s="108"/>
      <c r="D81" s="108"/>
      <c r="E81" s="108"/>
      <c r="F81" s="108"/>
      <c r="G81" s="108"/>
      <c r="H81" s="108"/>
      <c r="I81" s="108"/>
      <c r="J81" s="108"/>
      <c r="K81" s="108"/>
      <c r="L81" s="108"/>
      <c r="M81" s="108"/>
      <c r="N81" s="108"/>
      <c r="O81" s="108"/>
      <c r="P81" s="108"/>
      <c r="Q81" s="108"/>
      <c r="R81" s="108"/>
      <c r="S81" s="108"/>
      <c r="T81" s="108"/>
      <c r="U81" s="108"/>
      <c r="V81" s="108"/>
      <c r="W81" s="108"/>
      <c r="X81" s="113"/>
      <c r="Y81" s="110"/>
      <c r="Z81" s="110"/>
      <c r="AA81" s="110"/>
      <c r="AB81" s="110"/>
      <c r="AC81" s="110"/>
      <c r="AD81" s="110"/>
      <c r="AE81" s="110"/>
      <c r="AF81" s="110"/>
      <c r="AG81" s="110"/>
    </row>
    <row r="82" spans="1:33" ht="11.25" customHeight="1">
      <c r="A82" s="111" t="s">
        <v>528</v>
      </c>
      <c r="B82" s="121"/>
      <c r="C82" s="108"/>
      <c r="D82" s="108"/>
      <c r="E82" s="108"/>
      <c r="F82" s="108"/>
      <c r="G82" s="108"/>
      <c r="H82" s="108"/>
      <c r="I82" s="108"/>
      <c r="J82" s="108"/>
      <c r="K82" s="108"/>
      <c r="L82" s="108"/>
      <c r="M82" s="108"/>
      <c r="N82" s="108"/>
      <c r="O82" s="108"/>
      <c r="P82" s="108"/>
      <c r="Q82" s="108"/>
      <c r="R82" s="108"/>
      <c r="S82" s="108"/>
      <c r="T82" s="108"/>
      <c r="U82" s="108"/>
      <c r="V82" s="108"/>
      <c r="W82" s="108"/>
      <c r="X82" s="113"/>
      <c r="Y82" s="110"/>
      <c r="Z82" s="110"/>
      <c r="AA82" s="110"/>
      <c r="AB82" s="110"/>
      <c r="AC82" s="110"/>
      <c r="AD82" s="110"/>
      <c r="AE82" s="110"/>
      <c r="AF82" s="110"/>
      <c r="AG82" s="110"/>
    </row>
    <row r="83" spans="1:33" ht="13.5" customHeight="1">
      <c r="A83" s="111">
        <v>32</v>
      </c>
      <c r="B83" s="121" t="s">
        <v>216</v>
      </c>
      <c r="C83" s="108">
        <f>D83+E83</f>
        <v>539</v>
      </c>
      <c r="D83" s="108">
        <v>290</v>
      </c>
      <c r="E83" s="108">
        <v>249</v>
      </c>
      <c r="F83" s="108">
        <f>G83+H83+I83+J83+K83+L83+M83</f>
        <v>258</v>
      </c>
      <c r="G83" s="108">
        <v>23</v>
      </c>
      <c r="H83" s="108">
        <v>14</v>
      </c>
      <c r="I83" s="108">
        <v>97</v>
      </c>
      <c r="J83" s="108">
        <v>59</v>
      </c>
      <c r="K83" s="108">
        <v>35</v>
      </c>
      <c r="L83" s="108">
        <v>20</v>
      </c>
      <c r="M83" s="108">
        <v>10</v>
      </c>
      <c r="N83" s="108">
        <f>SUM(O83:W83)</f>
        <v>281</v>
      </c>
      <c r="O83" s="108">
        <v>118</v>
      </c>
      <c r="P83" s="108">
        <v>8</v>
      </c>
      <c r="Q83" s="108">
        <v>93</v>
      </c>
      <c r="R83" s="108">
        <v>8</v>
      </c>
      <c r="S83" s="108">
        <v>28</v>
      </c>
      <c r="T83" s="108">
        <v>6</v>
      </c>
      <c r="U83" s="108">
        <v>10</v>
      </c>
      <c r="V83" s="108">
        <v>7</v>
      </c>
      <c r="W83" s="108">
        <v>3</v>
      </c>
      <c r="X83" s="113" t="s">
        <v>529</v>
      </c>
      <c r="Y83" s="110"/>
      <c r="Z83" s="110"/>
      <c r="AA83" s="110"/>
      <c r="AB83" s="110"/>
      <c r="AC83" s="110"/>
      <c r="AD83" s="110"/>
      <c r="AE83" s="110"/>
      <c r="AF83" s="110"/>
      <c r="AG83" s="110"/>
    </row>
    <row r="84" spans="1:33" ht="6" customHeight="1" thickBot="1">
      <c r="A84" s="126"/>
      <c r="B84" s="127"/>
      <c r="C84" s="126"/>
      <c r="D84" s="126"/>
      <c r="E84" s="126"/>
      <c r="F84" s="126"/>
      <c r="G84" s="126"/>
      <c r="H84" s="126"/>
      <c r="I84" s="126"/>
      <c r="J84" s="126"/>
      <c r="K84" s="126"/>
      <c r="L84" s="126"/>
      <c r="M84" s="126"/>
      <c r="N84" s="126"/>
      <c r="O84" s="126"/>
      <c r="P84" s="126"/>
      <c r="Q84" s="126"/>
      <c r="R84" s="126"/>
      <c r="S84" s="126"/>
      <c r="T84" s="126"/>
      <c r="U84" s="126"/>
      <c r="V84" s="126"/>
      <c r="W84" s="126"/>
      <c r="X84" s="128"/>
      <c r="Y84" s="110"/>
      <c r="Z84" s="110"/>
      <c r="AA84" s="110"/>
      <c r="AB84" s="110"/>
      <c r="AC84" s="110"/>
      <c r="AD84" s="110"/>
      <c r="AE84" s="110"/>
      <c r="AF84" s="110"/>
      <c r="AG84" s="110"/>
    </row>
    <row r="85" spans="1:33" ht="11.25">
      <c r="A85" s="152" t="s">
        <v>530</v>
      </c>
      <c r="C85" s="129"/>
      <c r="X85" s="150" t="s">
        <v>531</v>
      </c>
      <c r="Y85" s="110"/>
      <c r="Z85" s="110"/>
      <c r="AA85" s="110"/>
      <c r="AB85" s="110"/>
      <c r="AC85" s="110"/>
      <c r="AD85" s="110"/>
      <c r="AE85" s="110"/>
      <c r="AF85" s="110"/>
      <c r="AG85" s="110"/>
    </row>
    <row r="86" spans="1:33" ht="11.25">
      <c r="A86" s="371" t="s">
        <v>532</v>
      </c>
      <c r="Z86" s="110"/>
      <c r="AA86" s="110"/>
      <c r="AB86" s="110"/>
      <c r="AC86" s="110"/>
      <c r="AD86" s="110"/>
      <c r="AE86" s="110"/>
      <c r="AF86" s="110"/>
      <c r="AG86" s="110"/>
    </row>
  </sheetData>
  <sheetProtection formatCells="0" formatColumns="0" formatRows="0" insertColumns="0" insertRows="0" insertHyperlinks="0" deleteColumns="0" deleteRows="0" selectLockedCells="1" sort="0" autoFilter="0" pivotTables="0"/>
  <mergeCells count="27">
    <mergeCell ref="A71:B71"/>
    <mergeCell ref="A75:B75"/>
    <mergeCell ref="A78:B78"/>
    <mergeCell ref="A53:B53"/>
    <mergeCell ref="A62:B62"/>
    <mergeCell ref="A65:B65"/>
    <mergeCell ref="A68:B68"/>
    <mergeCell ref="L5:M5"/>
    <mergeCell ref="X5:X6"/>
    <mergeCell ref="N5:W5"/>
    <mergeCell ref="A23:B23"/>
    <mergeCell ref="A1:K1"/>
    <mergeCell ref="A8:B8"/>
    <mergeCell ref="A11:B11"/>
    <mergeCell ref="A17:B17"/>
    <mergeCell ref="A14:B14"/>
    <mergeCell ref="A20:B20"/>
    <mergeCell ref="A43:B43"/>
    <mergeCell ref="A56:B56"/>
    <mergeCell ref="A46:B46"/>
    <mergeCell ref="A49:B49"/>
    <mergeCell ref="L1:X1"/>
    <mergeCell ref="A2:K2"/>
    <mergeCell ref="L2:X2"/>
    <mergeCell ref="A5:B6"/>
    <mergeCell ref="C5:E5"/>
    <mergeCell ref="F5:K5"/>
  </mergeCells>
  <printOptions/>
  <pageMargins left="0.7874015748031497" right="0.7874015748031497" top="0.07874015748031496" bottom="0.1968503937007874" header="0" footer="0"/>
  <pageSetup horizontalDpi="300" verticalDpi="300" orientation="portrait" paperSize="9" scale="91" r:id="rId1"/>
  <colBreaks count="1" manualBreakCount="1">
    <brk id="11" max="1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2022-07-15T02:53:12Z</dcterms:created>
  <dcterms:modified xsi:type="dcterms:W3CDTF">2022-07-15T02:53:15Z</dcterms:modified>
  <cp:category/>
  <cp:version/>
  <cp:contentType/>
  <cp:contentStatus/>
</cp:coreProperties>
</file>