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DQ102" i="11" l="1"/>
  <c r="DL102" i="11"/>
  <c r="DG102" i="11"/>
  <c r="DB102" i="11"/>
  <c r="CW102" i="11"/>
  <c r="CR102" i="11"/>
  <c r="AU63" i="11"/>
  <c r="AP63" i="11"/>
  <c r="AU88" i="11"/>
  <c r="AP88" i="11"/>
  <c r="AF88" i="11"/>
  <c r="AA36" i="11" l="1"/>
  <c r="AA34" i="11"/>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O36" i="9"/>
  <c r="AM36" i="9"/>
  <c r="CO35" i="9"/>
  <c r="AM35" i="9"/>
  <c r="C35" i="9"/>
  <c r="C36" i="9" s="1"/>
  <c r="CO34" i="9"/>
  <c r="BW34" i="9"/>
  <c r="BW35" i="9" s="1"/>
  <c r="BW36" i="9" s="1"/>
  <c r="BW37" i="9" s="1"/>
  <c r="BW38" i="9" s="1"/>
  <c r="BW39" i="9" s="1"/>
  <c r="BW40" i="9" s="1"/>
  <c r="BW41" i="9" s="1"/>
  <c r="BW42" i="9" s="1"/>
  <c r="BW43" i="9" s="1"/>
  <c r="C34" i="9"/>
  <c r="C37" i="9" l="1"/>
  <c r="AM34" i="9"/>
  <c r="U34" i="9"/>
  <c r="U35" i="9" s="1"/>
  <c r="U36" i="9" s="1"/>
  <c r="U37"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<sst xmlns="http://schemas.openxmlformats.org/spreadsheetml/2006/main" count="1039" uniqueCount="569">
  <si>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</si>
  <si>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</si>
  <si>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</si>
  <si>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</si>
  <si>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</si>
  <si>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</si>
  <si>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</si>
  <si>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</si>
  <si>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</si>
  <si>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</si>
  <si>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</si>
  <si>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</si>
  <si>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</si>
  <si>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</si>
  <si>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</si>
  <si>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</si>
  <si>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</si>
  <si>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</si>
  <si>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</si>
  <si>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</si>
  <si>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</si>
  <si>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</si>
  <si>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</si>
  <si>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</si>
  <si>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</si>
  <si>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</si>
  <si>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</si>
  <si>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</si>
  <si>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</si>
  <si>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</si>
  <si>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</si>
  <si>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</si>
  <si>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</si>
  <si>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</si>
  <si>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</si>
  <si>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</si>
  <si>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</si>
  <si>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</si>
  <si>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</si>
  <si>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</si>
  <si>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</si>
  <si>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</si>
  <si>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</si>
  <si>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</si>
  <si>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</si>
  <si>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</si>
  <si>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</si>
  <si>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</si>
  <si>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</si>
  <si>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</si>
  <si>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</si>
  <si>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</si>
  <si>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</si>
  <si>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</si>
  <si>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</si>
  <si>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</si>
  <si>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</si>
  <si>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</si>
  <si>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</si>
  <si>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</si>
  <si>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</si>
  <si>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</si>
  <si>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</si>
  <si>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</si>
  <si>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</si>
  <si>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</si>
  <si>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</si>
  <si>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</si>
  <si>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</si>
  <si>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</si>
  <si>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</si>
  <si>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</si>
  <si>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</si>
  <si>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</si>
  <si>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</si>
  <si>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</si>
  <si>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</si>
  <si>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</si>
  <si>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</si>
  <si>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</si>
  <si>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</si>
  <si>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</si>
  <si>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</si>
  <si>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</si>
  <si>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</si>
  <si>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</si>
  <si>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</si>
  <si>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</si>
  <si>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</si>
  <si>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</si>
  <si>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</si>
  <si>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</si>
  <si>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</si>
  <si>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</si>
  <si>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</si>
  <si>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</si>
  <si>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</si>
  <si>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</si>
  <si>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</si>
  <si>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</si>
  <si>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</si>
  <si>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</si>
  <si>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</si>
  <si>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</si>
  <si>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</si>
  <si>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</si>
  <si>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</si>
  <si>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</si>
  <si>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</si>
  <si>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</si>
  <si>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</si>
  <si>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</si>
  <si>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</si>
  <si>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</si>
  <si>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</si>
  <si>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</si>
  <si>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</si>
  <si>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</si>
  <si>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</si>
  <si>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</si>
  <si>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</si>
  <si>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</si>
  <si>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</si>
  <si>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</si>
  <si>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</si>
  <si>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</si>
  <si>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</si>
  <si>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</si>
  <si>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</si>
  <si>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</si>
  <si>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</si>
  <si>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</si>
  <si>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</si>
  <si>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</si>
  <si>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</si>
  <si>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</si>
  <si>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</si>
  <si>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</si>
  <si>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</si>
  <si>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</si>
  <si>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</si>
  <si>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</si>
  <si>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</si>
  <si>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</si>
  <si>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</si>
  <si>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</si>
  <si>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</si>
  <si>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</si>
  <si>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</si>
  <si>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</si>
  <si>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</si>
  <si>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</si>
  <si>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</si>
  <si>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</si>
  <si>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</si>
  <si>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</si>
  <si>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</si>
  <si>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</si>
  <si>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</si>
  <si>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</si>
  <si>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</si>
  <si>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</si>
  <si>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</si>
  <si>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</si>
  <si>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</si>
  <si>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</si>
  <si>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</si>
  <si>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</si>
  <si>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</si>
  <si>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</si>
  <si>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</si>
  <si>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</si>
  <si>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</si>
  <si>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</si>
  <si>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</si>
  <si>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</si>
  <si>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</si>
  <si>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</si>
  <si>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</si>
  <si>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</si>
  <si>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</si>
  <si>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</si>
  <si>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</si>
  <si>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</si>
  <si>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</si>
  <si>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</si>
  <si>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</si>
  <si>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</si>
  <si>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</si>
  <si>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</si>
  <si>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</si>
  <si>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</si>
  <si>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</si>
  <si>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</si>
  <si>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</si>
  <si>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</si>
  <si>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</si>
  <si>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岡山県吉備中央町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</si>
  <si>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</si>
  <si>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</si>
  <si>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</si>
  <si>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</si>
  <si>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</si>
  <si>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</si>
  <si>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</si>
  <si>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</si>
  <si>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</si>
  <si>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</si>
  <si>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</si>
  <si>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</si>
  <si>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</si>
  <si>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</si>
  <si>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</si>
  <si>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</si>
  <si>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</si>
  <si>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</si>
  <si>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</si>
  <si>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</si>
  <si>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</si>
  <si>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</si>
  <si>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</si>
  <si>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</si>
  <si>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</si>
  <si>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</si>
  <si>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</si>
  <si>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</si>
  <si>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</si>
  <si>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</si>
  <si>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</si>
  <si>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</si>
  <si>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</si>
  <si>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</si>
  <si>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</si>
  <si>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</si>
  <si>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</si>
  <si>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</si>
  <si>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</si>
  <si>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</si>
  <si>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</si>
  <si>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</si>
  <si>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</si>
  <si>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</si>
  <si>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</si>
  <si>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</si>
  <si>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</si>
  <si>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</si>
  <si>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</si>
  <si>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</si>
  <si>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</si>
  <si>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</si>
  <si>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</si>
  <si>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</si>
  <si>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</si>
  <si>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</si>
  <si>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</si>
  <si>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</si>
  <si>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</si>
  <si>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</si>
  <si>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</si>
  <si>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</si>
  <si>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</si>
  <si>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</si>
  <si>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</si>
  <si>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</si>
  <si>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</si>
  <si>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</si>
  <si>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</si>
  <si>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</si>
  <si>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</si>
  <si>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</si>
  <si>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</si>
  <si>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</si>
  <si>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</si>
  <si>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</si>
  <si>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</si>
  <si>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</si>
  <si>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</si>
  <si>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</si>
  <si>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</si>
  <si>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</si>
  <si>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</si>
  <si>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</si>
  <si>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</si>
  <si>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</si>
  <si>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</si>
  <si>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</si>
  <si>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</si>
  <si>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</si>
  <si>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</si>
  <si>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</si>
  <si>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</si>
  <si>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</si>
  <si>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</si>
  <si>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</si>
  <si>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</si>
  <si>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</si>
  <si>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</si>
  <si>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</si>
  <si>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</si>
  <si>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</si>
  <si>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</si>
  <si>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</si>
  <si>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</si>
  <si>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</si>
  <si>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</si>
  <si>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</si>
  <si>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</si>
  <si>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</si>
  <si>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</si>
  <si>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</si>
  <si>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</si>
  <si>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</si>
  <si>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</si>
  <si>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</si>
  <si>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</si>
  <si>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</si>
  <si>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</si>
  <si>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</si>
  <si>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</si>
  <si>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</si>
  <si>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</si>
  <si>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</si>
  <si>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</si>
  <si>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</si>
  <si>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</si>
  <si>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</si>
  <si>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</si>
  <si>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</si>
  <si>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</si>
  <si>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</si>
  <si>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</si>
  <si>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</si>
  <si>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</si>
  <si>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</si>
  <si>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</si>
  <si>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</si>
  <si>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</si>
  <si>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</si>
  <si>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</si>
  <si>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</si>
  <si>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</si>
  <si>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</si>
  <si>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</si>
  <si>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</si>
  <si>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</si>
  <si>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</si>
  <si>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岡山県吉備中央町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</si>
  <si>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</si>
  <si>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</si>
  <si>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</si>
  <si>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</si>
  <si>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</si>
  <si>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</si>
  <si>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</si>
  <si>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</si>
  <si>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</si>
  <si>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</si>
  <si>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</si>
  <si>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</si>
  <si>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</si>
  <si>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</si>
  <si>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</si>
  <si>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</si>
  <si>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</si>
  <si>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</si>
  <si>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</si>
  <si>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</si>
  <si>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</si>
  <si>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</si>
  <si>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</si>
  <si>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</si>
  <si>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</si>
  <si>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</si>
  <si>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</si>
  <si>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</si>
  <si>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</si>
  <si>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</si>
  <si>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</si>
  <si>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</si>
  <si>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</si>
  <si>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</si>
  <si>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</si>
  <si>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</si>
  <si>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</si>
  <si>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</si>
  <si>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</si>
  <si>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</si>
  <si>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上水道特別会計</t>
    <phoneticPr fontId="5"/>
  </si>
  <si>
    <t>法適用企業</t>
    <phoneticPr fontId="5"/>
  </si>
  <si>
    <t>簡易水道特別会計</t>
    <phoneticPr fontId="5"/>
  </si>
  <si>
    <t>法非適用企業</t>
    <phoneticPr fontId="5"/>
  </si>
  <si>
    <t>下水道特別会計</t>
    <phoneticPr fontId="5"/>
  </si>
  <si>
    <t>農業集落排水事業特別会計</t>
    <phoneticPr fontId="5"/>
  </si>
  <si>
    <t>再生可能エネルギー事業特別会計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</si>
  <si>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</si>
  <si>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</si>
  <si>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</si>
  <si>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</si>
  <si>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</si>
  <si>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</si>
  <si>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</si>
  <si>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</si>
  <si>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</si>
  <si>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</si>
  <si>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</si>
  <si>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</si>
  <si>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</si>
  <si>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</si>
  <si>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</si>
  <si>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</si>
  <si>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</si>
  <si>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</si>
  <si>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</si>
  <si>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</si>
  <si>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</si>
  <si>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</si>
  <si>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</si>
  <si>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</si>
  <si>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</si>
  <si>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</si>
  <si>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</si>
  <si>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</si>
  <si>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</si>
  <si>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</si>
  <si>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</si>
  <si>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</si>
  <si>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</si>
  <si>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</si>
  <si>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</si>
  <si>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</si>
  <si>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</si>
  <si>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</si>
  <si>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</si>
  <si>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</si>
  <si>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</si>
  <si>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</si>
  <si>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</si>
  <si>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</si>
  <si>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</si>
  <si>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</si>
  <si>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</si>
  <si>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</si>
  <si>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</si>
  <si>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</si>
  <si>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</si>
  <si>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</si>
  <si>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</si>
  <si>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</si>
  <si>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</si>
  <si>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</si>
  <si>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</si>
  <si>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</si>
  <si>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</si>
  <si>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</si>
  <si>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</si>
  <si>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</si>
  <si>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</si>
  <si>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</si>
  <si>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</si>
  <si>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</si>
  <si>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</si>
  <si>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</si>
  <si>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</si>
  <si>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</si>
  <si>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</si>
  <si>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</si>
  <si>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</si>
  <si>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</si>
  <si>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</si>
  <si>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</si>
  <si>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</si>
  <si>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</si>
  <si>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</si>
  <si>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</si>
  <si>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</si>
  <si>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</si>
  <si>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</si>
  <si>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</si>
  <si>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</si>
  <si>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</si>
  <si>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</si>
  <si>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</si>
  <si>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</si>
  <si>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</si>
  <si>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</si>
  <si>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</si>
  <si>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</si>
  <si>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</si>
  <si>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</si>
  <si>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</si>
  <si>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</si>
  <si>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</si>
  <si>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</si>
  <si>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</si>
  <si>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</si>
  <si>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</si>
  <si>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</si>
  <si>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</si>
  <si>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</si>
  <si>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</si>
  <si>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</si>
  <si>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</si>
  <si>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</si>
  <si>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</si>
  <si>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</si>
  <si>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</si>
  <si>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</si>
  <si>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</si>
  <si>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</si>
  <si>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</si>
  <si>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</si>
  <si>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</si>
  <si>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</si>
  <si>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</si>
  <si>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</si>
  <si>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</si>
  <si>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</si>
  <si>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</si>
  <si>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</si>
  <si>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</si>
  <si>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</si>
  <si>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</si>
  <si>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</si>
  <si>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</si>
  <si>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</si>
  <si>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</si>
  <si>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</si>
  <si>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</si>
  <si>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</si>
  <si>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0.25</t>
  </si>
  <si>
    <t>育英資金特別会計</t>
  </si>
  <si>
    <t>▲ 0.00</t>
  </si>
  <si>
    <t>上水道特別会計</t>
  </si>
  <si>
    <t>一般会計</t>
  </si>
  <si>
    <t>介護保険特別会計（介護保険事業）</t>
  </si>
  <si>
    <t>下水道特別会計</t>
  </si>
  <si>
    <t>診療所特別会計</t>
  </si>
  <si>
    <t>再生可能エネルギー事業特別会計</t>
  </si>
  <si>
    <t>国民健康保険特別会計</t>
  </si>
  <si>
    <t>その他会計（赤字）</t>
  </si>
  <si>
    <t>その他会計（黒字）</t>
  </si>
  <si>
    <t>旭川中部衛生施設組合</t>
    <rPh sb="0" eb="1">
      <t>アサヒ</t>
    </rPh>
    <rPh sb="1" eb="2">
      <t>カワ</t>
    </rPh>
    <rPh sb="2" eb="4">
      <t>チュウブ</t>
    </rPh>
    <rPh sb="4" eb="6">
      <t>エイセイ</t>
    </rPh>
    <rPh sb="6" eb="8">
      <t>シセツ</t>
    </rPh>
    <rPh sb="8" eb="10">
      <t>クミアイ</t>
    </rPh>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</si>
  <si>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</si>
  <si>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</si>
  <si>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</si>
  <si>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</si>
  <si>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</si>
  <si>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</si>
  <si>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</si>
  <si>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</si>
  <si>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</si>
  <si>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岡山県市町村総合事務組合拠出金事業特別会計</t>
    <phoneticPr fontId="2"/>
  </si>
  <si>
    <t>-</t>
    <phoneticPr fontId="2"/>
  </si>
  <si>
    <t>吉備中央農業公社</t>
    <rPh sb="0" eb="4">
      <t>キビチュウオウ</t>
    </rPh>
    <rPh sb="4" eb="6">
      <t>ノウギョウ</t>
    </rPh>
    <rPh sb="6" eb="8">
      <t>コウシャ</t>
    </rPh>
    <phoneticPr fontId="2"/>
  </si>
  <si>
    <t>加茂川ふるさと交流プラザ</t>
    <rPh sb="0" eb="3">
      <t>カモガワ</t>
    </rPh>
    <rPh sb="7" eb="9">
      <t>コウリュウ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</si>
  <si>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</si>
  <si>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</si>
  <si>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</si>
  <si>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</si>
  <si>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</si>
  <si>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</si>
  <si>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</si>
  <si>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</si>
  <si>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</si>
  <si>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</si>
  <si>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</si>
  <si>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</si>
  <si>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実質公債費率は類似団体と比較して高いが、将来負担比率は類似団体と同等に減少している。
　合併前後に必要な事業の財源を起債によって確保したため比率が高くなっていたが、その当時の起債を概ね償還したことから、実質公債費率、将来負担比率ともに減少傾向にある。</t>
    <rPh sb="36" eb="38">
      <t>ゲンショウ</t>
    </rPh>
    <rPh sb="85" eb="87">
      <t>トウジ</t>
    </rPh>
    <rPh sb="88" eb="90">
      <t>キサイ</t>
    </rPh>
    <rPh sb="91" eb="92">
      <t>オオム</t>
    </rPh>
    <rPh sb="93" eb="95">
      <t>ショウカン</t>
    </rPh>
    <phoneticPr fontId="5"/>
  </si>
  <si>
    <t>　公共施設の更新を行わず、維持管理しながら長期に使用することにより財政支出を抑えてきた経緯から、類似団体に比して将来負担比率が低くなっている。
　今後、公共施設等総合管理計画に沿った施設の管理を進め、更新を行う場合、有形固定資産減価償却率が下がることが予想される。</t>
    <rPh sb="1" eb="3">
      <t>コウキョウ</t>
    </rPh>
    <rPh sb="3" eb="5">
      <t>シセツ</t>
    </rPh>
    <rPh sb="6" eb="8">
      <t>コウシン</t>
    </rPh>
    <rPh sb="9" eb="10">
      <t>オコナ</t>
    </rPh>
    <rPh sb="13" eb="15">
      <t>イジ</t>
    </rPh>
    <rPh sb="15" eb="17">
      <t>カンリ</t>
    </rPh>
    <rPh sb="21" eb="23">
      <t>チョウキ</t>
    </rPh>
    <rPh sb="24" eb="26">
      <t>シヨウ</t>
    </rPh>
    <rPh sb="33" eb="35">
      <t>ザイセイ</t>
    </rPh>
    <rPh sb="35" eb="37">
      <t>シシュツ</t>
    </rPh>
    <rPh sb="38" eb="39">
      <t>オサ</t>
    </rPh>
    <rPh sb="43" eb="45">
      <t>ケイイ</t>
    </rPh>
    <rPh sb="48" eb="50">
      <t>ルイジ</t>
    </rPh>
    <rPh sb="50" eb="52">
      <t>ダンタイ</t>
    </rPh>
    <rPh sb="53" eb="54">
      <t>ヒ</t>
    </rPh>
    <rPh sb="56" eb="58">
      <t>ショウライ</t>
    </rPh>
    <rPh sb="58" eb="60">
      <t>フタン</t>
    </rPh>
    <rPh sb="60" eb="62">
      <t>ヒリツ</t>
    </rPh>
    <rPh sb="63" eb="64">
      <t>ヒク</t>
    </rPh>
    <rPh sb="73" eb="75">
      <t>コンゴ</t>
    </rPh>
    <rPh sb="76" eb="78">
      <t>コウキョウ</t>
    </rPh>
    <rPh sb="78" eb="80">
      <t>シセツ</t>
    </rPh>
    <rPh sb="80" eb="81">
      <t>ナド</t>
    </rPh>
    <rPh sb="81" eb="83">
      <t>ソウゴウ</t>
    </rPh>
    <rPh sb="83" eb="85">
      <t>カンリ</t>
    </rPh>
    <rPh sb="85" eb="87">
      <t>ケイカク</t>
    </rPh>
    <rPh sb="88" eb="89">
      <t>ソ</t>
    </rPh>
    <rPh sb="91" eb="93">
      <t>シセツ</t>
    </rPh>
    <rPh sb="94" eb="96">
      <t>カンリ</t>
    </rPh>
    <rPh sb="97" eb="98">
      <t>スス</t>
    </rPh>
    <rPh sb="100" eb="102">
      <t>コウシン</t>
    </rPh>
    <rPh sb="103" eb="104">
      <t>オコナ</t>
    </rPh>
    <rPh sb="105" eb="107">
      <t>バアイ</t>
    </rPh>
    <rPh sb="120" eb="121">
      <t>サ</t>
    </rPh>
    <rPh sb="126" eb="128">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</si>
</sst>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xmlns:c16r2="http://schemas.microsoft.com/office/drawing/2015/06/chart">
            <c:ext xmlns:c16="http://schemas.microsoft.com/office/drawing/2014/chart" uri="{C3380CC4-5D6E-409C-BE32-E72D297353CC}">
              <c16:uniqueId val="{00000000-EE81-44D1-9EE4-55852A73BA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72003</c:v>
                </c:pt>
                <c:pt idx="1">
                  <c:v>98234</c:v>
                </c:pt>
                <c:pt idx="2">
                  <c:v>53989</c:v>
                </c:pt>
                <c:pt idx="3">
                  <c:v>64286</c:v>
                </c:pt>
                <c:pt idx="4">
                  <c:v>62285</c:v>
                </c:pt>
              </c:numCache>
            </c:numRef>
          </c:val>
          <c:smooth val="0"/>
          <c:extLst xmlns:c16r2="http://schemas.microsoft.com/office/drawing/2015/06/chart">
            <c:ext xmlns:c16="http://schemas.microsoft.com/office/drawing/2014/chart" uri="{C3380CC4-5D6E-409C-BE32-E72D297353CC}">
              <c16:uniqueId val="{00000001-EE81-44D1-9EE4-55852A73BAD9}"/>
            </c:ext>
          </c:extLst>
        </c:ser>
        <c:dLbls>
          <c:showLegendKey val="0"/>
          <c:showVal val="0"/>
          <c:showCatName val="0"/>
          <c:showSerName val="0"/>
          <c:showPercent val="0"/>
          <c:showBubbleSize val="0"/>
        </c:dLbls>
        <c:marker val="1"/>
        <c:smooth val="0"/>
        <c:axId val="135482440"/>
        <c:axId val="135482824"/>
      </c:lineChart>
      <c:catAx>
        <c:axId val="135482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82824"/>
        <c:crosses val="autoZero"/>
        <c:auto val="1"/>
        <c:lblAlgn val="ctr"/>
        <c:lblOffset val="100"/>
        <c:tickLblSkip val="1"/>
        <c:tickMarkSkip val="1"/>
        <c:noMultiLvlLbl val="0"/>
      </c:catAx>
      <c:valAx>
        <c:axId val="135482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82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6.65</c:v>
                </c:pt>
                <c:pt idx="1">
                  <c:v>5.93</c:v>
                </c:pt>
                <c:pt idx="2">
                  <c:v>5.75</c:v>
                </c:pt>
                <c:pt idx="3">
                  <c:v>6.69</c:v>
                </c:pt>
                <c:pt idx="4">
                  <c:v>6.45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28.53</c:v>
                </c:pt>
                <c:pt idx="1">
                  <c:v>34.75</c:v>
                </c:pt>
                <c:pt idx="2">
                  <c:v>37.549999999999997</c:v>
                </c:pt>
                <c:pt idx="3">
                  <c:v>40.020000000000003</c:v>
                </c:pt>
                <c:pt idx="4">
                  <c:v>44.25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7783224"/>
        <c:axId val="213966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5.6</c:v>
                </c:pt>
                <c:pt idx="2">
                  <c:v>1.58</c:v>
                </c:pt>
                <c:pt idx="3">
                  <c:v>3.83</c:v>
                </c:pt>
                <c:pt idx="4">
                  <c:v>2.3199999999999998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7783224"/>
        <c:axId val="213966904"/>
      </c:lineChart>
      <c:catAx>
        <c:axId val="21778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966904"/>
        <c:crosses val="autoZero"/>
        <c:auto val="1"/>
        <c:lblAlgn val="ctr"/>
        <c:lblOffset val="100"/>
        <c:tickLblSkip val="1"/>
        <c:tickMarkSkip val="1"/>
        <c:noMultiLvlLbl val="0"/>
      </c:catAx>
      <c:valAx>
        <c:axId val="213966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8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1.25</c:v>
                </c:pt>
                <c:pt idx="2">
                  <c:v>#N/A</c:v>
                </c:pt>
                <c:pt idx="3">
                  <c:v>1.8</c:v>
                </c:pt>
                <c:pt idx="4">
                  <c:v>#N/A</c:v>
                </c:pt>
                <c:pt idx="5">
                  <c:v>0.9</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再生可能エネルギー事業特別会計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0.25</c:v>
                </c:pt>
                <c:pt idx="4">
                  <c:v>#N/A</c:v>
                </c:pt>
                <c:pt idx="5">
                  <c:v>0.24</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0.15</c:v>
                </c:pt>
                <c:pt idx="4">
                  <c:v>#N/A</c:v>
                </c:pt>
                <c:pt idx="5">
                  <c:v>0.21</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0.11</c:v>
                </c:pt>
                <c:pt idx="4">
                  <c:v>#N/A</c:v>
                </c:pt>
                <c:pt idx="5">
                  <c:v>0.82</c:v>
                </c:pt>
                <c:pt idx="6">
                  <c:v>#N/A</c:v>
                </c:pt>
                <c:pt idx="7">
                  <c:v>0.94</c:v>
                </c:pt>
                <c:pt idx="8">
                  <c:v>#N/A</c:v>
                </c:pt>
                <c:pt idx="9">
                  <c:v>0.81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6.41</c:v>
                </c:pt>
                <c:pt idx="2">
                  <c:v>#N/A</c:v>
                </c:pt>
                <c:pt idx="3">
                  <c:v>5.67</c:v>
                </c:pt>
                <c:pt idx="4">
                  <c:v>#N/A</c:v>
                </c:pt>
                <c:pt idx="5">
                  <c:v>5.49</c:v>
                </c:pt>
                <c:pt idx="6">
                  <c:v>#N/A</c:v>
                </c:pt>
                <c:pt idx="7">
                  <c:v>6.5</c:v>
                </c:pt>
                <c:pt idx="8">
                  <c:v>#N/A</c:v>
                </c:pt>
                <c:pt idx="9">
                  <c:v>6.28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c:v>
                </c:pt>
                <c:pt idx="2">
                  <c:v>#N/A</c:v>
                </c:pt>
                <c:pt idx="3">
                  <c:v>7.07</c:v>
                </c:pt>
                <c:pt idx="4">
                  <c:v>#N/A</c:v>
                </c:pt>
                <c:pt idx="5">
                  <c:v>8.23</c:v>
                </c:pt>
                <c:pt idx="6">
                  <c:v>#N/A</c:v>
                </c:pt>
                <c:pt idx="7">
                  <c:v>9.1199999999999992</c:v>
                </c:pt>
                <c:pt idx="8">
                  <c:v>#N/A</c:v>
                </c:pt>
                <c:pt idx="9">
                  <c:v>10.4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育英資金特別会計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4779408"/>
        <c:axId val="214779792"/>
      </c:barChart>
      <c:catAx>
        <c:axId val="21477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779792"/>
        <c:crosses val="autoZero"/>
        <c:auto val="1"/>
        <c:lblAlgn val="ctr"/>
        <c:lblOffset val="100"/>
        <c:tickLblSkip val="1"/>
        <c:tickMarkSkip val="1"/>
        <c:noMultiLvlLbl val="0"/>
      </c:catAx>
      <c:valAx>
        <c:axId val="21477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77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1149</c:v>
                </c:pt>
                <c:pt idx="5">
                  <c:v>1129</c:v>
                </c:pt>
                <c:pt idx="8">
                  <c:v>1138</c:v>
                </c:pt>
                <c:pt idx="11">
                  <c:v>1132</c:v>
                </c:pt>
                <c:pt idx="14">
                  <c:v>1091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19</c:v>
                </c:pt>
                <c:pt idx="6">
                  <c:v>19</c:v>
                </c:pt>
                <c:pt idx="9">
                  <c:v>20</c:v>
                </c:pt>
                <c:pt idx="12">
                  <c:v>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24</c:v>
                </c:pt>
                <c:pt idx="6">
                  <c:v>21</c:v>
                </c:pt>
                <c:pt idx="9">
                  <c:v>19</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460</c:v>
                </c:pt>
                <c:pt idx="3">
                  <c:v>402</c:v>
                </c:pt>
                <c:pt idx="6">
                  <c:v>380</c:v>
                </c:pt>
                <c:pt idx="9">
                  <c:v>352</c:v>
                </c:pt>
                <c:pt idx="12">
                  <c:v>313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1445</c:v>
                </c:pt>
                <c:pt idx="3">
                  <c:v>1423</c:v>
                </c:pt>
                <c:pt idx="6">
                  <c:v>1418</c:v>
                </c:pt>
                <c:pt idx="9">
                  <c:v>1338</c:v>
                </c:pt>
                <c:pt idx="12">
                  <c:v>1260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1194704"/>
        <c:axId val="21960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811</c:v>
                </c:pt>
                <c:pt idx="2">
                  <c:v>#N/A</c:v>
                </c:pt>
                <c:pt idx="3">
                  <c:v>#N/A</c:v>
                </c:pt>
                <c:pt idx="4">
                  <c:v>739</c:v>
                </c:pt>
                <c:pt idx="5">
                  <c:v>#N/A</c:v>
                </c:pt>
                <c:pt idx="6">
                  <c:v>#N/A</c:v>
                </c:pt>
                <c:pt idx="7">
                  <c:v>700</c:v>
                </c:pt>
                <c:pt idx="8">
                  <c:v>#N/A</c:v>
                </c:pt>
                <c:pt idx="9">
                  <c:v>#N/A</c:v>
                </c:pt>
                <c:pt idx="10">
                  <c:v>597</c:v>
                </c:pt>
                <c:pt idx="11">
                  <c:v>#N/A</c:v>
                </c:pt>
                <c:pt idx="12">
                  <c:v>#N/A</c:v>
                </c:pt>
                <c:pt idx="13">
                  <c:v>516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1194704"/>
        <c:axId val="219606544"/>
      </c:lineChart>
      <c:catAx>
        <c:axId val="20119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06544"/>
        <c:crosses val="autoZero"/>
        <c:auto val="1"/>
        <c:lblAlgn val="ctr"/>
        <c:lblOffset val="100"/>
        <c:tickLblSkip val="1"/>
        <c:tickMarkSkip val="1"/>
        <c:noMultiLvlLbl val="0"/>
      </c:catAx>
      <c:valAx>
        <c:axId val="21960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9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9295</c:v>
                </c:pt>
                <c:pt idx="5">
                  <c:v>9177</c:v>
                </c:pt>
                <c:pt idx="8">
                  <c:v>8660</c:v>
                </c:pt>
                <c:pt idx="11">
                  <c:v>8189</c:v>
                </c:pt>
                <c:pt idx="14">
                  <c:v>7820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1258</c:v>
                </c:pt>
                <c:pt idx="5">
                  <c:v>1169</c:v>
                </c:pt>
                <c:pt idx="8">
                  <c:v>1116</c:v>
                </c:pt>
                <c:pt idx="11">
                  <c:v>1085</c:v>
                </c:pt>
                <c:pt idx="14">
                  <c:v>1067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2577</c:v>
                </c:pt>
                <c:pt idx="5">
                  <c:v>2856</c:v>
                </c:pt>
                <c:pt idx="8">
                  <c:v>2962</c:v>
                </c:pt>
                <c:pt idx="11">
                  <c:v>3194</c:v>
                </c:pt>
                <c:pt idx="14">
                  <c:v>3485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1533</c:v>
                </c:pt>
                <c:pt idx="3">
                  <c:v>1433</c:v>
                </c:pt>
                <c:pt idx="6">
                  <c:v>1301</c:v>
                </c:pt>
                <c:pt idx="9">
                  <c:v>1195</c:v>
                </c:pt>
                <c:pt idx="12">
                  <c:v>1530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280</c:v>
                </c:pt>
                <c:pt idx="3">
                  <c:v>270</c:v>
                </c:pt>
                <c:pt idx="6">
                  <c:v>245</c:v>
                </c:pt>
                <c:pt idx="9">
                  <c:v>231</c:v>
                </c:pt>
                <c:pt idx="12">
                  <c:v>216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3913</c:v>
                </c:pt>
                <c:pt idx="3">
                  <c:v>3527</c:v>
                </c:pt>
                <c:pt idx="6">
                  <c:v>3235</c:v>
                </c:pt>
                <c:pt idx="9">
                  <c:v>2950</c:v>
                </c:pt>
                <c:pt idx="12">
                  <c:v>2694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416</c:v>
                </c:pt>
                <c:pt idx="3">
                  <c:v>369</c:v>
                </c:pt>
                <c:pt idx="6">
                  <c:v>324</c:v>
                </c:pt>
                <c:pt idx="9">
                  <c:v>284</c:v>
                </c:pt>
                <c:pt idx="12">
                  <c:v>249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12072</c:v>
                </c:pt>
                <c:pt idx="3">
                  <c:v>11828</c:v>
                </c:pt>
                <c:pt idx="6">
                  <c:v>11099</c:v>
                </c:pt>
                <c:pt idx="9">
                  <c:v>10590</c:v>
                </c:pt>
                <c:pt idx="12">
                  <c:v>9990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3773272"/>
        <c:axId val="219330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5084</c:v>
                </c:pt>
                <c:pt idx="2">
                  <c:v>#N/A</c:v>
                </c:pt>
                <c:pt idx="3">
                  <c:v>#N/A</c:v>
                </c:pt>
                <c:pt idx="4">
                  <c:v>4225</c:v>
                </c:pt>
                <c:pt idx="5">
                  <c:v>#N/A</c:v>
                </c:pt>
                <c:pt idx="6">
                  <c:v>#N/A</c:v>
                </c:pt>
                <c:pt idx="7">
                  <c:v>3467</c:v>
                </c:pt>
                <c:pt idx="8">
                  <c:v>#N/A</c:v>
                </c:pt>
                <c:pt idx="9">
                  <c:v>#N/A</c:v>
                </c:pt>
                <c:pt idx="10">
                  <c:v>2780</c:v>
                </c:pt>
                <c:pt idx="11">
                  <c:v>#N/A</c:v>
                </c:pt>
                <c:pt idx="12">
                  <c:v>#N/A</c:v>
                </c:pt>
                <c:pt idx="13">
                  <c:v>2307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3773272"/>
        <c:axId val="219330184"/>
      </c:lineChart>
      <c:catAx>
        <c:axId val="21377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330184"/>
        <c:crosses val="autoZero"/>
        <c:auto val="1"/>
        <c:lblAlgn val="ctr"/>
        <c:lblOffset val="100"/>
        <c:tickLblSkip val="1"/>
        <c:tickMarkSkip val="1"/>
        <c:noMultiLvlLbl val="0"/>
      </c:catAx>
      <c:valAx>
        <c:axId val="21933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7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{41065778-0169-4620-A411-4082E96DD16D}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{EE7565CD-ED5D-46B4-B2FC-A5269D920C6F}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{A1B857FA-616B-448E-B36A-7A127261A497}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{6E0B7E9F-6CEF-4242-803C-1CAF9503A8EB}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{7D44FFF9-104C-4AE9-AF05-D91116D62489}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56.7</c:v>
                </c:pt>
              </c:numCache>
            </c:numRef>
          </c:xVal>
          <c:yVal>
            <c:numRef>
              <c:f>公会計指標分析・財政指標組合せ分析表!$K$51:$O$51</c:f>
              <c:numCache>
                <c:formatCode>#,##0.0;"▲ "#,##0.0</c:formatCode>
                <c:ptCount val="5"/>
                <c:pt idx="3">
                  <c:v>56.6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{8F69A32D-AD9D-4F9A-93DA-37176B9777B2}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{5AC02A50-BEB9-4917-89F1-1662E2202400}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{C0705579-E29F-4645-99F0-573D60D75656}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{794F54A0-67ED-416B-9CF1-4985A577A649}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{015D9769-52F6-4815-8B4B-6FA376D97596}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9953392"/>
        <c:axId val="289953784"/>
      </c:scatterChart>
      <c:valAx>
        <c:axId val="289953392"/>
        <c:scaling>
          <c:orientation val="minMax"/>
          <c:max val="56.800000000000004"/>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953784"/>
        <c:crosses val="autoZero"/>
        <c:crossBetween val="midCat"/>
      </c:valAx>
      <c:valAx>
        <c:axId val="289953784"/>
        <c:scaling>
          <c:orientation val="minMax"/>
          <c:max val="59.300000000000004"/>
          <c:min val="5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953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{721A40E9-4927-4A12-883D-B558D54D5F0E}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{E053BFDE-D215-4204-AED1-1F053DAEAFC0}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{A13E8399-BB8D-4407-81CE-447198D886E2}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{175D6EC8-D9A9-4DE7-8E28-84FD6D74E827}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{89A9540F-F6C0-4F51-A2AD-293E5BBD3BB9}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15.9</c:v>
                </c:pt>
                <c:pt idx="2">
                  <c:v>15.1</c:v>
                </c:pt>
                <c:pt idx="3">
                  <c:v>13.7</c:v>
                </c:pt>
                <c:pt idx="4">
                  <c:v>12.5</c:v>
                </c:pt>
              </c:numCache>
            </c:numRef>
          </c:xVal>
          <c:yVal>
            <c:numRef>
              <c:f>公会計指標分析・財政指標組合せ分析表!$K$73:$O$73</c:f>
              <c:numCache>
                <c:formatCode>#,##0.0;"▲ "#,##0.0</c:formatCode>
                <c:ptCount val="5"/>
                <c:pt idx="0">
                  <c:v>102.6</c:v>
                </c:pt>
                <c:pt idx="1">
                  <c:v>84.5</c:v>
                </c:pt>
                <c:pt idx="2">
                  <c:v>71.599999999999994</c:v>
                </c:pt>
                <c:pt idx="3">
                  <c:v>56.6</c:v>
                </c:pt>
                <c:pt idx="4">
                  <c:v>48.5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{25BBE521-071F-461A-98D7-D092675F1494}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{A455D0FE-17CF-4171-BB25-3FEC21500AE0}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{DA75329B-B034-4302-B49B-2838D228F677}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{EE556636-C6C2-4942-81C1-9CE3396E7078}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{E50E576D-E394-4C12-92A4-9A0118FC8046}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9955352"/>
        <c:axId val="289954960"/>
      </c:scatterChart>
      <c:valAx>
        <c:axId val="289955352"/>
        <c:scaling>
          <c:orientation val="minMax"/>
          <c:max val="17.200000000000003"/>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954960"/>
        <c:crosses val="autoZero"/>
        <c:crossBetween val="midCat"/>
      </c:valAx>
      <c:valAx>
        <c:axId val="289954960"/>
        <c:scaling>
          <c:orientation val="minMax"/>
          <c:max val="112"/>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955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合併前後に大きな事業が集中していたことに起因する起債の償還が減少し、</a:t>
          </a:r>
          <a:r>
            <a:rPr kumimoji="1" lang="ja-JP" altLang="ja-JP" sz="1100">
              <a:solidFill>
                <a:schemeClr val="dk1"/>
              </a:solidFill>
              <a:effectLst/>
              <a:latin typeface="+mn-lt"/>
              <a:ea typeface="+mn-ea"/>
              <a:cs typeface="+mn-cs"/>
            </a:rPr>
            <a:t>ここ数年地方債の発行</a:t>
          </a:r>
          <a:r>
            <a:rPr kumimoji="1" lang="ja-JP" altLang="en-US" sz="1100">
              <a:solidFill>
                <a:schemeClr val="dk1"/>
              </a:solidFill>
              <a:effectLst/>
              <a:latin typeface="+mn-lt"/>
              <a:ea typeface="+mn-ea"/>
              <a:cs typeface="+mn-cs"/>
            </a:rPr>
            <a:t>が少なく推移している</a:t>
          </a:r>
          <a:r>
            <a:rPr kumimoji="1" lang="ja-JP" altLang="ja-JP" sz="1100">
              <a:solidFill>
                <a:schemeClr val="dk1"/>
              </a:solidFill>
              <a:effectLst/>
              <a:latin typeface="+mn-lt"/>
              <a:ea typeface="+mn-ea"/>
              <a:cs typeface="+mn-cs"/>
            </a:rPr>
            <a:t>ため、実質公債費比率は、少しづつ下がっている。また公営企業の元利償還金に対する繰入金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、年々減少する見込みである。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ただ、類似団体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依然として高い</a:t>
          </a:r>
          <a:r>
            <a:rPr kumimoji="1" lang="ja-JP" altLang="en-US" sz="1100">
              <a:solidFill>
                <a:schemeClr val="dk1"/>
              </a:solidFill>
              <a:effectLst/>
              <a:latin typeface="+mn-lt"/>
              <a:ea typeface="+mn-ea"/>
              <a:cs typeface="+mn-cs"/>
            </a:rPr>
            <a:t>水準となっている</a:t>
          </a:r>
          <a:r>
            <a:rPr kumimoji="1" lang="ja-JP" altLang="ja-JP" sz="1100">
              <a:solidFill>
                <a:schemeClr val="dk1"/>
              </a:solidFill>
              <a:effectLst/>
              <a:latin typeface="+mn-lt"/>
              <a:ea typeface="+mn-ea"/>
              <a:cs typeface="+mn-cs"/>
            </a:rPr>
            <a:t>ため、今後も公債費</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義務的経費の削減を中心とする財政の健全化に努める。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地方債の現在高、債務負担行為に基づく支出予定額や公営企業債等借入見込額等も減少していることから、将来負担比率は減少しており、今後もこの傾向は続くものと</a:t>
          </a:r>
          <a:r>
            <a:rPr kumimoji="1" lang="ja-JP" altLang="en-US" sz="1100">
              <a:solidFill>
                <a:schemeClr val="dk1"/>
              </a:solidFill>
              <a:effectLst/>
              <a:latin typeface="+mn-lt"/>
              <a:ea typeface="+mn-ea"/>
              <a:cs typeface="+mn-cs"/>
            </a:rPr>
            <a:t>考えられる。また、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すると、ほぼ同じ水準まで下がってきており、引き続き</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などの抑制</a:t>
          </a:r>
          <a:r>
            <a:rPr kumimoji="1" lang="ja-JP" altLang="ja-JP" sz="1100">
              <a:solidFill>
                <a:schemeClr val="dk1"/>
              </a:solidFill>
              <a:effectLst/>
              <a:latin typeface="+mn-lt"/>
              <a:ea typeface="+mn-ea"/>
              <a:cs typeface="+mn-cs"/>
            </a:rPr>
            <a:t>を中心</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年度において、類似団体と比較して有形固定資産減価償却率が高くなっており、公共施設の老朽化が進んでいる。平成</a:t>
          </a:r>
          <a:r>
            <a:rPr kumimoji="1" lang="en-US" altLang="ja-JP" sz="1100">
              <a:latin typeface="ＭＳ Ｐゴシック"/>
            </a:rPr>
            <a:t>28</a:t>
          </a:r>
          <a:r>
            <a:rPr kumimoji="1" lang="ja-JP" altLang="en-US" sz="1100">
              <a:latin typeface="ＭＳ Ｐゴシック"/>
            </a:rPr>
            <a:t>年度に策定した公共施設等総合管理計画では、安く・長く・安全に公共施設を適切に維持管理する方針としている。</a:t>
          </a:r>
          <a:endParaRPr kumimoji="1" lang="en-US" altLang="ja-JP" sz="1100">
            <a:latin typeface="ＭＳ Ｐゴシック"/>
          </a:endParaRPr>
        </a:p>
        <a:p>
          <a:r>
            <a:rPr kumimoji="1" lang="ja-JP" altLang="en-US" sz="1100">
              <a:latin typeface="ＭＳ Ｐゴシック"/>
            </a:rPr>
            <a:t>　なお、平成</a:t>
          </a:r>
          <a:r>
            <a:rPr kumimoji="1" lang="en-US" altLang="ja-JP" sz="1100">
              <a:latin typeface="ＭＳ Ｐゴシック"/>
            </a:rPr>
            <a:t>28</a:t>
          </a:r>
          <a:r>
            <a:rPr kumimoji="1" lang="ja-JP" altLang="en-US" sz="1100">
              <a:latin typeface="ＭＳ Ｐゴシック"/>
            </a:rPr>
            <a:t>年度の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は整備中である。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2" name="直線コネクタ 61"/>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3" name="有形固定資産減価償却率最小値テキスト"/>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4" name="直線コネクタ 63"/>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7"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8" name="フローチャート : 判断 67"/>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69" name="フローチャート : 判断 68"/>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39370</xdr:rowOff>
    </xdr:from>
    <xdr:to>
      <xdr:col>3</xdr:col>
      <xdr:colOff>511175</xdr:colOff>
      <xdr:row>33</xdr:row>
      <xdr:rowOff>140970</xdr:rowOff>
    </xdr:to>
    <xdr:sp macro="" textlink="">
      <xdr:nvSpPr>
        <xdr:cNvPr id="75" name="円/楕円 74"/>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6" name="n_1ave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157497</xdr:rowOff>
    </xdr:from>
    <xdr:ext cx="405111" cy="259045"/>
    <xdr:sp macro="" textlink="">
      <xdr:nvSpPr>
        <xdr:cNvPr id="77" name="n_1mainValue有形固定資産減価償却率"/>
        <xdr:cNvSpPr txBox="1"/>
      </xdr:nvSpPr>
      <xdr:spPr>
        <a:xfrm>
          <a:off x="3836043" y="625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57150</xdr:rowOff>
    </xdr:from>
    <xdr:to>
      <xdr:col>6</xdr:col>
      <xdr:colOff>510540</xdr:colOff>
      <xdr:row>41</xdr:row>
      <xdr:rowOff>0</xdr:rowOff>
    </xdr:to>
    <xdr:cxnSp macro="">
      <xdr:nvCxnSpPr>
        <xdr:cNvPr id="57" name="直線コネクタ 56"/>
        <xdr:cNvCxnSpPr/>
      </xdr:nvCxnSpPr>
      <xdr:spPr>
        <a:xfrm flipV="1">
          <a:off x="4634865" y="58864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3827</xdr:rowOff>
    </xdr:from>
    <xdr:ext cx="405111" cy="259045"/>
    <xdr:sp macro="" textlink="">
      <xdr:nvSpPr>
        <xdr:cNvPr id="58" name="【道路】&#10;有形固定資産減価償却率最小値テキスト"/>
        <xdr:cNvSpPr txBox="1"/>
      </xdr:nvSpPr>
      <xdr:spPr>
        <a:xfrm>
          <a:off x="47244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41</xdr:row>
      <xdr:rowOff>0</xdr:rowOff>
    </xdr:from>
    <xdr:to>
      <xdr:col>6</xdr:col>
      <xdr:colOff>600075</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3827</xdr:rowOff>
    </xdr:from>
    <xdr:ext cx="405111" cy="259045"/>
    <xdr:sp macro="" textlink="">
      <xdr:nvSpPr>
        <xdr:cNvPr id="60" name="【道路】&#10;有形固定資産減価償却率最大値テキスト"/>
        <xdr:cNvSpPr txBox="1"/>
      </xdr:nvSpPr>
      <xdr:spPr>
        <a:xfrm>
          <a:off x="4724400"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57150</xdr:rowOff>
    </xdr:from>
    <xdr:to>
      <xdr:col>6</xdr:col>
      <xdr:colOff>600075</xdr:colOff>
      <xdr:row>34</xdr:row>
      <xdr:rowOff>57150</xdr:rowOff>
    </xdr:to>
    <xdr:cxnSp macro="">
      <xdr:nvCxnSpPr>
        <xdr:cNvPr id="61" name="直線コネクタ 60"/>
        <xdr:cNvCxnSpPr/>
      </xdr:nvCxnSpPr>
      <xdr:spPr>
        <a:xfrm>
          <a:off x="4546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137177</xdr:rowOff>
    </xdr:from>
    <xdr:ext cx="405111" cy="259045"/>
    <xdr:sp macro="" textlink="">
      <xdr:nvSpPr>
        <xdr:cNvPr id="62" name="【道路】&#10;有形固定資産減価償却率平均値テキスト"/>
        <xdr:cNvSpPr txBox="1"/>
      </xdr:nvSpPr>
      <xdr:spPr>
        <a:xfrm>
          <a:off x="4724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158750</xdr:rowOff>
    </xdr:from>
    <xdr:to>
      <xdr:col>6</xdr:col>
      <xdr:colOff>561975</xdr:colOff>
      <xdr:row>38</xdr:row>
      <xdr:rowOff>88900</xdr:rowOff>
    </xdr:to>
    <xdr:sp macro="" textlink="">
      <xdr:nvSpPr>
        <xdr:cNvPr id="63" name="フローチャート :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6350</xdr:rowOff>
    </xdr:from>
    <xdr:to>
      <xdr:col>5</xdr:col>
      <xdr:colOff>409575</xdr:colOff>
      <xdr:row>42</xdr:row>
      <xdr:rowOff>107950</xdr:rowOff>
    </xdr:to>
    <xdr:sp macro="" textlink="">
      <xdr:nvSpPr>
        <xdr:cNvPr id="64" name="フローチャート : 判断 63"/>
        <xdr:cNvSpPr/>
      </xdr:nvSpPr>
      <xdr:spPr>
        <a:xfrm>
          <a:off x="3746500" y="72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25400</xdr:rowOff>
    </xdr:from>
    <xdr:to>
      <xdr:col>5</xdr:col>
      <xdr:colOff>409575</xdr:colOff>
      <xdr:row>42</xdr:row>
      <xdr:rowOff>127000</xdr:rowOff>
    </xdr:to>
    <xdr:sp macro="" textlink="">
      <xdr:nvSpPr>
        <xdr:cNvPr id="70" name="円/楕円 69"/>
        <xdr:cNvSpPr/>
      </xdr:nvSpPr>
      <xdr:spPr>
        <a:xfrm>
          <a:off x="3746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124477</xdr:rowOff>
    </xdr:from>
    <xdr:ext cx="405111" cy="259045"/>
    <xdr:sp macro="" textlink="">
      <xdr:nvSpPr>
        <xdr:cNvPr id="71" name="n_1aveValue【道路】&#10;有形固定資産減価償却率"/>
        <xdr:cNvSpPr txBox="1"/>
      </xdr:nvSpPr>
      <xdr:spPr>
        <a:xfrm>
          <a:off x="3582043"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118127</xdr:rowOff>
    </xdr:from>
    <xdr:ext cx="405111" cy="259045"/>
    <xdr:sp macro="" textlink="">
      <xdr:nvSpPr>
        <xdr:cNvPr id="72" name="n_1mainValue【道路】&#10;有形固定資産減価償却率"/>
        <xdr:cNvSpPr txBox="1"/>
      </xdr:nvSpPr>
      <xdr:spPr>
        <a:xfrm>
          <a:off x="3582043"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12566</xdr:rowOff>
    </xdr:from>
    <xdr:to>
      <xdr:col>14</xdr:col>
      <xdr:colOff>79375</xdr:colOff>
      <xdr:row>37</xdr:row>
      <xdr:rowOff>114166</xdr:rowOff>
    </xdr:to>
    <xdr:sp macro="" textlink="">
      <xdr:nvSpPr>
        <xdr:cNvPr id="112" name="円/楕円 111"/>
        <xdr:cNvSpPr/>
      </xdr:nvSpPr>
      <xdr:spPr>
        <a:xfrm>
          <a:off x="9588500" y="63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4742</xdr:rowOff>
    </xdr:from>
    <xdr:ext cx="534377" cy="259045"/>
    <xdr:sp macro="" textlink="">
      <xdr:nvSpPr>
        <xdr:cNvPr id="113" name="n_1aveValue【道路】&#10;一人当たり延長"/>
        <xdr:cNvSpPr txBox="1"/>
      </xdr:nvSpPr>
      <xdr:spPr>
        <a:xfrm>
          <a:off x="9359410" y="66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130693</xdr:rowOff>
    </xdr:from>
    <xdr:ext cx="534377" cy="259045"/>
    <xdr:sp macro="" textlink="">
      <xdr:nvSpPr>
        <xdr:cNvPr id="114" name="n_1mainValue【道路】&#10;一人当たり延長"/>
        <xdr:cNvSpPr txBox="1"/>
      </xdr:nvSpPr>
      <xdr:spPr>
        <a:xfrm>
          <a:off x="9359410" y="61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166370</xdr:rowOff>
    </xdr:from>
    <xdr:to>
      <xdr:col>5</xdr:col>
      <xdr:colOff>409575</xdr:colOff>
      <xdr:row>62</xdr:row>
      <xdr:rowOff>96520</xdr:rowOff>
    </xdr:to>
    <xdr:sp macro="" textlink="">
      <xdr:nvSpPr>
        <xdr:cNvPr id="152" name="円/楕円 151"/>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113047</xdr:rowOff>
    </xdr:from>
    <xdr:ext cx="405111" cy="259045"/>
    <xdr:sp macro="" textlink="">
      <xdr:nvSpPr>
        <xdr:cNvPr id="154" name="n_1mainValue【橋りょう・トンネル】&#10;有形固定資産減価償却率"/>
        <xdr:cNvSpPr txBox="1"/>
      </xdr:nvSpPr>
      <xdr:spPr>
        <a:xfrm>
          <a:off x="3582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14092</xdr:rowOff>
    </xdr:from>
    <xdr:to>
      <xdr:col>14</xdr:col>
      <xdr:colOff>79375</xdr:colOff>
      <xdr:row>58</xdr:row>
      <xdr:rowOff>115692</xdr:rowOff>
    </xdr:to>
    <xdr:sp macro="" textlink="">
      <xdr:nvSpPr>
        <xdr:cNvPr id="191" name="円/楕円 190"/>
        <xdr:cNvSpPr/>
      </xdr:nvSpPr>
      <xdr:spPr>
        <a:xfrm>
          <a:off x="9588500" y="99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106819</xdr:rowOff>
    </xdr:from>
    <xdr:ext cx="599010" cy="259045"/>
    <xdr:sp macro="" textlink="">
      <xdr:nvSpPr>
        <xdr:cNvPr id="193" name="n_1mainValue【橋りょう・トンネル】&#10;一人当たり有形固定資産（償却資産）額"/>
        <xdr:cNvSpPr txBox="1"/>
      </xdr:nvSpPr>
      <xdr:spPr>
        <a:xfrm>
          <a:off x="9327094" y="1005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18" name="直線コネクタ 217"/>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19"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0" name="直線コネクタ 219"/>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1"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2" name="直線コネクタ 22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3"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4" name="フローチャート : 判断 223"/>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5" name="フローチャート : 判断 224"/>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40639</xdr:rowOff>
    </xdr:from>
    <xdr:to>
      <xdr:col>5</xdr:col>
      <xdr:colOff>409575</xdr:colOff>
      <xdr:row>84</xdr:row>
      <xdr:rowOff>142239</xdr:rowOff>
    </xdr:to>
    <xdr:sp macro="" textlink="">
      <xdr:nvSpPr>
        <xdr:cNvPr id="231" name="円/楕円 230"/>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2"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158766</xdr:rowOff>
    </xdr:from>
    <xdr:ext cx="405111" cy="259045"/>
    <xdr:sp macro="" textlink="">
      <xdr:nvSpPr>
        <xdr:cNvPr id="233" name="n_1mainValue【公営住宅】&#10;有形固定資産減価償却率"/>
        <xdr:cNvSpPr txBox="1"/>
      </xdr:nvSpPr>
      <xdr:spPr>
        <a:xfrm>
          <a:off x="3582043" y="1421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7" name="テキスト ボックス 246"/>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9" name="テキスト ボックス 248"/>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1" name="テキスト ボックス 250"/>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3" name="テキスト ボックス 252"/>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5" name="直線コネクタ 254"/>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6"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7" name="直線コネクタ 256"/>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8"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9" name="直線コネクタ 258"/>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0"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1" name="フローチャート : 判断 260"/>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2" name="フローチャート : 判断 261"/>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158713</xdr:rowOff>
    </xdr:from>
    <xdr:to>
      <xdr:col>14</xdr:col>
      <xdr:colOff>79375</xdr:colOff>
      <xdr:row>86</xdr:row>
      <xdr:rowOff>88863</xdr:rowOff>
    </xdr:to>
    <xdr:sp macro="" textlink="">
      <xdr:nvSpPr>
        <xdr:cNvPr id="268" name="円/楕円 267"/>
        <xdr:cNvSpPr/>
      </xdr:nvSpPr>
      <xdr:spPr>
        <a:xfrm>
          <a:off x="9588500" y="147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9"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79990</xdr:rowOff>
    </xdr:from>
    <xdr:ext cx="469744" cy="259045"/>
    <xdr:sp macro="" textlink="">
      <xdr:nvSpPr>
        <xdr:cNvPr id="270" name="n_1mainValue【公営住宅】&#10;一人当たり面積"/>
        <xdr:cNvSpPr txBox="1"/>
      </xdr:nvSpPr>
      <xdr:spPr>
        <a:xfrm>
          <a:off x="9391727" y="148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8" name="正方形/長方形 27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9" name="正方形/長方形 27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0" name="正方形/長方形 27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1" name="正方形/長方形 28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7" name="直線コネクタ 306"/>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8"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9" name="直線コネクタ 308"/>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10"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11" name="直線コネクタ 310"/>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2"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13" name="フローチャート : 判断 312"/>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4" name="フローチャート : 判断 313"/>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120650</xdr:rowOff>
    </xdr:from>
    <xdr:to>
      <xdr:col>22</xdr:col>
      <xdr:colOff>415925</xdr:colOff>
      <xdr:row>36</xdr:row>
      <xdr:rowOff>50800</xdr:rowOff>
    </xdr:to>
    <xdr:sp macro="" textlink="">
      <xdr:nvSpPr>
        <xdr:cNvPr id="320" name="円/楕円 319"/>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21"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67327</xdr:rowOff>
    </xdr:from>
    <xdr:ext cx="405111" cy="259045"/>
    <xdr:sp macro="" textlink="">
      <xdr:nvSpPr>
        <xdr:cNvPr id="322" name="n_1mainValue【認定こども園・幼稚園・保育所】&#10;有形固定資産減価償却率"/>
        <xdr:cNvSpPr txBox="1"/>
      </xdr:nvSpPr>
      <xdr:spPr>
        <a:xfrm>
          <a:off x="15266043"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46" name="直線コネクタ 345"/>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47" name="【認定こども園・幼稚園・保育所】&#10;一人当たり面積最小値テキスト"/>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48" name="直線コネクタ 34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49" name="【認定こども園・幼稚園・保育所】&#10;一人当たり面積最大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50" name="直線コネクタ 349"/>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51" name="【認定こども園・幼稚園・保育所】&#10;一人当たり面積平均値テキスト"/>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52" name="フローチャート : 判断 351"/>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53" name="フローチャート : 判断 352"/>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36830</xdr:rowOff>
    </xdr:from>
    <xdr:to>
      <xdr:col>31</xdr:col>
      <xdr:colOff>85725</xdr:colOff>
      <xdr:row>33</xdr:row>
      <xdr:rowOff>138430</xdr:rowOff>
    </xdr:to>
    <xdr:sp macro="" textlink="">
      <xdr:nvSpPr>
        <xdr:cNvPr id="359" name="円/楕円 358"/>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360" name="n_1aveValue【認定こども園・幼稚園・保育所】&#10;一人当たり面積"/>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154957</xdr:rowOff>
    </xdr:from>
    <xdr:ext cx="469744" cy="259045"/>
    <xdr:sp macro="" textlink="">
      <xdr:nvSpPr>
        <xdr:cNvPr id="361" name="n_1mainValue【認定こども園・幼稚園・保育所】&#10;一人当たり面積"/>
        <xdr:cNvSpPr txBox="1"/>
      </xdr:nvSpPr>
      <xdr:spPr>
        <a:xfrm>
          <a:off x="21075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384" name="直線コネクタ 383"/>
        <xdr:cNvCxnSpPr/>
      </xdr:nvCxnSpPr>
      <xdr:spPr>
        <a:xfrm flipV="1">
          <a:off x="16318864" y="95051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385" name="【学校施設】&#10;有形固定資産減価償却率最小値テキスト"/>
        <xdr:cNvSpPr txBox="1"/>
      </xdr:nvSpPr>
      <xdr:spPr>
        <a:xfrm>
          <a:off x="164084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386" name="直線コネクタ 385"/>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387" name="【学校施設】&#10;有形固定資産減価償却率最大値テキスト"/>
        <xdr:cNvSpPr txBox="1"/>
      </xdr:nvSpPr>
      <xdr:spPr>
        <a:xfrm>
          <a:off x="16408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388" name="直線コネクタ 387"/>
        <xdr:cNvCxnSpPr/>
      </xdr:nvCxnSpPr>
      <xdr:spPr>
        <a:xfrm>
          <a:off x="16230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389" name="【学校施設】&#10;有形固定資産減価償却率平均値テキスト"/>
        <xdr:cNvSpPr txBox="1"/>
      </xdr:nvSpPr>
      <xdr:spPr>
        <a:xfrm>
          <a:off x="164084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390" name="フローチャート : 判断 389"/>
        <xdr:cNvSpPr/>
      </xdr:nvSpPr>
      <xdr:spPr>
        <a:xfrm>
          <a:off x="16268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1" name="フローチャート : 判断 390"/>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93218</xdr:rowOff>
    </xdr:from>
    <xdr:to>
      <xdr:col>22</xdr:col>
      <xdr:colOff>415925</xdr:colOff>
      <xdr:row>64</xdr:row>
      <xdr:rowOff>23368</xdr:rowOff>
    </xdr:to>
    <xdr:sp macro="" textlink="">
      <xdr:nvSpPr>
        <xdr:cNvPr id="397" name="円/楕円 396"/>
        <xdr:cNvSpPr/>
      </xdr:nvSpPr>
      <xdr:spPr>
        <a:xfrm>
          <a:off x="15430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398" name="n_1aveValue【学校施設】&#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14495</xdr:rowOff>
    </xdr:from>
    <xdr:ext cx="405111" cy="259045"/>
    <xdr:sp macro="" textlink="">
      <xdr:nvSpPr>
        <xdr:cNvPr id="399" name="n_1mainValue【学校施設】&#10;有形固定資産減価償却率"/>
        <xdr:cNvSpPr txBox="1"/>
      </xdr:nvSpPr>
      <xdr:spPr>
        <a:xfrm>
          <a:off x="15266043"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92354</xdr:rowOff>
    </xdr:from>
    <xdr:to>
      <xdr:col>32</xdr:col>
      <xdr:colOff>186689</xdr:colOff>
      <xdr:row>64</xdr:row>
      <xdr:rowOff>93269</xdr:rowOff>
    </xdr:to>
    <xdr:cxnSp macro="">
      <xdr:nvCxnSpPr>
        <xdr:cNvPr id="422" name="直線コネクタ 421"/>
        <xdr:cNvCxnSpPr/>
      </xdr:nvCxnSpPr>
      <xdr:spPr>
        <a:xfrm flipV="1">
          <a:off x="22160864" y="10036454"/>
          <a:ext cx="0" cy="102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97096</xdr:rowOff>
    </xdr:from>
    <xdr:ext cx="469744" cy="259045"/>
    <xdr:sp macro="" textlink="">
      <xdr:nvSpPr>
        <xdr:cNvPr id="423" name="【学校施設】&#10;一人当たり面積最小値テキスト"/>
        <xdr:cNvSpPr txBox="1"/>
      </xdr:nvSpPr>
      <xdr:spPr>
        <a:xfrm>
          <a:off x="22250400" y="110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93269</xdr:rowOff>
    </xdr:from>
    <xdr:to>
      <xdr:col>32</xdr:col>
      <xdr:colOff>276225</xdr:colOff>
      <xdr:row>64</xdr:row>
      <xdr:rowOff>93269</xdr:rowOff>
    </xdr:to>
    <xdr:cxnSp macro="">
      <xdr:nvCxnSpPr>
        <xdr:cNvPr id="424" name="直線コネクタ 423"/>
        <xdr:cNvCxnSpPr/>
      </xdr:nvCxnSpPr>
      <xdr:spPr>
        <a:xfrm>
          <a:off x="22072600" y="11066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39031</xdr:rowOff>
    </xdr:from>
    <xdr:ext cx="469744" cy="259045"/>
    <xdr:sp macro="" textlink="">
      <xdr:nvSpPr>
        <xdr:cNvPr id="425" name="【学校施設】&#10;一人当たり面積最大値テキスト"/>
        <xdr:cNvSpPr txBox="1"/>
      </xdr:nvSpPr>
      <xdr:spPr>
        <a:xfrm>
          <a:off x="22250400" y="98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58</xdr:row>
      <xdr:rowOff>92354</xdr:rowOff>
    </xdr:from>
    <xdr:to>
      <xdr:col>32</xdr:col>
      <xdr:colOff>276225</xdr:colOff>
      <xdr:row>58</xdr:row>
      <xdr:rowOff>92354</xdr:rowOff>
    </xdr:to>
    <xdr:cxnSp macro="">
      <xdr:nvCxnSpPr>
        <xdr:cNvPr id="426" name="直線コネクタ 425"/>
        <xdr:cNvCxnSpPr/>
      </xdr:nvCxnSpPr>
      <xdr:spPr>
        <a:xfrm>
          <a:off x="22072600" y="1003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120108</xdr:rowOff>
    </xdr:from>
    <xdr:ext cx="469744" cy="259045"/>
    <xdr:sp macro="" textlink="">
      <xdr:nvSpPr>
        <xdr:cNvPr id="427" name="【学校施設】&#10;一人当たり面積平均値テキスト"/>
        <xdr:cNvSpPr txBox="1"/>
      </xdr:nvSpPr>
      <xdr:spPr>
        <a:xfrm>
          <a:off x="22250400" y="1057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141681</xdr:rowOff>
    </xdr:from>
    <xdr:to>
      <xdr:col>32</xdr:col>
      <xdr:colOff>238125</xdr:colOff>
      <xdr:row>62</xdr:row>
      <xdr:rowOff>71831</xdr:rowOff>
    </xdr:to>
    <xdr:sp macro="" textlink="">
      <xdr:nvSpPr>
        <xdr:cNvPr id="428" name="フローチャート : 判断 427"/>
        <xdr:cNvSpPr/>
      </xdr:nvSpPr>
      <xdr:spPr>
        <a:xfrm>
          <a:off x="22110700" y="106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47955</xdr:rowOff>
    </xdr:from>
    <xdr:to>
      <xdr:col>31</xdr:col>
      <xdr:colOff>85725</xdr:colOff>
      <xdr:row>58</xdr:row>
      <xdr:rowOff>149555</xdr:rowOff>
    </xdr:to>
    <xdr:sp macro="" textlink="">
      <xdr:nvSpPr>
        <xdr:cNvPr id="429" name="フローチャート : 判断 428"/>
        <xdr:cNvSpPr/>
      </xdr:nvSpPr>
      <xdr:spPr>
        <a:xfrm>
          <a:off x="21272500" y="99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24638</xdr:rowOff>
    </xdr:from>
    <xdr:to>
      <xdr:col>31</xdr:col>
      <xdr:colOff>85725</xdr:colOff>
      <xdr:row>55</xdr:row>
      <xdr:rowOff>126238</xdr:rowOff>
    </xdr:to>
    <xdr:sp macro="" textlink="">
      <xdr:nvSpPr>
        <xdr:cNvPr id="435" name="円/楕円 434"/>
        <xdr:cNvSpPr/>
      </xdr:nvSpPr>
      <xdr:spPr>
        <a:xfrm>
          <a:off x="212725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140682</xdr:rowOff>
    </xdr:from>
    <xdr:ext cx="469744" cy="259045"/>
    <xdr:sp macro="" textlink="">
      <xdr:nvSpPr>
        <xdr:cNvPr id="436" name="n_1aveValue【学校施設】&#10;一人当たり面積"/>
        <xdr:cNvSpPr txBox="1"/>
      </xdr:nvSpPr>
      <xdr:spPr>
        <a:xfrm>
          <a:off x="21075727" y="100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142765</xdr:rowOff>
    </xdr:from>
    <xdr:ext cx="469744" cy="259045"/>
    <xdr:sp macro="" textlink="">
      <xdr:nvSpPr>
        <xdr:cNvPr id="437" name="n_1mainValue【学校施設】&#10;一人当たり面積"/>
        <xdr:cNvSpPr txBox="1"/>
      </xdr:nvSpPr>
      <xdr:spPr>
        <a:xfrm>
          <a:off x="21075727" y="92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6" name="テキスト ボックス 46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6" name="テキスト ボックス 4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0" name="直線コネクタ 479"/>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81"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2" name="直線コネクタ 481"/>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4" name="直線コネクタ 4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85"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86" name="フローチャート : 判断 485"/>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87" name="フローチャート : 判断 486"/>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113574</xdr:rowOff>
    </xdr:from>
    <xdr:to>
      <xdr:col>22</xdr:col>
      <xdr:colOff>415925</xdr:colOff>
      <xdr:row>107</xdr:row>
      <xdr:rowOff>43724</xdr:rowOff>
    </xdr:to>
    <xdr:sp macro="" textlink="">
      <xdr:nvSpPr>
        <xdr:cNvPr id="493" name="円/楕円 492"/>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94"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60251</xdr:rowOff>
    </xdr:from>
    <xdr:ext cx="405111" cy="259045"/>
    <xdr:sp macro="" textlink="">
      <xdr:nvSpPr>
        <xdr:cNvPr id="495" name="n_1mainValue【公民館】&#10;有形固定資産減価償却率"/>
        <xdr:cNvSpPr txBox="1"/>
      </xdr:nvSpPr>
      <xdr:spPr>
        <a:xfrm>
          <a:off x="15266043" y="180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19" name="直線コネクタ 518"/>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0"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21" name="直線コネクタ 520"/>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2"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3" name="直線コネクタ 522"/>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24"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25" name="フローチャート : 判断 524"/>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26" name="フローチャート : 判断 525"/>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57786</xdr:rowOff>
    </xdr:from>
    <xdr:to>
      <xdr:col>31</xdr:col>
      <xdr:colOff>85725</xdr:colOff>
      <xdr:row>104</xdr:row>
      <xdr:rowOff>159386</xdr:rowOff>
    </xdr:to>
    <xdr:sp macro="" textlink="">
      <xdr:nvSpPr>
        <xdr:cNvPr id="532" name="円/楕円 531"/>
        <xdr:cNvSpPr/>
      </xdr:nvSpPr>
      <xdr:spPr>
        <a:xfrm>
          <a:off x="2127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3"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150513</xdr:rowOff>
    </xdr:from>
    <xdr:ext cx="469744" cy="259045"/>
    <xdr:sp macro="" textlink="">
      <xdr:nvSpPr>
        <xdr:cNvPr id="534" name="n_1mainValue【公民館】&#10;一人当たり面積"/>
        <xdr:cNvSpPr txBox="1"/>
      </xdr:nvSpPr>
      <xdr:spPr>
        <a:xfrm>
          <a:off x="21075727" y="1798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公共施設の老朽化が進んでいるため、全体的に有形固定資産減価償却率が類似団体よりも高い傾向にあるが、学校施設は低くなっている。</a:t>
          </a:r>
          <a:endParaRPr lang="ja-JP" altLang="ja-JP" sz="1400">
            <a:effectLst/>
          </a:endParaRPr>
        </a:p>
        <a:p>
          <a:r>
            <a:rPr kumimoji="1" lang="ja-JP" altLang="ja-JP" sz="1100">
              <a:solidFill>
                <a:schemeClr val="dk1"/>
              </a:solidFill>
              <a:effectLst/>
              <a:latin typeface="+mn-lt"/>
              <a:ea typeface="+mn-ea"/>
              <a:cs typeface="+mn-cs"/>
            </a:rPr>
            <a:t>　公営住宅は、古くなった団地を撤去し、新たな団地の整備を行った結果、岡山県平均よりも有形固定資産減価償却率が低くなっている。定住対策に必要な整備であるとして新たな住宅団地の整備も進めているが、１人当たりの面積については類似団体よりもかなり低い状態となっている。学校施設は、町内の中学校の統合・整備と小学校のプール新設により減価償却率が低くなっている。他の公共施設よりも比較的新しくなっているが、老朽化による修繕費が増加傾向にある。公民館の有形固定資産減価償却率については、類似団体とほぼ同等となっているが、老朽化で大きな改修が必要な施設もある。施設の人口１人当たりの面積は大きくなっている。</a:t>
          </a:r>
          <a:endParaRPr lang="ja-JP" altLang="ja-JP" sz="1400">
            <a:effectLst/>
          </a:endParaRPr>
        </a:p>
        <a:p>
          <a:r>
            <a:rPr kumimoji="1" lang="ja-JP" altLang="ja-JP" sz="1100">
              <a:solidFill>
                <a:schemeClr val="dk1"/>
              </a:solidFill>
              <a:effectLst/>
              <a:latin typeface="+mn-lt"/>
              <a:ea typeface="+mn-ea"/>
              <a:cs typeface="+mn-cs"/>
            </a:rPr>
            <a:t>　道路・橋梁の有形固定資産減価償却率については、類似団体に比べて非常に高くなっている。これは、改築・改修を新たな固定資産として計上していないためであり、必要な改修・改築等は行いながら維持管理をしている。認定こども園・幼稚園・保育園については、いずれも老朽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年度に認定こども園の整備を行っており、今後の有形固定資産減価償却率は下がる見通しである。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79" name="n_1aveValue【体育館・プール】&#10;有形固定資産減価償却率"/>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157226</xdr:rowOff>
    </xdr:from>
    <xdr:to>
      <xdr:col>5</xdr:col>
      <xdr:colOff>409575</xdr:colOff>
      <xdr:row>62</xdr:row>
      <xdr:rowOff>87376</xdr:rowOff>
    </xdr:to>
    <xdr:sp macro="" textlink="">
      <xdr:nvSpPr>
        <xdr:cNvPr id="85" name="円/楕円 84"/>
        <xdr:cNvSpPr/>
      </xdr:nvSpPr>
      <xdr:spPr>
        <a:xfrm>
          <a:off x="3746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78503</xdr:rowOff>
    </xdr:from>
    <xdr:ext cx="405111" cy="259045"/>
    <xdr:sp macro="" textlink="">
      <xdr:nvSpPr>
        <xdr:cNvPr id="86" name="n_1mainValue【体育館・プール】&#10;有形固定資産減価償却率"/>
        <xdr:cNvSpPr txBox="1"/>
      </xdr:nvSpPr>
      <xdr:spPr>
        <a:xfrm>
          <a:off x="3582043"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158513</xdr:rowOff>
    </xdr:from>
    <xdr:ext cx="469744" cy="259045"/>
    <xdr:sp macro="" textlink="">
      <xdr:nvSpPr>
        <xdr:cNvPr id="117" name="n_1aveValue【体育館・プール】&#10;一人当たり面積"/>
        <xdr:cNvSpPr txBox="1"/>
      </xdr:nvSpPr>
      <xdr:spPr>
        <a:xfrm>
          <a:off x="9391727" y="104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61214</xdr:rowOff>
    </xdr:from>
    <xdr:to>
      <xdr:col>14</xdr:col>
      <xdr:colOff>79375</xdr:colOff>
      <xdr:row>60</xdr:row>
      <xdr:rowOff>162814</xdr:rowOff>
    </xdr:to>
    <xdr:sp macro="" textlink="">
      <xdr:nvSpPr>
        <xdr:cNvPr id="123" name="円/楕円 122"/>
        <xdr:cNvSpPr/>
      </xdr:nvSpPr>
      <xdr:spPr>
        <a:xfrm>
          <a:off x="9588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7891</xdr:rowOff>
    </xdr:from>
    <xdr:ext cx="469744" cy="259045"/>
    <xdr:sp macro="" textlink="">
      <xdr:nvSpPr>
        <xdr:cNvPr id="124" name="n_1mainValue【体育館・プール】&#10;一人当たり面積"/>
        <xdr:cNvSpPr txBox="1"/>
      </xdr:nvSpPr>
      <xdr:spPr>
        <a:xfrm>
          <a:off x="939172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6" name="直線コネクタ 1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7" name="テキスト ボックス 1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8" name="直線コネクタ 1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9" name="テキスト ボックス 1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0" name="直線コネクタ 1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1" name="テキスト ボックス 1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2" name="直線コネクタ 1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3" name="テキスト ボックス 1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4" name="直線コネクタ 1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5" name="テキスト ボックス 1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49" name="直線コネクタ 148"/>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0"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1" name="直線コネクタ 150"/>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2"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3" name="直線コネクタ 152"/>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4"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5" name="フローチャート : 判断 154"/>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6" name="フローチャート : 判断 155"/>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7"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154939</xdr:rowOff>
    </xdr:from>
    <xdr:to>
      <xdr:col>5</xdr:col>
      <xdr:colOff>409575</xdr:colOff>
      <xdr:row>82</xdr:row>
      <xdr:rowOff>85089</xdr:rowOff>
    </xdr:to>
    <xdr:sp macro="" textlink="">
      <xdr:nvSpPr>
        <xdr:cNvPr id="163" name="円/楕円 162"/>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101616</xdr:rowOff>
    </xdr:from>
    <xdr:ext cx="405111" cy="259045"/>
    <xdr:sp macro="" textlink="">
      <xdr:nvSpPr>
        <xdr:cNvPr id="164" name="n_1mainValue【福祉施設】&#10;有形固定資産減価償却率"/>
        <xdr:cNvSpPr txBox="1"/>
      </xdr:nvSpPr>
      <xdr:spPr>
        <a:xfrm>
          <a:off x="3582043"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5" name="テキスト ボックス 17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6" name="直線コネクタ 1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7" name="テキスト ボックス 1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8" name="直線コネクタ 1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9" name="テキスト ボックス 1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2" name="直線コネクタ 1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3" name="テキスト ボックス 1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4" name="直線コネクタ 1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5" name="テキスト ボックス 1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189" name="直線コネクタ 188"/>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190"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191" name="直線コネクタ 19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192"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193" name="直線コネクタ 192"/>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194"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195" name="フローチャート : 判断 194"/>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196" name="フローチャート : 判断 19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91457</xdr:rowOff>
    </xdr:from>
    <xdr:ext cx="469744" cy="259045"/>
    <xdr:sp macro="" textlink="">
      <xdr:nvSpPr>
        <xdr:cNvPr id="197"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124461</xdr:rowOff>
    </xdr:from>
    <xdr:to>
      <xdr:col>14</xdr:col>
      <xdr:colOff>79375</xdr:colOff>
      <xdr:row>80</xdr:row>
      <xdr:rowOff>54611</xdr:rowOff>
    </xdr:to>
    <xdr:sp macro="" textlink="">
      <xdr:nvSpPr>
        <xdr:cNvPr id="203" name="円/楕円 202"/>
        <xdr:cNvSpPr/>
      </xdr:nvSpPr>
      <xdr:spPr>
        <a:xfrm>
          <a:off x="9588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71138</xdr:rowOff>
    </xdr:from>
    <xdr:ext cx="469744" cy="259045"/>
    <xdr:sp macro="" textlink="">
      <xdr:nvSpPr>
        <xdr:cNvPr id="204" name="n_1mainValue【福祉施設】&#10;一人当たり面積"/>
        <xdr:cNvSpPr txBox="1"/>
      </xdr:nvSpPr>
      <xdr:spPr>
        <a:xfrm>
          <a:off x="93917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6" name="正方形/長方形 20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7" name="正方形/長方形 20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8" name="正方形/長方形 20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9" name="正方形/長方形 20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2" name="正方形/長方形 21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3" name="正方形/長方形 21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4" name="正方形/長方形 21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5" name="正方形/長方形 21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18" name="正方形/長方形 217"/>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19" name="正方形/長方形 218"/>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0" name="正方形/長方形 219"/>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1" name="正方形/長方形 220"/>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2" name="正方形/長方形 2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3" name="正方形/長方形 2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4" name="正方形/長方形 223"/>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5" name="正方形/長方形 224"/>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6" name="正方形/長方形 225"/>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7" name="正方形/長方形 226"/>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28" name="正方形/長方形 2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29" name="正方形/長方形 2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0" name="正方形/長方形 2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1" name="正方形/長方形 2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2" name="正方形/長方形 2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3" name="正方形/長方形 2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4" name="正方形/長方形 2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5" name="正方形/長方形 2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6" name="正方形/長方形 2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37" name="正方形/長方形 2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8" name="正方形/長方形 2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9" name="正方形/長方形 2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0" name="正方形/長方形 2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1" name="正方形/長方形 2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2" name="正方形/長方形 2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3" name="正方形/長方形 2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4" name="正方形/長方形 2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5" name="正方形/長方形 2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6" name="正方形/長方形 2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7" name="正方形/長方形 2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8" name="正方形/長方形 2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9" name="正方形/長方形 2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0" name="正方形/長方形 2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1" name="正方形/長方形 2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2" name="正方形/長方形 2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3" name="テキスト ボックス 2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4" name="直線コネクタ 2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55" name="直線コネクタ 2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56" name="テキスト ボックス 2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57" name="直線コネクタ 2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58" name="テキスト ボックス 2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59" name="直線コネクタ 2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0" name="テキスト ボックス 2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1" name="直線コネクタ 2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2" name="テキスト ボックス 2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3" name="直線コネクタ 2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64" name="テキスト ボックス 2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65" name="直線コネクタ 2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66" name="テキスト ボックス 2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7" name="直線コネクタ 2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8" name="テキスト ボックス 2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270" name="直線コネクタ 269"/>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271"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272" name="直線コネクタ 271"/>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273"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274" name="直線コネクタ 273"/>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275"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276" name="フローチャート : 判断 275"/>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277" name="フローチャート : 判断 276"/>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22151</xdr:rowOff>
    </xdr:from>
    <xdr:ext cx="405111" cy="259045"/>
    <xdr:sp macro="" textlink="">
      <xdr:nvSpPr>
        <xdr:cNvPr id="278" name="n_1aveValue【消防施設】&#10;有形固定資産減価償却率"/>
        <xdr:cNvSpPr txBox="1"/>
      </xdr:nvSpPr>
      <xdr:spPr>
        <a:xfrm>
          <a:off x="15266043"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79" name="テキスト ボックス 2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0" name="テキスト ボックス 2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1" name="テキスト ボックス 2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2" name="テキスト ボックス 2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3" name="テキスト ボックス 2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363</xdr:rowOff>
    </xdr:from>
    <xdr:to>
      <xdr:col>22</xdr:col>
      <xdr:colOff>415925</xdr:colOff>
      <xdr:row>82</xdr:row>
      <xdr:rowOff>101963</xdr:rowOff>
    </xdr:to>
    <xdr:sp macro="" textlink="">
      <xdr:nvSpPr>
        <xdr:cNvPr id="284" name="円/楕円 283"/>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93090</xdr:rowOff>
    </xdr:from>
    <xdr:ext cx="405111" cy="259045"/>
    <xdr:sp macro="" textlink="">
      <xdr:nvSpPr>
        <xdr:cNvPr id="285" name="n_1mainValue【消防施設】&#10;有形固定資産減価償却率"/>
        <xdr:cNvSpPr txBox="1"/>
      </xdr:nvSpPr>
      <xdr:spPr>
        <a:xfrm>
          <a:off x="15266043"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86" name="正方形/長方形 2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7" name="正方形/長方形 2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8" name="正方形/長方形 2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89" name="正方形/長方形 2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0" name="正方形/長方形 2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1" name="正方形/長方形 2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2" name="正方形/長方形 2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3" name="正方形/長方形 2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4" name="テキスト ボックス 2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5" name="直線コネクタ 2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296" name="直線コネクタ 29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297" name="テキスト ボックス 29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98" name="直線コネクタ 2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99" name="テキスト ボックス 2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00" name="直線コネクタ 29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01" name="テキスト ボックス 30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2" name="直線コネクタ 3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3" name="テキスト ボックス 3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05" name="直線コネクタ 304"/>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06"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07" name="直線コネクタ 306"/>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08"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09" name="直線コネクタ 308"/>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10"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11" name="フローチャート : 判断 310"/>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12" name="フローチャート : 判断 311"/>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313"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14" name="テキスト ボックス 3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5" name="テキスト ボックス 3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6" name="テキスト ボックス 3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7" name="テキスト ボックス 3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8" name="テキスト ボックス 3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4445</xdr:rowOff>
    </xdr:from>
    <xdr:to>
      <xdr:col>31</xdr:col>
      <xdr:colOff>85725</xdr:colOff>
      <xdr:row>81</xdr:row>
      <xdr:rowOff>106045</xdr:rowOff>
    </xdr:to>
    <xdr:sp macro="" textlink="">
      <xdr:nvSpPr>
        <xdr:cNvPr id="319" name="円/楕円 318"/>
        <xdr:cNvSpPr/>
      </xdr:nvSpPr>
      <xdr:spPr>
        <a:xfrm>
          <a:off x="21272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97172</xdr:rowOff>
    </xdr:from>
    <xdr:ext cx="469744" cy="259045"/>
    <xdr:sp macro="" textlink="">
      <xdr:nvSpPr>
        <xdr:cNvPr id="320" name="n_1mainValue【消防施設】&#10;一人当たり面積"/>
        <xdr:cNvSpPr txBox="1"/>
      </xdr:nvSpPr>
      <xdr:spPr>
        <a:xfrm>
          <a:off x="21075727" y="1398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21" name="正方形/長方形 3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28" name="正方形/長方形 3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1" name="テキスト ボックス 3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2" name="直線コネクタ 331"/>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3" name="テキスト ボックス 332"/>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4" name="直線コネクタ 333"/>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5" name="テキスト ボックス 334"/>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36" name="直線コネクタ 335"/>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37" name="テキスト ボックス 336"/>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8" name="直線コネクタ 3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9" name="テキスト ボックス 3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0" name="直線コネクタ 339"/>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1" name="テキスト ボックス 340"/>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2" name="直線コネクタ 341"/>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3" name="テキスト ボックス 342"/>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4" name="直線コネクタ 343"/>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5" name="テキスト ボックス 344"/>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6" name="直線コネクタ 3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7" name="テキスト ボックス 3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49" name="直線コネクタ 348"/>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0"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1" name="直線コネクタ 350"/>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2"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3" name="直線コネクタ 352"/>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4"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5" name="フローチャート : 判断 35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56" name="フローチャート : 判断 355"/>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357"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58" name="テキスト ボックス 3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9" name="テキスト ボックス 3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0" name="テキスト ボックス 3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1" name="テキスト ボックス 3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2" name="テキスト ボックス 3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59689</xdr:rowOff>
    </xdr:from>
    <xdr:to>
      <xdr:col>22</xdr:col>
      <xdr:colOff>415925</xdr:colOff>
      <xdr:row>105</xdr:row>
      <xdr:rowOff>161289</xdr:rowOff>
    </xdr:to>
    <xdr:sp macro="" textlink="">
      <xdr:nvSpPr>
        <xdr:cNvPr id="363" name="円/楕円 362"/>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6366</xdr:rowOff>
    </xdr:from>
    <xdr:ext cx="405111" cy="259045"/>
    <xdr:sp macro="" textlink="">
      <xdr:nvSpPr>
        <xdr:cNvPr id="364" name="n_1mainValue【庁舎】&#10;有形固定資産減価償却率"/>
        <xdr:cNvSpPr txBox="1"/>
      </xdr:nvSpPr>
      <xdr:spPr>
        <a:xfrm>
          <a:off x="15266043"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5" name="正方形/長方形 3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6" name="正方形/長方形 3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7" name="正方形/長方形 3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8" name="正方形/長方形 3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9" name="正方形/長方形 3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0" name="正方形/長方形 3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1" name="正方形/長方形 3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2" name="正方形/長方形 3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3" name="テキスト ボックス 3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4" name="直線コネクタ 3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5" name="テキスト ボックス 3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6" name="直線コネクタ 3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7" name="テキスト ボックス 3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8" name="直線コネクタ 3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9" name="テキスト ボックス 3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0" name="直線コネクタ 3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1" name="テキスト ボックス 3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2" name="直線コネクタ 3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3" name="テキスト ボックス 3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4" name="直線コネクタ 3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5" name="テキスト ボックス 3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6" name="直線コネクタ 3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7" name="テキスト ボックス 3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8" name="直線コネクタ 3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9" name="テキスト ボックス 3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121920</xdr:rowOff>
    </xdr:from>
    <xdr:to>
      <xdr:col>32</xdr:col>
      <xdr:colOff>186689</xdr:colOff>
      <xdr:row>108</xdr:row>
      <xdr:rowOff>69669</xdr:rowOff>
    </xdr:to>
    <xdr:cxnSp macro="">
      <xdr:nvCxnSpPr>
        <xdr:cNvPr id="391" name="直線コネクタ 390"/>
        <xdr:cNvCxnSpPr/>
      </xdr:nvCxnSpPr>
      <xdr:spPr>
        <a:xfrm flipV="1">
          <a:off x="22160864" y="17609820"/>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73496</xdr:rowOff>
    </xdr:from>
    <xdr:ext cx="469744" cy="259045"/>
    <xdr:sp macro="" textlink="">
      <xdr:nvSpPr>
        <xdr:cNvPr id="392" name="【庁舎】&#10;一人当たり面積最小値テキスト"/>
        <xdr:cNvSpPr txBox="1"/>
      </xdr:nvSpPr>
      <xdr:spPr>
        <a:xfrm>
          <a:off x="22250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108</xdr:row>
      <xdr:rowOff>69669</xdr:rowOff>
    </xdr:from>
    <xdr:to>
      <xdr:col>32</xdr:col>
      <xdr:colOff>276225</xdr:colOff>
      <xdr:row>108</xdr:row>
      <xdr:rowOff>69669</xdr:rowOff>
    </xdr:to>
    <xdr:cxnSp macro="">
      <xdr:nvCxnSpPr>
        <xdr:cNvPr id="393" name="直線コネクタ 392"/>
        <xdr:cNvCxnSpPr/>
      </xdr:nvCxnSpPr>
      <xdr:spPr>
        <a:xfrm>
          <a:off x="22072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68597</xdr:rowOff>
    </xdr:from>
    <xdr:ext cx="469744" cy="259045"/>
    <xdr:sp macro="" textlink="">
      <xdr:nvSpPr>
        <xdr:cNvPr id="394" name="【庁舎】&#10;一人当たり面積最大値テキスト"/>
        <xdr:cNvSpPr txBox="1"/>
      </xdr:nvSpPr>
      <xdr:spPr>
        <a:xfrm>
          <a:off x="22250400" y="173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102</xdr:row>
      <xdr:rowOff>121920</xdr:rowOff>
    </xdr:from>
    <xdr:to>
      <xdr:col>32</xdr:col>
      <xdr:colOff>276225</xdr:colOff>
      <xdr:row>102</xdr:row>
      <xdr:rowOff>121920</xdr:rowOff>
    </xdr:to>
    <xdr:cxnSp macro="">
      <xdr:nvCxnSpPr>
        <xdr:cNvPr id="395" name="直線コネクタ 394"/>
        <xdr:cNvCxnSpPr/>
      </xdr:nvCxnSpPr>
      <xdr:spPr>
        <a:xfrm>
          <a:off x="22072600" y="1760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80571</xdr:rowOff>
    </xdr:from>
    <xdr:ext cx="469744" cy="259045"/>
    <xdr:sp macro="" textlink="">
      <xdr:nvSpPr>
        <xdr:cNvPr id="396" name="【庁舎】&#10;一人当たり面積平均値テキスト"/>
        <xdr:cNvSpPr txBox="1"/>
      </xdr:nvSpPr>
      <xdr:spPr>
        <a:xfrm>
          <a:off x="22250400" y="1808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102144</xdr:rowOff>
    </xdr:from>
    <xdr:to>
      <xdr:col>32</xdr:col>
      <xdr:colOff>238125</xdr:colOff>
      <xdr:row>106</xdr:row>
      <xdr:rowOff>32294</xdr:rowOff>
    </xdr:to>
    <xdr:sp macro="" textlink="">
      <xdr:nvSpPr>
        <xdr:cNvPr id="397" name="フローチャート : 判断 396"/>
        <xdr:cNvSpPr/>
      </xdr:nvSpPr>
      <xdr:spPr>
        <a:xfrm>
          <a:off x="221107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102144</xdr:rowOff>
    </xdr:from>
    <xdr:to>
      <xdr:col>31</xdr:col>
      <xdr:colOff>85725</xdr:colOff>
      <xdr:row>106</xdr:row>
      <xdr:rowOff>32294</xdr:rowOff>
    </xdr:to>
    <xdr:sp macro="" textlink="">
      <xdr:nvSpPr>
        <xdr:cNvPr id="398" name="フローチャート : 判断 39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23421</xdr:rowOff>
    </xdr:from>
    <xdr:ext cx="469744" cy="259045"/>
    <xdr:sp macro="" textlink="">
      <xdr:nvSpPr>
        <xdr:cNvPr id="399"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0" name="テキスト ボックス 3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1" name="テキスト ボックス 4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2" name="テキスト ボックス 4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3" name="テキスト ボックス 4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4" name="テキスト ボックス 4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43362</xdr:rowOff>
    </xdr:from>
    <xdr:to>
      <xdr:col>31</xdr:col>
      <xdr:colOff>85725</xdr:colOff>
      <xdr:row>99</xdr:row>
      <xdr:rowOff>144962</xdr:rowOff>
    </xdr:to>
    <xdr:sp macro="" textlink="">
      <xdr:nvSpPr>
        <xdr:cNvPr id="405" name="円/楕円 404"/>
        <xdr:cNvSpPr/>
      </xdr:nvSpPr>
      <xdr:spPr>
        <a:xfrm>
          <a:off x="21272500" y="170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161489</xdr:rowOff>
    </xdr:from>
    <xdr:ext cx="469744" cy="259045"/>
    <xdr:sp macro="" textlink="">
      <xdr:nvSpPr>
        <xdr:cNvPr id="406" name="n_1mainValue【庁舎】&#10;一人当たり面積"/>
        <xdr:cNvSpPr txBox="1"/>
      </xdr:nvSpPr>
      <xdr:spPr>
        <a:xfrm>
          <a:off x="2107572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7" name="正方形/長方形 4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8" name="正方形/長方形 4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9" name="テキスト ボックス 4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福祉施設、庁舎については、類似団体と比較し有形固定資産減価償却率が高く、一人当たりの面積も大きくなっている。経年により破損や故障する箇所が増えており、修繕に経費を要している。また、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a:t>
          </a:r>
          <a:r>
            <a:rPr kumimoji="1" lang="ja-JP" altLang="ja-JP" sz="1100">
              <a:solidFill>
                <a:sysClr val="windowText" lastClr="000000"/>
              </a:solidFill>
              <a:effectLst/>
              <a:latin typeface="+mn-lt"/>
              <a:ea typeface="+mn-ea"/>
              <a:cs typeface="+mn-cs"/>
            </a:rPr>
            <a:t>高齢化率（</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月末</a:t>
          </a:r>
          <a:r>
            <a:rPr kumimoji="1" lang="en-US" altLang="ja-JP" sz="1100">
              <a:solidFill>
                <a:sysClr val="windowText" lastClr="000000"/>
              </a:solidFill>
              <a:effectLst/>
              <a:latin typeface="+mn-lt"/>
              <a:ea typeface="+mn-ea"/>
              <a:cs typeface="+mn-cs"/>
            </a:rPr>
            <a:t>38.95</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に加え、町内に大企業や中心となる産業がないこと</a:t>
          </a:r>
          <a:r>
            <a:rPr kumimoji="1" lang="ja-JP" altLang="en-US" sz="1100">
              <a:solidFill>
                <a:schemeClr val="dk1"/>
              </a:solidFill>
              <a:effectLst/>
              <a:latin typeface="+mn-lt"/>
              <a:ea typeface="+mn-ea"/>
              <a:cs typeface="+mn-cs"/>
            </a:rPr>
            <a:t>、基幹産業である農業も担い手の高齢化等により、</a:t>
          </a:r>
          <a:r>
            <a:rPr kumimoji="1" lang="ja-JP" altLang="ja-JP" sz="1100">
              <a:solidFill>
                <a:schemeClr val="dk1"/>
              </a:solidFill>
              <a:effectLst/>
              <a:latin typeface="+mn-lt"/>
              <a:ea typeface="+mn-ea"/>
              <a:cs typeface="+mn-cs"/>
            </a:rPr>
            <a:t>財政基盤は極めて弱く、財政力指数は類似団体と比較してもやや低水準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の見直しや、職員の人事管理等により、</a:t>
          </a:r>
          <a:r>
            <a:rPr kumimoji="1" lang="ja-JP" altLang="ja-JP" sz="1100">
              <a:solidFill>
                <a:schemeClr val="dk1"/>
              </a:solidFill>
              <a:effectLst/>
              <a:latin typeface="+mn-lt"/>
              <a:ea typeface="+mn-ea"/>
              <a:cs typeface="+mn-cs"/>
            </a:rPr>
            <a:t>経費を抑制する等、歳出の徹底的な見直し（５年間で５％の縮減）を実施するとともに、</a:t>
          </a:r>
          <a:r>
            <a:rPr kumimoji="1" lang="ja-JP" altLang="en-US" sz="1100">
              <a:solidFill>
                <a:schemeClr val="dk1"/>
              </a:solidFill>
              <a:effectLst/>
              <a:latin typeface="+mn-lt"/>
              <a:ea typeface="+mn-ea"/>
              <a:cs typeface="+mn-cs"/>
            </a:rPr>
            <a:t>定住・子育て</a:t>
          </a:r>
          <a:r>
            <a:rPr kumimoji="1" lang="ja-JP" altLang="ja-JP" sz="1100">
              <a:solidFill>
                <a:schemeClr val="dk1"/>
              </a:solidFill>
              <a:effectLst/>
              <a:latin typeface="+mn-lt"/>
              <a:ea typeface="+mn-ea"/>
              <a:cs typeface="+mn-cs"/>
            </a:rPr>
            <a:t>施策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の重点化</a:t>
          </a:r>
          <a:r>
            <a:rPr kumimoji="1" lang="ja-JP" altLang="en-US" sz="1100">
              <a:solidFill>
                <a:schemeClr val="dk1"/>
              </a:solidFill>
              <a:effectLst/>
              <a:latin typeface="+mn-lt"/>
              <a:ea typeface="+mn-ea"/>
              <a:cs typeface="+mn-cs"/>
            </a:rPr>
            <a:t>を行うことにより、</a:t>
          </a:r>
          <a:r>
            <a:rPr kumimoji="1" lang="ja-JP" altLang="ja-JP" sz="1100">
              <a:solidFill>
                <a:schemeClr val="dk1"/>
              </a:solidFill>
              <a:effectLst/>
              <a:latin typeface="+mn-lt"/>
              <a:ea typeface="+mn-ea"/>
              <a:cs typeface="+mn-cs"/>
            </a:rPr>
            <a:t>効率</a:t>
          </a:r>
          <a:r>
            <a:rPr kumimoji="1" lang="ja-JP" altLang="en-US" sz="1100">
              <a:solidFill>
                <a:schemeClr val="dk1"/>
              </a:solidFill>
              <a:effectLst/>
              <a:latin typeface="+mn-lt"/>
              <a:ea typeface="+mn-ea"/>
              <a:cs typeface="+mn-cs"/>
            </a:rPr>
            <a:t>的な行政の運営と</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a:extLst>
            <a:ext uri="{FF2B5EF4-FFF2-40B4-BE49-F238E27FC236}">
              <a16:creationId xmlns=""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a:extLst>
            <a:ext uri="{FF2B5EF4-FFF2-40B4-BE49-F238E27FC236}">
              <a16:creationId xmlns=""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人件費の削減や公債費の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a:t>
          </a:r>
          <a:r>
            <a:rPr kumimoji="1" lang="ja-JP" altLang="en-US" sz="1100">
              <a:solidFill>
                <a:schemeClr val="dk1"/>
              </a:solidFill>
              <a:effectLst/>
              <a:latin typeface="+mn-lt"/>
              <a:ea typeface="+mn-ea"/>
              <a:cs typeface="+mn-cs"/>
            </a:rPr>
            <a:t>より改善に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公共施設の維持修繕経費の増加により依然として高い水準となっている。</a:t>
          </a:r>
          <a:r>
            <a:rPr kumimoji="1" lang="ja-JP" altLang="ja-JP" sz="1100">
              <a:solidFill>
                <a:schemeClr val="dk1"/>
              </a:solidFill>
              <a:effectLst/>
              <a:latin typeface="+mn-lt"/>
              <a:ea typeface="+mn-ea"/>
              <a:cs typeface="+mn-cs"/>
            </a:rPr>
            <a:t>経常収支比率は類似団体</a:t>
          </a:r>
          <a:r>
            <a:rPr kumimoji="1" lang="ja-JP" altLang="en-US" sz="1100">
              <a:solidFill>
                <a:schemeClr val="dk1"/>
              </a:solidFill>
              <a:effectLst/>
              <a:latin typeface="+mn-lt"/>
              <a:ea typeface="+mn-ea"/>
              <a:cs typeface="+mn-cs"/>
            </a:rPr>
            <a:t>に比してやや低い水準となっている</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による経常一般財源が減少する一方、扶助費等の増加</a:t>
          </a:r>
          <a:r>
            <a:rPr kumimoji="1" lang="ja-JP" altLang="en-US" sz="1100">
              <a:solidFill>
                <a:schemeClr val="dk1"/>
              </a:solidFill>
              <a:effectLst/>
              <a:latin typeface="+mn-lt"/>
              <a:ea typeface="+mn-ea"/>
              <a:cs typeface="+mn-cs"/>
            </a:rPr>
            <a:t>や維持修繕費の増加</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が予想される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今後は、事務・事業については優先順位をつけて実施を検討するとともに、根本的な</a:t>
          </a:r>
          <a:r>
            <a:rPr kumimoji="1" lang="ja-JP" altLang="ja-JP" sz="1100">
              <a:solidFill>
                <a:schemeClr val="dk1"/>
              </a:solidFill>
              <a:effectLst/>
              <a:latin typeface="+mn-lt"/>
              <a:ea typeface="+mn-ea"/>
              <a:cs typeface="+mn-cs"/>
            </a:rPr>
            <a:t>見直し</a:t>
          </a:r>
          <a:r>
            <a:rPr kumimoji="1" lang="ja-JP" altLang="en-US" sz="1100">
              <a:solidFill>
                <a:schemeClr val="dk1"/>
              </a:solidFill>
              <a:effectLst/>
              <a:latin typeface="+mn-lt"/>
              <a:ea typeface="+mn-ea"/>
              <a:cs typeface="+mn-cs"/>
            </a:rPr>
            <a:t>を行う。また、公共施設についても計画的に管理や運営を行い、統合や合理化を図ることにより、</a:t>
          </a:r>
          <a:r>
            <a:rPr kumimoji="1" lang="ja-JP" altLang="ja-JP" sz="1100">
              <a:solidFill>
                <a:schemeClr val="dk1"/>
              </a:solidFill>
              <a:effectLst/>
              <a:latin typeface="+mn-lt"/>
              <a:ea typeface="+mn-ea"/>
              <a:cs typeface="+mn-cs"/>
            </a:rPr>
            <a:t>経常経費の削減（５年間で３％減）に努める。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57996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081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a:extLst>
            <a:ext uri="{FF2B5EF4-FFF2-40B4-BE49-F238E27FC236}">
              <a16:creationId xmlns=""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64</xdr:row>
      <xdr:rowOff>151977</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081108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64</xdr:row>
      <xdr:rowOff>151977</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089956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98213</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076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a:extLst>
            <a:ext uri="{FF2B5EF4-FFF2-40B4-BE49-F238E27FC236}">
              <a16:creationId xmlns="" xmlns:a16="http://schemas.microsoft.com/office/drawing/2014/main" id="{00000000-0008-0000-0300-00008F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a:extLst>
            <a:ext uri="{FF2B5EF4-FFF2-40B4-BE49-F238E27FC236}">
              <a16:creationId xmlns="" xmlns:a16="http://schemas.microsoft.com/office/drawing/2014/main" id="{00000000-0008-0000-0300-000091000000}"/>
            </a:ext>
          </a:extLst>
        </xdr:cNvPr>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23723</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6" name="円/楕円 155">
          <a:extLst>
            <a:ext uri="{FF2B5EF4-FFF2-40B4-BE49-F238E27FC236}">
              <a16:creationId xmlns="" xmlns:a16="http://schemas.microsoft.com/office/drawing/2014/main" id="{00000000-0008-0000-0300-00009C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8" name="円/楕円 157">
          <a:extLst>
            <a:ext uri="{FF2B5EF4-FFF2-40B4-BE49-F238E27FC236}">
              <a16:creationId xmlns="" xmlns:a16="http://schemas.microsoft.com/office/drawing/2014/main" id="{00000000-0008-0000-0300-00009E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60" name="円/楕円 159">
          <a:extLst>
            <a:ext uri="{FF2B5EF4-FFF2-40B4-BE49-F238E27FC236}">
              <a16:creationId xmlns="" xmlns:a16="http://schemas.microsoft.com/office/drawing/2014/main" id="{00000000-0008-0000-0300-0000A0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類似団体を上回っている。これは町域が広く集落が点在しているため、小学校、幼稚園、保育所、支所・出張所などが多く、各施設に職員を配置せざるを得ないためであ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ふるさと納税制度を活用した協働のまちづくり応援事業（米づくり農家応援事業）の拡大に</a:t>
          </a:r>
          <a:r>
            <a:rPr kumimoji="1" lang="ja-JP" altLang="en-US" sz="1100">
              <a:solidFill>
                <a:schemeClr val="dk1"/>
              </a:solidFill>
              <a:effectLst/>
              <a:latin typeface="+mn-lt"/>
              <a:ea typeface="+mn-ea"/>
              <a:cs typeface="+mn-cs"/>
            </a:rPr>
            <a:t>より、返礼品の発送等による</a:t>
          </a:r>
          <a:r>
            <a:rPr kumimoji="1" lang="ja-JP" altLang="ja-JP" sz="1100">
              <a:solidFill>
                <a:schemeClr val="dk1"/>
              </a:solidFill>
              <a:effectLst/>
              <a:latin typeface="+mn-lt"/>
              <a:ea typeface="+mn-ea"/>
              <a:cs typeface="+mn-cs"/>
            </a:rPr>
            <a:t>物件費が拡大し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決算額</a:t>
          </a:r>
          <a:r>
            <a:rPr kumimoji="1" lang="ja-JP" altLang="en-US" sz="1100">
              <a:solidFill>
                <a:schemeClr val="dk1"/>
              </a:solidFill>
              <a:effectLst/>
              <a:latin typeface="+mn-lt"/>
              <a:ea typeface="+mn-ea"/>
              <a:cs typeface="+mn-cs"/>
            </a:rPr>
            <a:t>が年々上昇している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ふるさと納税による寄付金額も順調に伸び</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必要経費との差額を</a:t>
          </a:r>
          <a:r>
            <a:rPr kumimoji="1" lang="ja-JP" altLang="ja-JP" sz="1100">
              <a:solidFill>
                <a:schemeClr val="dk1"/>
              </a:solidFill>
              <a:effectLst/>
              <a:latin typeface="+mn-lt"/>
              <a:ea typeface="+mn-ea"/>
              <a:cs typeface="+mn-cs"/>
            </a:rPr>
            <a:t>基金に積み立て</a:t>
          </a:r>
          <a:r>
            <a:rPr kumimoji="1" lang="ja-JP" altLang="en-US" sz="1100">
              <a:solidFill>
                <a:schemeClr val="dk1"/>
              </a:solidFill>
              <a:effectLst/>
              <a:latin typeface="+mn-lt"/>
              <a:ea typeface="+mn-ea"/>
              <a:cs typeface="+mn-cs"/>
            </a:rPr>
            <a:t>て、農業振興事業の財源としている。）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113342</xdr:rowOff>
    </xdr:from>
    <xdr:to>
      <xdr:col>7</xdr:col>
      <xdr:colOff>152400</xdr:colOff>
      <xdr:row>82</xdr:row>
      <xdr:rowOff>133012</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172242"/>
          <a:ext cx="8382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78139</xdr:rowOff>
    </xdr:from>
    <xdr:to>
      <xdr:col>6</xdr:col>
      <xdr:colOff>0</xdr:colOff>
      <xdr:row>82</xdr:row>
      <xdr:rowOff>113342</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137039"/>
          <a:ext cx="889000" cy="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78139</xdr:rowOff>
    </xdr:from>
    <xdr:to>
      <xdr:col>4</xdr:col>
      <xdr:colOff>482600</xdr:colOff>
      <xdr:row>82</xdr:row>
      <xdr:rowOff>82277</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2336800" y="1413703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a:extLst>
            <a:ext uri="{FF2B5EF4-FFF2-40B4-BE49-F238E27FC236}">
              <a16:creationId xmlns="" xmlns:a16="http://schemas.microsoft.com/office/drawing/2014/main" id="{00000000-0008-0000-0300-0000CD000000}"/>
            </a:ext>
          </a:extLst>
        </xdr:cNvPr>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48850</xdr:rowOff>
    </xdr:from>
    <xdr:to>
      <xdr:col>3</xdr:col>
      <xdr:colOff>279400</xdr:colOff>
      <xdr:row>82</xdr:row>
      <xdr:rowOff>82277</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4107750"/>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a:extLst>
            <a:ext uri="{FF2B5EF4-FFF2-40B4-BE49-F238E27FC236}">
              <a16:creationId xmlns="" xmlns:a16="http://schemas.microsoft.com/office/drawing/2014/main" id="{00000000-0008-0000-0300-0000D2000000}"/>
            </a:ext>
          </a:extLst>
        </xdr:cNvPr>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82212</xdr:rowOff>
    </xdr:from>
    <xdr:to>
      <xdr:col>7</xdr:col>
      <xdr:colOff>203200</xdr:colOff>
      <xdr:row>83</xdr:row>
      <xdr:rowOff>12362</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902200" y="141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54289</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1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62542</xdr:rowOff>
    </xdr:from>
    <xdr:to>
      <xdr:col>6</xdr:col>
      <xdr:colOff>50800</xdr:colOff>
      <xdr:row>82</xdr:row>
      <xdr:rowOff>164142</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4064000" y="14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148919</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20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27339</xdr:rowOff>
    </xdr:from>
    <xdr:to>
      <xdr:col>4</xdr:col>
      <xdr:colOff>533400</xdr:colOff>
      <xdr:row>82</xdr:row>
      <xdr:rowOff>128939</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3175000" y="14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113716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417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31477</xdr:rowOff>
    </xdr:from>
    <xdr:to>
      <xdr:col>3</xdr:col>
      <xdr:colOff>330200</xdr:colOff>
      <xdr:row>82</xdr:row>
      <xdr:rowOff>133077</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2286000" y="140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117854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417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169500</xdr:rowOff>
    </xdr:from>
    <xdr:to>
      <xdr:col>2</xdr:col>
      <xdr:colOff>127000</xdr:colOff>
      <xdr:row>82</xdr:row>
      <xdr:rowOff>99650</xdr:rowOff>
    </xdr:to>
    <xdr:sp macro="" textlink="">
      <xdr:nvSpPr>
        <xdr:cNvPr id="225" name="円/楕円 224">
          <a:extLst>
            <a:ext uri="{FF2B5EF4-FFF2-40B4-BE49-F238E27FC236}">
              <a16:creationId xmlns="" xmlns:a16="http://schemas.microsoft.com/office/drawing/2014/main" id="{00000000-0008-0000-0300-0000E1000000}"/>
            </a:ext>
          </a:extLst>
        </xdr:cNvPr>
        <xdr:cNvSpPr/>
      </xdr:nvSpPr>
      <xdr:spPr>
        <a:xfrm>
          <a:off x="1397000" y="140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84427</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41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ja-JP" altLang="en-US" sz="1100">
              <a:solidFill>
                <a:schemeClr val="dk1"/>
              </a:solidFill>
              <a:effectLst/>
              <a:latin typeface="+mn-lt"/>
              <a:ea typeface="+mn-ea"/>
              <a:cs typeface="+mn-cs"/>
            </a:rPr>
            <a:t>低下し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類似団体の中でも最も低くなっている。これは、中途採用での職員が増えたことが要因と考えられ、これにより、ラスパイレス指数は</a:t>
          </a:r>
          <a:r>
            <a:rPr kumimoji="1" lang="ja-JP" altLang="ja-JP" sz="1100">
              <a:solidFill>
                <a:schemeClr val="dk1"/>
              </a:solidFill>
              <a:effectLst/>
              <a:latin typeface="+mn-lt"/>
              <a:ea typeface="+mn-ea"/>
              <a:cs typeface="+mn-cs"/>
            </a:rPr>
            <a:t>県下で</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番目に低い</a:t>
          </a:r>
          <a:r>
            <a:rPr kumimoji="1" lang="ja-JP" altLang="en-US" sz="1100">
              <a:solidFill>
                <a:schemeClr val="dk1"/>
              </a:solidFill>
              <a:effectLst/>
              <a:latin typeface="+mn-lt"/>
              <a:ea typeface="+mn-ea"/>
              <a:cs typeface="+mn-cs"/>
            </a:rPr>
            <a:t>値となっている。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給与については適正な運用を維持し</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52493</xdr:rowOff>
    </xdr:from>
    <xdr:to>
      <xdr:col>24</xdr:col>
      <xdr:colOff>558800</xdr:colOff>
      <xdr:row>81</xdr:row>
      <xdr:rowOff>74084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376849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20320</xdr:rowOff>
    </xdr:from>
    <xdr:to>
      <xdr:col>23</xdr:col>
      <xdr:colOff>406400</xdr:colOff>
      <xdr:row>81</xdr:row>
      <xdr:rowOff>74084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373632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20320</xdr:rowOff>
    </xdr:from>
    <xdr:to>
      <xdr:col>22</xdr:col>
      <xdr:colOff>203200</xdr:colOff>
      <xdr:row>80</xdr:row>
      <xdr:rowOff>84666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37363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86</xdr:row>
      <xdr:rowOff>117687</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3800666"/>
          <a:ext cx="889000" cy="10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a:extLst>
            <a:ext uri="{FF2B5EF4-FFF2-40B4-BE49-F238E27FC236}">
              <a16:creationId xmlns="" xmlns:a16="http://schemas.microsoft.com/office/drawing/2014/main" id="{00000000-0008-0000-0300-00000E010000}"/>
            </a:ext>
          </a:extLst>
        </xdr:cNvPr>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1693</xdr:rowOff>
    </xdr:from>
    <xdr:to>
      <xdr:col>24</xdr:col>
      <xdr:colOff>609600</xdr:colOff>
      <xdr:row>80</xdr:row>
      <xdr:rowOff>103293</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9672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94420</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363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140970</xdr:rowOff>
    </xdr:from>
    <xdr:to>
      <xdr:col>22</xdr:col>
      <xdr:colOff>254000</xdr:colOff>
      <xdr:row>80</xdr:row>
      <xdr:rowOff>71120</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524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81297</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33866</xdr:rowOff>
    </xdr:from>
    <xdr:to>
      <xdr:col>21</xdr:col>
      <xdr:colOff>50800</xdr:colOff>
      <xdr:row>80</xdr:row>
      <xdr:rowOff>135466</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145643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5" name="円/楕円 284">
          <a:extLst>
            <a:ext uri="{FF2B5EF4-FFF2-40B4-BE49-F238E27FC236}">
              <a16:creationId xmlns="" xmlns:a16="http://schemas.microsoft.com/office/drawing/2014/main" id="{00000000-0008-0000-0300-00001D01000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人口千人当たりの職員数は、類似団体と比較して大幅に多</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特に民生、教育部門</a:t>
          </a:r>
          <a:r>
            <a:rPr kumimoji="1" lang="ja-JP" altLang="en-US" sz="1100">
              <a:solidFill>
                <a:schemeClr val="dk1"/>
              </a:solidFill>
              <a:effectLst/>
              <a:latin typeface="+mn-lt"/>
              <a:ea typeface="+mn-ea"/>
              <a:cs typeface="+mn-cs"/>
            </a:rPr>
            <a:t>に占めるウエイトが大きくなっている</a:t>
          </a:r>
          <a:r>
            <a:rPr kumimoji="1" lang="ja-JP" altLang="ja-JP" sz="1100">
              <a:solidFill>
                <a:schemeClr val="dk1"/>
              </a:solidFill>
              <a:effectLst/>
              <a:latin typeface="+mn-lt"/>
              <a:ea typeface="+mn-ea"/>
              <a:cs typeface="+mn-cs"/>
            </a:rPr>
            <a:t>。これは町域が広く、保育園、幼稚園、小学校に職員を配置していること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、高齢</a:t>
          </a:r>
          <a:r>
            <a:rPr kumimoji="1" lang="ja-JP" altLang="en-US" sz="1100">
              <a:solidFill>
                <a:schemeClr val="dk1"/>
              </a:solidFill>
              <a:effectLst/>
              <a:latin typeface="+mn-lt"/>
              <a:ea typeface="+mn-ea"/>
              <a:cs typeface="+mn-cs"/>
            </a:rPr>
            <a:t>化に伴い</a:t>
          </a:r>
          <a:r>
            <a:rPr kumimoji="1" lang="ja-JP" altLang="ja-JP" sz="1100">
              <a:solidFill>
                <a:schemeClr val="dk1"/>
              </a:solidFill>
              <a:effectLst/>
              <a:latin typeface="+mn-lt"/>
              <a:ea typeface="+mn-ea"/>
              <a:cs typeface="+mn-cs"/>
            </a:rPr>
            <a:t>老人福祉</a:t>
          </a:r>
          <a:r>
            <a:rPr kumimoji="1" lang="ja-JP" altLang="en-US" sz="1100">
              <a:solidFill>
                <a:schemeClr val="dk1"/>
              </a:solidFill>
              <a:effectLst/>
              <a:latin typeface="+mn-lt"/>
              <a:ea typeface="+mn-ea"/>
              <a:cs typeface="+mn-cs"/>
            </a:rPr>
            <a:t>部門</a:t>
          </a:r>
          <a:r>
            <a:rPr kumimoji="1" lang="ja-JP" altLang="ja-JP" sz="1100">
              <a:solidFill>
                <a:schemeClr val="dk1"/>
              </a:solidFill>
              <a:effectLst/>
              <a:latin typeface="+mn-lt"/>
              <a:ea typeface="+mn-ea"/>
              <a:cs typeface="+mn-cs"/>
            </a:rPr>
            <a:t>の職員</a:t>
          </a:r>
          <a:r>
            <a:rPr kumimoji="1" lang="ja-JP" altLang="en-US" sz="1100">
              <a:solidFill>
                <a:schemeClr val="dk1"/>
              </a:solidFill>
              <a:effectLst/>
              <a:latin typeface="+mn-lt"/>
              <a:ea typeface="+mn-ea"/>
              <a:cs typeface="+mn-cs"/>
            </a:rPr>
            <a:t>数が多くなっている</a:t>
          </a:r>
          <a:r>
            <a:rPr kumimoji="1" lang="ja-JP" altLang="ja-JP" sz="1100">
              <a:solidFill>
                <a:schemeClr val="dk1"/>
              </a:solidFill>
              <a:effectLst/>
              <a:latin typeface="+mn-lt"/>
              <a:ea typeface="+mn-ea"/>
              <a:cs typeface="+mn-cs"/>
            </a:rPr>
            <a:t>ことが挙げられる。</a:t>
          </a:r>
          <a:r>
            <a:rPr kumimoji="1" lang="ja-JP" altLang="en-US" sz="1100">
              <a:solidFill>
                <a:schemeClr val="dk1"/>
              </a:solidFill>
              <a:effectLst/>
              <a:latin typeface="+mn-lt"/>
              <a:ea typeface="+mn-ea"/>
              <a:cs typeface="+mn-cs"/>
            </a:rPr>
            <a:t>また、子育て・定住施策に力を入れているため、担当する部署を設けて職員を配置していることも職員数が多い要因となっている。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職員数の</a:t>
          </a:r>
          <a:r>
            <a:rPr kumimoji="1" lang="ja-JP" altLang="en-US" sz="1100">
              <a:solidFill>
                <a:schemeClr val="dk1"/>
              </a:solidFill>
              <a:effectLst/>
              <a:latin typeface="+mn-lt"/>
              <a:ea typeface="+mn-ea"/>
              <a:cs typeface="+mn-cs"/>
            </a:rPr>
            <a:t>抑制のため</a:t>
          </a:r>
          <a:r>
            <a:rPr kumimoji="1" lang="ja-JP" altLang="ja-JP" sz="1100">
              <a:solidFill>
                <a:schemeClr val="dk1"/>
              </a:solidFill>
              <a:effectLst/>
              <a:latin typeface="+mn-lt"/>
              <a:ea typeface="+mn-ea"/>
              <a:cs typeface="+mn-cs"/>
            </a:rPr>
            <a:t>計画的な採用、定員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適正化</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a:extLst>
            <a:ext uri="{FF2B5EF4-FFF2-40B4-BE49-F238E27FC236}">
              <a16:creationId xmlns="" xmlns:a16="http://schemas.microsoft.com/office/drawing/2014/main" id="{00000000-0008-0000-0300-000041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a:extLst>
            <a:ext uri="{FF2B5EF4-FFF2-40B4-BE49-F238E27FC236}">
              <a16:creationId xmlns="" xmlns:a16="http://schemas.microsoft.com/office/drawing/2014/main" id="{00000000-0008-0000-0300-000043010000}"/>
            </a:ext>
          </a:extLst>
        </xdr:cNvPr>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91122</xdr:rowOff>
    </xdr:from>
    <xdr:to>
      <xdr:col>24</xdr:col>
      <xdr:colOff>558800</xdr:colOff>
      <xdr:row>65</xdr:row>
      <xdr:rowOff>152956</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179800" y="11235372"/>
          <a:ext cx="8382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6" name="定員管理の状況平均値テキスト">
          <a:extLst>
            <a:ext uri="{FF2B5EF4-FFF2-40B4-BE49-F238E27FC236}">
              <a16:creationId xmlns="" xmlns:a16="http://schemas.microsoft.com/office/drawing/2014/main" id="{00000000-0008-0000-0300-000046010000}"/>
            </a:ext>
          </a:extLst>
        </xdr:cNvPr>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a:extLst>
            <a:ext uri="{FF2B5EF4-FFF2-40B4-BE49-F238E27FC236}">
              <a16:creationId xmlns="" xmlns:a16="http://schemas.microsoft.com/office/drawing/2014/main" id="{00000000-0008-0000-0300-000047010000}"/>
            </a:ext>
          </a:extLst>
        </xdr:cNvPr>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144938</xdr:rowOff>
    </xdr:from>
    <xdr:to>
      <xdr:col>23</xdr:col>
      <xdr:colOff>406400</xdr:colOff>
      <xdr:row>65</xdr:row>
      <xdr:rowOff>91122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5290800" y="11117738"/>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a:extLst>
            <a:ext uri="{FF2B5EF4-FFF2-40B4-BE49-F238E27FC236}">
              <a16:creationId xmlns="" xmlns:a16="http://schemas.microsoft.com/office/drawing/2014/main" id="{00000000-0008-0000-0300-000049010000}"/>
            </a:ext>
          </a:extLst>
        </xdr:cNvPr>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144938</xdr:rowOff>
    </xdr:from>
    <xdr:to>
      <xdr:col>22</xdr:col>
      <xdr:colOff>203200</xdr:colOff>
      <xdr:row>65</xdr:row>
      <xdr:rowOff>8175</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4401800" y="11117738"/>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a:extLst>
            <a:ext uri="{FF2B5EF4-FFF2-40B4-BE49-F238E27FC236}">
              <a16:creationId xmlns="" xmlns:a16="http://schemas.microsoft.com/office/drawing/2014/main" id="{00000000-0008-0000-0300-00004C010000}"/>
            </a:ext>
          </a:extLst>
        </xdr:cNvPr>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8175</xdr:rowOff>
    </xdr:from>
    <xdr:to>
      <xdr:col>21</xdr:col>
      <xdr:colOff>0</xdr:colOff>
      <xdr:row>65</xdr:row>
      <xdr:rowOff>17225</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flipV="1">
          <a:off x="13512800" y="11152425"/>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a:extLst>
            <a:ext uri="{FF2B5EF4-FFF2-40B4-BE49-F238E27FC236}">
              <a16:creationId xmlns="" xmlns:a16="http://schemas.microsoft.com/office/drawing/2014/main" id="{00000000-0008-0000-0300-00004F010000}"/>
            </a:ext>
          </a:extLst>
        </xdr:cNvPr>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a:extLst>
            <a:ext uri="{FF2B5EF4-FFF2-40B4-BE49-F238E27FC236}">
              <a16:creationId xmlns="" xmlns:a16="http://schemas.microsoft.com/office/drawing/2014/main" id="{00000000-0008-0000-0300-000051010000}"/>
            </a:ext>
          </a:extLst>
        </xdr:cNvPr>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102156</xdr:rowOff>
    </xdr:from>
    <xdr:to>
      <xdr:col>24</xdr:col>
      <xdr:colOff>609600</xdr:colOff>
      <xdr:row>66</xdr:row>
      <xdr:rowOff>32306</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6967200" y="11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74233</xdr:rowOff>
    </xdr:from>
    <xdr:ext cx="762000" cy="259045"/>
    <xdr:sp macro="" textlink="">
      <xdr:nvSpPr>
        <xdr:cNvPr id="345" name="定員管理の状況該当値テキスト">
          <a:extLst>
            <a:ext uri="{FF2B5EF4-FFF2-40B4-BE49-F238E27FC236}">
              <a16:creationId xmlns="" xmlns:a16="http://schemas.microsoft.com/office/drawing/2014/main" id="{00000000-0008-0000-0300-000059010000}"/>
            </a:ext>
          </a:extLst>
        </xdr:cNvPr>
        <xdr:cNvSpPr txBox="1"/>
      </xdr:nvSpPr>
      <xdr:spPr>
        <a:xfrm>
          <a:off x="17106900" y="1121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40322</xdr:rowOff>
    </xdr:from>
    <xdr:to>
      <xdr:col>23</xdr:col>
      <xdr:colOff>457200</xdr:colOff>
      <xdr:row>65</xdr:row>
      <xdr:rowOff>141922</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126699</xdr:rowOff>
    </xdr:from>
    <xdr:ext cx="7366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94138</xdr:rowOff>
    </xdr:from>
    <xdr:to>
      <xdr:col>22</xdr:col>
      <xdr:colOff>254000</xdr:colOff>
      <xdr:row>65</xdr:row>
      <xdr:rowOff>24288</xdr:rowOff>
    </xdr:to>
    <xdr:sp macro="" textlink="">
      <xdr:nvSpPr>
        <xdr:cNvPr id="348" name="円/楕円 347">
          <a:extLst>
            <a:ext uri="{FF2B5EF4-FFF2-40B4-BE49-F238E27FC236}">
              <a16:creationId xmlns="" xmlns:a16="http://schemas.microsoft.com/office/drawing/2014/main" id="{00000000-0008-0000-0300-00005C010000}"/>
            </a:ext>
          </a:extLst>
        </xdr:cNvPr>
        <xdr:cNvSpPr/>
      </xdr:nvSpPr>
      <xdr:spPr>
        <a:xfrm>
          <a:off x="152400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9065</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909800" y="111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128825</xdr:rowOff>
    </xdr:from>
    <xdr:to>
      <xdr:col>21</xdr:col>
      <xdr:colOff>50800</xdr:colOff>
      <xdr:row>65</xdr:row>
      <xdr:rowOff>58975</xdr:rowOff>
    </xdr:to>
    <xdr:sp macro="" textlink="">
      <xdr:nvSpPr>
        <xdr:cNvPr id="350" name="円/楕円 349">
          <a:extLst>
            <a:ext uri="{FF2B5EF4-FFF2-40B4-BE49-F238E27FC236}">
              <a16:creationId xmlns="" xmlns:a16="http://schemas.microsoft.com/office/drawing/2014/main" id="{00000000-0008-0000-0300-00005E010000}"/>
            </a:ext>
          </a:extLst>
        </xdr:cNvPr>
        <xdr:cNvSpPr/>
      </xdr:nvSpPr>
      <xdr:spPr>
        <a:xfrm>
          <a:off x="14351000" y="11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43752</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4020800" y="11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137875</xdr:rowOff>
    </xdr:from>
    <xdr:to>
      <xdr:col>19</xdr:col>
      <xdr:colOff>533400</xdr:colOff>
      <xdr:row>65</xdr:row>
      <xdr:rowOff>68025</xdr:rowOff>
    </xdr:to>
    <xdr:sp macro="" textlink="">
      <xdr:nvSpPr>
        <xdr:cNvPr id="352" name="円/楕円 351">
          <a:extLst>
            <a:ext uri="{FF2B5EF4-FFF2-40B4-BE49-F238E27FC236}">
              <a16:creationId xmlns="" xmlns:a16="http://schemas.microsoft.com/office/drawing/2014/main" id="{00000000-0008-0000-0300-000060010000}"/>
            </a:ext>
          </a:extLst>
        </xdr:cNvPr>
        <xdr:cNvSpPr/>
      </xdr:nvSpPr>
      <xdr:spPr>
        <a:xfrm>
          <a:off x="13462000" y="111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52802</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131800" y="1119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地方債の発行、債務負担行為の抑制に努めているため実質公債費比率は年々減少しており、類似団体とほぼ同水準となっている。今後も引き続き、地方債発行の抑制（歳入総額の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6" name="公債費負担の状況最小値テキスト">
          <a:extLst>
            <a:ext uri="{FF2B5EF4-FFF2-40B4-BE49-F238E27FC236}">
              <a16:creationId xmlns="" xmlns:a16="http://schemas.microsoft.com/office/drawing/2014/main" id="{00000000-0008-0000-0300-000082010000}"/>
            </a:ext>
          </a:extLst>
        </xdr:cNvPr>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8" name="公債費負担の状況最大値テキスト">
          <a:extLst>
            <a:ext uri="{FF2B5EF4-FFF2-40B4-BE49-F238E27FC236}">
              <a16:creationId xmlns="" xmlns:a16="http://schemas.microsoft.com/office/drawing/2014/main" id="{00000000-0008-0000-0300-000084010000}"/>
            </a:ext>
          </a:extLst>
        </xdr:cNvPr>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13909</xdr:rowOff>
    </xdr:from>
    <xdr:to>
      <xdr:col>24</xdr:col>
      <xdr:colOff>558800</xdr:colOff>
      <xdr:row>42</xdr:row>
      <xdr:rowOff>151795</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6179800" y="72148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1" name="公債費負担の状況平均値テキスト">
          <a:extLst>
            <a:ext uri="{FF2B5EF4-FFF2-40B4-BE49-F238E27FC236}">
              <a16:creationId xmlns="" xmlns:a16="http://schemas.microsoft.com/office/drawing/2014/main" id="{00000000-0008-0000-0300-000087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2" name="フローチャート : 判断 391">
          <a:extLst>
            <a:ext uri="{FF2B5EF4-FFF2-40B4-BE49-F238E27FC236}">
              <a16:creationId xmlns="" xmlns:a16="http://schemas.microsoft.com/office/drawing/2014/main" id="{00000000-0008-0000-0300-000088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151795</xdr:rowOff>
    </xdr:from>
    <xdr:to>
      <xdr:col>23</xdr:col>
      <xdr:colOff>406400</xdr:colOff>
      <xdr:row>43</xdr:row>
      <xdr:rowOff>141212</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5290800" y="73526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4" name="フローチャート : 判断 393">
          <a:extLst>
            <a:ext uri="{FF2B5EF4-FFF2-40B4-BE49-F238E27FC236}">
              <a16:creationId xmlns="" xmlns:a16="http://schemas.microsoft.com/office/drawing/2014/main" id="{00000000-0008-0000-0300-00008A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141212</xdr:rowOff>
    </xdr:from>
    <xdr:to>
      <xdr:col>22</xdr:col>
      <xdr:colOff>203200</xdr:colOff>
      <xdr:row>44</xdr:row>
      <xdr:rowOff>61685</xdr:rowOff>
    </xdr:to>
    <xdr:cxnSp macro="">
      <xdr:nvCxnSpPr>
        <xdr:cNvPr id="396" name="直線コネクタ 395">
          <a:extLst>
            <a:ext uri="{FF2B5EF4-FFF2-40B4-BE49-F238E27FC236}">
              <a16:creationId xmlns="" xmlns:a16="http://schemas.microsoft.com/office/drawing/2014/main" id="{00000000-0008-0000-0300-00008C010000}"/>
            </a:ext>
          </a:extLst>
        </xdr:cNvPr>
        <xdr:cNvCxnSpPr/>
      </xdr:nvCxnSpPr>
      <xdr:spPr>
        <a:xfrm flipV="1">
          <a:off x="14401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7" name="フローチャート : 判断 396">
          <a:extLst>
            <a:ext uri="{FF2B5EF4-FFF2-40B4-BE49-F238E27FC236}">
              <a16:creationId xmlns="" xmlns:a16="http://schemas.microsoft.com/office/drawing/2014/main" id="{00000000-0008-0000-0300-00008D010000}"/>
            </a:ext>
          </a:extLst>
        </xdr:cNvPr>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61685</xdr:rowOff>
    </xdr:from>
    <xdr:to>
      <xdr:col>21</xdr:col>
      <xdr:colOff>0</xdr:colOff>
      <xdr:row>44</xdr:row>
      <xdr:rowOff>142119</xdr:rowOff>
    </xdr:to>
    <xdr:cxnSp macro="">
      <xdr:nvCxnSpPr>
        <xdr:cNvPr id="399" name="直線コネクタ 398">
          <a:extLst>
            <a:ext uri="{FF2B5EF4-FFF2-40B4-BE49-F238E27FC236}">
              <a16:creationId xmlns="" xmlns:a16="http://schemas.microsoft.com/office/drawing/2014/main" id="{00000000-0008-0000-0300-00008F010000}"/>
            </a:ext>
          </a:extLst>
        </xdr:cNvPr>
        <xdr:cNvCxnSpPr/>
      </xdr:nvCxnSpPr>
      <xdr:spPr>
        <a:xfrm flipV="1">
          <a:off x="13512800" y="76054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0" name="フローチャート : 判断 399">
          <a:extLst>
            <a:ext uri="{FF2B5EF4-FFF2-40B4-BE49-F238E27FC236}">
              <a16:creationId xmlns="" xmlns:a16="http://schemas.microsoft.com/office/drawing/2014/main" id="{00000000-0008-0000-0300-000090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2" name="フローチャート : 判断 401">
          <a:extLst>
            <a:ext uri="{FF2B5EF4-FFF2-40B4-BE49-F238E27FC236}">
              <a16:creationId xmlns="" xmlns:a16="http://schemas.microsoft.com/office/drawing/2014/main" id="{00000000-0008-0000-0300-000092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409" name="円/楕円 408">
          <a:extLst>
            <a:ext uri="{FF2B5EF4-FFF2-40B4-BE49-F238E27FC236}">
              <a16:creationId xmlns="" xmlns:a16="http://schemas.microsoft.com/office/drawing/2014/main" id="{00000000-0008-0000-0300-000099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106636</xdr:rowOff>
    </xdr:from>
    <xdr:ext cx="762000" cy="259045"/>
    <xdr:sp macro="" textlink="">
      <xdr:nvSpPr>
        <xdr:cNvPr id="410" name="公債費負担の状況該当値テキスト">
          <a:extLst>
            <a:ext uri="{FF2B5EF4-FFF2-40B4-BE49-F238E27FC236}">
              <a16:creationId xmlns="" xmlns:a16="http://schemas.microsoft.com/office/drawing/2014/main" id="{00000000-0008-0000-0300-00009A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100995</xdr:rowOff>
    </xdr:from>
    <xdr:to>
      <xdr:col>23</xdr:col>
      <xdr:colOff>457200</xdr:colOff>
      <xdr:row>43</xdr:row>
      <xdr:rowOff>31145</xdr:rowOff>
    </xdr:to>
    <xdr:sp macro="" textlink="">
      <xdr:nvSpPr>
        <xdr:cNvPr id="411" name="円/楕円 410">
          <a:extLst>
            <a:ext uri="{FF2B5EF4-FFF2-40B4-BE49-F238E27FC236}">
              <a16:creationId xmlns="" xmlns:a16="http://schemas.microsoft.com/office/drawing/2014/main" id="{00000000-0008-0000-0300-00009B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90412</xdr:rowOff>
    </xdr:from>
    <xdr:to>
      <xdr:col>22</xdr:col>
      <xdr:colOff>254000</xdr:colOff>
      <xdr:row>44</xdr:row>
      <xdr:rowOff>20562</xdr:rowOff>
    </xdr:to>
    <xdr:sp macro="" textlink="">
      <xdr:nvSpPr>
        <xdr:cNvPr id="413" name="円/楕円 412">
          <a:extLst>
            <a:ext uri="{FF2B5EF4-FFF2-40B4-BE49-F238E27FC236}">
              <a16:creationId xmlns="" xmlns:a16="http://schemas.microsoft.com/office/drawing/2014/main" id="{00000000-0008-0000-0300-00009D010000}"/>
            </a:ext>
          </a:extLst>
        </xdr:cNvPr>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5339</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10885</xdr:rowOff>
    </xdr:from>
    <xdr:to>
      <xdr:col>21</xdr:col>
      <xdr:colOff>50800</xdr:colOff>
      <xdr:row>44</xdr:row>
      <xdr:rowOff>112485</xdr:rowOff>
    </xdr:to>
    <xdr:sp macro="" textlink="">
      <xdr:nvSpPr>
        <xdr:cNvPr id="415" name="円/楕円 414">
          <a:extLst>
            <a:ext uri="{FF2B5EF4-FFF2-40B4-BE49-F238E27FC236}">
              <a16:creationId xmlns="" xmlns:a16="http://schemas.microsoft.com/office/drawing/2014/main" id="{00000000-0008-0000-0300-00009F010000}"/>
            </a:ext>
          </a:extLst>
        </xdr:cNvPr>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97262</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91319</xdr:rowOff>
    </xdr:from>
    <xdr:to>
      <xdr:col>19</xdr:col>
      <xdr:colOff>533400</xdr:colOff>
      <xdr:row>45</xdr:row>
      <xdr:rowOff>21469</xdr:rowOff>
    </xdr:to>
    <xdr:sp macro="" textlink="">
      <xdr:nvSpPr>
        <xdr:cNvPr id="417" name="円/楕円 416">
          <a:extLst>
            <a:ext uri="{FF2B5EF4-FFF2-40B4-BE49-F238E27FC236}">
              <a16:creationId xmlns="" xmlns:a16="http://schemas.microsoft.com/office/drawing/2014/main" id="{00000000-0008-0000-0300-0000A1010000}"/>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6246</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地方債の現在高、債務負担行為に基づく支出予定額、公営企業債等借入見込額等が減少</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、将来負担比率は年々減少し、類似団体</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。今後も後世への負担を軽減するよう公債費等義務的経費の削減を図り、財政の健全化に努める。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121126</xdr:rowOff>
    </xdr:from>
    <xdr:to>
      <xdr:col>24</xdr:col>
      <xdr:colOff>558800</xdr:colOff>
      <xdr:row>16</xdr:row>
      <xdr:rowOff>169989</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6179800" y="2864326"/>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a:extLst>
            <a:ext uri="{FF2B5EF4-FFF2-40B4-BE49-F238E27FC236}">
              <a16:creationId xmlns="" xmlns:a16="http://schemas.microsoft.com/office/drawing/2014/main" id="{00000000-0008-0000-0300-0000C2010000}"/>
            </a:ext>
          </a:extLst>
        </xdr:cNvPr>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169989</xdr:rowOff>
    </xdr:from>
    <xdr:to>
      <xdr:col>23</xdr:col>
      <xdr:colOff>406400</xdr:colOff>
      <xdr:row>17</xdr:row>
      <xdr:rowOff>89027</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5290800" y="291318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a:extLst>
            <a:ext uri="{FF2B5EF4-FFF2-40B4-BE49-F238E27FC236}">
              <a16:creationId xmlns="" xmlns:a16="http://schemas.microsoft.com/office/drawing/2014/main" id="{00000000-0008-0000-0300-0000C4010000}"/>
            </a:ext>
          </a:extLst>
        </xdr:cNvPr>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89027</xdr:rowOff>
    </xdr:from>
    <xdr:to>
      <xdr:col>22</xdr:col>
      <xdr:colOff>203200</xdr:colOff>
      <xdr:row>17</xdr:row>
      <xdr:rowOff>166846</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4401800" y="3003677"/>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a:extLst>
            <a:ext uri="{FF2B5EF4-FFF2-40B4-BE49-F238E27FC236}">
              <a16:creationId xmlns="" xmlns:a16="http://schemas.microsoft.com/office/drawing/2014/main" id="{00000000-0008-0000-0300-0000C7010000}"/>
            </a:ext>
          </a:extLst>
        </xdr:cNvPr>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166846</xdr:rowOff>
    </xdr:from>
    <xdr:to>
      <xdr:col>21</xdr:col>
      <xdr:colOff>0</xdr:colOff>
      <xdr:row>18</xdr:row>
      <xdr:rowOff>104585</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3512800" y="3081496"/>
          <a:ext cx="889000" cy="10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a:extLst>
            <a:ext uri="{FF2B5EF4-FFF2-40B4-BE49-F238E27FC236}">
              <a16:creationId xmlns="" xmlns:a16="http://schemas.microsoft.com/office/drawing/2014/main" id="{00000000-0008-0000-0300-0000CA010000}"/>
            </a:ext>
          </a:extLst>
        </xdr:cNvPr>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a:extLst>
            <a:ext uri="{FF2B5EF4-FFF2-40B4-BE49-F238E27FC236}">
              <a16:creationId xmlns="" xmlns:a16="http://schemas.microsoft.com/office/drawing/2014/main" id="{00000000-0008-0000-0300-0000CC010000}"/>
            </a:ext>
          </a:extLst>
        </xdr:cNvPr>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70326</xdr:rowOff>
    </xdr:from>
    <xdr:to>
      <xdr:col>24</xdr:col>
      <xdr:colOff>609600</xdr:colOff>
      <xdr:row>17</xdr:row>
      <xdr:rowOff>476</xdr:rowOff>
    </xdr:to>
    <xdr:sp macro="" textlink="">
      <xdr:nvSpPr>
        <xdr:cNvPr id="467" name="円/楕円 466">
          <a:extLst>
            <a:ext uri="{FF2B5EF4-FFF2-40B4-BE49-F238E27FC236}">
              <a16:creationId xmlns="" xmlns:a16="http://schemas.microsoft.com/office/drawing/2014/main" id="{00000000-0008-0000-0300-0000D3010000}"/>
            </a:ext>
          </a:extLst>
        </xdr:cNvPr>
        <xdr:cNvSpPr/>
      </xdr:nvSpPr>
      <xdr:spPr>
        <a:xfrm>
          <a:off x="16967200" y="28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86853</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65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119189</xdr:rowOff>
    </xdr:from>
    <xdr:to>
      <xdr:col>23</xdr:col>
      <xdr:colOff>457200</xdr:colOff>
      <xdr:row>17</xdr:row>
      <xdr:rowOff>49339</xdr:rowOff>
    </xdr:to>
    <xdr:sp macro="" textlink="">
      <xdr:nvSpPr>
        <xdr:cNvPr id="469" name="円/楕円 468">
          <a:extLst>
            <a:ext uri="{FF2B5EF4-FFF2-40B4-BE49-F238E27FC236}">
              <a16:creationId xmlns="" xmlns:a16="http://schemas.microsoft.com/office/drawing/2014/main" id="{00000000-0008-0000-0300-0000D5010000}"/>
            </a:ext>
          </a:extLst>
        </xdr:cNvPr>
        <xdr:cNvSpPr/>
      </xdr:nvSpPr>
      <xdr:spPr>
        <a:xfrm>
          <a:off x="16129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59516</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631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38227</xdr:rowOff>
    </xdr:from>
    <xdr:to>
      <xdr:col>22</xdr:col>
      <xdr:colOff>254000</xdr:colOff>
      <xdr:row>17</xdr:row>
      <xdr:rowOff>139827</xdr:rowOff>
    </xdr:to>
    <xdr:sp macro="" textlink="">
      <xdr:nvSpPr>
        <xdr:cNvPr id="471" name="円/楕円 470">
          <a:extLst>
            <a:ext uri="{FF2B5EF4-FFF2-40B4-BE49-F238E27FC236}">
              <a16:creationId xmlns="" xmlns:a16="http://schemas.microsoft.com/office/drawing/2014/main" id="{00000000-0008-0000-0300-0000D7010000}"/>
            </a:ext>
          </a:extLst>
        </xdr:cNvPr>
        <xdr:cNvSpPr/>
      </xdr:nvSpPr>
      <xdr:spPr>
        <a:xfrm>
          <a:off x="15240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124604</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116046</xdr:rowOff>
    </xdr:from>
    <xdr:to>
      <xdr:col>21</xdr:col>
      <xdr:colOff>50800</xdr:colOff>
      <xdr:row>18</xdr:row>
      <xdr:rowOff>46196</xdr:rowOff>
    </xdr:to>
    <xdr:sp macro="" textlink="">
      <xdr:nvSpPr>
        <xdr:cNvPr id="473" name="円/楕円 472">
          <a:extLst>
            <a:ext uri="{FF2B5EF4-FFF2-40B4-BE49-F238E27FC236}">
              <a16:creationId xmlns="" xmlns:a16="http://schemas.microsoft.com/office/drawing/2014/main" id="{00000000-0008-0000-0300-0000D9010000}"/>
            </a:ext>
          </a:extLst>
        </xdr:cNvPr>
        <xdr:cNvSpPr/>
      </xdr:nvSpPr>
      <xdr:spPr>
        <a:xfrm>
          <a:off x="14351000" y="30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30973</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31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53785</xdr:rowOff>
    </xdr:from>
    <xdr:to>
      <xdr:col>19</xdr:col>
      <xdr:colOff>533400</xdr:colOff>
      <xdr:row>18</xdr:row>
      <xdr:rowOff>155385</xdr:rowOff>
    </xdr:to>
    <xdr:sp macro="" textlink="">
      <xdr:nvSpPr>
        <xdr:cNvPr id="475" name="円/楕円 474">
          <a:extLst>
            <a:ext uri="{FF2B5EF4-FFF2-40B4-BE49-F238E27FC236}">
              <a16:creationId xmlns="" xmlns:a16="http://schemas.microsoft.com/office/drawing/2014/main" id="{00000000-0008-0000-0300-0000DB010000}"/>
            </a:ext>
          </a:extLst>
        </xdr:cNvPr>
        <xdr:cNvSpPr/>
      </xdr:nvSpPr>
      <xdr:spPr>
        <a:xfrm>
          <a:off x="13462000" y="3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140161</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32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前々年度から引き続き</a:t>
          </a:r>
          <a:r>
            <a:rPr kumimoji="1" lang="ja-JP" altLang="ja-JP" sz="1100">
              <a:solidFill>
                <a:schemeClr val="dk1"/>
              </a:solidFill>
              <a:effectLst/>
              <a:latin typeface="+mn-lt"/>
              <a:ea typeface="+mn-ea"/>
              <a:cs typeface="+mn-cs"/>
            </a:rPr>
            <a:t>下がっ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高い指数を示している。今後は職員数の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や効率的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事務</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執行</a:t>
          </a:r>
          <a:r>
            <a:rPr kumimoji="1" lang="ja-JP" altLang="en-US" sz="1100">
              <a:solidFill>
                <a:schemeClr val="dk1"/>
              </a:solidFill>
              <a:effectLst/>
              <a:latin typeface="+mn-lt"/>
              <a:ea typeface="+mn-ea"/>
              <a:cs typeface="+mn-cs"/>
            </a:rPr>
            <a:t>、適正な人員配置</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時間外勤務手当の</a:t>
          </a:r>
          <a:r>
            <a:rPr kumimoji="1" lang="ja-JP" altLang="en-US" sz="1100">
              <a:solidFill>
                <a:schemeClr val="dk1"/>
              </a:solidFill>
              <a:effectLst/>
              <a:latin typeface="+mn-lt"/>
              <a:ea typeface="+mn-ea"/>
              <a:cs typeface="+mn-cs"/>
            </a:rPr>
            <a:t>削減を図り</a:t>
          </a:r>
          <a:r>
            <a:rPr kumimoji="1" lang="ja-JP" altLang="ja-JP" sz="110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97065</xdr:rowOff>
    </xdr:from>
    <xdr:to>
      <xdr:col>7</xdr:col>
      <xdr:colOff>15875</xdr:colOff>
      <xdr:row>39</xdr:row>
      <xdr:rowOff>140607</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783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140607</xdr:rowOff>
    </xdr:from>
    <xdr:to>
      <xdr:col>5</xdr:col>
      <xdr:colOff>549275</xdr:colOff>
      <xdr:row>40</xdr:row>
      <xdr:rowOff>99785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3098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a:extLst>
            <a:ext uri="{FF2B5EF4-FFF2-40B4-BE49-F238E27FC236}">
              <a16:creationId xmlns="" xmlns:a16="http://schemas.microsoft.com/office/drawing/2014/main" id="{00000000-0008-0000-0400-000048000000}"/>
            </a:ext>
          </a:extLst>
        </xdr:cNvPr>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99785</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6870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a:extLst>
            <a:ext uri="{FF2B5EF4-FFF2-40B4-BE49-F238E27FC236}">
              <a16:creationId xmlns="" xmlns:a16="http://schemas.microsoft.com/office/drawing/2014/main" id="{00000000-0008-0000-0400-00004B000000}"/>
            </a:ext>
          </a:extLst>
        </xdr:cNvPr>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154215</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6870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a:extLst>
            <a:ext uri="{FF2B5EF4-FFF2-40B4-BE49-F238E27FC236}">
              <a16:creationId xmlns=""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46265</xdr:rowOff>
    </xdr:from>
    <xdr:to>
      <xdr:col>7</xdr:col>
      <xdr:colOff>66675</xdr:colOff>
      <xdr:row>39</xdr:row>
      <xdr:rowOff>147865</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18342</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89807</xdr:rowOff>
    </xdr:from>
    <xdr:to>
      <xdr:col>5</xdr:col>
      <xdr:colOff>600075</xdr:colOff>
      <xdr:row>40</xdr:row>
      <xdr:rowOff>19957</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4734</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48985</xdr:rowOff>
    </xdr:from>
    <xdr:to>
      <xdr:col>4</xdr:col>
      <xdr:colOff>396875</xdr:colOff>
      <xdr:row>40</xdr:row>
      <xdr:rowOff>150585</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135362</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103415</xdr:rowOff>
    </xdr:from>
    <xdr:to>
      <xdr:col>1</xdr:col>
      <xdr:colOff>676275</xdr:colOff>
      <xdr:row>41</xdr:row>
      <xdr:rowOff>33565</xdr:rowOff>
    </xdr:to>
    <xdr:sp macro="" textlink="">
      <xdr:nvSpPr>
        <xdr:cNvPr id="95" name="円/楕円 94">
          <a:extLst>
            <a:ext uri="{FF2B5EF4-FFF2-40B4-BE49-F238E27FC236}">
              <a16:creationId xmlns="" xmlns:a16="http://schemas.microsoft.com/office/drawing/2014/main" id="{00000000-0008-0000-0400-00005F000000}"/>
            </a:ext>
          </a:extLst>
        </xdr:cNvPr>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18342</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物件費に係る経常収支比率は、類似団体と比較すると</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くなっているが</a:t>
          </a:r>
          <a:r>
            <a:rPr kumimoji="1" lang="ja-JP" altLang="ja-JP" sz="1100">
              <a:solidFill>
                <a:schemeClr val="dk1"/>
              </a:solidFill>
              <a:effectLst/>
              <a:latin typeface="+mn-lt"/>
              <a:ea typeface="+mn-ea"/>
              <a:cs typeface="+mn-cs"/>
            </a:rPr>
            <a:t>、再び上昇</a:t>
          </a:r>
          <a:r>
            <a:rPr kumimoji="1" lang="ja-JP" altLang="en-US" sz="1100">
              <a:solidFill>
                <a:schemeClr val="dk1"/>
              </a:solidFill>
              <a:effectLst/>
              <a:latin typeface="+mn-lt"/>
              <a:ea typeface="+mn-ea"/>
              <a:cs typeface="+mn-cs"/>
            </a:rPr>
            <a:t>している。これは</a:t>
          </a:r>
          <a:r>
            <a:rPr kumimoji="1" lang="ja-JP" altLang="ja-JP" sz="1100">
              <a:solidFill>
                <a:schemeClr val="dk1"/>
              </a:solidFill>
              <a:effectLst/>
              <a:latin typeface="+mn-lt"/>
              <a:ea typeface="+mn-ea"/>
              <a:cs typeface="+mn-cs"/>
            </a:rPr>
            <a:t>、ふるさと納税制度を活用した米づくり農家応援事業</a:t>
          </a:r>
          <a:r>
            <a:rPr kumimoji="1" lang="ja-JP" altLang="en-US" sz="1100">
              <a:solidFill>
                <a:schemeClr val="dk1"/>
              </a:solidFill>
              <a:effectLst/>
              <a:latin typeface="+mn-lt"/>
              <a:ea typeface="+mn-ea"/>
              <a:cs typeface="+mn-cs"/>
            </a:rPr>
            <a:t>が順調</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伸びているため、その</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が増加していることが大きな原因となっている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今後、消耗品費や印刷製本費等の需用費、委託料等の削減に努める。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151493</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a:extLst>
            <a:ext uri="{FF2B5EF4-FFF2-40B4-BE49-F238E27FC236}">
              <a16:creationId xmlns="" xmlns:a16="http://schemas.microsoft.com/office/drawing/2014/main" id="{00000000-0008-0000-0400-000085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107950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4782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140607</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flipV="1">
          <a:off x="13893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a:extLst>
            <a:ext uri="{FF2B5EF4-FFF2-40B4-BE49-F238E27FC236}">
              <a16:creationId xmlns=""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140607</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a:off x="13004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a:extLst>
            <a:ext uri="{FF2B5EF4-FFF2-40B4-BE49-F238E27FC236}">
              <a16:creationId xmlns=""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a:extLst>
            <a:ext uri="{FF2B5EF4-FFF2-40B4-BE49-F238E27FC236}">
              <a16:creationId xmlns="" xmlns:a16="http://schemas.microsoft.com/office/drawing/2014/main" id="{00000000-0008-0000-0400-00008F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6" name="円/楕円 155">
          <a:extLst>
            <a:ext uri="{FF2B5EF4-FFF2-40B4-BE49-F238E27FC236}">
              <a16:creationId xmlns="" xmlns:a16="http://schemas.microsoft.com/office/drawing/2014/main" id="{00000000-0008-0000-0400-00009C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8" name="円/楕円 157">
          <a:extLst>
            <a:ext uri="{FF2B5EF4-FFF2-40B4-BE49-F238E27FC236}">
              <a16:creationId xmlns="" xmlns:a16="http://schemas.microsoft.com/office/drawing/2014/main" id="{00000000-0008-0000-0400-00009E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扶助費に係る経常収支比率は、類似団体と比較してもかなり低い状態が続いている。しかし、子ども手当や障害者介護給付費</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高齢化の更なる進展</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扶助費が増加する要因となると</a:t>
          </a:r>
          <a:r>
            <a:rPr kumimoji="1" lang="ja-JP" altLang="ja-JP" sz="1100">
              <a:solidFill>
                <a:schemeClr val="dk1"/>
              </a:solidFill>
              <a:effectLst/>
              <a:latin typeface="+mn-lt"/>
              <a:ea typeface="+mn-ea"/>
              <a:cs typeface="+mn-cs"/>
            </a:rPr>
            <a:t>思われる。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a:extLst>
            <a:ext uri="{FF2B5EF4-FFF2-40B4-BE49-F238E27FC236}">
              <a16:creationId xmlns=""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a:extLst>
            <a:ext uri="{FF2B5EF4-FFF2-40B4-BE49-F238E27FC236}">
              <a16:creationId xmlns="" xmlns:a16="http://schemas.microsoft.com/office/drawing/2014/main" id="{00000000-0008-0000-0400-0000C0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102507</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a:extLst>
            <a:ext uri="{FF2B5EF4-FFF2-40B4-BE49-F238E27FC236}">
              <a16:creationId xmlns="" xmlns:a16="http://schemas.microsoft.com/office/drawing/2014/main" id="{00000000-0008-0000-0400-0000C3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167822</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3098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a:extLst>
            <a:ext uri="{FF2B5EF4-FFF2-40B4-BE49-F238E27FC236}">
              <a16:creationId xmlns="" xmlns:a16="http://schemas.microsoft.com/office/drawing/2014/main" id="{00000000-0008-0000-0400-0000C9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203" name="直線コネクタ 202">
          <a:extLst>
            <a:ext uri="{FF2B5EF4-FFF2-40B4-BE49-F238E27FC236}">
              <a16:creationId xmlns="" xmlns:a16="http://schemas.microsoft.com/office/drawing/2014/main" id="{00000000-0008-0000-0400-0000CB000000}"/>
            </a:ext>
          </a:extLst>
        </xdr:cNvPr>
        <xdr:cNvCxnSpPr/>
      </xdr:nvCxnSpPr>
      <xdr:spPr>
        <a:xfrm flipV="1">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a:extLst>
            <a:ext uri="{FF2B5EF4-FFF2-40B4-BE49-F238E27FC236}">
              <a16:creationId xmlns="" xmlns:a16="http://schemas.microsoft.com/office/drawing/2014/main" id="{00000000-0008-0000-0400-0000CC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a:extLst>
            <a:ext uri="{FF2B5EF4-FFF2-40B4-BE49-F238E27FC236}">
              <a16:creationId xmlns="" xmlns:a16="http://schemas.microsoft.com/office/drawing/2014/main" id="{00000000-0008-0000-0400-0000CE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14" name="扶助費該当値テキスト">
          <a:extLst>
            <a:ext uri="{FF2B5EF4-FFF2-40B4-BE49-F238E27FC236}">
              <a16:creationId xmlns="" xmlns:a16="http://schemas.microsoft.com/office/drawing/2014/main" id="{00000000-0008-0000-0400-0000D6000000}"/>
            </a:ext>
          </a:extLst>
        </xdr:cNvPr>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7" name="円/楕円 216">
          <a:extLst>
            <a:ext uri="{FF2B5EF4-FFF2-40B4-BE49-F238E27FC236}">
              <a16:creationId xmlns="" xmlns:a16="http://schemas.microsoft.com/office/drawing/2014/main" id="{00000000-0008-0000-0400-0000D9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9" name="円/楕円 218">
          <a:extLst>
            <a:ext uri="{FF2B5EF4-FFF2-40B4-BE49-F238E27FC236}">
              <a16:creationId xmlns="" xmlns:a16="http://schemas.microsoft.com/office/drawing/2014/main" id="{00000000-0008-0000-0400-0000DB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21" name="円/楕円 220">
          <a:extLst>
            <a:ext uri="{FF2B5EF4-FFF2-40B4-BE49-F238E27FC236}">
              <a16:creationId xmlns="" xmlns:a16="http://schemas.microsoft.com/office/drawing/2014/main" id="{00000000-0008-0000-0400-0000DD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横ばい状態で、類似団体とほぼ同じ指数を示している。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特別会計への繰出金が減る一方</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の老朽化による維持管理経費が増加しているためである。引き続き施設の処分や車両の計画的な更新を図るとともに、各会計の赤字補填的な繰出金の抑制を図る。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31750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5671800" y="978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69850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a:extLst>
            <a:ext uri="{FF2B5EF4-FFF2-40B4-BE49-F238E27FC236}">
              <a16:creationId xmlns="" xmlns:a16="http://schemas.microsoft.com/office/drawing/2014/main" id="{00000000-0008-0000-0400-000003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69850</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a:extLst>
            <a:ext uri="{FF2B5EF4-FFF2-40B4-BE49-F238E27FC236}">
              <a16:creationId xmlns="" xmlns:a16="http://schemas.microsoft.com/office/drawing/2014/main" id="{00000000-0008-0000-0400-000006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54610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a:extLst>
            <a:ext uri="{FF2B5EF4-FFF2-40B4-BE49-F238E27FC236}">
              <a16:creationId xmlns="" xmlns:a16="http://schemas.microsoft.com/office/drawing/2014/main" id="{00000000-0008-0000-0400-000009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a:extLst>
            <a:ext uri="{FF2B5EF4-FFF2-40B4-BE49-F238E27FC236}">
              <a16:creationId xmlns="" xmlns:a16="http://schemas.microsoft.com/office/drawing/2014/main" id="{00000000-0008-0000-0400-00000B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80" name="円/楕円 279">
          <a:extLst>
            <a:ext uri="{FF2B5EF4-FFF2-40B4-BE49-F238E27FC236}">
              <a16:creationId xmlns="" xmlns:a16="http://schemas.microsoft.com/office/drawing/2014/main" id="{00000000-0008-0000-0400-000018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82" name="円/楕円 281">
          <a:extLst>
            <a:ext uri="{FF2B5EF4-FFF2-40B4-BE49-F238E27FC236}">
              <a16:creationId xmlns="" xmlns:a16="http://schemas.microsoft.com/office/drawing/2014/main" id="{00000000-0008-0000-0400-00001A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やや上昇傾向にある</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農地維持</a:t>
          </a:r>
          <a:r>
            <a:rPr kumimoji="1" lang="ja-JP" altLang="en-US" sz="1100" b="0" i="0" baseline="0">
              <a:solidFill>
                <a:schemeClr val="dk1"/>
              </a:solidFill>
              <a:effectLst/>
              <a:latin typeface="+mn-lt"/>
              <a:ea typeface="+mn-ea"/>
              <a:cs typeface="+mn-cs"/>
            </a:rPr>
            <a:t>関係の補助金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関係団体への補助金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交通体系維持のための補助金</a:t>
          </a:r>
          <a:r>
            <a:rPr kumimoji="1" lang="ja-JP" altLang="ja-JP" sz="1100" b="0" i="0" baseline="0">
              <a:solidFill>
                <a:schemeClr val="dk1"/>
              </a:solidFill>
              <a:effectLst/>
              <a:latin typeface="+mn-lt"/>
              <a:ea typeface="+mn-ea"/>
              <a:cs typeface="+mn-cs"/>
            </a:rPr>
            <a:t>等の増によるものである。公共交通の充実、農業の振興、若者の定住、雇用の確保等、喫緊の課題が山積しており補助費等の削減は難しいところであるが、必要性、緊急性を見極め</a:t>
          </a:r>
          <a:r>
            <a:rPr kumimoji="1" lang="ja-JP" altLang="en-US" sz="1100" b="0" i="0" baseline="0">
              <a:solidFill>
                <a:schemeClr val="dk1"/>
              </a:solidFill>
              <a:effectLst/>
              <a:latin typeface="+mn-lt"/>
              <a:ea typeface="+mn-ea"/>
              <a:cs typeface="+mn-cs"/>
            </a:rPr>
            <a:t>ながら抑制・削減</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a:extLst>
            <a:ext uri="{FF2B5EF4-FFF2-40B4-BE49-F238E27FC236}">
              <a16:creationId xmlns=""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a:extLst>
            <a:ext uri="{FF2B5EF4-FFF2-40B4-BE49-F238E27FC236}">
              <a16:creationId xmlns="" xmlns:a16="http://schemas.microsoft.com/office/drawing/2014/main" id="{00000000-0008-0000-0400-00003A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a:extLst>
            <a:ext uri="{FF2B5EF4-FFF2-40B4-BE49-F238E27FC236}">
              <a16:creationId xmlns="" xmlns:a16="http://schemas.microsoft.com/office/drawing/2014/main" id="{00000000-0008-0000-0400-00003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12700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5671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a:extLst>
            <a:ext uri="{FF2B5EF4-FFF2-40B4-BE49-F238E27FC236}">
              <a16:creationId xmlns="" xmlns:a16="http://schemas.microsoft.com/office/drawing/2014/main" id="{00000000-0008-0000-0400-00003F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a:extLst>
            <a:ext uri="{FF2B5EF4-FFF2-40B4-BE49-F238E27FC236}">
              <a16:creationId xmlns="" xmlns:a16="http://schemas.microsoft.com/office/drawing/2014/main" id="{00000000-0008-0000-0400-000040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118836</xdr:rowOff>
    </xdr:from>
    <xdr:to>
      <xdr:col>22</xdr:col>
      <xdr:colOff>565150</xdr:colOff>
      <xdr:row>35</xdr:row>
      <xdr:rowOff>138430</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a:off x="14782800" y="6119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a:extLst>
            <a:ext uri="{FF2B5EF4-FFF2-40B4-BE49-F238E27FC236}">
              <a16:creationId xmlns="" xmlns:a16="http://schemas.microsoft.com/office/drawing/2014/main" id="{00000000-0008-0000-0400-000042010000}"/>
            </a:ext>
          </a:extLst>
        </xdr:cNvPr>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7801</xdr:rowOff>
    </xdr:from>
    <xdr:to>
      <xdr:col>21</xdr:col>
      <xdr:colOff>361950</xdr:colOff>
      <xdr:row>35</xdr:row>
      <xdr:rowOff>118836</xdr:rowOff>
    </xdr:to>
    <xdr:cxnSp macro="">
      <xdr:nvCxnSpPr>
        <xdr:cNvPr id="324" name="直線コネクタ 323">
          <a:extLst>
            <a:ext uri="{FF2B5EF4-FFF2-40B4-BE49-F238E27FC236}">
              <a16:creationId xmlns="" xmlns:a16="http://schemas.microsoft.com/office/drawing/2014/main" id="{00000000-0008-0000-0400-000044010000}"/>
            </a:ext>
          </a:extLst>
        </xdr:cNvPr>
        <xdr:cNvCxnSpPr/>
      </xdr:nvCxnSpPr>
      <xdr:spPr>
        <a:xfrm>
          <a:off x="13893800" y="60085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a:extLst>
            <a:ext uri="{FF2B5EF4-FFF2-40B4-BE49-F238E27FC236}">
              <a16:creationId xmlns="" xmlns:a16="http://schemas.microsoft.com/office/drawing/2014/main" id="{00000000-0008-0000-0400-000045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2903</xdr:rowOff>
    </xdr:from>
    <xdr:to>
      <xdr:col>20</xdr:col>
      <xdr:colOff>158750</xdr:colOff>
      <xdr:row>35</xdr:row>
      <xdr:rowOff>7801</xdr:rowOff>
    </xdr:to>
    <xdr:cxnSp macro="">
      <xdr:nvCxnSpPr>
        <xdr:cNvPr id="327" name="直線コネクタ 326">
          <a:extLst>
            <a:ext uri="{FF2B5EF4-FFF2-40B4-BE49-F238E27FC236}">
              <a16:creationId xmlns="" xmlns:a16="http://schemas.microsoft.com/office/drawing/2014/main" id="{00000000-0008-0000-0400-000047010000}"/>
            </a:ext>
          </a:extLst>
        </xdr:cNvPr>
        <xdr:cNvCxnSpPr/>
      </xdr:nvCxnSpPr>
      <xdr:spPr>
        <a:xfrm>
          <a:off x="13004800" y="583220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a:extLst>
            <a:ext uri="{FF2B5EF4-FFF2-40B4-BE49-F238E27FC236}">
              <a16:creationId xmlns="" xmlns:a16="http://schemas.microsoft.com/office/drawing/2014/main" id="{00000000-0008-0000-0400-000048010000}"/>
            </a:ext>
          </a:extLst>
        </xdr:cNvPr>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a:extLst>
            <a:ext uri="{FF2B5EF4-FFF2-40B4-BE49-F238E27FC236}">
              <a16:creationId xmlns="" xmlns:a16="http://schemas.microsoft.com/office/drawing/2014/main" id="{00000000-0008-0000-0400-00004A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7" name="円/楕円 336">
          <a:extLst>
            <a:ext uri="{FF2B5EF4-FFF2-40B4-BE49-F238E27FC236}">
              <a16:creationId xmlns="" xmlns:a16="http://schemas.microsoft.com/office/drawing/2014/main" id="{00000000-0008-0000-0400-000051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8" name="補助費等該当値テキスト">
          <a:extLst>
            <a:ext uri="{FF2B5EF4-FFF2-40B4-BE49-F238E27FC236}">
              <a16:creationId xmlns="" xmlns:a16="http://schemas.microsoft.com/office/drawing/2014/main" id="{00000000-0008-0000-0400-000052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9" name="円/楕円 338">
          <a:extLst>
            <a:ext uri="{FF2B5EF4-FFF2-40B4-BE49-F238E27FC236}">
              <a16:creationId xmlns="" xmlns:a16="http://schemas.microsoft.com/office/drawing/2014/main" id="{00000000-0008-0000-0400-000053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68036</xdr:rowOff>
    </xdr:from>
    <xdr:to>
      <xdr:col>21</xdr:col>
      <xdr:colOff>412750</xdr:colOff>
      <xdr:row>35</xdr:row>
      <xdr:rowOff>169636</xdr:rowOff>
    </xdr:to>
    <xdr:sp macro="" textlink="">
      <xdr:nvSpPr>
        <xdr:cNvPr id="341" name="円/楕円 340">
          <a:extLst>
            <a:ext uri="{FF2B5EF4-FFF2-40B4-BE49-F238E27FC236}">
              <a16:creationId xmlns="" xmlns:a16="http://schemas.microsoft.com/office/drawing/2014/main" id="{00000000-0008-0000-0400-000055010000}"/>
            </a:ext>
          </a:extLst>
        </xdr:cNvPr>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8363</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128451</xdr:rowOff>
    </xdr:from>
    <xdr:to>
      <xdr:col>20</xdr:col>
      <xdr:colOff>209550</xdr:colOff>
      <xdr:row>35</xdr:row>
      <xdr:rowOff>58601</xdr:rowOff>
    </xdr:to>
    <xdr:sp macro="" textlink="">
      <xdr:nvSpPr>
        <xdr:cNvPr id="343" name="円/楕円 342">
          <a:extLst>
            <a:ext uri="{FF2B5EF4-FFF2-40B4-BE49-F238E27FC236}">
              <a16:creationId xmlns="" xmlns:a16="http://schemas.microsoft.com/office/drawing/2014/main" id="{00000000-0008-0000-0400-000057010000}"/>
            </a:ext>
          </a:extLst>
        </xdr:cNvPr>
        <xdr:cNvSpPr/>
      </xdr:nvSpPr>
      <xdr:spPr>
        <a:xfrm>
          <a:off x="13843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68778</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3512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123553</xdr:rowOff>
    </xdr:from>
    <xdr:to>
      <xdr:col>19</xdr:col>
      <xdr:colOff>6350</xdr:colOff>
      <xdr:row>34</xdr:row>
      <xdr:rowOff>53703</xdr:rowOff>
    </xdr:to>
    <xdr:sp macro="" textlink="">
      <xdr:nvSpPr>
        <xdr:cNvPr id="345" name="円/楕円 344">
          <a:extLst>
            <a:ext uri="{FF2B5EF4-FFF2-40B4-BE49-F238E27FC236}">
              <a16:creationId xmlns="" xmlns:a16="http://schemas.microsoft.com/office/drawing/2014/main" id="{00000000-0008-0000-0400-000059010000}"/>
            </a:ext>
          </a:extLst>
        </xdr:cNvPr>
        <xdr:cNvSpPr/>
      </xdr:nvSpPr>
      <xdr:spPr>
        <a:xfrm>
          <a:off x="12954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63880</xdr:rowOff>
    </xdr:from>
    <xdr:ext cx="762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12623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a:extLst>
            <a:ext uri="{FF2B5EF4-FFF2-40B4-BE49-F238E27FC236}">
              <a16:creationId xmlns=""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a:extLst>
            <a:ext uri="{FF2B5EF4-FFF2-40B4-BE49-F238E27FC236}">
              <a16:creationId xmlns=""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地方債の発行の抑制により、公債費に係る経常収支比率は少しづつ減少してきた</a:t>
          </a:r>
          <a:r>
            <a:rPr kumimoji="1" lang="ja-JP" altLang="en-US" sz="1100">
              <a:solidFill>
                <a:schemeClr val="dk1"/>
              </a:solidFill>
              <a:effectLst/>
              <a:latin typeface="+mn-lt"/>
              <a:ea typeface="+mn-ea"/>
              <a:cs typeface="+mn-cs"/>
            </a:rPr>
            <a:t>。合併前後に借入れた起債の償還が終了することでさらに減少が見込まれるが、今後も引き続き、地方債発行の抑制に努めていく。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a:extLst>
            <a:ext uri="{FF2B5EF4-FFF2-40B4-BE49-F238E27FC236}">
              <a16:creationId xmlns=""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a:extLst>
            <a:ext uri="{FF2B5EF4-FFF2-40B4-BE49-F238E27FC236}">
              <a16:creationId xmlns="" xmlns:a16="http://schemas.microsoft.com/office/drawing/2014/main" id="{00000000-0008-0000-0400-000073010000}"/>
            </a:ext>
          </a:extLst>
        </xdr:cNvPr>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a:extLst>
            <a:ext uri="{FF2B5EF4-FFF2-40B4-BE49-F238E27FC236}">
              <a16:creationId xmlns="" xmlns:a16="http://schemas.microsoft.com/office/drawing/2014/main" id="{00000000-0008-0000-0400-000075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86995</xdr:rowOff>
    </xdr:from>
    <xdr:to>
      <xdr:col>7</xdr:col>
      <xdr:colOff>15875</xdr:colOff>
      <xdr:row>77</xdr:row>
      <xdr:rowOff>115570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3987800" y="132886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a:extLst>
            <a:ext uri="{FF2B5EF4-FFF2-40B4-BE49-F238E27FC236}">
              <a16:creationId xmlns="" xmlns:a16="http://schemas.microsoft.com/office/drawing/2014/main" id="{00000000-0008-0000-0400-000078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a:extLst>
            <a:ext uri="{FF2B5EF4-FFF2-40B4-BE49-F238E27FC236}">
              <a16:creationId xmlns="" xmlns:a16="http://schemas.microsoft.com/office/drawing/2014/main" id="{00000000-0008-0000-0400-000079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58420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3098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29845</xdr:rowOff>
    </xdr:from>
    <xdr:to>
      <xdr:col>4</xdr:col>
      <xdr:colOff>346075</xdr:colOff>
      <xdr:row>78</xdr:row>
      <xdr:rowOff>58420</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a:off x="2209800" y="13402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a:extLst>
            <a:ext uri="{FF2B5EF4-FFF2-40B4-BE49-F238E27FC236}">
              <a16:creationId xmlns="" xmlns:a16="http://schemas.microsoft.com/office/drawing/2014/main" id="{00000000-0008-0000-0400-00007E010000}"/>
            </a:ext>
          </a:extLst>
        </xdr:cNvPr>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29845</xdr:rowOff>
    </xdr:from>
    <xdr:to>
      <xdr:col>3</xdr:col>
      <xdr:colOff>142875</xdr:colOff>
      <xdr:row>78</xdr:row>
      <xdr:rowOff>64136</xdr:rowOff>
    </xdr:to>
    <xdr:cxnSp macro="">
      <xdr:nvCxnSpPr>
        <xdr:cNvPr id="384" name="直線コネクタ 383">
          <a:extLst>
            <a:ext uri="{FF2B5EF4-FFF2-40B4-BE49-F238E27FC236}">
              <a16:creationId xmlns="" xmlns:a16="http://schemas.microsoft.com/office/drawing/2014/main" id="{00000000-0008-0000-0400-000080010000}"/>
            </a:ext>
          </a:extLst>
        </xdr:cNvPr>
        <xdr:cNvCxnSpPr/>
      </xdr:nvCxnSpPr>
      <xdr:spPr>
        <a:xfrm flipV="1">
          <a:off x="1320800" y="134029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a:extLst>
            <a:ext uri="{FF2B5EF4-FFF2-40B4-BE49-F238E27FC236}">
              <a16:creationId xmlns="" xmlns:a16="http://schemas.microsoft.com/office/drawing/2014/main" id="{00000000-0008-0000-0400-000081010000}"/>
            </a:ext>
          </a:extLst>
        </xdr:cNvPr>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a:extLst>
            <a:ext uri="{FF2B5EF4-FFF2-40B4-BE49-F238E27FC236}">
              <a16:creationId xmlns="" xmlns:a16="http://schemas.microsoft.com/office/drawing/2014/main" id="{00000000-0008-0000-0400-000083010000}"/>
            </a:ext>
          </a:extLst>
        </xdr:cNvPr>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36195</xdr:rowOff>
    </xdr:from>
    <xdr:to>
      <xdr:col>7</xdr:col>
      <xdr:colOff>66675</xdr:colOff>
      <xdr:row>77</xdr:row>
      <xdr:rowOff>137795</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47752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8272</xdr:rowOff>
    </xdr:from>
    <xdr:ext cx="762000" cy="259045"/>
    <xdr:sp macro="" textlink="">
      <xdr:nvSpPr>
        <xdr:cNvPr id="395" name="公債費該当値テキスト">
          <a:extLst>
            <a:ext uri="{FF2B5EF4-FFF2-40B4-BE49-F238E27FC236}">
              <a16:creationId xmlns="" xmlns:a16="http://schemas.microsoft.com/office/drawing/2014/main" id="{00000000-0008-0000-0400-00008B010000}"/>
            </a:ext>
          </a:extLst>
        </xdr:cNvPr>
        <xdr:cNvSpPr txBox="1"/>
      </xdr:nvSpPr>
      <xdr:spPr>
        <a:xfrm>
          <a:off x="49149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6" name="円/楕円 395">
          <a:extLst>
            <a:ext uri="{FF2B5EF4-FFF2-40B4-BE49-F238E27FC236}">
              <a16:creationId xmlns="" xmlns:a16="http://schemas.microsoft.com/office/drawing/2014/main" id="{00000000-0008-0000-0400-00008C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8" name="円/楕円 397">
          <a:extLst>
            <a:ext uri="{FF2B5EF4-FFF2-40B4-BE49-F238E27FC236}">
              <a16:creationId xmlns="" xmlns:a16="http://schemas.microsoft.com/office/drawing/2014/main" id="{00000000-0008-0000-0400-00008E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150495</xdr:rowOff>
    </xdr:from>
    <xdr:to>
      <xdr:col>3</xdr:col>
      <xdr:colOff>193675</xdr:colOff>
      <xdr:row>78</xdr:row>
      <xdr:rowOff>80645</xdr:rowOff>
    </xdr:to>
    <xdr:sp macro="" textlink="">
      <xdr:nvSpPr>
        <xdr:cNvPr id="400" name="円/楕円 399">
          <a:extLst>
            <a:ext uri="{FF2B5EF4-FFF2-40B4-BE49-F238E27FC236}">
              <a16:creationId xmlns="" xmlns:a16="http://schemas.microsoft.com/office/drawing/2014/main" id="{00000000-0008-0000-0400-000090010000}"/>
            </a:ext>
          </a:extLst>
        </xdr:cNvPr>
        <xdr:cNvSpPr/>
      </xdr:nvSpPr>
      <xdr:spPr>
        <a:xfrm>
          <a:off x="2159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65422</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828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13336</xdr:rowOff>
    </xdr:from>
    <xdr:to>
      <xdr:col>1</xdr:col>
      <xdr:colOff>676275</xdr:colOff>
      <xdr:row>78</xdr:row>
      <xdr:rowOff>114936</xdr:rowOff>
    </xdr:to>
    <xdr:sp macro="" textlink="">
      <xdr:nvSpPr>
        <xdr:cNvPr id="402" name="円/楕円 401">
          <a:extLst>
            <a:ext uri="{FF2B5EF4-FFF2-40B4-BE49-F238E27FC236}">
              <a16:creationId xmlns="" xmlns:a16="http://schemas.microsoft.com/office/drawing/2014/main" id="{00000000-0008-0000-0400-000092010000}"/>
            </a:ext>
          </a:extLst>
        </xdr:cNvPr>
        <xdr:cNvSpPr/>
      </xdr:nvSpPr>
      <xdr:spPr>
        <a:xfrm>
          <a:off x="1270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99713</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939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ja-JP" altLang="en-US" sz="1100">
              <a:solidFill>
                <a:schemeClr val="dk1"/>
              </a:solidFill>
              <a:effectLst/>
              <a:latin typeface="+mn-lt"/>
              <a:ea typeface="+mn-ea"/>
              <a:cs typeface="+mn-cs"/>
            </a:rPr>
            <a:t>前年度に若干の減少が見られたものの、再び増加に転じているが、</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比較するとやや低い水準となっている。扶助費の増加が要因の一つとなっているが、</a:t>
          </a:r>
          <a:r>
            <a:rPr kumimoji="1" lang="ja-JP" altLang="ja-JP" sz="1100">
              <a:solidFill>
                <a:schemeClr val="dk1"/>
              </a:solidFill>
              <a:effectLst/>
              <a:latin typeface="+mn-lt"/>
              <a:ea typeface="+mn-ea"/>
              <a:cs typeface="+mn-cs"/>
            </a:rPr>
            <a:t>今後も引き続き人件費、物件費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a:extLst>
            <a:ext uri="{FF2B5EF4-FFF2-40B4-BE49-F238E27FC236}">
              <a16:creationId xmlns=""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a:extLst>
            <a:ext uri="{FF2B5EF4-FFF2-40B4-BE49-F238E27FC236}">
              <a16:creationId xmlns="" xmlns:a16="http://schemas.microsoft.com/office/drawing/2014/main" id="{00000000-0008-0000-0400-0000B0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a:extLst>
            <a:ext uri="{FF2B5EF4-FFF2-40B4-BE49-F238E27FC236}">
              <a16:creationId xmlns="" xmlns:a16="http://schemas.microsoft.com/office/drawing/2014/main" id="{00000000-0008-0000-0400-0000B2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69850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5671800" y="130581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a:extLst>
            <a:ext uri="{FF2B5EF4-FFF2-40B4-BE49-F238E27FC236}">
              <a16:creationId xmlns="" xmlns:a16="http://schemas.microsoft.com/office/drawing/2014/main" id="{00000000-0008-0000-0400-0000B5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100330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4782800" y="130581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a:extLst>
            <a:ext uri="{FF2B5EF4-FFF2-40B4-BE49-F238E27FC236}">
              <a16:creationId xmlns="" xmlns:a16="http://schemas.microsoft.com/office/drawing/2014/main" id="{00000000-0008-0000-0400-0000B8010000}"/>
            </a:ext>
          </a:extLst>
        </xdr:cNvPr>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100330</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893800" y="13042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a:extLst>
            <a:ext uri="{FF2B5EF4-FFF2-40B4-BE49-F238E27FC236}">
              <a16:creationId xmlns="" xmlns:a16="http://schemas.microsoft.com/office/drawing/2014/main" id="{00000000-0008-0000-0400-0000B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76</xdr:row>
      <xdr:rowOff>12700</xdr:rowOff>
    </xdr:to>
    <xdr:cxnSp macro="">
      <xdr:nvCxnSpPr>
        <xdr:cNvPr id="445" name="直線コネクタ 444">
          <a:extLst>
            <a:ext uri="{FF2B5EF4-FFF2-40B4-BE49-F238E27FC236}">
              <a16:creationId xmlns="" xmlns:a16="http://schemas.microsoft.com/office/drawing/2014/main" id="{00000000-0008-0000-0400-0000BD010000}"/>
            </a:ext>
          </a:extLst>
        </xdr:cNvPr>
        <xdr:cNvCxnSpPr/>
      </xdr:nvCxnSpPr>
      <xdr:spPr>
        <a:xfrm>
          <a:off x="13004800" y="12955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a:extLst>
            <a:ext uri="{FF2B5EF4-FFF2-40B4-BE49-F238E27FC236}">
              <a16:creationId xmlns="" xmlns:a16="http://schemas.microsoft.com/office/drawing/2014/main" id="{00000000-0008-0000-0400-0000B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a:extLst>
            <a:ext uri="{FF2B5EF4-FFF2-40B4-BE49-F238E27FC236}">
              <a16:creationId xmlns="" xmlns:a16="http://schemas.microsoft.com/office/drawing/2014/main" id="{00000000-0008-0000-0400-0000C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56" name="公債費以外該当値テキスト">
          <a:extLst>
            <a:ext uri="{FF2B5EF4-FFF2-40B4-BE49-F238E27FC236}">
              <a16:creationId xmlns="" xmlns:a16="http://schemas.microsoft.com/office/drawing/2014/main" id="{00000000-0008-0000-0400-0000C8010000}"/>
            </a:ext>
          </a:extLst>
        </xdr:cNvPr>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7" name="円/楕円 456">
          <a:extLst>
            <a:ext uri="{FF2B5EF4-FFF2-40B4-BE49-F238E27FC236}">
              <a16:creationId xmlns="" xmlns:a16="http://schemas.microsoft.com/office/drawing/2014/main" id="{00000000-0008-0000-0400-0000C9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9" name="円/楕円 458">
          <a:extLst>
            <a:ext uri="{FF2B5EF4-FFF2-40B4-BE49-F238E27FC236}">
              <a16:creationId xmlns="" xmlns:a16="http://schemas.microsoft.com/office/drawing/2014/main" id="{00000000-0008-0000-0400-0000CB010000}"/>
            </a:ext>
          </a:extLst>
        </xdr:cNvPr>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61" name="円/楕円 460">
          <a:extLst>
            <a:ext uri="{FF2B5EF4-FFF2-40B4-BE49-F238E27FC236}">
              <a16:creationId xmlns=""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63" name="円/楕円 462">
          <a:extLst>
            <a:ext uri="{FF2B5EF4-FFF2-40B4-BE49-F238E27FC236}">
              <a16:creationId xmlns="" xmlns:a16="http://schemas.microsoft.com/office/drawing/2014/main" id="{00000000-0008-0000-0400-0000CF010000}"/>
            </a:ext>
          </a:extLst>
        </xdr:cNvPr>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岡山県吉備中央町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66094</xdr:rowOff>
    </xdr:from>
    <xdr:to>
      <xdr:col>4</xdr:col>
      <xdr:colOff>1117600</xdr:colOff>
      <xdr:row>16</xdr:row>
      <xdr:rowOff>70285</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856919"/>
          <a:ext cx="6477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70285</xdr:rowOff>
    </xdr:from>
    <xdr:to>
      <xdr:col>4</xdr:col>
      <xdr:colOff>469900</xdr:colOff>
      <xdr:row>16</xdr:row>
      <xdr:rowOff>76305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861110"/>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65006</xdr:rowOff>
    </xdr:from>
    <xdr:to>
      <xdr:col>3</xdr:col>
      <xdr:colOff>904875</xdr:colOff>
      <xdr:row>16</xdr:row>
      <xdr:rowOff>76305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855831"/>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45684</xdr:rowOff>
    </xdr:from>
    <xdr:to>
      <xdr:col>3</xdr:col>
      <xdr:colOff>206375</xdr:colOff>
      <xdr:row>16</xdr:row>
      <xdr:rowOff>65006</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2836509"/>
          <a:ext cx="698500" cy="1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a:extLst>
            <a:ext uri="{FF2B5EF4-FFF2-40B4-BE49-F238E27FC236}">
              <a16:creationId xmlns="" xmlns:a16="http://schemas.microsoft.com/office/drawing/2014/main" id="{00000000-0008-0000-0500-000040000000}"/>
            </a:ext>
          </a:extLst>
        </xdr:cNvPr>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15294</xdr:rowOff>
    </xdr:from>
    <xdr:to>
      <xdr:col>5</xdr:col>
      <xdr:colOff>34925</xdr:colOff>
      <xdr:row>16</xdr:row>
      <xdr:rowOff>116894</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5600700" y="280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31821</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6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19485</xdr:rowOff>
    </xdr:from>
    <xdr:to>
      <xdr:col>4</xdr:col>
      <xdr:colOff>520700</xdr:colOff>
      <xdr:row>16</xdr:row>
      <xdr:rowOff>121085</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953000" y="281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131262</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57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25505</xdr:rowOff>
    </xdr:from>
    <xdr:to>
      <xdr:col>3</xdr:col>
      <xdr:colOff>955675</xdr:colOff>
      <xdr:row>16</xdr:row>
      <xdr:rowOff>127105</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4254500" y="2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137282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14206</xdr:rowOff>
    </xdr:from>
    <xdr:to>
      <xdr:col>3</xdr:col>
      <xdr:colOff>257175</xdr:colOff>
      <xdr:row>16</xdr:row>
      <xdr:rowOff>115806</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3556000" y="280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125983</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5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166334</xdr:rowOff>
    </xdr:from>
    <xdr:to>
      <xdr:col>2</xdr:col>
      <xdr:colOff>692150</xdr:colOff>
      <xdr:row>16</xdr:row>
      <xdr:rowOff>96484</xdr:rowOff>
    </xdr:to>
    <xdr:sp macro="" textlink="">
      <xdr:nvSpPr>
        <xdr:cNvPr id="79" name="円/楕円 78">
          <a:extLst>
            <a:ext uri="{FF2B5EF4-FFF2-40B4-BE49-F238E27FC236}">
              <a16:creationId xmlns="" xmlns:a16="http://schemas.microsoft.com/office/drawing/2014/main" id="{00000000-0008-0000-0500-00004F000000}"/>
            </a:ext>
          </a:extLst>
        </xdr:cNvPr>
        <xdr:cNvSpPr/>
      </xdr:nvSpPr>
      <xdr:spPr bwMode="auto">
        <a:xfrm>
          <a:off x="2857500" y="27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106661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55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19177</xdr:rowOff>
    </xdr:from>
    <xdr:to>
      <xdr:col>4</xdr:col>
      <xdr:colOff>1117600</xdr:colOff>
      <xdr:row>35</xdr:row>
      <xdr:rowOff>135172</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6629527"/>
          <a:ext cx="647700" cy="11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216211</xdr:rowOff>
    </xdr:from>
    <xdr:to>
      <xdr:col>4</xdr:col>
      <xdr:colOff>469900</xdr:colOff>
      <xdr:row>35</xdr:row>
      <xdr:rowOff>19177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4305300" y="6483661"/>
          <a:ext cx="698500" cy="14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174225</xdr:rowOff>
    </xdr:from>
    <xdr:to>
      <xdr:col>3</xdr:col>
      <xdr:colOff>904875</xdr:colOff>
      <xdr:row>34</xdr:row>
      <xdr:rowOff>216211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6441675"/>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72346</xdr:rowOff>
    </xdr:from>
    <xdr:to>
      <xdr:col>3</xdr:col>
      <xdr:colOff>206375</xdr:colOff>
      <xdr:row>34</xdr:row>
      <xdr:rowOff>174225</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6339796"/>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a:extLst>
            <a:ext uri="{FF2B5EF4-FFF2-40B4-BE49-F238E27FC236}">
              <a16:creationId xmlns="" xmlns:a16="http://schemas.microsoft.com/office/drawing/2014/main" id="{00000000-0008-0000-0500-00007C000000}"/>
            </a:ext>
          </a:extLst>
        </xdr:cNvPr>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a:extLst>
            <a:ext uri="{FF2B5EF4-FFF2-40B4-BE49-F238E27FC236}">
              <a16:creationId xmlns="" xmlns:a16="http://schemas.microsoft.com/office/drawing/2014/main" id="{00000000-0008-0000-0500-00007E000000}"/>
            </a:ext>
          </a:extLst>
        </xdr:cNvPr>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84372</xdr:rowOff>
    </xdr:from>
    <xdr:to>
      <xdr:col>5</xdr:col>
      <xdr:colOff>34925</xdr:colOff>
      <xdr:row>35</xdr:row>
      <xdr:rowOff>185972</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5600700" y="66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272349</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53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311277</xdr:rowOff>
    </xdr:from>
    <xdr:to>
      <xdr:col>4</xdr:col>
      <xdr:colOff>520700</xdr:colOff>
      <xdr:row>35</xdr:row>
      <xdr:rowOff>69977</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4953000" y="65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80154</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34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165411</xdr:rowOff>
    </xdr:from>
    <xdr:to>
      <xdr:col>3</xdr:col>
      <xdr:colOff>955675</xdr:colOff>
      <xdr:row>34</xdr:row>
      <xdr:rowOff>267012</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4254500" y="64328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277188</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123425</xdr:rowOff>
    </xdr:from>
    <xdr:to>
      <xdr:col>3</xdr:col>
      <xdr:colOff>257175</xdr:colOff>
      <xdr:row>34</xdr:row>
      <xdr:rowOff>225025</xdr:rowOff>
    </xdr:to>
    <xdr:sp macro="" textlink="">
      <xdr:nvSpPr>
        <xdr:cNvPr id="139" name="円/楕円 138">
          <a:extLst>
            <a:ext uri="{FF2B5EF4-FFF2-40B4-BE49-F238E27FC236}">
              <a16:creationId xmlns="" xmlns:a16="http://schemas.microsoft.com/office/drawing/2014/main" id="{00000000-0008-0000-0500-00008B000000}"/>
            </a:ext>
          </a:extLst>
        </xdr:cNvPr>
        <xdr:cNvSpPr/>
      </xdr:nvSpPr>
      <xdr:spPr bwMode="auto">
        <a:xfrm>
          <a:off x="3556000" y="63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235202</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1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21546</xdr:rowOff>
    </xdr:from>
    <xdr:to>
      <xdr:col>2</xdr:col>
      <xdr:colOff>692150</xdr:colOff>
      <xdr:row>34</xdr:row>
      <xdr:rowOff>123146</xdr:rowOff>
    </xdr:to>
    <xdr:sp macro="" textlink="">
      <xdr:nvSpPr>
        <xdr:cNvPr id="141" name="円/楕円 140">
          <a:extLst>
            <a:ext uri="{FF2B5EF4-FFF2-40B4-BE49-F238E27FC236}">
              <a16:creationId xmlns="" xmlns:a16="http://schemas.microsoft.com/office/drawing/2014/main" id="{00000000-0008-0000-0500-00008D000000}"/>
            </a:ext>
          </a:extLst>
        </xdr:cNvPr>
        <xdr:cNvSpPr/>
      </xdr:nvSpPr>
      <xdr:spPr bwMode="auto">
        <a:xfrm>
          <a:off x="2857500" y="628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133323</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05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69569</xdr:rowOff>
    </xdr:from>
    <xdr:to>
      <xdr:col>6</xdr:col>
      <xdr:colOff>511175</xdr:colOff>
      <xdr:row>31</xdr:row>
      <xdr:rowOff>73798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38451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58678</xdr:rowOff>
    </xdr:from>
    <xdr:to>
      <xdr:col>5</xdr:col>
      <xdr:colOff>358775</xdr:colOff>
      <xdr:row>31</xdr:row>
      <xdr:rowOff>69569</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537362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47394</xdr:rowOff>
    </xdr:from>
    <xdr:to>
      <xdr:col>4</xdr:col>
      <xdr:colOff>155575</xdr:colOff>
      <xdr:row>31</xdr:row>
      <xdr:rowOff>58678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5362344"/>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166413</xdr:rowOff>
    </xdr:from>
    <xdr:to>
      <xdr:col>2</xdr:col>
      <xdr:colOff>638175</xdr:colOff>
      <xdr:row>31</xdr:row>
      <xdr:rowOff>47394</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5309913"/>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22998</xdr:rowOff>
    </xdr:from>
    <xdr:to>
      <xdr:col>6</xdr:col>
      <xdr:colOff>561975</xdr:colOff>
      <xdr:row>31</xdr:row>
      <xdr:rowOff>124598</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53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45875</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18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125,536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18769</xdr:rowOff>
    </xdr:from>
    <xdr:to>
      <xdr:col>5</xdr:col>
      <xdr:colOff>409575</xdr:colOff>
      <xdr:row>31</xdr:row>
      <xdr:rowOff>120369</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53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136896</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510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7878</xdr:rowOff>
    </xdr:from>
    <xdr:to>
      <xdr:col>4</xdr:col>
      <xdr:colOff>206375</xdr:colOff>
      <xdr:row>31</xdr:row>
      <xdr:rowOff>109478</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53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126005</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50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168044</xdr:rowOff>
    </xdr:from>
    <xdr:to>
      <xdr:col>3</xdr:col>
      <xdr:colOff>3175</xdr:colOff>
      <xdr:row>31</xdr:row>
      <xdr:rowOff>98194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5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114721</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50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115613</xdr:rowOff>
    </xdr:from>
    <xdr:to>
      <xdr:col>1</xdr:col>
      <xdr:colOff>485775</xdr:colOff>
      <xdr:row>31</xdr:row>
      <xdr:rowOff>45763</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52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62290</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503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151264</xdr:rowOff>
    </xdr:from>
    <xdr:to>
      <xdr:col>6</xdr:col>
      <xdr:colOff>511175</xdr:colOff>
      <xdr:row>56</xdr:row>
      <xdr:rowOff>167163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9752464"/>
          <a:ext cx="8382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a:extLst>
            <a:ext uri="{FF2B5EF4-FFF2-40B4-BE49-F238E27FC236}">
              <a16:creationId xmlns="" xmlns:a16="http://schemas.microsoft.com/office/drawing/2014/main" id="{00000000-0008-0000-0600-00007A000000}"/>
            </a:ext>
          </a:extLst>
        </xdr:cNvPr>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167163</xdr:rowOff>
    </xdr:from>
    <xdr:to>
      <xdr:col>5</xdr:col>
      <xdr:colOff>358775</xdr:colOff>
      <xdr:row>57</xdr:row>
      <xdr:rowOff>36540</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908300" y="9768363"/>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33172</xdr:rowOff>
    </xdr:from>
    <xdr:to>
      <xdr:col>4</xdr:col>
      <xdr:colOff>155575</xdr:colOff>
      <xdr:row>57</xdr:row>
      <xdr:rowOff>36540</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2019300" y="9805822"/>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a:extLst>
            <a:ext uri="{FF2B5EF4-FFF2-40B4-BE49-F238E27FC236}">
              <a16:creationId xmlns="" xmlns:a16="http://schemas.microsoft.com/office/drawing/2014/main" id="{00000000-0008-0000-0600-00007F000000}"/>
            </a:ext>
          </a:extLst>
        </xdr:cNvPr>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33172</xdr:rowOff>
    </xdr:from>
    <xdr:to>
      <xdr:col>2</xdr:col>
      <xdr:colOff>638175</xdr:colOff>
      <xdr:row>57</xdr:row>
      <xdr:rowOff>72279</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1130300" y="9805822"/>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a:extLst>
            <a:ext uri="{FF2B5EF4-FFF2-40B4-BE49-F238E27FC236}">
              <a16:creationId xmlns="" xmlns:a16="http://schemas.microsoft.com/office/drawing/2014/main" id="{00000000-0008-0000-0600-000082000000}"/>
            </a:ext>
          </a:extLst>
        </xdr:cNvPr>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100464</xdr:rowOff>
    </xdr:from>
    <xdr:to>
      <xdr:col>6</xdr:col>
      <xdr:colOff>561975</xdr:colOff>
      <xdr:row>57</xdr:row>
      <xdr:rowOff>30614</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4584700" y="97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123341</xdr:rowOff>
    </xdr:from>
    <xdr:ext cx="599010"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5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116363</xdr:rowOff>
    </xdr:from>
    <xdr:to>
      <xdr:col>5</xdr:col>
      <xdr:colOff>409575</xdr:colOff>
      <xdr:row>57</xdr:row>
      <xdr:rowOff>46513</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3746500" y="97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63040</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497794" y="949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157190</xdr:rowOff>
    </xdr:from>
    <xdr:to>
      <xdr:col>4</xdr:col>
      <xdr:colOff>206375</xdr:colOff>
      <xdr:row>57</xdr:row>
      <xdr:rowOff>87340</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2857500" y="97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78467</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41111" y="985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153822</xdr:rowOff>
    </xdr:from>
    <xdr:to>
      <xdr:col>3</xdr:col>
      <xdr:colOff>3175</xdr:colOff>
      <xdr:row>57</xdr:row>
      <xdr:rowOff>83972</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1968500" y="97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100499</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52111" y="95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21479</xdr:rowOff>
    </xdr:from>
    <xdr:to>
      <xdr:col>1</xdr:col>
      <xdr:colOff>485775</xdr:colOff>
      <xdr:row>57</xdr:row>
      <xdr:rowOff>123079</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079500" y="97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114206</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98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94932</xdr:rowOff>
    </xdr:from>
    <xdr:to>
      <xdr:col>6</xdr:col>
      <xdr:colOff>511175</xdr:colOff>
      <xdr:row>77</xdr:row>
      <xdr:rowOff>137261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296582"/>
          <a:ext cx="8382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a:extLst>
            <a:ext uri="{FF2B5EF4-FFF2-40B4-BE49-F238E27FC236}">
              <a16:creationId xmlns="" xmlns:a16="http://schemas.microsoft.com/office/drawing/2014/main" id="{00000000-0008-0000-0600-0000B3000000}"/>
            </a:ext>
          </a:extLst>
        </xdr:cNvPr>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116306</xdr:rowOff>
    </xdr:from>
    <xdr:to>
      <xdr:col>5</xdr:col>
      <xdr:colOff>358775</xdr:colOff>
      <xdr:row>77</xdr:row>
      <xdr:rowOff>137261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3179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114936</xdr:rowOff>
    </xdr:from>
    <xdr:to>
      <xdr:col>4</xdr:col>
      <xdr:colOff>155575</xdr:colOff>
      <xdr:row>77</xdr:row>
      <xdr:rowOff>116306</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31658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114936</xdr:rowOff>
    </xdr:from>
    <xdr:to>
      <xdr:col>2</xdr:col>
      <xdr:colOff>638175</xdr:colOff>
      <xdr:row>78</xdr:row>
      <xdr:rowOff>6922</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316586"/>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a:extLst>
            <a:ext uri="{FF2B5EF4-FFF2-40B4-BE49-F238E27FC236}">
              <a16:creationId xmlns="" xmlns:a16="http://schemas.microsoft.com/office/drawing/2014/main" id="{00000000-0008-0000-0600-0000BB000000}"/>
            </a:ext>
          </a:extLst>
        </xdr:cNvPr>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44132</xdr:rowOff>
    </xdr:from>
    <xdr:to>
      <xdr:col>6</xdr:col>
      <xdr:colOff>561975</xdr:colOff>
      <xdr:row>77</xdr:row>
      <xdr:rowOff>145732</xdr:rowOff>
    </xdr:to>
    <xdr:sp macro="" textlink="">
      <xdr:nvSpPr>
        <xdr:cNvPr id="196" name="円/楕円 195">
          <a:extLst>
            <a:ext uri="{FF2B5EF4-FFF2-40B4-BE49-F238E27FC236}">
              <a16:creationId xmlns="" xmlns:a16="http://schemas.microsoft.com/office/drawing/2014/main" id="{00000000-0008-0000-0600-0000C4000000}"/>
            </a:ext>
          </a:extLst>
        </xdr:cNvPr>
        <xdr:cNvSpPr/>
      </xdr:nvSpPr>
      <xdr:spPr>
        <a:xfrm>
          <a:off x="45847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22559</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22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86461</xdr:rowOff>
    </xdr:from>
    <xdr:to>
      <xdr:col>5</xdr:col>
      <xdr:colOff>409575</xdr:colOff>
      <xdr:row>78</xdr:row>
      <xdr:rowOff>16611</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37465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7738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7" y="1338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65506</xdr:rowOff>
    </xdr:from>
    <xdr:to>
      <xdr:col>4</xdr:col>
      <xdr:colOff>206375</xdr:colOff>
      <xdr:row>77</xdr:row>
      <xdr:rowOff>167106</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2857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158233</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7" y="133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64136</xdr:rowOff>
    </xdr:from>
    <xdr:to>
      <xdr:col>3</xdr:col>
      <xdr:colOff>3175</xdr:colOff>
      <xdr:row>77</xdr:row>
      <xdr:rowOff>165736</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1968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156863</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7"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127572</xdr:rowOff>
    </xdr:from>
    <xdr:to>
      <xdr:col>1</xdr:col>
      <xdr:colOff>485775</xdr:colOff>
      <xdr:row>78</xdr:row>
      <xdr:rowOff>57722</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079500" y="13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48849</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7" y="134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147955</xdr:rowOff>
    </xdr:from>
    <xdr:to>
      <xdr:col>6</xdr:col>
      <xdr:colOff>511175</xdr:colOff>
      <xdr:row>97</xdr:row>
      <xdr:rowOff>69138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3797300" y="16607155"/>
          <a:ext cx="8382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a:extLst>
            <a:ext uri="{FF2B5EF4-FFF2-40B4-BE49-F238E27FC236}">
              <a16:creationId xmlns="" xmlns:a16="http://schemas.microsoft.com/office/drawing/2014/main" id="{00000000-0008-0000-0600-0000ED000000}"/>
            </a:ext>
          </a:extLst>
        </xdr:cNvPr>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66903</xdr:rowOff>
    </xdr:from>
    <xdr:to>
      <xdr:col>5</xdr:col>
      <xdr:colOff>358775</xdr:colOff>
      <xdr:row>97</xdr:row>
      <xdr:rowOff>69138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669755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66903</xdr:rowOff>
    </xdr:from>
    <xdr:to>
      <xdr:col>4</xdr:col>
      <xdr:colOff>155575</xdr:colOff>
      <xdr:row>97</xdr:row>
      <xdr:rowOff>126492</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697553"/>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a:extLst>
            <a:ext uri="{FF2B5EF4-FFF2-40B4-BE49-F238E27FC236}">
              <a16:creationId xmlns="" xmlns:a16="http://schemas.microsoft.com/office/drawing/2014/main" id="{00000000-0008-0000-0600-0000F2000000}"/>
            </a:ext>
          </a:extLst>
        </xdr:cNvPr>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126492</xdr:rowOff>
    </xdr:from>
    <xdr:to>
      <xdr:col>2</xdr:col>
      <xdr:colOff>638175</xdr:colOff>
      <xdr:row>97</xdr:row>
      <xdr:rowOff>165697</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6757142"/>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a:extLst>
            <a:ext uri="{FF2B5EF4-FFF2-40B4-BE49-F238E27FC236}">
              <a16:creationId xmlns="" xmlns:a16="http://schemas.microsoft.com/office/drawing/2014/main" id="{00000000-0008-0000-0600-0000F5000000}"/>
            </a:ext>
          </a:extLst>
        </xdr:cNvPr>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97155</xdr:rowOff>
    </xdr:from>
    <xdr:to>
      <xdr:col>6</xdr:col>
      <xdr:colOff>561975</xdr:colOff>
      <xdr:row>97</xdr:row>
      <xdr:rowOff>27305</xdr:rowOff>
    </xdr:to>
    <xdr:sp macro="" textlink="">
      <xdr:nvSpPr>
        <xdr:cNvPr id="254" name="円/楕円 253">
          <a:extLst>
            <a:ext uri="{FF2B5EF4-FFF2-40B4-BE49-F238E27FC236}">
              <a16:creationId xmlns="" xmlns:a16="http://schemas.microsoft.com/office/drawing/2014/main" id="{00000000-0008-0000-0600-0000FE000000}"/>
            </a:ext>
          </a:extLst>
        </xdr:cNvPr>
        <xdr:cNvSpPr/>
      </xdr:nvSpPr>
      <xdr:spPr>
        <a:xfrm>
          <a:off x="4584700" y="165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75582</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5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18338</xdr:rowOff>
    </xdr:from>
    <xdr:to>
      <xdr:col>5</xdr:col>
      <xdr:colOff>409575</xdr:colOff>
      <xdr:row>97</xdr:row>
      <xdr:rowOff>119938</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3746500" y="166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111065</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7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16103</xdr:rowOff>
    </xdr:from>
    <xdr:to>
      <xdr:col>4</xdr:col>
      <xdr:colOff>206375</xdr:colOff>
      <xdr:row>97</xdr:row>
      <xdr:rowOff>117703</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2857500" y="166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108830</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7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75692</xdr:rowOff>
    </xdr:from>
    <xdr:to>
      <xdr:col>3</xdr:col>
      <xdr:colOff>3175</xdr:colOff>
      <xdr:row>98</xdr:row>
      <xdr:rowOff>5842</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1968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168419</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7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114897</xdr:rowOff>
    </xdr:from>
    <xdr:to>
      <xdr:col>1</xdr:col>
      <xdr:colOff>485775</xdr:colOff>
      <xdr:row>98</xdr:row>
      <xdr:rowOff>45047</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079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36174</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82752</xdr:rowOff>
    </xdr:from>
    <xdr:to>
      <xdr:col>15</xdr:col>
      <xdr:colOff>180975</xdr:colOff>
      <xdr:row>35</xdr:row>
      <xdr:rowOff>167578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9639300" y="6083502"/>
          <a:ext cx="838200" cy="8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167578</xdr:rowOff>
    </xdr:from>
    <xdr:to>
      <xdr:col>14</xdr:col>
      <xdr:colOff>28575</xdr:colOff>
      <xdr:row>36</xdr:row>
      <xdr:rowOff>83415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168328"/>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83415</xdr:rowOff>
    </xdr:from>
    <xdr:to>
      <xdr:col>12</xdr:col>
      <xdr:colOff>511175</xdr:colOff>
      <xdr:row>36</xdr:row>
      <xdr:rowOff>129199</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255615"/>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129199</xdr:rowOff>
    </xdr:from>
    <xdr:to>
      <xdr:col>11</xdr:col>
      <xdr:colOff>307975</xdr:colOff>
      <xdr:row>36</xdr:row>
      <xdr:rowOff>167029</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6972300" y="6301399"/>
          <a:ext cx="889000" cy="3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31952</xdr:rowOff>
    </xdr:from>
    <xdr:to>
      <xdr:col>15</xdr:col>
      <xdr:colOff>231775</xdr:colOff>
      <xdr:row>35</xdr:row>
      <xdr:rowOff>133552</xdr:rowOff>
    </xdr:to>
    <xdr:sp macro="" textlink="">
      <xdr:nvSpPr>
        <xdr:cNvPr id="311" name="円/楕円 310">
          <a:extLst>
            <a:ext uri="{FF2B5EF4-FFF2-40B4-BE49-F238E27FC236}">
              <a16:creationId xmlns="" xmlns:a16="http://schemas.microsoft.com/office/drawing/2014/main" id="{00000000-0008-0000-0600-000037010000}"/>
            </a:ext>
          </a:extLst>
        </xdr:cNvPr>
        <xdr:cNvSpPr/>
      </xdr:nvSpPr>
      <xdr:spPr>
        <a:xfrm>
          <a:off x="10426700" y="60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54829</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588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116778</xdr:rowOff>
    </xdr:from>
    <xdr:to>
      <xdr:col>14</xdr:col>
      <xdr:colOff>79375</xdr:colOff>
      <xdr:row>36</xdr:row>
      <xdr:rowOff>46928</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9588500" y="61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63455</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4" y="58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32615</xdr:rowOff>
    </xdr:from>
    <xdr:to>
      <xdr:col>12</xdr:col>
      <xdr:colOff>561975</xdr:colOff>
      <xdr:row>36</xdr:row>
      <xdr:rowOff>134215</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8699500" y="62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150742</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4" y="598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78399</xdr:rowOff>
    </xdr:from>
    <xdr:to>
      <xdr:col>11</xdr:col>
      <xdr:colOff>358775</xdr:colOff>
      <xdr:row>37</xdr:row>
      <xdr:rowOff>8549</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7810500" y="62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25076</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61794" y="602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116229</xdr:rowOff>
    </xdr:from>
    <xdr:to>
      <xdr:col>10</xdr:col>
      <xdr:colOff>155575</xdr:colOff>
      <xdr:row>37</xdr:row>
      <xdr:rowOff>46379</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6921500" y="62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62906</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672794" y="606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166914</xdr:rowOff>
    </xdr:from>
    <xdr:to>
      <xdr:col>15</xdr:col>
      <xdr:colOff>180975</xdr:colOff>
      <xdr:row>58</xdr:row>
      <xdr:rowOff>168439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10111014"/>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a:extLst>
            <a:ext uri="{FF2B5EF4-FFF2-40B4-BE49-F238E27FC236}">
              <a16:creationId xmlns="" xmlns:a16="http://schemas.microsoft.com/office/drawing/2014/main" id="{00000000-0008-0000-0600-00005F010000}"/>
            </a:ext>
          </a:extLst>
        </xdr:cNvPr>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166914</xdr:rowOff>
    </xdr:from>
    <xdr:to>
      <xdr:col>14</xdr:col>
      <xdr:colOff>28575</xdr:colOff>
      <xdr:row>59</xdr:row>
      <xdr:rowOff>3311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10111014"/>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141046</xdr:rowOff>
    </xdr:from>
    <xdr:to>
      <xdr:col>12</xdr:col>
      <xdr:colOff>511175</xdr:colOff>
      <xdr:row>59</xdr:row>
      <xdr:rowOff>3311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10085146"/>
          <a:ext cx="889000" cy="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141046</xdr:rowOff>
    </xdr:from>
    <xdr:to>
      <xdr:col>11</xdr:col>
      <xdr:colOff>307975</xdr:colOff>
      <xdr:row>58</xdr:row>
      <xdr:rowOff>161034</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10085146"/>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117639</xdr:rowOff>
    </xdr:from>
    <xdr:to>
      <xdr:col>15</xdr:col>
      <xdr:colOff>231775</xdr:colOff>
      <xdr:row>59</xdr:row>
      <xdr:rowOff>47789</xdr:rowOff>
    </xdr:to>
    <xdr:sp macro="" textlink="">
      <xdr:nvSpPr>
        <xdr:cNvPr id="368" name="円/楕円 367">
          <a:extLst>
            <a:ext uri="{FF2B5EF4-FFF2-40B4-BE49-F238E27FC236}">
              <a16:creationId xmlns="" xmlns:a16="http://schemas.microsoft.com/office/drawing/2014/main" id="{00000000-0008-0000-0600-000070010000}"/>
            </a:ext>
          </a:extLst>
        </xdr:cNvPr>
        <xdr:cNvSpPr/>
      </xdr:nvSpPr>
      <xdr:spPr>
        <a:xfrm>
          <a:off x="10426700" y="100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116114</xdr:rowOff>
    </xdr:from>
    <xdr:to>
      <xdr:col>14</xdr:col>
      <xdr:colOff>79375</xdr:colOff>
      <xdr:row>59</xdr:row>
      <xdr:rowOff>46264</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9588500" y="10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37391</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101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123961</xdr:rowOff>
    </xdr:from>
    <xdr:to>
      <xdr:col>12</xdr:col>
      <xdr:colOff>561975</xdr:colOff>
      <xdr:row>59</xdr:row>
      <xdr:rowOff>54111</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8699500" y="100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45238</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101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90246</xdr:rowOff>
    </xdr:from>
    <xdr:to>
      <xdr:col>11</xdr:col>
      <xdr:colOff>358775</xdr:colOff>
      <xdr:row>59</xdr:row>
      <xdr:rowOff>20396</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7810500" y="100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11523</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101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110234</xdr:rowOff>
    </xdr:from>
    <xdr:to>
      <xdr:col>10</xdr:col>
      <xdr:colOff>155575</xdr:colOff>
      <xdr:row>59</xdr:row>
      <xdr:rowOff>40384</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6921500" y="100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31511</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101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121571</xdr:rowOff>
    </xdr:from>
    <xdr:to>
      <xdr:col>15</xdr:col>
      <xdr:colOff>180975</xdr:colOff>
      <xdr:row>78</xdr:row>
      <xdr:rowOff>139700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494671"/>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a:extLst>
            <a:ext uri="{FF2B5EF4-FFF2-40B4-BE49-F238E27FC236}">
              <a16:creationId xmlns="" xmlns:a16="http://schemas.microsoft.com/office/drawing/2014/main" id="{00000000-0008-0000-0600-000096010000}"/>
            </a:ext>
          </a:extLst>
        </xdr:cNvPr>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a:extLst>
            <a:ext uri="{FF2B5EF4-FFF2-40B4-BE49-F238E27FC236}">
              <a16:creationId xmlns="" xmlns:a16="http://schemas.microsoft.com/office/drawing/2014/main" id="{00000000-0008-0000-0600-000098010000}"/>
            </a:ext>
          </a:extLst>
        </xdr:cNvPr>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70771</xdr:rowOff>
    </xdr:from>
    <xdr:to>
      <xdr:col>15</xdr:col>
      <xdr:colOff>231775</xdr:colOff>
      <xdr:row>79</xdr:row>
      <xdr:rowOff>921</xdr:rowOff>
    </xdr:to>
    <xdr:sp macro="" textlink="">
      <xdr:nvSpPr>
        <xdr:cNvPr id="417" name="円/楕円 416">
          <a:extLst>
            <a:ext uri="{FF2B5EF4-FFF2-40B4-BE49-F238E27FC236}">
              <a16:creationId xmlns="" xmlns:a16="http://schemas.microsoft.com/office/drawing/2014/main" id="{00000000-0008-0000-0600-0000A1010000}"/>
            </a:ext>
          </a:extLst>
        </xdr:cNvPr>
        <xdr:cNvSpPr/>
      </xdr:nvSpPr>
      <xdr:spPr>
        <a:xfrm>
          <a:off x="10426700" y="134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534377" cy="259045"/>
    <xdr:sp macro="" textlink="">
      <xdr:nvSpPr>
        <xdr:cNvPr id="418" name="普通建設事業費 （ うち新規整備　）該当値テキスト">
          <a:extLst>
            <a:ext uri="{FF2B5EF4-FFF2-40B4-BE49-F238E27FC236}">
              <a16:creationId xmlns="" xmlns:a16="http://schemas.microsoft.com/office/drawing/2014/main" id="{00000000-0008-0000-0600-0000A2010000}"/>
            </a:ext>
          </a:extLst>
        </xdr:cNvPr>
        <xdr:cNvSpPr txBox="1"/>
      </xdr:nvSpPr>
      <xdr:spPr>
        <a:xfrm>
          <a:off x="10528300" y="13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a:extLst>
            <a:ext uri="{FF2B5EF4-FFF2-40B4-BE49-F238E27FC236}">
              <a16:creationId xmlns="" xmlns:a16="http://schemas.microsoft.com/office/drawing/2014/main" id="{00000000-0008-0000-0600-0000BB010000}"/>
            </a:ext>
          </a:extLst>
        </xdr:cNvPr>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a:extLst>
            <a:ext uri="{FF2B5EF4-FFF2-40B4-BE49-F238E27FC236}">
              <a16:creationId xmlns="" xmlns:a16="http://schemas.microsoft.com/office/drawing/2014/main" id="{00000000-0008-0000-0600-0000BD010000}"/>
            </a:ext>
          </a:extLst>
        </xdr:cNvPr>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47665</xdr:rowOff>
    </xdr:from>
    <xdr:to>
      <xdr:col>15</xdr:col>
      <xdr:colOff>180975</xdr:colOff>
      <xdr:row>97</xdr:row>
      <xdr:rowOff>7294</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9639300" y="16506865"/>
          <a:ext cx="8382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a:extLst>
            <a:ext uri="{FF2B5EF4-FFF2-40B4-BE49-F238E27FC236}">
              <a16:creationId xmlns="" xmlns:a16="http://schemas.microsoft.com/office/drawing/2014/main" id="{00000000-0008-0000-0600-0000C0010000}"/>
            </a:ext>
          </a:extLst>
        </xdr:cNvPr>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a:extLst>
            <a:ext uri="{FF2B5EF4-FFF2-40B4-BE49-F238E27FC236}">
              <a16:creationId xmlns="" xmlns:a16="http://schemas.microsoft.com/office/drawing/2014/main" id="{00000000-0008-0000-0600-0000C1010000}"/>
            </a:ext>
          </a:extLst>
        </xdr:cNvPr>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47665</xdr:rowOff>
    </xdr:from>
    <xdr:to>
      <xdr:col>14</xdr:col>
      <xdr:colOff>28575</xdr:colOff>
      <xdr:row>96</xdr:row>
      <xdr:rowOff>96055</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flipV="1">
          <a:off x="8750300" y="16506865"/>
          <a:ext cx="889000" cy="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a:extLst>
            <a:ext uri="{FF2B5EF4-FFF2-40B4-BE49-F238E27FC236}">
              <a16:creationId xmlns="" xmlns:a16="http://schemas.microsoft.com/office/drawing/2014/main" id="{00000000-0008-0000-0600-0000C5010000}"/>
            </a:ext>
          </a:extLst>
        </xdr:cNvPr>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127944</xdr:rowOff>
    </xdr:from>
    <xdr:to>
      <xdr:col>15</xdr:col>
      <xdr:colOff>231775</xdr:colOff>
      <xdr:row>97</xdr:row>
      <xdr:rowOff>58094</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10426700" y="16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106371</xdr:rowOff>
    </xdr:from>
    <xdr:ext cx="534377" cy="259045"/>
    <xdr:sp macro="" textlink="">
      <xdr:nvSpPr>
        <xdr:cNvPr id="461" name="普通建設事業費 （ うち更新整備　）該当値テキスト">
          <a:extLst>
            <a:ext uri="{FF2B5EF4-FFF2-40B4-BE49-F238E27FC236}">
              <a16:creationId xmlns="" xmlns:a16="http://schemas.microsoft.com/office/drawing/2014/main" id="{00000000-0008-0000-0600-0000CD010000}"/>
            </a:ext>
          </a:extLst>
        </xdr:cNvPr>
        <xdr:cNvSpPr txBox="1"/>
      </xdr:nvSpPr>
      <xdr:spPr>
        <a:xfrm>
          <a:off x="10528300" y="165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168315</xdr:rowOff>
    </xdr:from>
    <xdr:to>
      <xdr:col>14</xdr:col>
      <xdr:colOff>79375</xdr:colOff>
      <xdr:row>96</xdr:row>
      <xdr:rowOff>98465</xdr:rowOff>
    </xdr:to>
    <xdr:sp macro="" textlink="">
      <xdr:nvSpPr>
        <xdr:cNvPr id="462" name="円/楕円 461">
          <a:extLst>
            <a:ext uri="{FF2B5EF4-FFF2-40B4-BE49-F238E27FC236}">
              <a16:creationId xmlns="" xmlns:a16="http://schemas.microsoft.com/office/drawing/2014/main" id="{00000000-0008-0000-0600-0000CE010000}"/>
            </a:ext>
          </a:extLst>
        </xdr:cNvPr>
        <xdr:cNvSpPr/>
      </xdr:nvSpPr>
      <xdr:spPr>
        <a:xfrm>
          <a:off x="9588500" y="16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114992</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2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45255</xdr:rowOff>
    </xdr:from>
    <xdr:to>
      <xdr:col>12</xdr:col>
      <xdr:colOff>561975</xdr:colOff>
      <xdr:row>96</xdr:row>
      <xdr:rowOff>146855</xdr:rowOff>
    </xdr:to>
    <xdr:sp macro="" textlink="">
      <xdr:nvSpPr>
        <xdr:cNvPr id="464" name="円/楕円 463">
          <a:extLst>
            <a:ext uri="{FF2B5EF4-FFF2-40B4-BE49-F238E27FC236}">
              <a16:creationId xmlns="" xmlns:a16="http://schemas.microsoft.com/office/drawing/2014/main" id="{00000000-0008-0000-0600-0000D0010000}"/>
            </a:ext>
          </a:extLst>
        </xdr:cNvPr>
        <xdr:cNvSpPr/>
      </xdr:nvSpPr>
      <xdr:spPr>
        <a:xfrm>
          <a:off x="8699500" y="165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163382</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2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a:extLst>
            <a:ext uri="{FF2B5EF4-FFF2-40B4-BE49-F238E27FC236}">
              <a16:creationId xmlns="" xmlns:a16="http://schemas.microsoft.com/office/drawing/2014/main" id="{00000000-0008-0000-0600-0000E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a:extLst>
            <a:ext uri="{FF2B5EF4-FFF2-40B4-BE49-F238E27FC236}">
              <a16:creationId xmlns="" xmlns:a16="http://schemas.microsoft.com/office/drawing/2014/main" id="{00000000-0008-0000-0600-0000EC010000}"/>
            </a:ext>
          </a:extLst>
        </xdr:cNvPr>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14725</xdr:rowOff>
    </xdr:from>
    <xdr:to>
      <xdr:col>23</xdr:col>
      <xdr:colOff>517525</xdr:colOff>
      <xdr:row>39</xdr:row>
      <xdr:rowOff>31008</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flipV="1">
          <a:off x="15481300" y="6701275"/>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a:extLst>
            <a:ext uri="{FF2B5EF4-FFF2-40B4-BE49-F238E27FC236}">
              <a16:creationId xmlns="" xmlns:a16="http://schemas.microsoft.com/office/drawing/2014/main" id="{00000000-0008-0000-0600-0000EF010000}"/>
            </a:ext>
          </a:extLst>
        </xdr:cNvPr>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a:extLst>
            <a:ext uri="{FF2B5EF4-FFF2-40B4-BE49-F238E27FC236}">
              <a16:creationId xmlns="" xmlns:a16="http://schemas.microsoft.com/office/drawing/2014/main" id="{00000000-0008-0000-0600-0000F0010000}"/>
            </a:ext>
          </a:extLst>
        </xdr:cNvPr>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14184</xdr:rowOff>
    </xdr:from>
    <xdr:to>
      <xdr:col>22</xdr:col>
      <xdr:colOff>365125</xdr:colOff>
      <xdr:row>39</xdr:row>
      <xdr:rowOff>31008</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4592300" y="6700734"/>
          <a:ext cx="889000" cy="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68072</xdr:rowOff>
    </xdr:from>
    <xdr:to>
      <xdr:col>21</xdr:col>
      <xdr:colOff>161925</xdr:colOff>
      <xdr:row>39</xdr:row>
      <xdr:rowOff>14184</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3703300" y="6583172"/>
          <a:ext cx="889000" cy="1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a:extLst>
            <a:ext uri="{FF2B5EF4-FFF2-40B4-BE49-F238E27FC236}">
              <a16:creationId xmlns="" xmlns:a16="http://schemas.microsoft.com/office/drawing/2014/main" id="{00000000-0008-0000-0600-0000F5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38788</xdr:rowOff>
    </xdr:from>
    <xdr:to>
      <xdr:col>19</xdr:col>
      <xdr:colOff>644525</xdr:colOff>
      <xdr:row>38</xdr:row>
      <xdr:rowOff>68072</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814300" y="6553888"/>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a:extLst>
            <a:ext uri="{FF2B5EF4-FFF2-40B4-BE49-F238E27FC236}">
              <a16:creationId xmlns="" xmlns:a16="http://schemas.microsoft.com/office/drawing/2014/main" id="{00000000-0008-0000-0600-0000FA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135375</xdr:rowOff>
    </xdr:from>
    <xdr:to>
      <xdr:col>23</xdr:col>
      <xdr:colOff>568325</xdr:colOff>
      <xdr:row>39</xdr:row>
      <xdr:rowOff>65525</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6268700" y="66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68913</xdr:rowOff>
    </xdr:from>
    <xdr:ext cx="469744" cy="259045"/>
    <xdr:sp macro="" textlink="">
      <xdr:nvSpPr>
        <xdr:cNvPr id="514" name="災害復旧事業費該当値テキスト">
          <a:extLst>
            <a:ext uri="{FF2B5EF4-FFF2-40B4-BE49-F238E27FC236}">
              <a16:creationId xmlns="" xmlns:a16="http://schemas.microsoft.com/office/drawing/2014/main" id="{00000000-0008-0000-0600-000002020000}"/>
            </a:ext>
          </a:extLst>
        </xdr:cNvPr>
        <xdr:cNvSpPr txBox="1"/>
      </xdr:nvSpPr>
      <xdr:spPr>
        <a:xfrm>
          <a:off x="16370300" y="65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151658</xdr:rowOff>
    </xdr:from>
    <xdr:to>
      <xdr:col>22</xdr:col>
      <xdr:colOff>415925</xdr:colOff>
      <xdr:row>39</xdr:row>
      <xdr:rowOff>81808</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5430500" y="6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72935</xdr:rowOff>
    </xdr:from>
    <xdr:ext cx="469744"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5246427" y="675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134834</xdr:rowOff>
    </xdr:from>
    <xdr:to>
      <xdr:col>21</xdr:col>
      <xdr:colOff>212725</xdr:colOff>
      <xdr:row>39</xdr:row>
      <xdr:rowOff>64984</xdr:rowOff>
    </xdr:to>
    <xdr:sp macro="" textlink="">
      <xdr:nvSpPr>
        <xdr:cNvPr id="517" name="円/楕円 516">
          <a:extLst>
            <a:ext uri="{FF2B5EF4-FFF2-40B4-BE49-F238E27FC236}">
              <a16:creationId xmlns="" xmlns:a16="http://schemas.microsoft.com/office/drawing/2014/main" id="{00000000-0008-0000-0600-000005020000}"/>
            </a:ext>
          </a:extLst>
        </xdr:cNvPr>
        <xdr:cNvSpPr/>
      </xdr:nvSpPr>
      <xdr:spPr>
        <a:xfrm>
          <a:off x="14541500" y="66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56111</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4357427" y="67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17272</xdr:rowOff>
    </xdr:from>
    <xdr:to>
      <xdr:col>20</xdr:col>
      <xdr:colOff>9525</xdr:colOff>
      <xdr:row>38</xdr:row>
      <xdr:rowOff>118872</xdr:rowOff>
    </xdr:to>
    <xdr:sp macro="" textlink="">
      <xdr:nvSpPr>
        <xdr:cNvPr id="519" name="円/楕円 518">
          <a:extLst>
            <a:ext uri="{FF2B5EF4-FFF2-40B4-BE49-F238E27FC236}">
              <a16:creationId xmlns="" xmlns:a16="http://schemas.microsoft.com/office/drawing/2014/main" id="{00000000-0008-0000-0600-000007020000}"/>
            </a:ext>
          </a:extLst>
        </xdr:cNvPr>
        <xdr:cNvSpPr/>
      </xdr:nvSpPr>
      <xdr:spPr>
        <a:xfrm>
          <a:off x="13652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135399</xdr:rowOff>
    </xdr:from>
    <xdr:ext cx="534377"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36111" y="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159438</xdr:rowOff>
    </xdr:from>
    <xdr:to>
      <xdr:col>18</xdr:col>
      <xdr:colOff>492125</xdr:colOff>
      <xdr:row>38</xdr:row>
      <xdr:rowOff>89588</xdr:rowOff>
    </xdr:to>
    <xdr:sp macro="" textlink="">
      <xdr:nvSpPr>
        <xdr:cNvPr id="521" name="円/楕円 520">
          <a:extLst>
            <a:ext uri="{FF2B5EF4-FFF2-40B4-BE49-F238E27FC236}">
              <a16:creationId xmlns="" xmlns:a16="http://schemas.microsoft.com/office/drawing/2014/main" id="{00000000-0008-0000-0600-000009020000}"/>
            </a:ext>
          </a:extLst>
        </xdr:cNvPr>
        <xdr:cNvSpPr/>
      </xdr:nvSpPr>
      <xdr:spPr>
        <a:xfrm>
          <a:off x="12763500" y="65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106115</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47111" y="62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a:extLst>
            <a:ext uri="{FF2B5EF4-FFF2-40B4-BE49-F238E27FC236}">
              <a16:creationId xmlns="" xmlns:a16="http://schemas.microsoft.com/office/drawing/2014/main" id="{00000000-0008-0000-0600-000052020000}"/>
            </a:ext>
          </a:extLst>
        </xdr:cNvPr>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a:extLst>
            <a:ext uri="{FF2B5EF4-FFF2-40B4-BE49-F238E27FC236}">
              <a16:creationId xmlns="" xmlns:a16="http://schemas.microsoft.com/office/drawing/2014/main" id="{00000000-0008-0000-0600-000054020000}"/>
            </a:ext>
          </a:extLst>
        </xdr:cNvPr>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155423</xdr:rowOff>
    </xdr:from>
    <xdr:to>
      <xdr:col>23</xdr:col>
      <xdr:colOff>517525</xdr:colOff>
      <xdr:row>76</xdr:row>
      <xdr:rowOff>7688</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5481300" y="13014173"/>
          <a:ext cx="8382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a:extLst>
            <a:ext uri="{FF2B5EF4-FFF2-40B4-BE49-F238E27FC236}">
              <a16:creationId xmlns="" xmlns:a16="http://schemas.microsoft.com/office/drawing/2014/main" id="{00000000-0008-0000-0600-000057020000}"/>
            </a:ext>
          </a:extLst>
        </xdr:cNvPr>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a:extLst>
            <a:ext uri="{FF2B5EF4-FFF2-40B4-BE49-F238E27FC236}">
              <a16:creationId xmlns="" xmlns:a16="http://schemas.microsoft.com/office/drawing/2014/main" id="{00000000-0008-0000-0600-000058020000}"/>
            </a:ext>
          </a:extLst>
        </xdr:cNvPr>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133093</xdr:rowOff>
    </xdr:from>
    <xdr:to>
      <xdr:col>22</xdr:col>
      <xdr:colOff>365125</xdr:colOff>
      <xdr:row>75</xdr:row>
      <xdr:rowOff>155423</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4592300" y="12991843"/>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133093</xdr:rowOff>
    </xdr:from>
    <xdr:to>
      <xdr:col>21</xdr:col>
      <xdr:colOff>161925</xdr:colOff>
      <xdr:row>75</xdr:row>
      <xdr:rowOff>137606</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flipV="1">
          <a:off x="13703300" y="1299184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120900</xdr:rowOff>
    </xdr:from>
    <xdr:to>
      <xdr:col>19</xdr:col>
      <xdr:colOff>644525</xdr:colOff>
      <xdr:row>75</xdr:row>
      <xdr:rowOff>137606</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814300" y="12979650"/>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a:extLst>
            <a:ext uri="{FF2B5EF4-FFF2-40B4-BE49-F238E27FC236}">
              <a16:creationId xmlns="" xmlns:a16="http://schemas.microsoft.com/office/drawing/2014/main" id="{00000000-0008-0000-0600-000060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128338</xdr:rowOff>
    </xdr:from>
    <xdr:to>
      <xdr:col>23</xdr:col>
      <xdr:colOff>568325</xdr:colOff>
      <xdr:row>76</xdr:row>
      <xdr:rowOff>58488</xdr:rowOff>
    </xdr:to>
    <xdr:sp macro="" textlink="">
      <xdr:nvSpPr>
        <xdr:cNvPr id="617" name="円/楕円 616">
          <a:extLst>
            <a:ext uri="{FF2B5EF4-FFF2-40B4-BE49-F238E27FC236}">
              <a16:creationId xmlns="" xmlns:a16="http://schemas.microsoft.com/office/drawing/2014/main" id="{00000000-0008-0000-0600-000069020000}"/>
            </a:ext>
          </a:extLst>
        </xdr:cNvPr>
        <xdr:cNvSpPr/>
      </xdr:nvSpPr>
      <xdr:spPr>
        <a:xfrm>
          <a:off x="16268700" y="129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151215</xdr:rowOff>
    </xdr:from>
    <xdr:ext cx="599010" cy="259045"/>
    <xdr:sp macro="" textlink="">
      <xdr:nvSpPr>
        <xdr:cNvPr id="618" name="公債費該当値テキスト">
          <a:extLst>
            <a:ext uri="{FF2B5EF4-FFF2-40B4-BE49-F238E27FC236}">
              <a16:creationId xmlns="" xmlns:a16="http://schemas.microsoft.com/office/drawing/2014/main" id="{00000000-0008-0000-0600-00006A020000}"/>
            </a:ext>
          </a:extLst>
        </xdr:cNvPr>
        <xdr:cNvSpPr txBox="1"/>
      </xdr:nvSpPr>
      <xdr:spPr>
        <a:xfrm>
          <a:off x="16370300" y="1283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104623</xdr:rowOff>
    </xdr:from>
    <xdr:to>
      <xdr:col>22</xdr:col>
      <xdr:colOff>415925</xdr:colOff>
      <xdr:row>76</xdr:row>
      <xdr:rowOff>34773</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5430500" y="129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51300</xdr:rowOff>
    </xdr:from>
    <xdr:ext cx="599010"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181794" y="127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82293</xdr:rowOff>
    </xdr:from>
    <xdr:to>
      <xdr:col>21</xdr:col>
      <xdr:colOff>212725</xdr:colOff>
      <xdr:row>76</xdr:row>
      <xdr:rowOff>12443</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4541500" y="129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28970</xdr:rowOff>
    </xdr:from>
    <xdr:ext cx="59901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4292794" y="1271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86806</xdr:rowOff>
    </xdr:from>
    <xdr:to>
      <xdr:col>20</xdr:col>
      <xdr:colOff>9525</xdr:colOff>
      <xdr:row>76</xdr:row>
      <xdr:rowOff>16957</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3652500" y="12945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33483</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03794" y="127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70100</xdr:rowOff>
    </xdr:from>
    <xdr:to>
      <xdr:col>18</xdr:col>
      <xdr:colOff>492125</xdr:colOff>
      <xdr:row>76</xdr:row>
      <xdr:rowOff>250</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2763500" y="129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16777</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14794" y="1270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152479</xdr:rowOff>
    </xdr:from>
    <xdr:to>
      <xdr:col>23</xdr:col>
      <xdr:colOff>517525</xdr:colOff>
      <xdr:row>99</xdr:row>
      <xdr:rowOff>36948</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5481300" y="16954579"/>
          <a:ext cx="838200" cy="5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36948</xdr:rowOff>
    </xdr:from>
    <xdr:to>
      <xdr:col>22</xdr:col>
      <xdr:colOff>365125</xdr:colOff>
      <xdr:row>99</xdr:row>
      <xdr:rowOff>46966</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flipV="1">
          <a:off x="14592300" y="17010498"/>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162857</xdr:rowOff>
    </xdr:from>
    <xdr:to>
      <xdr:col>21</xdr:col>
      <xdr:colOff>161925</xdr:colOff>
      <xdr:row>99</xdr:row>
      <xdr:rowOff>46966</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3703300" y="16964957"/>
          <a:ext cx="889000" cy="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162857</xdr:rowOff>
    </xdr:from>
    <xdr:to>
      <xdr:col>19</xdr:col>
      <xdr:colOff>644525</xdr:colOff>
      <xdr:row>99</xdr:row>
      <xdr:rowOff>12674</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2814300" y="16964957"/>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101679</xdr:rowOff>
    </xdr:from>
    <xdr:to>
      <xdr:col>23</xdr:col>
      <xdr:colOff>568325</xdr:colOff>
      <xdr:row>99</xdr:row>
      <xdr:rowOff>31829</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9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61056</xdr:rowOff>
    </xdr:from>
    <xdr:ext cx="534377"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6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157598</xdr:rowOff>
    </xdr:from>
    <xdr:to>
      <xdr:col>22</xdr:col>
      <xdr:colOff>415925</xdr:colOff>
      <xdr:row>99</xdr:row>
      <xdr:rowOff>87748</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9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78875</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214111" y="170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167616</xdr:rowOff>
    </xdr:from>
    <xdr:to>
      <xdr:col>21</xdr:col>
      <xdr:colOff>212725</xdr:colOff>
      <xdr:row>99</xdr:row>
      <xdr:rowOff>97766</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88893</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70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112057</xdr:rowOff>
    </xdr:from>
    <xdr:to>
      <xdr:col>20</xdr:col>
      <xdr:colOff>9525</xdr:colOff>
      <xdr:row>99</xdr:row>
      <xdr:rowOff>42207</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9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33334</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36111" y="170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133324</xdr:rowOff>
    </xdr:from>
    <xdr:to>
      <xdr:col>18</xdr:col>
      <xdr:colOff>492125</xdr:colOff>
      <xdr:row>99</xdr:row>
      <xdr:rowOff>63474</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69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54601</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547111" y="170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114681</xdr:rowOff>
    </xdr:from>
    <xdr:to>
      <xdr:col>32</xdr:col>
      <xdr:colOff>187325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flipV="1">
          <a:off x="21323300" y="6629781"/>
          <a:ext cx="8382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39878</xdr:rowOff>
    </xdr:from>
    <xdr:to>
      <xdr:col>31</xdr:col>
      <xdr:colOff>34925</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043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39878</xdr:rowOff>
    </xdr:from>
    <xdr:to>
      <xdr:col>29</xdr:col>
      <xdr:colOff>517525</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flipV="1">
          <a:off x="19545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63881</xdr:rowOff>
    </xdr:from>
    <xdr:to>
      <xdr:col>32</xdr:col>
      <xdr:colOff>238125</xdr:colOff>
      <xdr:row>38</xdr:row>
      <xdr:rowOff>165481</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7256</xdr:rowOff>
    </xdr:from>
    <xdr:ext cx="378565"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160528</xdr:rowOff>
    </xdr:from>
    <xdr:to>
      <xdr:col>29</xdr:col>
      <xdr:colOff>568325</xdr:colOff>
      <xdr:row>39</xdr:row>
      <xdr:rowOff>90678</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81805</xdr:rowOff>
    </xdr:from>
    <xdr:ext cx="313932"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277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a:extLst>
            <a:ext uri="{FF2B5EF4-FFF2-40B4-BE49-F238E27FC236}">
              <a16:creationId xmlns="" xmlns:a16="http://schemas.microsoft.com/office/drawing/2014/main" id="{00000000-0008-0000-0600-0000FD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a:extLst>
            <a:ext uri="{FF2B5EF4-FFF2-40B4-BE49-F238E27FC236}">
              <a16:creationId xmlns="" xmlns:a16="http://schemas.microsoft.com/office/drawing/2014/main" id="{00000000-0008-0000-0600-0000FF020000}"/>
            </a:ext>
          </a:extLst>
        </xdr:cNvPr>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42911</xdr:rowOff>
    </xdr:from>
    <xdr:to>
      <xdr:col>32</xdr:col>
      <xdr:colOff>187325</xdr:colOff>
      <xdr:row>58</xdr:row>
      <xdr:rowOff>56695</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flipV="1">
          <a:off x="21323300" y="9987011"/>
          <a:ext cx="8382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a:extLst>
            <a:ext uri="{FF2B5EF4-FFF2-40B4-BE49-F238E27FC236}">
              <a16:creationId xmlns="" xmlns:a16="http://schemas.microsoft.com/office/drawing/2014/main" id="{00000000-0008-0000-0600-000002030000}"/>
            </a:ext>
          </a:extLst>
        </xdr:cNvPr>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a:extLst>
            <a:ext uri="{FF2B5EF4-FFF2-40B4-BE49-F238E27FC236}">
              <a16:creationId xmlns="" xmlns:a16="http://schemas.microsoft.com/office/drawing/2014/main" id="{00000000-0008-0000-0600-000003030000}"/>
            </a:ext>
          </a:extLst>
        </xdr:cNvPr>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54112</xdr:rowOff>
    </xdr:from>
    <xdr:to>
      <xdr:col>31</xdr:col>
      <xdr:colOff>34925</xdr:colOff>
      <xdr:row>58</xdr:row>
      <xdr:rowOff>56695</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20434300" y="999821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54112</xdr:rowOff>
    </xdr:from>
    <xdr:to>
      <xdr:col>29</xdr:col>
      <xdr:colOff>517525</xdr:colOff>
      <xdr:row>58</xdr:row>
      <xdr:rowOff>57176</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flipV="1">
          <a:off x="19545300" y="999821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57176</xdr:rowOff>
    </xdr:from>
    <xdr:to>
      <xdr:col>28</xdr:col>
      <xdr:colOff>314325</xdr:colOff>
      <xdr:row>58</xdr:row>
      <xdr:rowOff>62364</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18656300" y="10001276"/>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a:extLst>
            <a:ext uri="{FF2B5EF4-FFF2-40B4-BE49-F238E27FC236}">
              <a16:creationId xmlns="" xmlns:a16="http://schemas.microsoft.com/office/drawing/2014/main" id="{00000000-0008-0000-0600-00000B030000}"/>
            </a:ext>
          </a:extLst>
        </xdr:cNvPr>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163561</xdr:rowOff>
    </xdr:from>
    <xdr:to>
      <xdr:col>32</xdr:col>
      <xdr:colOff>238125</xdr:colOff>
      <xdr:row>58</xdr:row>
      <xdr:rowOff>93711</xdr:rowOff>
    </xdr:to>
    <xdr:sp macro="" textlink="">
      <xdr:nvSpPr>
        <xdr:cNvPr id="788" name="円/楕円 787">
          <a:extLst>
            <a:ext uri="{FF2B5EF4-FFF2-40B4-BE49-F238E27FC236}">
              <a16:creationId xmlns="" xmlns:a16="http://schemas.microsoft.com/office/drawing/2014/main" id="{00000000-0008-0000-0600-000014030000}"/>
            </a:ext>
          </a:extLst>
        </xdr:cNvPr>
        <xdr:cNvSpPr/>
      </xdr:nvSpPr>
      <xdr:spPr>
        <a:xfrm>
          <a:off x="221107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120865</xdr:rowOff>
    </xdr:from>
    <xdr:ext cx="469744" cy="259045"/>
    <xdr:sp macro="" textlink="">
      <xdr:nvSpPr>
        <xdr:cNvPr id="789" name="貸付金該当値テキスト">
          <a:extLst>
            <a:ext uri="{FF2B5EF4-FFF2-40B4-BE49-F238E27FC236}">
              <a16:creationId xmlns="" xmlns:a16="http://schemas.microsoft.com/office/drawing/2014/main" id="{00000000-0008-0000-0600-000015030000}"/>
            </a:ext>
          </a:extLst>
        </xdr:cNvPr>
        <xdr:cNvSpPr txBox="1"/>
      </xdr:nvSpPr>
      <xdr:spPr>
        <a:xfrm>
          <a:off x="22212300" y="98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5895</xdr:rowOff>
    </xdr:from>
    <xdr:to>
      <xdr:col>31</xdr:col>
      <xdr:colOff>85725</xdr:colOff>
      <xdr:row>58</xdr:row>
      <xdr:rowOff>107495</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1272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98622</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088427" y="1004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3312</xdr:rowOff>
    </xdr:from>
    <xdr:to>
      <xdr:col>29</xdr:col>
      <xdr:colOff>568325</xdr:colOff>
      <xdr:row>58</xdr:row>
      <xdr:rowOff>104912</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0383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96039</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6376</xdr:rowOff>
    </xdr:from>
    <xdr:to>
      <xdr:col>28</xdr:col>
      <xdr:colOff>365125</xdr:colOff>
      <xdr:row>58</xdr:row>
      <xdr:rowOff>107976</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194945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99103</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9310427" y="10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11564</xdr:rowOff>
    </xdr:from>
    <xdr:to>
      <xdr:col>27</xdr:col>
      <xdr:colOff>161925</xdr:colOff>
      <xdr:row>58</xdr:row>
      <xdr:rowOff>113164</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8605500" y="99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104291</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8421427" y="100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a:extLst>
            <a:ext uri="{FF2B5EF4-FFF2-40B4-BE49-F238E27FC236}">
              <a16:creationId xmlns="" xmlns:a16="http://schemas.microsoft.com/office/drawing/2014/main" id="{00000000-0008-0000-0600-000037030000}"/>
            </a:ext>
          </a:extLst>
        </xdr:cNvPr>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a:extLst>
            <a:ext uri="{FF2B5EF4-FFF2-40B4-BE49-F238E27FC236}">
              <a16:creationId xmlns="" xmlns:a16="http://schemas.microsoft.com/office/drawing/2014/main" id="{00000000-0008-0000-0600-000039030000}"/>
            </a:ext>
          </a:extLst>
        </xdr:cNvPr>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100317</xdr:rowOff>
    </xdr:from>
    <xdr:to>
      <xdr:col>32</xdr:col>
      <xdr:colOff>187325</xdr:colOff>
      <xdr:row>74</xdr:row>
      <xdr:rowOff>149492</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1323300" y="12787617"/>
          <a:ext cx="8382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a:extLst>
            <a:ext uri="{FF2B5EF4-FFF2-40B4-BE49-F238E27FC236}">
              <a16:creationId xmlns="" xmlns:a16="http://schemas.microsoft.com/office/drawing/2014/main" id="{00000000-0008-0000-0600-00003C030000}"/>
            </a:ext>
          </a:extLst>
        </xdr:cNvPr>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a:extLst>
            <a:ext uri="{FF2B5EF4-FFF2-40B4-BE49-F238E27FC236}">
              <a16:creationId xmlns="" xmlns:a16="http://schemas.microsoft.com/office/drawing/2014/main" id="{00000000-0008-0000-0600-00003D030000}"/>
            </a:ext>
          </a:extLst>
        </xdr:cNvPr>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84213</xdr:rowOff>
    </xdr:from>
    <xdr:to>
      <xdr:col>31</xdr:col>
      <xdr:colOff>34925</xdr:colOff>
      <xdr:row>74</xdr:row>
      <xdr:rowOff>100317</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20434300" y="127715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a:extLst>
            <a:ext uri="{FF2B5EF4-FFF2-40B4-BE49-F238E27FC236}">
              <a16:creationId xmlns="" xmlns:a16="http://schemas.microsoft.com/office/drawing/2014/main" id="{00000000-0008-0000-0600-00003F030000}"/>
            </a:ext>
          </a:extLst>
        </xdr:cNvPr>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84213</xdr:rowOff>
    </xdr:from>
    <xdr:to>
      <xdr:col>29</xdr:col>
      <xdr:colOff>517525</xdr:colOff>
      <xdr:row>74</xdr:row>
      <xdr:rowOff>150787</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flipV="1">
          <a:off x="19545300" y="12771513"/>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a:extLst>
            <a:ext uri="{FF2B5EF4-FFF2-40B4-BE49-F238E27FC236}">
              <a16:creationId xmlns="" xmlns:a16="http://schemas.microsoft.com/office/drawing/2014/main" id="{00000000-0008-0000-0600-000042030000}"/>
            </a:ext>
          </a:extLst>
        </xdr:cNvPr>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117487</xdr:rowOff>
    </xdr:from>
    <xdr:to>
      <xdr:col>28</xdr:col>
      <xdr:colOff>314325</xdr:colOff>
      <xdr:row>74</xdr:row>
      <xdr:rowOff>150787</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656300" y="1280478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a:extLst>
            <a:ext uri="{FF2B5EF4-FFF2-40B4-BE49-F238E27FC236}">
              <a16:creationId xmlns="" xmlns:a16="http://schemas.microsoft.com/office/drawing/2014/main" id="{00000000-0008-0000-0600-000047030000}"/>
            </a:ext>
          </a:extLst>
        </xdr:cNvPr>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98692</xdr:rowOff>
    </xdr:from>
    <xdr:to>
      <xdr:col>32</xdr:col>
      <xdr:colOff>238125</xdr:colOff>
      <xdr:row>75</xdr:row>
      <xdr:rowOff>28842</xdr:rowOff>
    </xdr:to>
    <xdr:sp macro="" textlink="">
      <xdr:nvSpPr>
        <xdr:cNvPr id="846" name="円/楕円 845">
          <a:extLst>
            <a:ext uri="{FF2B5EF4-FFF2-40B4-BE49-F238E27FC236}">
              <a16:creationId xmlns="" xmlns:a16="http://schemas.microsoft.com/office/drawing/2014/main" id="{00000000-0008-0000-0600-00004E030000}"/>
            </a:ext>
          </a:extLst>
        </xdr:cNvPr>
        <xdr:cNvSpPr/>
      </xdr:nvSpPr>
      <xdr:spPr>
        <a:xfrm>
          <a:off x="22110700" y="12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121569</xdr:rowOff>
    </xdr:from>
    <xdr:ext cx="534377" cy="259045"/>
    <xdr:sp macro="" textlink="">
      <xdr:nvSpPr>
        <xdr:cNvPr id="847" name="繰出金該当値テキスト">
          <a:extLst>
            <a:ext uri="{FF2B5EF4-FFF2-40B4-BE49-F238E27FC236}">
              <a16:creationId xmlns="" xmlns:a16="http://schemas.microsoft.com/office/drawing/2014/main" id="{00000000-0008-0000-0600-00004F030000}"/>
            </a:ext>
          </a:extLst>
        </xdr:cNvPr>
        <xdr:cNvSpPr txBox="1"/>
      </xdr:nvSpPr>
      <xdr:spPr>
        <a:xfrm>
          <a:off x="22212300" y="126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89,229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49517</xdr:rowOff>
    </xdr:from>
    <xdr:to>
      <xdr:col>31</xdr:col>
      <xdr:colOff>85725</xdr:colOff>
      <xdr:row>74</xdr:row>
      <xdr:rowOff>151117</xdr:rowOff>
    </xdr:to>
    <xdr:sp macro="" textlink="">
      <xdr:nvSpPr>
        <xdr:cNvPr id="848" name="円/楕円 847">
          <a:extLst>
            <a:ext uri="{FF2B5EF4-FFF2-40B4-BE49-F238E27FC236}">
              <a16:creationId xmlns="" xmlns:a16="http://schemas.microsoft.com/office/drawing/2014/main" id="{00000000-0008-0000-0600-000050030000}"/>
            </a:ext>
          </a:extLst>
        </xdr:cNvPr>
        <xdr:cNvSpPr/>
      </xdr:nvSpPr>
      <xdr:spPr>
        <a:xfrm>
          <a:off x="21272500" y="127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167644</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25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33413</xdr:rowOff>
    </xdr:from>
    <xdr:to>
      <xdr:col>29</xdr:col>
      <xdr:colOff>568325</xdr:colOff>
      <xdr:row>74</xdr:row>
      <xdr:rowOff>135013</xdr:rowOff>
    </xdr:to>
    <xdr:sp macro="" textlink="">
      <xdr:nvSpPr>
        <xdr:cNvPr id="850" name="円/楕円 849">
          <a:extLst>
            <a:ext uri="{FF2B5EF4-FFF2-40B4-BE49-F238E27FC236}">
              <a16:creationId xmlns="" xmlns:a16="http://schemas.microsoft.com/office/drawing/2014/main" id="{00000000-0008-0000-0600-000052030000}"/>
            </a:ext>
          </a:extLst>
        </xdr:cNvPr>
        <xdr:cNvSpPr/>
      </xdr:nvSpPr>
      <xdr:spPr>
        <a:xfrm>
          <a:off x="20383500" y="127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151540</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0167111" y="124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99987</xdr:rowOff>
    </xdr:from>
    <xdr:to>
      <xdr:col>28</xdr:col>
      <xdr:colOff>365125</xdr:colOff>
      <xdr:row>75</xdr:row>
      <xdr:rowOff>30137</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19494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46664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9278111" y="125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66687</xdr:rowOff>
    </xdr:from>
    <xdr:to>
      <xdr:col>27</xdr:col>
      <xdr:colOff>161925</xdr:colOff>
      <xdr:row>74</xdr:row>
      <xdr:rowOff>168287</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18605500" y="12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13364</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8389111" y="12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a:extLst>
            <a:ext uri="{FF2B5EF4-FFF2-40B4-BE49-F238E27FC236}">
              <a16:creationId xmlns="" xmlns:a16="http://schemas.microsoft.com/office/drawing/2014/main" id="{00000000-0008-0000-0600-000068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a:extLst>
            <a:ext uri="{FF2B5EF4-FFF2-40B4-BE49-F238E27FC236}">
              <a16:creationId xmlns="" xmlns:a16="http://schemas.microsoft.com/office/drawing/2014/main" id="{00000000-0008-0000-0600-00006E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a:extLst>
            <a:ext uri="{FF2B5EF4-FFF2-40B4-BE49-F238E27FC236}">
              <a16:creationId xmlns="" xmlns:a16="http://schemas.microsoft.com/office/drawing/2014/main" id="{00000000-0008-0000-0600-000070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a:extLst>
            <a:ext uri="{FF2B5EF4-FFF2-40B4-BE49-F238E27FC236}">
              <a16:creationId xmlns="" xmlns:a16="http://schemas.microsoft.com/office/drawing/2014/main" id="{00000000-0008-0000-0600-000073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a:extLst>
            <a:ext uri="{FF2B5EF4-FFF2-40B4-BE49-F238E27FC236}">
              <a16:creationId xmlns="" xmlns:a16="http://schemas.microsoft.com/office/drawing/2014/main" id="{00000000-0008-0000-0600-000074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a:extLst>
            <a:ext uri="{FF2B5EF4-FFF2-40B4-BE49-F238E27FC236}">
              <a16:creationId xmlns="" xmlns:a16="http://schemas.microsoft.com/office/drawing/2014/main" id="{00000000-0008-0000-0600-000076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a:extLst>
            <a:ext uri="{FF2B5EF4-FFF2-40B4-BE49-F238E27FC236}">
              <a16:creationId xmlns="" xmlns:a16="http://schemas.microsoft.com/office/drawing/2014/main" id="{00000000-0008-0000-0600-000079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a:extLst>
            <a:ext uri="{FF2B5EF4-FFF2-40B4-BE49-F238E27FC236}">
              <a16:creationId xmlns="" xmlns:a16="http://schemas.microsoft.com/office/drawing/2014/main" id="{00000000-0008-0000-0600-00007C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a:extLst>
            <a:ext uri="{FF2B5EF4-FFF2-40B4-BE49-F238E27FC236}">
              <a16:creationId xmlns="" xmlns:a16="http://schemas.microsoft.com/office/drawing/2014/main" id="{00000000-0008-0000-0600-00007E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a:extLst>
            <a:ext uri="{FF2B5EF4-FFF2-40B4-BE49-F238E27FC236}">
              <a16:creationId xmlns="" xmlns:a16="http://schemas.microsoft.com/office/drawing/2014/main" id="{00000000-0008-0000-0600-000085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a:extLst>
            <a:ext uri="{FF2B5EF4-FFF2-40B4-BE49-F238E27FC236}">
              <a16:creationId xmlns="" xmlns:a16="http://schemas.microsoft.com/office/drawing/2014/main" id="{00000000-0008-0000-0600-000086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a:extLst>
            <a:ext uri="{FF2B5EF4-FFF2-40B4-BE49-F238E27FC236}">
              <a16:creationId xmlns="" xmlns:a16="http://schemas.microsoft.com/office/drawing/2014/main" id="{00000000-0008-0000-0600-000087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a:extLst>
            <a:ext uri="{FF2B5EF4-FFF2-40B4-BE49-F238E27FC236}">
              <a16:creationId xmlns="" xmlns:a16="http://schemas.microsoft.com/office/drawing/2014/main" id="{00000000-0008-0000-0600-000089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a:extLst>
            <a:ext uri="{FF2B5EF4-FFF2-40B4-BE49-F238E27FC236}">
              <a16:creationId xmlns="" xmlns:a16="http://schemas.microsoft.com/office/drawing/2014/main" id="{00000000-0008-0000-0600-00008B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a:extLst>
            <a:ext uri="{FF2B5EF4-FFF2-40B4-BE49-F238E27FC236}">
              <a16:creationId xmlns="" xmlns:a16="http://schemas.microsoft.com/office/drawing/2014/main" id="{00000000-0008-0000-0600-00008D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a:extLst>
            <a:ext uri="{FF2B5EF4-FFF2-40B4-BE49-F238E27FC236}">
              <a16:creationId xmlns=""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772,881</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大きなウエイトを占めている人件費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125,536</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1.36</a:t>
          </a:r>
          <a:r>
            <a:rPr kumimoji="1" lang="ja-JP" altLang="ja-JP" sz="1100" b="0" i="0" baseline="0">
              <a:solidFill>
                <a:schemeClr val="dk1"/>
              </a:solidFill>
              <a:effectLst/>
              <a:latin typeface="+mn-lt"/>
              <a:ea typeface="+mn-ea"/>
              <a:cs typeface="+mn-cs"/>
            </a:rPr>
            <a:t>倍と高い数値を示しているものの、年々</a:t>
          </a:r>
          <a:r>
            <a:rPr kumimoji="1" lang="ja-JP" altLang="en-US" sz="1100" b="0" i="0" baseline="0">
              <a:solidFill>
                <a:schemeClr val="dk1"/>
              </a:solidFill>
              <a:effectLst/>
              <a:latin typeface="+mn-lt"/>
              <a:ea typeface="+mn-ea"/>
              <a:cs typeface="+mn-cs"/>
            </a:rPr>
            <a:t>若干の</a:t>
          </a:r>
          <a:r>
            <a:rPr kumimoji="1" lang="ja-JP" altLang="ja-JP" sz="1100" b="0" i="0" baseline="0">
              <a:solidFill>
                <a:schemeClr val="dk1"/>
              </a:solidFill>
              <a:effectLst/>
              <a:latin typeface="+mn-lt"/>
              <a:ea typeface="+mn-ea"/>
              <a:cs typeface="+mn-cs"/>
            </a:rPr>
            <a:t>減少傾向にある。町域が広く集落が点在しているため、支所・出張所を配置せざるを得ず、また小学校、保育園、幼稚園、公民館等の施設も多い</a:t>
          </a:r>
          <a:r>
            <a:rPr kumimoji="1" lang="ja-JP" altLang="en-US" sz="1100" b="0" i="0" baseline="0">
              <a:solidFill>
                <a:schemeClr val="dk1"/>
              </a:solidFill>
              <a:effectLst/>
              <a:latin typeface="+mn-lt"/>
              <a:ea typeface="+mn-ea"/>
              <a:cs typeface="+mn-cs"/>
            </a:rPr>
            <a:t>ことが</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が大きな</a:t>
          </a:r>
          <a:r>
            <a:rPr kumimoji="1" lang="ja-JP" altLang="ja-JP" sz="1100" b="0" i="0" baseline="0">
              <a:solidFill>
                <a:schemeClr val="dk1"/>
              </a:solidFill>
              <a:effectLst/>
              <a:latin typeface="+mn-lt"/>
              <a:ea typeface="+mn-ea"/>
              <a:cs typeface="+mn-cs"/>
            </a:rPr>
            <a:t>割合</a:t>
          </a:r>
          <a:r>
            <a:rPr kumimoji="1" lang="ja-JP" altLang="en-US" sz="1100" b="0" i="0" baseline="0">
              <a:solidFill>
                <a:schemeClr val="dk1"/>
              </a:solidFill>
              <a:effectLst/>
              <a:latin typeface="+mn-lt"/>
              <a:ea typeface="+mn-ea"/>
              <a:cs typeface="+mn-cs"/>
            </a:rPr>
            <a:t>を占める要因となっている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年度は技能労務職員の採用が多かったが、</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とも</a:t>
          </a:r>
          <a:r>
            <a:rPr kumimoji="1" lang="ja-JP" altLang="ja-JP" sz="1100" b="0" i="0" baseline="0">
              <a:solidFill>
                <a:schemeClr val="dk1"/>
              </a:solidFill>
              <a:effectLst/>
              <a:latin typeface="+mn-lt"/>
              <a:ea typeface="+mn-ea"/>
              <a:cs typeface="+mn-cs"/>
            </a:rPr>
            <a:t>退職者数以上に職員</a:t>
          </a:r>
          <a:r>
            <a:rPr kumimoji="1" lang="ja-JP" altLang="en-US" sz="1100" b="0" i="0" baseline="0">
              <a:solidFill>
                <a:schemeClr val="dk1"/>
              </a:solidFill>
              <a:effectLst/>
              <a:latin typeface="+mn-lt"/>
              <a:ea typeface="+mn-ea"/>
              <a:cs typeface="+mn-cs"/>
            </a:rPr>
            <a:t>採用を</a:t>
          </a:r>
          <a:r>
            <a:rPr kumimoji="1" lang="ja-JP" altLang="ja-JP" sz="1100" b="0" i="0" baseline="0">
              <a:solidFill>
                <a:schemeClr val="dk1"/>
              </a:solidFill>
              <a:effectLst/>
              <a:latin typeface="+mn-lt"/>
              <a:ea typeface="+mn-ea"/>
              <a:cs typeface="+mn-cs"/>
            </a:rPr>
            <a:t>行わない方針で人件費</a:t>
          </a:r>
          <a:r>
            <a:rPr kumimoji="1" lang="ja-JP" altLang="en-US" sz="1100" b="0" i="0" baseline="0">
              <a:solidFill>
                <a:schemeClr val="dk1"/>
              </a:solidFill>
              <a:effectLst/>
              <a:latin typeface="+mn-lt"/>
              <a:ea typeface="+mn-ea"/>
              <a:cs typeface="+mn-cs"/>
            </a:rPr>
            <a:t>の抑制</a:t>
          </a:r>
          <a:r>
            <a:rPr kumimoji="1" lang="ja-JP" altLang="ja-JP" sz="1100" b="0" i="0" baseline="0">
              <a:solidFill>
                <a:schemeClr val="dk1"/>
              </a:solidFill>
              <a:effectLst/>
              <a:latin typeface="+mn-lt"/>
              <a:ea typeface="+mn-ea"/>
              <a:cs typeface="+mn-cs"/>
            </a:rPr>
            <a:t>に取り組む。</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・補助費等についても、年々増加傾向を示して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類似団体平均値より</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高く</a:t>
          </a:r>
          <a:r>
            <a:rPr kumimoji="1" lang="ja-JP" altLang="en-US" sz="1100" b="0" i="0" baseline="0">
              <a:solidFill>
                <a:schemeClr val="dk1"/>
              </a:solidFill>
              <a:effectLst/>
              <a:latin typeface="+mn-lt"/>
              <a:ea typeface="+mn-ea"/>
              <a:cs typeface="+mn-cs"/>
            </a:rPr>
            <a:t>なってきている。</a:t>
          </a:r>
          <a:r>
            <a:rPr kumimoji="1" lang="ja-JP" altLang="ja-JP" sz="1100" b="0" i="0" baseline="0">
              <a:solidFill>
                <a:schemeClr val="dk1"/>
              </a:solidFill>
              <a:effectLst/>
              <a:latin typeface="+mn-lt"/>
              <a:ea typeface="+mn-ea"/>
              <a:cs typeface="+mn-cs"/>
            </a:rPr>
            <a:t>これは、農地維持関係の補助金、関係団体への補助金、交通体系維持のための補助金等の</a:t>
          </a:r>
          <a:r>
            <a:rPr kumimoji="1" lang="ja-JP" altLang="en-US" sz="1100" b="0" i="0" baseline="0">
              <a:solidFill>
                <a:schemeClr val="dk1"/>
              </a:solidFill>
              <a:effectLst/>
              <a:latin typeface="+mn-lt"/>
              <a:ea typeface="+mn-ea"/>
              <a:cs typeface="+mn-cs"/>
            </a:rPr>
            <a:t>増によるものである。また、</a:t>
          </a:r>
          <a:r>
            <a:rPr kumimoji="1" lang="ja-JP" altLang="ja-JP" sz="1100" b="0" i="0" baseline="0">
              <a:solidFill>
                <a:schemeClr val="dk1"/>
              </a:solidFill>
              <a:effectLst/>
              <a:latin typeface="+mn-lt"/>
              <a:ea typeface="+mn-ea"/>
              <a:cs typeface="+mn-cs"/>
            </a:rPr>
            <a:t>ふるさと納税制度を活用した米づくり農家応援事業の増</a:t>
          </a:r>
          <a:r>
            <a:rPr kumimoji="1" lang="ja-JP" altLang="en-US" sz="1100" b="0" i="0" baseline="0">
              <a:solidFill>
                <a:schemeClr val="dk1"/>
              </a:solidFill>
              <a:effectLst/>
              <a:latin typeface="+mn-lt"/>
              <a:ea typeface="+mn-ea"/>
              <a:cs typeface="+mn-cs"/>
            </a:rPr>
            <a:t>も大きな要因となっている</a:t>
          </a:r>
          <a:r>
            <a:rPr kumimoji="1" lang="ja-JP" altLang="ja-JP" sz="1100" b="0" i="0" baseline="0">
              <a:solidFill>
                <a:schemeClr val="dk1"/>
              </a:solidFill>
              <a:effectLst/>
              <a:latin typeface="+mn-lt"/>
              <a:ea typeface="+mn-ea"/>
              <a:cs typeface="+mn-cs"/>
            </a:rPr>
            <a:t>。公共交通の充実、農業の振興、若者の定住、雇用の確保等、喫緊の課題が山積しており</a:t>
          </a:r>
          <a:r>
            <a:rPr kumimoji="1" lang="ja-JP" altLang="en-US" sz="1100" b="0" i="0" baseline="0">
              <a:solidFill>
                <a:schemeClr val="dk1"/>
              </a:solidFill>
              <a:effectLst/>
              <a:latin typeface="+mn-lt"/>
              <a:ea typeface="+mn-ea"/>
              <a:cs typeface="+mn-cs"/>
            </a:rPr>
            <a:t>、これらの</a:t>
          </a:r>
          <a:r>
            <a:rPr kumimoji="1" lang="ja-JP" altLang="ja-JP" sz="1100" b="0" i="0" baseline="0">
              <a:solidFill>
                <a:schemeClr val="dk1"/>
              </a:solidFill>
              <a:effectLst/>
              <a:latin typeface="+mn-lt"/>
              <a:ea typeface="+mn-ea"/>
              <a:cs typeface="+mn-cs"/>
            </a:rPr>
            <a:t>補助費等の削減は難しいところであるが、必要性、緊急性を見極め、</a:t>
          </a:r>
          <a:r>
            <a:rPr kumimoji="1" lang="ja-JP" altLang="en-US" sz="1100" b="0" i="0" baseline="0">
              <a:solidFill>
                <a:schemeClr val="dk1"/>
              </a:solidFill>
              <a:effectLst/>
              <a:latin typeface="+mn-lt"/>
              <a:ea typeface="+mn-ea"/>
              <a:cs typeface="+mn-cs"/>
            </a:rPr>
            <a:t>抑制と</a:t>
          </a:r>
          <a:r>
            <a:rPr kumimoji="1" lang="ja-JP" altLang="ja-JP" sz="1100" b="0" i="0" baseline="0">
              <a:solidFill>
                <a:schemeClr val="dk1"/>
              </a:solidFill>
              <a:effectLst/>
              <a:latin typeface="+mn-lt"/>
              <a:ea typeface="+mn-ea"/>
              <a:cs typeface="+mn-cs"/>
            </a:rPr>
            <a:t>減少に努め</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12,133
11,897
268.78
9,797,919
9,377,361
371,099
5,756,715
9,990,488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116459</xdr:rowOff>
    </xdr:from>
    <xdr:to>
      <xdr:col>6</xdr:col>
      <xdr:colOff>511175</xdr:colOff>
      <xdr:row>34</xdr:row>
      <xdr:rowOff>32639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431409"/>
          <a:ext cx="8382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116459</xdr:rowOff>
    </xdr:from>
    <xdr:to>
      <xdr:col>5</xdr:col>
      <xdr:colOff>358775</xdr:colOff>
      <xdr:row>32</xdr:row>
      <xdr:rowOff>107696</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431409"/>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107696</xdr:rowOff>
    </xdr:from>
    <xdr:to>
      <xdr:col>4</xdr:col>
      <xdr:colOff>155575</xdr:colOff>
      <xdr:row>33</xdr:row>
      <xdr:rowOff>9398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594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9398</xdr:rowOff>
    </xdr:from>
    <xdr:to>
      <xdr:col>2</xdr:col>
      <xdr:colOff>638175</xdr:colOff>
      <xdr:row>33</xdr:row>
      <xdr:rowOff>92837</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66724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159529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153289</xdr:rowOff>
    </xdr:from>
    <xdr:to>
      <xdr:col>6</xdr:col>
      <xdr:colOff>561975</xdr:colOff>
      <xdr:row>34</xdr:row>
      <xdr:rowOff>83439</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4716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65659</xdr:rowOff>
    </xdr:from>
    <xdr:to>
      <xdr:col>5</xdr:col>
      <xdr:colOff>409575</xdr:colOff>
      <xdr:row>31</xdr:row>
      <xdr:rowOff>167259</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5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12336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51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56896</xdr:rowOff>
    </xdr:from>
    <xdr:to>
      <xdr:col>4</xdr:col>
      <xdr:colOff>206375</xdr:colOff>
      <xdr:row>32</xdr:row>
      <xdr:rowOff>158496</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3573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130048</xdr:rowOff>
    </xdr:from>
    <xdr:to>
      <xdr:col>3</xdr:col>
      <xdr:colOff>3175</xdr:colOff>
      <xdr:row>33</xdr:row>
      <xdr:rowOff>60198</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76725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53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42037</xdr:rowOff>
    </xdr:from>
    <xdr:to>
      <xdr:col>1</xdr:col>
      <xdr:colOff>485775</xdr:colOff>
      <xdr:row>33</xdr:row>
      <xdr:rowOff>143637</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5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134764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57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66101</xdr:rowOff>
    </xdr:from>
    <xdr:to>
      <xdr:col>6</xdr:col>
      <xdr:colOff>511175</xdr:colOff>
      <xdr:row>57</xdr:row>
      <xdr:rowOff>117428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838751"/>
          <a:ext cx="838200" cy="5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a:extLst>
            <a:ext uri="{FF2B5EF4-FFF2-40B4-BE49-F238E27FC236}">
              <a16:creationId xmlns="" xmlns:a16="http://schemas.microsoft.com/office/drawing/2014/main" id="{00000000-0008-0000-0700-000078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117428</xdr:rowOff>
    </xdr:from>
    <xdr:to>
      <xdr:col>5</xdr:col>
      <xdr:colOff>358775</xdr:colOff>
      <xdr:row>57</xdr:row>
      <xdr:rowOff>165324</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890078"/>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165324</xdr:rowOff>
    </xdr:from>
    <xdr:to>
      <xdr:col>4</xdr:col>
      <xdr:colOff>155575</xdr:colOff>
      <xdr:row>58</xdr:row>
      <xdr:rowOff>3382</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937974"/>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3382</xdr:rowOff>
    </xdr:from>
    <xdr:to>
      <xdr:col>2</xdr:col>
      <xdr:colOff>638175</xdr:colOff>
      <xdr:row>58</xdr:row>
      <xdr:rowOff>56320</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47482"/>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15301</xdr:rowOff>
    </xdr:from>
    <xdr:to>
      <xdr:col>6</xdr:col>
      <xdr:colOff>561975</xdr:colOff>
      <xdr:row>57</xdr:row>
      <xdr:rowOff>116901</xdr:rowOff>
    </xdr:to>
    <xdr:sp macro="" textlink="">
      <xdr:nvSpPr>
        <xdr:cNvPr id="137" name="円/楕円 136">
          <a:extLst>
            <a:ext uri="{FF2B5EF4-FFF2-40B4-BE49-F238E27FC236}">
              <a16:creationId xmlns="" xmlns:a16="http://schemas.microsoft.com/office/drawing/2014/main" id="{00000000-0008-0000-0700-000089000000}"/>
            </a:ext>
          </a:extLst>
        </xdr:cNvPr>
        <xdr:cNvSpPr/>
      </xdr:nvSpPr>
      <xdr:spPr>
        <a:xfrm>
          <a:off x="4584700" y="97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38178</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6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66628</xdr:rowOff>
    </xdr:from>
    <xdr:to>
      <xdr:col>5</xdr:col>
      <xdr:colOff>409575</xdr:colOff>
      <xdr:row>57</xdr:row>
      <xdr:rowOff>168228</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3746500" y="98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13305</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4" y="96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114524</xdr:rowOff>
    </xdr:from>
    <xdr:to>
      <xdr:col>4</xdr:col>
      <xdr:colOff>206375</xdr:colOff>
      <xdr:row>58</xdr:row>
      <xdr:rowOff>44674</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2857500" y="98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61201</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4" y="966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124032</xdr:rowOff>
    </xdr:from>
    <xdr:to>
      <xdr:col>3</xdr:col>
      <xdr:colOff>3175</xdr:colOff>
      <xdr:row>58</xdr:row>
      <xdr:rowOff>54182</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1968500" y="98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45309</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4" y="998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5520</xdr:rowOff>
    </xdr:from>
    <xdr:to>
      <xdr:col>1</xdr:col>
      <xdr:colOff>485775</xdr:colOff>
      <xdr:row>58</xdr:row>
      <xdr:rowOff>107120</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079500" y="9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98247</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75079</xdr:rowOff>
    </xdr:from>
    <xdr:to>
      <xdr:col>6</xdr:col>
      <xdr:colOff>511175</xdr:colOff>
      <xdr:row>77</xdr:row>
      <xdr:rowOff>167415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276729"/>
          <a:ext cx="8382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a:extLst>
            <a:ext uri="{FF2B5EF4-FFF2-40B4-BE49-F238E27FC236}">
              <a16:creationId xmlns="" xmlns:a16="http://schemas.microsoft.com/office/drawing/2014/main" id="{00000000-0008-0000-0700-0000B2000000}"/>
            </a:ext>
          </a:extLst>
        </xdr:cNvPr>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167415</xdr:rowOff>
    </xdr:from>
    <xdr:to>
      <xdr:col>5</xdr:col>
      <xdr:colOff>358775</xdr:colOff>
      <xdr:row>78</xdr:row>
      <xdr:rowOff>11761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369065"/>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11761</xdr:rowOff>
    </xdr:from>
    <xdr:to>
      <xdr:col>4</xdr:col>
      <xdr:colOff>155575</xdr:colOff>
      <xdr:row>78</xdr:row>
      <xdr:rowOff>49281</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384861"/>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43154</xdr:rowOff>
    </xdr:from>
    <xdr:to>
      <xdr:col>2</xdr:col>
      <xdr:colOff>638175</xdr:colOff>
      <xdr:row>78</xdr:row>
      <xdr:rowOff>49281</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416254"/>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24279</xdr:rowOff>
    </xdr:from>
    <xdr:to>
      <xdr:col>6</xdr:col>
      <xdr:colOff>561975</xdr:colOff>
      <xdr:row>77</xdr:row>
      <xdr:rowOff>125879</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4584700" y="132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47156</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7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116615</xdr:rowOff>
    </xdr:from>
    <xdr:to>
      <xdr:col>5</xdr:col>
      <xdr:colOff>409575</xdr:colOff>
      <xdr:row>78</xdr:row>
      <xdr:rowOff>46765</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3746500" y="133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63292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4" y="1309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132411</xdr:rowOff>
    </xdr:from>
    <xdr:to>
      <xdr:col>4</xdr:col>
      <xdr:colOff>206375</xdr:colOff>
      <xdr:row>78</xdr:row>
      <xdr:rowOff>62561</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2857500" y="133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53688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4" y="134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169931</xdr:rowOff>
    </xdr:from>
    <xdr:to>
      <xdr:col>3</xdr:col>
      <xdr:colOff>3175</xdr:colOff>
      <xdr:row>78</xdr:row>
      <xdr:rowOff>100081</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1968500" y="133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91208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4" y="1346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163804</xdr:rowOff>
    </xdr:from>
    <xdr:to>
      <xdr:col>1</xdr:col>
      <xdr:colOff>485775</xdr:colOff>
      <xdr:row>78</xdr:row>
      <xdr:rowOff>93954</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079500" y="13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110481</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4" y="131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66385</xdr:rowOff>
    </xdr:from>
    <xdr:to>
      <xdr:col>6</xdr:col>
      <xdr:colOff>511175</xdr:colOff>
      <xdr:row>95</xdr:row>
      <xdr:rowOff>101405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354135"/>
          <a:ext cx="8382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35578</xdr:rowOff>
    </xdr:from>
    <xdr:to>
      <xdr:col>5</xdr:col>
      <xdr:colOff>358775</xdr:colOff>
      <xdr:row>95</xdr:row>
      <xdr:rowOff>66385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323328"/>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35578</xdr:rowOff>
    </xdr:from>
    <xdr:to>
      <xdr:col>4</xdr:col>
      <xdr:colOff>155575</xdr:colOff>
      <xdr:row>95</xdr:row>
      <xdr:rowOff>51677</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323328"/>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91553</xdr:rowOff>
    </xdr:from>
    <xdr:to>
      <xdr:col>2</xdr:col>
      <xdr:colOff>638175</xdr:colOff>
      <xdr:row>95</xdr:row>
      <xdr:rowOff>51677</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207853"/>
          <a:ext cx="889000" cy="1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50605</xdr:rowOff>
    </xdr:from>
    <xdr:to>
      <xdr:col>6</xdr:col>
      <xdr:colOff>561975</xdr:colOff>
      <xdr:row>95</xdr:row>
      <xdr:rowOff>152205</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4584700" y="163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73482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18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15585</xdr:rowOff>
    </xdr:from>
    <xdr:to>
      <xdr:col>5</xdr:col>
      <xdr:colOff>409575</xdr:colOff>
      <xdr:row>95</xdr:row>
      <xdr:rowOff>117185</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3746500" y="163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133712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0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156228</xdr:rowOff>
    </xdr:from>
    <xdr:to>
      <xdr:col>4</xdr:col>
      <xdr:colOff>206375</xdr:colOff>
      <xdr:row>95</xdr:row>
      <xdr:rowOff>86378</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2857500" y="162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102905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0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877</xdr:rowOff>
    </xdr:from>
    <xdr:to>
      <xdr:col>3</xdr:col>
      <xdr:colOff>3175</xdr:colOff>
      <xdr:row>95</xdr:row>
      <xdr:rowOff>102477</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968500" y="162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119004</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0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40753</xdr:rowOff>
    </xdr:from>
    <xdr:to>
      <xdr:col>1</xdr:col>
      <xdr:colOff>485775</xdr:colOff>
      <xdr:row>94</xdr:row>
      <xdr:rowOff>142353</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079500" y="161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158880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59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112595</xdr:rowOff>
    </xdr:from>
    <xdr:to>
      <xdr:col>15</xdr:col>
      <xdr:colOff>180975</xdr:colOff>
      <xdr:row>38</xdr:row>
      <xdr:rowOff>125331</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627695"/>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103777</xdr:rowOff>
    </xdr:from>
    <xdr:to>
      <xdr:col>14</xdr:col>
      <xdr:colOff>28575</xdr:colOff>
      <xdr:row>38</xdr:row>
      <xdr:rowOff>125331</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8750300" y="661887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103777</xdr:rowOff>
    </xdr:from>
    <xdr:to>
      <xdr:col>12</xdr:col>
      <xdr:colOff>511175</xdr:colOff>
      <xdr:row>38</xdr:row>
      <xdr:rowOff>114554</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61887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a:extLst>
            <a:ext uri="{FF2B5EF4-FFF2-40B4-BE49-F238E27FC236}">
              <a16:creationId xmlns="" xmlns:a16="http://schemas.microsoft.com/office/drawing/2014/main" id="{00000000-0008-0000-0700-00002D010000}"/>
            </a:ext>
          </a:extLst>
        </xdr:cNvPr>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114554</xdr:rowOff>
    </xdr:from>
    <xdr:to>
      <xdr:col>11</xdr:col>
      <xdr:colOff>307975</xdr:colOff>
      <xdr:row>38</xdr:row>
      <xdr:rowOff>115534</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6296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61795</xdr:rowOff>
    </xdr:from>
    <xdr:to>
      <xdr:col>15</xdr:col>
      <xdr:colOff>231775</xdr:colOff>
      <xdr:row>38</xdr:row>
      <xdr:rowOff>163395</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104267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40222</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55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74531</xdr:rowOff>
    </xdr:from>
    <xdr:to>
      <xdr:col>14</xdr:col>
      <xdr:colOff>79375</xdr:colOff>
      <xdr:row>39</xdr:row>
      <xdr:rowOff>4681</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9588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167258</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682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52977</xdr:rowOff>
    </xdr:from>
    <xdr:to>
      <xdr:col>12</xdr:col>
      <xdr:colOff>561975</xdr:colOff>
      <xdr:row>38</xdr:row>
      <xdr:rowOff>154577</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8699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145704</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63754</xdr:rowOff>
    </xdr:from>
    <xdr:to>
      <xdr:col>11</xdr:col>
      <xdr:colOff>358775</xdr:colOff>
      <xdr:row>38</xdr:row>
      <xdr:rowOff>165354</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156481</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64734</xdr:rowOff>
    </xdr:from>
    <xdr:to>
      <xdr:col>10</xdr:col>
      <xdr:colOff>155575</xdr:colOff>
      <xdr:row>38</xdr:row>
      <xdr:rowOff>166334</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69215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157461</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67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52436</xdr:rowOff>
    </xdr:from>
    <xdr:to>
      <xdr:col>15</xdr:col>
      <xdr:colOff>180975</xdr:colOff>
      <xdr:row>55</xdr:row>
      <xdr:rowOff>77460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482186"/>
          <a:ext cx="8382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77460</xdr:rowOff>
    </xdr:from>
    <xdr:to>
      <xdr:col>14</xdr:col>
      <xdr:colOff>28575</xdr:colOff>
      <xdr:row>55</xdr:row>
      <xdr:rowOff>100609</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8750300" y="9507210"/>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78229</xdr:rowOff>
    </xdr:from>
    <xdr:to>
      <xdr:col>12</xdr:col>
      <xdr:colOff>511175</xdr:colOff>
      <xdr:row>55</xdr:row>
      <xdr:rowOff>100609</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7861300" y="950797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a:extLst>
            <a:ext uri="{FF2B5EF4-FFF2-40B4-BE49-F238E27FC236}">
              <a16:creationId xmlns="" xmlns:a16="http://schemas.microsoft.com/office/drawing/2014/main" id="{00000000-0008-0000-0700-000066010000}"/>
            </a:ext>
          </a:extLst>
        </xdr:cNvPr>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78229</xdr:rowOff>
    </xdr:from>
    <xdr:to>
      <xdr:col>11</xdr:col>
      <xdr:colOff>307975</xdr:colOff>
      <xdr:row>55</xdr:row>
      <xdr:rowOff>83373</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50797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a:extLst>
            <a:ext uri="{FF2B5EF4-FFF2-40B4-BE49-F238E27FC236}">
              <a16:creationId xmlns="" xmlns:a16="http://schemas.microsoft.com/office/drawing/2014/main" id="{00000000-0008-0000-0700-000069010000}"/>
            </a:ext>
          </a:extLst>
        </xdr:cNvPr>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1636</xdr:rowOff>
    </xdr:from>
    <xdr:to>
      <xdr:col>15</xdr:col>
      <xdr:colOff>231775</xdr:colOff>
      <xdr:row>55</xdr:row>
      <xdr:rowOff>103236</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10426700" y="9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24513</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2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26660</xdr:rowOff>
    </xdr:from>
    <xdr:to>
      <xdr:col>14</xdr:col>
      <xdr:colOff>79375</xdr:colOff>
      <xdr:row>55</xdr:row>
      <xdr:rowOff>128260</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9588500" y="9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144787</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92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49809</xdr:rowOff>
    </xdr:from>
    <xdr:to>
      <xdr:col>12</xdr:col>
      <xdr:colOff>561975</xdr:colOff>
      <xdr:row>55</xdr:row>
      <xdr:rowOff>151409</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8699500" y="94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167936</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92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27429</xdr:rowOff>
    </xdr:from>
    <xdr:to>
      <xdr:col>11</xdr:col>
      <xdr:colOff>358775</xdr:colOff>
      <xdr:row>55</xdr:row>
      <xdr:rowOff>129029</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7810500" y="94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145556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92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32573</xdr:rowOff>
    </xdr:from>
    <xdr:to>
      <xdr:col>10</xdr:col>
      <xdr:colOff>155575</xdr:colOff>
      <xdr:row>55</xdr:row>
      <xdr:rowOff>134173</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6921500" y="94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150700</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92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60567</xdr:rowOff>
    </xdr:from>
    <xdr:to>
      <xdr:col>15</xdr:col>
      <xdr:colOff>180975</xdr:colOff>
      <xdr:row>78</xdr:row>
      <xdr:rowOff>91148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433667"/>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60567</xdr:rowOff>
    </xdr:from>
    <xdr:to>
      <xdr:col>14</xdr:col>
      <xdr:colOff>28575</xdr:colOff>
      <xdr:row>78</xdr:row>
      <xdr:rowOff>106311</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33667"/>
          <a:ext cx="889000" cy="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106311</xdr:rowOff>
    </xdr:from>
    <xdr:to>
      <xdr:col>12</xdr:col>
      <xdr:colOff>511175</xdr:colOff>
      <xdr:row>78</xdr:row>
      <xdr:rowOff>113170</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479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a:extLst>
            <a:ext uri="{FF2B5EF4-FFF2-40B4-BE49-F238E27FC236}">
              <a16:creationId xmlns="" xmlns:a16="http://schemas.microsoft.com/office/drawing/2014/main" id="{00000000-0008-0000-0700-00009F010000}"/>
            </a:ext>
          </a:extLst>
        </xdr:cNvPr>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167703</xdr:rowOff>
    </xdr:from>
    <xdr:to>
      <xdr:col>11</xdr:col>
      <xdr:colOff>307975</xdr:colOff>
      <xdr:row>78</xdr:row>
      <xdr:rowOff>113170</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3369353"/>
          <a:ext cx="889000" cy="1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a:extLst>
            <a:ext uri="{FF2B5EF4-FFF2-40B4-BE49-F238E27FC236}">
              <a16:creationId xmlns="" xmlns:a16="http://schemas.microsoft.com/office/drawing/2014/main" id="{00000000-0008-0000-0700-0000A2010000}"/>
            </a:ext>
          </a:extLst>
        </xdr:cNvPr>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40348</xdr:rowOff>
    </xdr:from>
    <xdr:to>
      <xdr:col>15</xdr:col>
      <xdr:colOff>231775</xdr:colOff>
      <xdr:row>78</xdr:row>
      <xdr:rowOff>141948</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10426700" y="134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126725</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9767</xdr:rowOff>
    </xdr:from>
    <xdr:to>
      <xdr:col>14</xdr:col>
      <xdr:colOff>79375</xdr:colOff>
      <xdr:row>78</xdr:row>
      <xdr:rowOff>111367</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9588500" y="133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102494</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4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55511</xdr:rowOff>
    </xdr:from>
    <xdr:to>
      <xdr:col>12</xdr:col>
      <xdr:colOff>561975</xdr:colOff>
      <xdr:row>78</xdr:row>
      <xdr:rowOff>157111</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8699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148238</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7"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62370</xdr:rowOff>
    </xdr:from>
    <xdr:to>
      <xdr:col>11</xdr:col>
      <xdr:colOff>358775</xdr:colOff>
      <xdr:row>78</xdr:row>
      <xdr:rowOff>163970</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7810500" y="13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155097</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7" y="135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116903</xdr:rowOff>
    </xdr:from>
    <xdr:to>
      <xdr:col>10</xdr:col>
      <xdr:colOff>155575</xdr:colOff>
      <xdr:row>78</xdr:row>
      <xdr:rowOff>47053</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6921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38180</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05111" y="134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170566</xdr:rowOff>
    </xdr:from>
    <xdr:to>
      <xdr:col>15</xdr:col>
      <xdr:colOff>180975</xdr:colOff>
      <xdr:row>99</xdr:row>
      <xdr:rowOff>3249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972666"/>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3249</xdr:rowOff>
    </xdr:from>
    <xdr:to>
      <xdr:col>14</xdr:col>
      <xdr:colOff>28575</xdr:colOff>
      <xdr:row>99</xdr:row>
      <xdr:rowOff>6097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976799"/>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6097</xdr:rowOff>
    </xdr:from>
    <xdr:to>
      <xdr:col>12</xdr:col>
      <xdr:colOff>511175</xdr:colOff>
      <xdr:row>99</xdr:row>
      <xdr:rowOff>15439</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979647"/>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a:extLst>
            <a:ext uri="{FF2B5EF4-FFF2-40B4-BE49-F238E27FC236}">
              <a16:creationId xmlns="" xmlns:a16="http://schemas.microsoft.com/office/drawing/2014/main" id="{00000000-0008-0000-0700-0000D8010000}"/>
            </a:ext>
          </a:extLst>
        </xdr:cNvPr>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12477</xdr:rowOff>
    </xdr:from>
    <xdr:to>
      <xdr:col>11</xdr:col>
      <xdr:colOff>307975</xdr:colOff>
      <xdr:row>99</xdr:row>
      <xdr:rowOff>15439</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986027"/>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a:extLst>
            <a:ext uri="{FF2B5EF4-FFF2-40B4-BE49-F238E27FC236}">
              <a16:creationId xmlns="" xmlns:a16="http://schemas.microsoft.com/office/drawing/2014/main" id="{00000000-0008-0000-0700-0000DB010000}"/>
            </a:ext>
          </a:extLst>
        </xdr:cNvPr>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119766</xdr:rowOff>
    </xdr:from>
    <xdr:to>
      <xdr:col>15</xdr:col>
      <xdr:colOff>231775</xdr:colOff>
      <xdr:row>99</xdr:row>
      <xdr:rowOff>49916</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10426700" y="169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123899</xdr:rowOff>
    </xdr:from>
    <xdr:to>
      <xdr:col>14</xdr:col>
      <xdr:colOff>79375</xdr:colOff>
      <xdr:row>99</xdr:row>
      <xdr:rowOff>54049</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9588500" y="169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45176</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70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126747</xdr:rowOff>
    </xdr:from>
    <xdr:to>
      <xdr:col>12</xdr:col>
      <xdr:colOff>561975</xdr:colOff>
      <xdr:row>99</xdr:row>
      <xdr:rowOff>56897</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8699500" y="169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48024</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70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136089</xdr:rowOff>
    </xdr:from>
    <xdr:to>
      <xdr:col>11</xdr:col>
      <xdr:colOff>358775</xdr:colOff>
      <xdr:row>99</xdr:row>
      <xdr:rowOff>66239</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7810500" y="169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57366</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70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133127</xdr:rowOff>
    </xdr:from>
    <xdr:to>
      <xdr:col>10</xdr:col>
      <xdr:colOff>155575</xdr:colOff>
      <xdr:row>99</xdr:row>
      <xdr:rowOff>63277</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6921500" y="1693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54404</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70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109009</xdr:rowOff>
    </xdr:from>
    <xdr:to>
      <xdr:col>23</xdr:col>
      <xdr:colOff>517525</xdr:colOff>
      <xdr:row>38</xdr:row>
      <xdr:rowOff>114671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5481300" y="6624109"/>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114671</xdr:rowOff>
    </xdr:from>
    <xdr:to>
      <xdr:col>22</xdr:col>
      <xdr:colOff>365125</xdr:colOff>
      <xdr:row>38</xdr:row>
      <xdr:rowOff>115697</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4592300" y="6629771"/>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a:extLst>
            <a:ext uri="{FF2B5EF4-FFF2-40B4-BE49-F238E27FC236}">
              <a16:creationId xmlns="" xmlns:a16="http://schemas.microsoft.com/office/drawing/2014/main" id="{00000000-0008-0000-0700-000010020000}"/>
            </a:ext>
          </a:extLst>
        </xdr:cNvPr>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115697</xdr:rowOff>
    </xdr:from>
    <xdr:to>
      <xdr:col>21</xdr:col>
      <xdr:colOff>161925</xdr:colOff>
      <xdr:row>38</xdr:row>
      <xdr:rowOff>132202</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3703300" y="6630797"/>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a:extLst>
            <a:ext uri="{FF2B5EF4-FFF2-40B4-BE49-F238E27FC236}">
              <a16:creationId xmlns="" xmlns:a16="http://schemas.microsoft.com/office/drawing/2014/main" id="{00000000-0008-0000-0700-000013020000}"/>
            </a:ext>
          </a:extLst>
        </xdr:cNvPr>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91811</xdr:rowOff>
    </xdr:from>
    <xdr:to>
      <xdr:col>19</xdr:col>
      <xdr:colOff>644525</xdr:colOff>
      <xdr:row>38</xdr:row>
      <xdr:rowOff>132202</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2814300" y="6606911"/>
          <a:ext cx="889000" cy="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a:extLst>
            <a:ext uri="{FF2B5EF4-FFF2-40B4-BE49-F238E27FC236}">
              <a16:creationId xmlns="" xmlns:a16="http://schemas.microsoft.com/office/drawing/2014/main" id="{00000000-0008-0000-0700-000018020000}"/>
            </a:ext>
          </a:extLst>
        </xdr:cNvPr>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58209</xdr:rowOff>
    </xdr:from>
    <xdr:to>
      <xdr:col>23</xdr:col>
      <xdr:colOff>568325</xdr:colOff>
      <xdr:row>38</xdr:row>
      <xdr:rowOff>159809</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6268700" y="65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144586</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6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63871</xdr:rowOff>
    </xdr:from>
    <xdr:to>
      <xdr:col>22</xdr:col>
      <xdr:colOff>415925</xdr:colOff>
      <xdr:row>38</xdr:row>
      <xdr:rowOff>165471</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5430500" y="65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156598</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66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64897</xdr:rowOff>
    </xdr:from>
    <xdr:to>
      <xdr:col>21</xdr:col>
      <xdr:colOff>212725</xdr:colOff>
      <xdr:row>38</xdr:row>
      <xdr:rowOff>166497</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4541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157624</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66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81402</xdr:rowOff>
    </xdr:from>
    <xdr:to>
      <xdr:col>20</xdr:col>
      <xdr:colOff>9525</xdr:colOff>
      <xdr:row>39</xdr:row>
      <xdr:rowOff>11552</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3652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2679</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66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41011</xdr:rowOff>
    </xdr:from>
    <xdr:to>
      <xdr:col>18</xdr:col>
      <xdr:colOff>492125</xdr:colOff>
      <xdr:row>38</xdr:row>
      <xdr:rowOff>142611</xdr:rowOff>
    </xdr:to>
    <xdr:sp macro="" textlink="">
      <xdr:nvSpPr>
        <xdr:cNvPr id="551" name="円/楕円 550">
          <a:extLst>
            <a:ext uri="{FF2B5EF4-FFF2-40B4-BE49-F238E27FC236}">
              <a16:creationId xmlns="" xmlns:a16="http://schemas.microsoft.com/office/drawing/2014/main" id="{00000000-0008-0000-0700-000027020000}"/>
            </a:ext>
          </a:extLst>
        </xdr:cNvPr>
        <xdr:cNvSpPr/>
      </xdr:nvSpPr>
      <xdr:spPr>
        <a:xfrm>
          <a:off x="12763500" y="65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133738</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664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a:extLst>
            <a:ext uri="{FF2B5EF4-FFF2-40B4-BE49-F238E27FC236}">
              <a16:creationId xmlns=""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159488</xdr:rowOff>
    </xdr:from>
    <xdr:to>
      <xdr:col>23</xdr:col>
      <xdr:colOff>516889</xdr:colOff>
      <xdr:row>59</xdr:row>
      <xdr:rowOff>12012</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6317595" y="9074888"/>
          <a:ext cx="1269" cy="105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15839</xdr:rowOff>
    </xdr:from>
    <xdr:ext cx="534377" cy="259045"/>
    <xdr:sp macro="" textlink="">
      <xdr:nvSpPr>
        <xdr:cNvPr id="582" name="教育費最小値テキスト">
          <a:extLst>
            <a:ext uri="{FF2B5EF4-FFF2-40B4-BE49-F238E27FC236}">
              <a16:creationId xmlns="" xmlns:a16="http://schemas.microsoft.com/office/drawing/2014/main" id="{00000000-0008-0000-0700-000046020000}"/>
            </a:ext>
          </a:extLst>
        </xdr:cNvPr>
        <xdr:cNvSpPr txBox="1"/>
      </xdr:nvSpPr>
      <xdr:spPr>
        <a:xfrm>
          <a:off x="16370300" y="101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59</xdr:row>
      <xdr:rowOff>12012</xdr:rowOff>
    </xdr:from>
    <xdr:to>
      <xdr:col>23</xdr:col>
      <xdr:colOff>606425</xdr:colOff>
      <xdr:row>59</xdr:row>
      <xdr:rowOff>12012</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10127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106165</xdr:rowOff>
    </xdr:from>
    <xdr:ext cx="599010" cy="259045"/>
    <xdr:sp macro="" textlink="">
      <xdr:nvSpPr>
        <xdr:cNvPr id="584" name="教育費最大値テキスト">
          <a:extLst>
            <a:ext uri="{FF2B5EF4-FFF2-40B4-BE49-F238E27FC236}">
              <a16:creationId xmlns="" xmlns:a16="http://schemas.microsoft.com/office/drawing/2014/main" id="{00000000-0008-0000-0700-000048020000}"/>
            </a:ext>
          </a:extLst>
        </xdr:cNvPr>
        <xdr:cNvSpPr txBox="1"/>
      </xdr:nvSpPr>
      <xdr:spPr>
        <a:xfrm>
          <a:off x="16370300" y="88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52</xdr:row>
      <xdr:rowOff>159488</xdr:rowOff>
    </xdr:from>
    <xdr:to>
      <xdr:col>23</xdr:col>
      <xdr:colOff>606425</xdr:colOff>
      <xdr:row>52</xdr:row>
      <xdr:rowOff>159488</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6230600" y="90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148616</xdr:rowOff>
    </xdr:from>
    <xdr:to>
      <xdr:col>23</xdr:col>
      <xdr:colOff>517525</xdr:colOff>
      <xdr:row>56</xdr:row>
      <xdr:rowOff>68091</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5481300" y="9578366"/>
          <a:ext cx="8382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27122</xdr:rowOff>
    </xdr:from>
    <xdr:ext cx="534377" cy="259045"/>
    <xdr:sp macro="" textlink="">
      <xdr:nvSpPr>
        <xdr:cNvPr id="587" name="教育費平均値テキスト">
          <a:extLst>
            <a:ext uri="{FF2B5EF4-FFF2-40B4-BE49-F238E27FC236}">
              <a16:creationId xmlns="" xmlns:a16="http://schemas.microsoft.com/office/drawing/2014/main" id="{00000000-0008-0000-0700-00004B020000}"/>
            </a:ext>
          </a:extLst>
        </xdr:cNvPr>
        <xdr:cNvSpPr txBox="1"/>
      </xdr:nvSpPr>
      <xdr:spPr>
        <a:xfrm>
          <a:off x="16370300" y="962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48695</xdr:rowOff>
    </xdr:from>
    <xdr:to>
      <xdr:col>23</xdr:col>
      <xdr:colOff>568325</xdr:colOff>
      <xdr:row>56</xdr:row>
      <xdr:rowOff>150295</xdr:rowOff>
    </xdr:to>
    <xdr:sp macro="" textlink="">
      <xdr:nvSpPr>
        <xdr:cNvPr id="588" name="フローチャート : 判断 587">
          <a:extLst>
            <a:ext uri="{FF2B5EF4-FFF2-40B4-BE49-F238E27FC236}">
              <a16:creationId xmlns="" xmlns:a16="http://schemas.microsoft.com/office/drawing/2014/main" id="{00000000-0008-0000-0700-00004C020000}"/>
            </a:ext>
          </a:extLst>
        </xdr:cNvPr>
        <xdr:cNvSpPr/>
      </xdr:nvSpPr>
      <xdr:spPr>
        <a:xfrm>
          <a:off x="16268700" y="96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148616</xdr:rowOff>
    </xdr:from>
    <xdr:to>
      <xdr:col>22</xdr:col>
      <xdr:colOff>365125</xdr:colOff>
      <xdr:row>56</xdr:row>
      <xdr:rowOff>76278</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4592300" y="9578366"/>
          <a:ext cx="8890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9761</xdr:rowOff>
    </xdr:from>
    <xdr:to>
      <xdr:col>22</xdr:col>
      <xdr:colOff>415925</xdr:colOff>
      <xdr:row>56</xdr:row>
      <xdr:rowOff>111361</xdr:rowOff>
    </xdr:to>
    <xdr:sp macro="" textlink="">
      <xdr:nvSpPr>
        <xdr:cNvPr id="590" name="フローチャート : 判断 589">
          <a:extLst>
            <a:ext uri="{FF2B5EF4-FFF2-40B4-BE49-F238E27FC236}">
              <a16:creationId xmlns="" xmlns:a16="http://schemas.microsoft.com/office/drawing/2014/main" id="{00000000-0008-0000-0700-00004E020000}"/>
            </a:ext>
          </a:extLst>
        </xdr:cNvPr>
        <xdr:cNvSpPr/>
      </xdr:nvSpPr>
      <xdr:spPr>
        <a:xfrm>
          <a:off x="154305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102488</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7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134813</xdr:rowOff>
    </xdr:from>
    <xdr:to>
      <xdr:col>21</xdr:col>
      <xdr:colOff>161925</xdr:colOff>
      <xdr:row>56</xdr:row>
      <xdr:rowOff>76278</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a:off x="13703300" y="8707313"/>
          <a:ext cx="889000" cy="97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38894</xdr:rowOff>
    </xdr:from>
    <xdr:to>
      <xdr:col>21</xdr:col>
      <xdr:colOff>212725</xdr:colOff>
      <xdr:row>55</xdr:row>
      <xdr:rowOff>140494</xdr:rowOff>
    </xdr:to>
    <xdr:sp macro="" textlink="">
      <xdr:nvSpPr>
        <xdr:cNvPr id="593" name="フローチャート : 判断 592">
          <a:extLst>
            <a:ext uri="{FF2B5EF4-FFF2-40B4-BE49-F238E27FC236}">
              <a16:creationId xmlns="" xmlns:a16="http://schemas.microsoft.com/office/drawing/2014/main" id="{00000000-0008-0000-0700-000051020000}"/>
            </a:ext>
          </a:extLst>
        </xdr:cNvPr>
        <xdr:cNvSpPr/>
      </xdr:nvSpPr>
      <xdr:spPr>
        <a:xfrm>
          <a:off x="14541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157021</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134813</xdr:rowOff>
    </xdr:from>
    <xdr:to>
      <xdr:col>19</xdr:col>
      <xdr:colOff>644525</xdr:colOff>
      <xdr:row>55</xdr:row>
      <xdr:rowOff>49717</xdr:rowOff>
    </xdr:to>
    <xdr:cxnSp macro="">
      <xdr:nvCxnSpPr>
        <xdr:cNvPr id="595" name="直線コネクタ 594">
          <a:extLst>
            <a:ext uri="{FF2B5EF4-FFF2-40B4-BE49-F238E27FC236}">
              <a16:creationId xmlns="" xmlns:a16="http://schemas.microsoft.com/office/drawing/2014/main" id="{00000000-0008-0000-0700-000053020000}"/>
            </a:ext>
          </a:extLst>
        </xdr:cNvPr>
        <xdr:cNvCxnSpPr/>
      </xdr:nvCxnSpPr>
      <xdr:spPr>
        <a:xfrm flipV="1">
          <a:off x="12814300" y="8707313"/>
          <a:ext cx="889000" cy="7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15848</xdr:rowOff>
    </xdr:from>
    <xdr:to>
      <xdr:col>20</xdr:col>
      <xdr:colOff>9525</xdr:colOff>
      <xdr:row>55</xdr:row>
      <xdr:rowOff>117448</xdr:rowOff>
    </xdr:to>
    <xdr:sp macro="" textlink="">
      <xdr:nvSpPr>
        <xdr:cNvPr id="596" name="フローチャート : 判断 595">
          <a:extLst>
            <a:ext uri="{FF2B5EF4-FFF2-40B4-BE49-F238E27FC236}">
              <a16:creationId xmlns="" xmlns:a16="http://schemas.microsoft.com/office/drawing/2014/main" id="{00000000-0008-0000-0700-000054020000}"/>
            </a:ext>
          </a:extLst>
        </xdr:cNvPr>
        <xdr:cNvSpPr/>
      </xdr:nvSpPr>
      <xdr:spPr>
        <a:xfrm>
          <a:off x="13652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108575</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436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164967</xdr:rowOff>
    </xdr:from>
    <xdr:to>
      <xdr:col>18</xdr:col>
      <xdr:colOff>492125</xdr:colOff>
      <xdr:row>55</xdr:row>
      <xdr:rowOff>95117</xdr:rowOff>
    </xdr:to>
    <xdr:sp macro="" textlink="">
      <xdr:nvSpPr>
        <xdr:cNvPr id="598" name="フローチャート : 判断 597">
          <a:extLst>
            <a:ext uri="{FF2B5EF4-FFF2-40B4-BE49-F238E27FC236}">
              <a16:creationId xmlns="" xmlns:a16="http://schemas.microsoft.com/office/drawing/2014/main" id="{00000000-0008-0000-0700-000056020000}"/>
            </a:ext>
          </a:extLst>
        </xdr:cNvPr>
        <xdr:cNvSpPr/>
      </xdr:nvSpPr>
      <xdr:spPr>
        <a:xfrm>
          <a:off x="12763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111644</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547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17291</xdr:rowOff>
    </xdr:from>
    <xdr:to>
      <xdr:col>23</xdr:col>
      <xdr:colOff>568325</xdr:colOff>
      <xdr:row>56</xdr:row>
      <xdr:rowOff>118891</xdr:rowOff>
    </xdr:to>
    <xdr:sp macro="" textlink="">
      <xdr:nvSpPr>
        <xdr:cNvPr id="605" name="円/楕円 604">
          <a:extLst>
            <a:ext uri="{FF2B5EF4-FFF2-40B4-BE49-F238E27FC236}">
              <a16:creationId xmlns="" xmlns:a16="http://schemas.microsoft.com/office/drawing/2014/main" id="{00000000-0008-0000-0700-00005D020000}"/>
            </a:ext>
          </a:extLst>
        </xdr:cNvPr>
        <xdr:cNvSpPr/>
      </xdr:nvSpPr>
      <xdr:spPr>
        <a:xfrm>
          <a:off x="16268700" y="96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40168</xdr:rowOff>
    </xdr:from>
    <xdr:ext cx="534377" cy="259045"/>
    <xdr:sp macro="" textlink="">
      <xdr:nvSpPr>
        <xdr:cNvPr id="606" name="教育費該当値テキスト">
          <a:extLst>
            <a:ext uri="{FF2B5EF4-FFF2-40B4-BE49-F238E27FC236}">
              <a16:creationId xmlns="" xmlns:a16="http://schemas.microsoft.com/office/drawing/2014/main" id="{00000000-0008-0000-0700-00005E020000}"/>
            </a:ext>
          </a:extLst>
        </xdr:cNvPr>
        <xdr:cNvSpPr txBox="1"/>
      </xdr:nvSpPr>
      <xdr:spPr>
        <a:xfrm>
          <a:off x="16370300" y="94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97816</xdr:rowOff>
    </xdr:from>
    <xdr:to>
      <xdr:col>22</xdr:col>
      <xdr:colOff>415925</xdr:colOff>
      <xdr:row>56</xdr:row>
      <xdr:rowOff>27966</xdr:rowOff>
    </xdr:to>
    <xdr:sp macro="" textlink="">
      <xdr:nvSpPr>
        <xdr:cNvPr id="607" name="円/楕円 606">
          <a:extLst>
            <a:ext uri="{FF2B5EF4-FFF2-40B4-BE49-F238E27FC236}">
              <a16:creationId xmlns="" xmlns:a16="http://schemas.microsoft.com/office/drawing/2014/main" id="{00000000-0008-0000-0700-00005F020000}"/>
            </a:ext>
          </a:extLst>
        </xdr:cNvPr>
        <xdr:cNvSpPr/>
      </xdr:nvSpPr>
      <xdr:spPr>
        <a:xfrm>
          <a:off x="15430500" y="95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44493</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5214111" y="93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25478</xdr:rowOff>
    </xdr:from>
    <xdr:to>
      <xdr:col>21</xdr:col>
      <xdr:colOff>212725</xdr:colOff>
      <xdr:row>56</xdr:row>
      <xdr:rowOff>127078</xdr:rowOff>
    </xdr:to>
    <xdr:sp macro="" textlink="">
      <xdr:nvSpPr>
        <xdr:cNvPr id="609" name="円/楕円 608">
          <a:extLst>
            <a:ext uri="{FF2B5EF4-FFF2-40B4-BE49-F238E27FC236}">
              <a16:creationId xmlns="" xmlns:a16="http://schemas.microsoft.com/office/drawing/2014/main" id="{00000000-0008-0000-0700-000061020000}"/>
            </a:ext>
          </a:extLst>
        </xdr:cNvPr>
        <xdr:cNvSpPr/>
      </xdr:nvSpPr>
      <xdr:spPr>
        <a:xfrm>
          <a:off x="14541500" y="96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118205</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4325111" y="97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84013</xdr:rowOff>
    </xdr:from>
    <xdr:to>
      <xdr:col>20</xdr:col>
      <xdr:colOff>9525</xdr:colOff>
      <xdr:row>51</xdr:row>
      <xdr:rowOff>14163</xdr:rowOff>
    </xdr:to>
    <xdr:sp macro="" textlink="">
      <xdr:nvSpPr>
        <xdr:cNvPr id="611" name="円/楕円 610">
          <a:extLst>
            <a:ext uri="{FF2B5EF4-FFF2-40B4-BE49-F238E27FC236}">
              <a16:creationId xmlns="" xmlns:a16="http://schemas.microsoft.com/office/drawing/2014/main" id="{00000000-0008-0000-0700-000063020000}"/>
            </a:ext>
          </a:extLst>
        </xdr:cNvPr>
        <xdr:cNvSpPr/>
      </xdr:nvSpPr>
      <xdr:spPr>
        <a:xfrm>
          <a:off x="13652500" y="86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30690</xdr:rowOff>
    </xdr:from>
    <xdr:ext cx="599010"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3403794" y="843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170367</xdr:rowOff>
    </xdr:from>
    <xdr:to>
      <xdr:col>18</xdr:col>
      <xdr:colOff>492125</xdr:colOff>
      <xdr:row>55</xdr:row>
      <xdr:rowOff>100517</xdr:rowOff>
    </xdr:to>
    <xdr:sp macro="" textlink="">
      <xdr:nvSpPr>
        <xdr:cNvPr id="613" name="円/楕円 612">
          <a:extLst>
            <a:ext uri="{FF2B5EF4-FFF2-40B4-BE49-F238E27FC236}">
              <a16:creationId xmlns="" xmlns:a16="http://schemas.microsoft.com/office/drawing/2014/main" id="{00000000-0008-0000-0700-000065020000}"/>
            </a:ext>
          </a:extLst>
        </xdr:cNvPr>
        <xdr:cNvSpPr/>
      </xdr:nvSpPr>
      <xdr:spPr>
        <a:xfrm>
          <a:off x="12763500" y="94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91644</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547111" y="95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14725</xdr:rowOff>
    </xdr:from>
    <xdr:to>
      <xdr:col>23</xdr:col>
      <xdr:colOff>517525</xdr:colOff>
      <xdr:row>79</xdr:row>
      <xdr:rowOff>31009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5481300" y="13559275"/>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5" name="フローチャート : 判断 644">
          <a:extLst>
            <a:ext uri="{FF2B5EF4-FFF2-40B4-BE49-F238E27FC236}">
              <a16:creationId xmlns="" xmlns:a16="http://schemas.microsoft.com/office/drawing/2014/main" id="{00000000-0008-0000-0700-000085020000}"/>
            </a:ext>
          </a:extLst>
        </xdr:cNvPr>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14184</xdr:rowOff>
    </xdr:from>
    <xdr:to>
      <xdr:col>22</xdr:col>
      <xdr:colOff>365125</xdr:colOff>
      <xdr:row>79</xdr:row>
      <xdr:rowOff>31009</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4592300" y="13558734"/>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68072</xdr:rowOff>
    </xdr:from>
    <xdr:to>
      <xdr:col>21</xdr:col>
      <xdr:colOff>161925</xdr:colOff>
      <xdr:row>79</xdr:row>
      <xdr:rowOff>14184</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a:off x="13703300" y="13441172"/>
          <a:ext cx="889000" cy="1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50" name="フローチャート : 判断 649">
          <a:extLst>
            <a:ext uri="{FF2B5EF4-FFF2-40B4-BE49-F238E27FC236}">
              <a16:creationId xmlns="" xmlns:a16="http://schemas.microsoft.com/office/drawing/2014/main" id="{00000000-0008-0000-0700-00008A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38788</xdr:rowOff>
    </xdr:from>
    <xdr:to>
      <xdr:col>19</xdr:col>
      <xdr:colOff>644525</xdr:colOff>
      <xdr:row>78</xdr:row>
      <xdr:rowOff>68072</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a:off x="12814300" y="13411888"/>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3" name="フローチャート : 判断 652">
          <a:extLst>
            <a:ext uri="{FF2B5EF4-FFF2-40B4-BE49-F238E27FC236}">
              <a16:creationId xmlns="" xmlns:a16="http://schemas.microsoft.com/office/drawing/2014/main" id="{00000000-0008-0000-0700-00008D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5" name="フローチャート : 判断 654">
          <a:extLst>
            <a:ext uri="{FF2B5EF4-FFF2-40B4-BE49-F238E27FC236}">
              <a16:creationId xmlns="" xmlns:a16="http://schemas.microsoft.com/office/drawing/2014/main" id="{00000000-0008-0000-0700-00008F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135375</xdr:rowOff>
    </xdr:from>
    <xdr:to>
      <xdr:col>23</xdr:col>
      <xdr:colOff>568325</xdr:colOff>
      <xdr:row>79</xdr:row>
      <xdr:rowOff>65525</xdr:rowOff>
    </xdr:to>
    <xdr:sp macro="" textlink="">
      <xdr:nvSpPr>
        <xdr:cNvPr id="662" name="円/楕円 661">
          <a:extLst>
            <a:ext uri="{FF2B5EF4-FFF2-40B4-BE49-F238E27FC236}">
              <a16:creationId xmlns="" xmlns:a16="http://schemas.microsoft.com/office/drawing/2014/main" id="{00000000-0008-0000-0700-000096020000}"/>
            </a:ext>
          </a:extLst>
        </xdr:cNvPr>
        <xdr:cNvSpPr/>
      </xdr:nvSpPr>
      <xdr:spPr>
        <a:xfrm>
          <a:off x="16268700" y="135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151659</xdr:rowOff>
    </xdr:from>
    <xdr:to>
      <xdr:col>22</xdr:col>
      <xdr:colOff>415925</xdr:colOff>
      <xdr:row>79</xdr:row>
      <xdr:rowOff>81809</xdr:rowOff>
    </xdr:to>
    <xdr:sp macro="" textlink="">
      <xdr:nvSpPr>
        <xdr:cNvPr id="664" name="円/楕円 663">
          <a:extLst>
            <a:ext uri="{FF2B5EF4-FFF2-40B4-BE49-F238E27FC236}">
              <a16:creationId xmlns="" xmlns:a16="http://schemas.microsoft.com/office/drawing/2014/main" id="{00000000-0008-0000-0700-000098020000}"/>
            </a:ext>
          </a:extLst>
        </xdr:cNvPr>
        <xdr:cNvSpPr/>
      </xdr:nvSpPr>
      <xdr:spPr>
        <a:xfrm>
          <a:off x="15430500" y="135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72936</xdr:rowOff>
    </xdr:from>
    <xdr:ext cx="469744"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246427" y="1361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134834</xdr:rowOff>
    </xdr:from>
    <xdr:to>
      <xdr:col>21</xdr:col>
      <xdr:colOff>212725</xdr:colOff>
      <xdr:row>79</xdr:row>
      <xdr:rowOff>64984</xdr:rowOff>
    </xdr:to>
    <xdr:sp macro="" textlink="">
      <xdr:nvSpPr>
        <xdr:cNvPr id="666" name="円/楕円 665">
          <a:extLst>
            <a:ext uri="{FF2B5EF4-FFF2-40B4-BE49-F238E27FC236}">
              <a16:creationId xmlns="" xmlns:a16="http://schemas.microsoft.com/office/drawing/2014/main" id="{00000000-0008-0000-0700-00009A020000}"/>
            </a:ext>
          </a:extLst>
        </xdr:cNvPr>
        <xdr:cNvSpPr/>
      </xdr:nvSpPr>
      <xdr:spPr>
        <a:xfrm>
          <a:off x="14541500" y="135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56111</xdr:rowOff>
    </xdr:from>
    <xdr:ext cx="469744"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357427" y="136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17272</xdr:rowOff>
    </xdr:from>
    <xdr:to>
      <xdr:col>20</xdr:col>
      <xdr:colOff>9525</xdr:colOff>
      <xdr:row>78</xdr:row>
      <xdr:rowOff>118872</xdr:rowOff>
    </xdr:to>
    <xdr:sp macro="" textlink="">
      <xdr:nvSpPr>
        <xdr:cNvPr id="668" name="円/楕円 667">
          <a:extLst>
            <a:ext uri="{FF2B5EF4-FFF2-40B4-BE49-F238E27FC236}">
              <a16:creationId xmlns="" xmlns:a16="http://schemas.microsoft.com/office/drawing/2014/main" id="{00000000-0008-0000-0700-00009C020000}"/>
            </a:ext>
          </a:extLst>
        </xdr:cNvPr>
        <xdr:cNvSpPr/>
      </xdr:nvSpPr>
      <xdr:spPr>
        <a:xfrm>
          <a:off x="13652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135399</xdr:rowOff>
    </xdr:from>
    <xdr:ext cx="534377"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436111" y="131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159438</xdr:rowOff>
    </xdr:from>
    <xdr:to>
      <xdr:col>18</xdr:col>
      <xdr:colOff>492125</xdr:colOff>
      <xdr:row>78</xdr:row>
      <xdr:rowOff>89588</xdr:rowOff>
    </xdr:to>
    <xdr:sp macro="" textlink="">
      <xdr:nvSpPr>
        <xdr:cNvPr id="670" name="円/楕円 669">
          <a:extLst>
            <a:ext uri="{FF2B5EF4-FFF2-40B4-BE49-F238E27FC236}">
              <a16:creationId xmlns="" xmlns:a16="http://schemas.microsoft.com/office/drawing/2014/main" id="{00000000-0008-0000-0700-00009E020000}"/>
            </a:ext>
          </a:extLst>
        </xdr:cNvPr>
        <xdr:cNvSpPr/>
      </xdr:nvSpPr>
      <xdr:spPr>
        <a:xfrm>
          <a:off x="12763500" y="133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106115</xdr:rowOff>
    </xdr:from>
    <xdr:ext cx="534377"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547111" y="131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155423</xdr:rowOff>
    </xdr:from>
    <xdr:to>
      <xdr:col>23</xdr:col>
      <xdr:colOff>517525</xdr:colOff>
      <xdr:row>96</xdr:row>
      <xdr:rowOff>7688</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5481300" y="16443173"/>
          <a:ext cx="8382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700" name="フローチャート : 判断 699">
          <a:extLst>
            <a:ext uri="{FF2B5EF4-FFF2-40B4-BE49-F238E27FC236}">
              <a16:creationId xmlns="" xmlns:a16="http://schemas.microsoft.com/office/drawing/2014/main" id="{00000000-0008-0000-0700-0000BC020000}"/>
            </a:ext>
          </a:extLst>
        </xdr:cNvPr>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133094</xdr:rowOff>
    </xdr:from>
    <xdr:to>
      <xdr:col>22</xdr:col>
      <xdr:colOff>365125</xdr:colOff>
      <xdr:row>95</xdr:row>
      <xdr:rowOff>155423</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420844"/>
          <a:ext cx="8890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2" name="フローチャート : 判断 701">
          <a:extLst>
            <a:ext uri="{FF2B5EF4-FFF2-40B4-BE49-F238E27FC236}">
              <a16:creationId xmlns="" xmlns:a16="http://schemas.microsoft.com/office/drawing/2014/main" id="{00000000-0008-0000-0700-0000BE020000}"/>
            </a:ext>
          </a:extLst>
        </xdr:cNvPr>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133094</xdr:rowOff>
    </xdr:from>
    <xdr:to>
      <xdr:col>21</xdr:col>
      <xdr:colOff>161925</xdr:colOff>
      <xdr:row>95</xdr:row>
      <xdr:rowOff>137606</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flipV="1">
          <a:off x="13703300" y="16420844"/>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5" name="フローチャート : 判断 704">
          <a:extLst>
            <a:ext uri="{FF2B5EF4-FFF2-40B4-BE49-F238E27FC236}">
              <a16:creationId xmlns="" xmlns:a16="http://schemas.microsoft.com/office/drawing/2014/main" id="{00000000-0008-0000-0700-0000C1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120900</xdr:rowOff>
    </xdr:from>
    <xdr:to>
      <xdr:col>19</xdr:col>
      <xdr:colOff>644525</xdr:colOff>
      <xdr:row>95</xdr:row>
      <xdr:rowOff>137606</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408650"/>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8" name="フローチャート : 判断 707">
          <a:extLst>
            <a:ext uri="{FF2B5EF4-FFF2-40B4-BE49-F238E27FC236}">
              <a16:creationId xmlns="" xmlns:a16="http://schemas.microsoft.com/office/drawing/2014/main" id="{00000000-0008-0000-0700-0000C4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10" name="フローチャート : 判断 709">
          <a:extLst>
            <a:ext uri="{FF2B5EF4-FFF2-40B4-BE49-F238E27FC236}">
              <a16:creationId xmlns="" xmlns:a16="http://schemas.microsoft.com/office/drawing/2014/main" id="{00000000-0008-0000-0700-0000C6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128338</xdr:rowOff>
    </xdr:from>
    <xdr:to>
      <xdr:col>23</xdr:col>
      <xdr:colOff>568325</xdr:colOff>
      <xdr:row>96</xdr:row>
      <xdr:rowOff>58488</xdr:rowOff>
    </xdr:to>
    <xdr:sp macro="" textlink="">
      <xdr:nvSpPr>
        <xdr:cNvPr id="717" name="円/楕円 716">
          <a:extLst>
            <a:ext uri="{FF2B5EF4-FFF2-40B4-BE49-F238E27FC236}">
              <a16:creationId xmlns="" xmlns:a16="http://schemas.microsoft.com/office/drawing/2014/main" id="{00000000-0008-0000-0700-0000CD020000}"/>
            </a:ext>
          </a:extLst>
        </xdr:cNvPr>
        <xdr:cNvSpPr/>
      </xdr:nvSpPr>
      <xdr:spPr>
        <a:xfrm>
          <a:off x="16268700" y="164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151215</xdr:rowOff>
    </xdr:from>
    <xdr:ext cx="599010"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26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104623</xdr:rowOff>
    </xdr:from>
    <xdr:to>
      <xdr:col>22</xdr:col>
      <xdr:colOff>415925</xdr:colOff>
      <xdr:row>96</xdr:row>
      <xdr:rowOff>34773</xdr:rowOff>
    </xdr:to>
    <xdr:sp macro="" textlink="">
      <xdr:nvSpPr>
        <xdr:cNvPr id="719" name="円/楕円 718">
          <a:extLst>
            <a:ext uri="{FF2B5EF4-FFF2-40B4-BE49-F238E27FC236}">
              <a16:creationId xmlns="" xmlns:a16="http://schemas.microsoft.com/office/drawing/2014/main" id="{00000000-0008-0000-0700-0000CF020000}"/>
            </a:ext>
          </a:extLst>
        </xdr:cNvPr>
        <xdr:cNvSpPr/>
      </xdr:nvSpPr>
      <xdr:spPr>
        <a:xfrm>
          <a:off x="154305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51300</xdr:rowOff>
    </xdr:from>
    <xdr:ext cx="59901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181794" y="1616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82294</xdr:rowOff>
    </xdr:from>
    <xdr:to>
      <xdr:col>21</xdr:col>
      <xdr:colOff>212725</xdr:colOff>
      <xdr:row>96</xdr:row>
      <xdr:rowOff>12444</xdr:rowOff>
    </xdr:to>
    <xdr:sp macro="" textlink="">
      <xdr:nvSpPr>
        <xdr:cNvPr id="721" name="円/楕円 720">
          <a:extLst>
            <a:ext uri="{FF2B5EF4-FFF2-40B4-BE49-F238E27FC236}">
              <a16:creationId xmlns="" xmlns:a16="http://schemas.microsoft.com/office/drawing/2014/main" id="{00000000-0008-0000-0700-0000D1020000}"/>
            </a:ext>
          </a:extLst>
        </xdr:cNvPr>
        <xdr:cNvSpPr/>
      </xdr:nvSpPr>
      <xdr:spPr>
        <a:xfrm>
          <a:off x="14541500" y="16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28971</xdr:rowOff>
    </xdr:from>
    <xdr:ext cx="59901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292794" y="1614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86806</xdr:rowOff>
    </xdr:from>
    <xdr:to>
      <xdr:col>20</xdr:col>
      <xdr:colOff>9525</xdr:colOff>
      <xdr:row>96</xdr:row>
      <xdr:rowOff>16956</xdr:rowOff>
    </xdr:to>
    <xdr:sp macro="" textlink="">
      <xdr:nvSpPr>
        <xdr:cNvPr id="723" name="円/楕円 722">
          <a:extLst>
            <a:ext uri="{FF2B5EF4-FFF2-40B4-BE49-F238E27FC236}">
              <a16:creationId xmlns="" xmlns:a16="http://schemas.microsoft.com/office/drawing/2014/main" id="{00000000-0008-0000-0700-0000D3020000}"/>
            </a:ext>
          </a:extLst>
        </xdr:cNvPr>
        <xdr:cNvSpPr/>
      </xdr:nvSpPr>
      <xdr:spPr>
        <a:xfrm>
          <a:off x="13652500" y="163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33483</xdr:rowOff>
    </xdr:from>
    <xdr:ext cx="59901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03794" y="161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70100</xdr:rowOff>
    </xdr:from>
    <xdr:to>
      <xdr:col>18</xdr:col>
      <xdr:colOff>492125</xdr:colOff>
      <xdr:row>96</xdr:row>
      <xdr:rowOff>250</xdr:rowOff>
    </xdr:to>
    <xdr:sp macro="" textlink="">
      <xdr:nvSpPr>
        <xdr:cNvPr id="725" name="円/楕円 724">
          <a:extLst>
            <a:ext uri="{FF2B5EF4-FFF2-40B4-BE49-F238E27FC236}">
              <a16:creationId xmlns="" xmlns:a16="http://schemas.microsoft.com/office/drawing/2014/main" id="{00000000-0008-0000-0700-0000D5020000}"/>
            </a:ext>
          </a:extLst>
        </xdr:cNvPr>
        <xdr:cNvSpPr/>
      </xdr:nvSpPr>
      <xdr:spPr>
        <a:xfrm>
          <a:off x="12763500" y="16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16777</xdr:rowOff>
    </xdr:from>
    <xdr:ext cx="599010"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14794" y="1613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9" name="諸支出金最小値テキスト">
          <a:extLst>
            <a:ext uri="{FF2B5EF4-FFF2-40B4-BE49-F238E27FC236}">
              <a16:creationId xmlns="" xmlns:a16="http://schemas.microsoft.com/office/drawing/2014/main" id="{00000000-0008-0000-0700-0000ED020000}"/>
            </a:ext>
          </a:extLst>
        </xdr:cNvPr>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51" name="諸支出金最大値テキスト">
          <a:extLst>
            <a:ext uri="{FF2B5EF4-FFF2-40B4-BE49-F238E27FC236}">
              <a16:creationId xmlns="" xmlns:a16="http://schemas.microsoft.com/office/drawing/2014/main" id="{00000000-0008-0000-0700-0000EF020000}"/>
            </a:ext>
          </a:extLst>
        </xdr:cNvPr>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39345</xdr:rowOff>
    </xdr:from>
    <xdr:to>
      <xdr:col>32</xdr:col>
      <xdr:colOff>187325</xdr:colOff>
      <xdr:row>38</xdr:row>
      <xdr:rowOff>139700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1323300" y="6554445"/>
          <a:ext cx="8382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4" name="諸支出金平均値テキスト">
          <a:extLst>
            <a:ext uri="{FF2B5EF4-FFF2-40B4-BE49-F238E27FC236}">
              <a16:creationId xmlns="" xmlns:a16="http://schemas.microsoft.com/office/drawing/2014/main" id="{00000000-0008-0000-0700-0000F2020000}"/>
            </a:ext>
          </a:extLst>
        </xdr:cNvPr>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5" name="フローチャート : 判断 754">
          <a:extLst>
            <a:ext uri="{FF2B5EF4-FFF2-40B4-BE49-F238E27FC236}">
              <a16:creationId xmlns="" xmlns:a16="http://schemas.microsoft.com/office/drawing/2014/main" id="{00000000-0008-0000-0700-0000F3020000}"/>
            </a:ext>
          </a:extLst>
        </xdr:cNvPr>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14198</xdr:rowOff>
    </xdr:from>
    <xdr:to>
      <xdr:col>31</xdr:col>
      <xdr:colOff>34925</xdr:colOff>
      <xdr:row>38</xdr:row>
      <xdr:rowOff>39345</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0434300" y="6529298"/>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141850</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4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122326</xdr:rowOff>
    </xdr:from>
    <xdr:to>
      <xdr:col>29</xdr:col>
      <xdr:colOff>517525</xdr:colOff>
      <xdr:row>38</xdr:row>
      <xdr:rowOff>14198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9545300" y="6123076"/>
          <a:ext cx="889000" cy="4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60" name="フローチャート : 判断 759">
          <a:extLst>
            <a:ext uri="{FF2B5EF4-FFF2-40B4-BE49-F238E27FC236}">
              <a16:creationId xmlns="" xmlns:a16="http://schemas.microsoft.com/office/drawing/2014/main" id="{00000000-0008-0000-0700-0000F8020000}"/>
            </a:ext>
          </a:extLst>
        </xdr:cNvPr>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147794</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5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122326</xdr:rowOff>
    </xdr:from>
    <xdr:to>
      <xdr:col>28</xdr:col>
      <xdr:colOff>314325</xdr:colOff>
      <xdr:row>38</xdr:row>
      <xdr:rowOff>139700</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flipV="1">
          <a:off x="18656300" y="6123076"/>
          <a:ext cx="889000" cy="5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3" name="フローチャート : 判断 762">
          <a:extLst>
            <a:ext uri="{FF2B5EF4-FFF2-40B4-BE49-F238E27FC236}">
              <a16:creationId xmlns="" xmlns:a16="http://schemas.microsoft.com/office/drawing/2014/main" id="{00000000-0008-0000-0700-0000FB020000}"/>
            </a:ext>
          </a:extLst>
        </xdr:cNvPr>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146194</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6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5" name="フローチャート : 判断 764">
          <a:extLst>
            <a:ext uri="{FF2B5EF4-FFF2-40B4-BE49-F238E27FC236}">
              <a16:creationId xmlns="" xmlns:a16="http://schemas.microsoft.com/office/drawing/2014/main" id="{00000000-0008-0000-0700-0000FD020000}"/>
            </a:ext>
          </a:extLst>
        </xdr:cNvPr>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a:extLst>
            <a:ext uri="{FF2B5EF4-FFF2-40B4-BE49-F238E27FC236}">
              <a16:creationId xmlns=""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3" name="諸支出金該当値テキスト">
          <a:extLst>
            <a:ext uri="{FF2B5EF4-FFF2-40B4-BE49-F238E27FC236}">
              <a16:creationId xmlns="" xmlns:a16="http://schemas.microsoft.com/office/drawing/2014/main" id="{00000000-0008-0000-0700-000005030000}"/>
            </a:ext>
          </a:extLst>
        </xdr:cNvPr>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159995</xdr:rowOff>
    </xdr:from>
    <xdr:to>
      <xdr:col>31</xdr:col>
      <xdr:colOff>85725</xdr:colOff>
      <xdr:row>38</xdr:row>
      <xdr:rowOff>90145</xdr:rowOff>
    </xdr:to>
    <xdr:sp macro="" textlink="">
      <xdr:nvSpPr>
        <xdr:cNvPr id="774" name="円/楕円 773">
          <a:extLst>
            <a:ext uri="{FF2B5EF4-FFF2-40B4-BE49-F238E27FC236}">
              <a16:creationId xmlns="" xmlns:a16="http://schemas.microsoft.com/office/drawing/2014/main" id="{00000000-0008-0000-0700-000006030000}"/>
            </a:ext>
          </a:extLst>
        </xdr:cNvPr>
        <xdr:cNvSpPr/>
      </xdr:nvSpPr>
      <xdr:spPr>
        <a:xfrm>
          <a:off x="21272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106671</xdr:rowOff>
    </xdr:from>
    <xdr:ext cx="378565"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34017" y="627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134849</xdr:rowOff>
    </xdr:from>
    <xdr:to>
      <xdr:col>29</xdr:col>
      <xdr:colOff>568325</xdr:colOff>
      <xdr:row>38</xdr:row>
      <xdr:rowOff>64999</xdr:rowOff>
    </xdr:to>
    <xdr:sp macro="" textlink="">
      <xdr:nvSpPr>
        <xdr:cNvPr id="776" name="円/楕円 775">
          <a:extLst>
            <a:ext uri="{FF2B5EF4-FFF2-40B4-BE49-F238E27FC236}">
              <a16:creationId xmlns="" xmlns:a16="http://schemas.microsoft.com/office/drawing/2014/main" id="{00000000-0008-0000-0700-000008030000}"/>
            </a:ext>
          </a:extLst>
        </xdr:cNvPr>
        <xdr:cNvSpPr/>
      </xdr:nvSpPr>
      <xdr:spPr>
        <a:xfrm>
          <a:off x="20383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81526</xdr:rowOff>
    </xdr:from>
    <xdr:ext cx="378565"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245017" y="625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71526</xdr:rowOff>
    </xdr:from>
    <xdr:to>
      <xdr:col>28</xdr:col>
      <xdr:colOff>365125</xdr:colOff>
      <xdr:row>36</xdr:row>
      <xdr:rowOff>1676</xdr:rowOff>
    </xdr:to>
    <xdr:sp macro="" textlink="">
      <xdr:nvSpPr>
        <xdr:cNvPr id="778" name="円/楕円 777">
          <a:extLst>
            <a:ext uri="{FF2B5EF4-FFF2-40B4-BE49-F238E27FC236}">
              <a16:creationId xmlns="" xmlns:a16="http://schemas.microsoft.com/office/drawing/2014/main" id="{00000000-0008-0000-0700-00000A030000}"/>
            </a:ext>
          </a:extLst>
        </xdr:cNvPr>
        <xdr:cNvSpPr/>
      </xdr:nvSpPr>
      <xdr:spPr>
        <a:xfrm>
          <a:off x="19494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18203</xdr:rowOff>
    </xdr:from>
    <xdr:ext cx="469744"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310427"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a:extLst>
            <a:ext uri="{FF2B5EF4-FFF2-40B4-BE49-F238E27FC236}">
              <a16:creationId xmlns=""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0" name="フローチャート : 判断 809">
          <a:extLst>
            <a:ext uri="{FF2B5EF4-FFF2-40B4-BE49-F238E27FC236}">
              <a16:creationId xmlns=""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2" name="フローチャート : 判断 811">
          <a:extLst>
            <a:ext uri="{FF2B5EF4-FFF2-40B4-BE49-F238E27FC236}">
              <a16:creationId xmlns="" xmlns:a16="http://schemas.microsoft.com/office/drawing/2014/main" id="{00000000-0008-0000-0700-00002C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5" name="フローチャート : 判断 814">
          <a:extLst>
            <a:ext uri="{FF2B5EF4-FFF2-40B4-BE49-F238E27FC236}">
              <a16:creationId xmlns="" xmlns:a16="http://schemas.microsoft.com/office/drawing/2014/main" id="{00000000-0008-0000-0700-00002F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8" name="フローチャート : 判断 817">
          <a:extLst>
            <a:ext uri="{FF2B5EF4-FFF2-40B4-BE49-F238E27FC236}">
              <a16:creationId xmlns="" xmlns:a16="http://schemas.microsoft.com/office/drawing/2014/main" id="{00000000-0008-0000-0700-000032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20" name="フローチャート : 判断 819">
          <a:extLst>
            <a:ext uri="{FF2B5EF4-FFF2-40B4-BE49-F238E27FC236}">
              <a16:creationId xmlns="" xmlns:a16="http://schemas.microsoft.com/office/drawing/2014/main" id="{00000000-0008-0000-0700-000034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7" name="円/楕円 826">
          <a:extLst>
            <a:ext uri="{FF2B5EF4-FFF2-40B4-BE49-F238E27FC236}">
              <a16:creationId xmlns=""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9" name="円/楕円 828">
          <a:extLst>
            <a:ext uri="{FF2B5EF4-FFF2-40B4-BE49-F238E27FC236}">
              <a16:creationId xmlns=""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1" name="円/楕円 830">
          <a:extLst>
            <a:ext uri="{FF2B5EF4-FFF2-40B4-BE49-F238E27FC236}">
              <a16:creationId xmlns=""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3" name="円/楕円 832">
          <a:extLst>
            <a:ext uri="{FF2B5EF4-FFF2-40B4-BE49-F238E27FC236}">
              <a16:creationId xmlns=""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5" name="円/楕円 834">
          <a:extLst>
            <a:ext uri="{FF2B5EF4-FFF2-40B4-BE49-F238E27FC236}">
              <a16:creationId xmlns=""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民生費については、</a:t>
          </a:r>
          <a:r>
            <a:rPr kumimoji="1" lang="ja-JP" altLang="ja-JP" sz="1100">
              <a:solidFill>
                <a:schemeClr val="dk1"/>
              </a:solidFill>
              <a:effectLst/>
              <a:latin typeface="+mn-lt"/>
              <a:ea typeface="+mn-ea"/>
              <a:cs typeface="+mn-cs"/>
            </a:rPr>
            <a:t>類似団体と同様</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年々増加の傾向にある。これは</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後期高齢者医療広域連合への療養給付費負担金、小児等医療費、障害介護給付費等の増</a:t>
          </a:r>
          <a:r>
            <a:rPr kumimoji="1" lang="ja-JP" altLang="en-US" sz="1100">
              <a:solidFill>
                <a:schemeClr val="dk1"/>
              </a:solidFill>
              <a:effectLst/>
              <a:latin typeface="+mn-lt"/>
              <a:ea typeface="+mn-ea"/>
              <a:cs typeface="+mn-cs"/>
            </a:rPr>
            <a:t>、保育所緊急整備事業の実施</a:t>
          </a:r>
          <a:r>
            <a:rPr kumimoji="1" lang="ja-JP" altLang="ja-JP" sz="1100">
              <a:solidFill>
                <a:schemeClr val="dk1"/>
              </a:solidFill>
              <a:effectLst/>
              <a:latin typeface="+mn-lt"/>
              <a:ea typeface="+mn-ea"/>
              <a:cs typeface="+mn-cs"/>
            </a:rPr>
            <a:t>が要因で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今後もこの傾向は続くものと思われる。</a:t>
          </a:r>
          <a:endParaRPr lang="ja-JP" altLang="ja-JP" sz="1400">
            <a:effectLst/>
          </a:endParaRPr>
        </a:p>
        <a:p>
          <a:r>
            <a:rPr kumimoji="1" lang="ja-JP" altLang="ja-JP" sz="1100">
              <a:solidFill>
                <a:schemeClr val="dk1"/>
              </a:solidFill>
              <a:effectLst/>
              <a:latin typeface="+mn-lt"/>
              <a:ea typeface="+mn-ea"/>
              <a:cs typeface="+mn-cs"/>
            </a:rPr>
            <a:t>・農林水産業費については、横這いの状態が続いているが、類似団体に比較すると高い。これは、中山間地域等直接支払交付金制度への取組面積、事業費とも県下トップで町の負担金も大きい。また他にも農業振興に係る各種補助金、さらには有害鳥獣対策等にも力を注いでいるため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農業は本町の基幹産業であり、</a:t>
          </a:r>
          <a:r>
            <a:rPr kumimoji="1" lang="ja-JP" altLang="ja-JP" sz="1100">
              <a:solidFill>
                <a:schemeClr val="dk1"/>
              </a:solidFill>
              <a:effectLst/>
              <a:latin typeface="+mn-lt"/>
              <a:ea typeface="+mn-ea"/>
              <a:cs typeface="+mn-cs"/>
            </a:rPr>
            <a:t>コシヒカリをはじめとした米、大豆、ピオーネ、自然薯、白菜をはじめとした野菜等の栽培が盛んであり、今後も町の重点施策の一つとして取り組んでいかなければならない。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・議会費の減少は、議員の定数が</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人になったことによるもの。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標準財政規模に対する財政調整基金の割合は増加傾向にある。前年度の</a:t>
          </a:r>
          <a:r>
            <a:rPr kumimoji="1" lang="ja-JP" altLang="ja-JP" sz="1100">
              <a:solidFill>
                <a:schemeClr val="dk1"/>
              </a:solidFill>
              <a:effectLst/>
              <a:latin typeface="+mn-lt"/>
              <a:ea typeface="+mn-ea"/>
              <a:cs typeface="+mn-cs"/>
            </a:rPr>
            <a:t>剰余金の多くを財政調整基金に積み立て</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ため割合が上昇</a:t>
          </a:r>
          <a:r>
            <a:rPr kumimoji="1" lang="ja-JP" altLang="en-US" sz="1100">
              <a:solidFill>
                <a:schemeClr val="dk1"/>
              </a:solidFill>
              <a:effectLst/>
              <a:latin typeface="+mn-lt"/>
              <a:ea typeface="+mn-ea"/>
              <a:cs typeface="+mn-cs"/>
            </a:rPr>
            <a:t>している。さらに、標準財政規模が低くなったことも、見た目の増加の要因となっている。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一般会計については、国の臨時交付金</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交付がなくなったが、歳出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削減努力もあり、通常の会計ベースの実質収支額</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。標準的財政規模比も平均的会計年度並みと言える。他の特別会計については、ほぼ同額か、あるいは歳入歳出差引額ゼロの実質収支となって</a:t>
          </a:r>
          <a:r>
            <a:rPr kumimoji="1" lang="ja-JP" altLang="en-US" sz="1100">
              <a:solidFill>
                <a:schemeClr val="dk1"/>
              </a:solidFill>
              <a:effectLst/>
              <a:latin typeface="+mn-lt"/>
              <a:ea typeface="+mn-ea"/>
              <a:cs typeface="+mn-cs"/>
            </a:rPr>
            <a:t>いるが、育英資金特別会計については、歳計剰余金の処理の関係で、見た目ではごくわずかに</a:t>
          </a:r>
          <a:r>
            <a:rPr kumimoji="1" lang="ja-JP" altLang="ja-JP" sz="1100">
              <a:solidFill>
                <a:schemeClr val="dk1"/>
              </a:solidFill>
              <a:effectLst/>
              <a:latin typeface="+mn-lt"/>
              <a:ea typeface="+mn-ea"/>
              <a:cs typeface="+mn-cs"/>
            </a:rPr>
            <a:t>赤字となっている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815_&#21513;&#20633;&#20013;&#2283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56.6</v>
          </cell>
        </row>
        <row r="53">
          <cell r="N53">
            <v>56.7</v>
          </cell>
        </row>
        <row r="55">
          <cell r="G55" t="str">
            <v>類似団体内平均値</v>
          </cell>
          <cell r="N55">
            <v>58.9</v>
          </cell>
        </row>
        <row r="57">
          <cell r="N57">
            <v>55.6</v>
          </cell>
        </row>
        <row r="72">
          <cell r="K72" t="str">
            <v>H24</v>
          </cell>
          <cell r="L72" t="str">
            <v>H25</v>
          </cell>
          <cell r="M72" t="str">
            <v>H26</v>
          </cell>
          <cell r="N72" t="str">
            <v>H27</v>
          </cell>
          <cell r="O72" t="str">
            <v>H28</v>
          </cell>
        </row>
        <row r="73">
          <cell r="G73" t="str">
            <v>当該団体値</v>
          </cell>
          <cell r="K73">
            <v>102.6</v>
          </cell>
          <cell r="L73">
            <v>84.5</v>
          </cell>
          <cell r="M73">
            <v>71.599999999999994</v>
          </cell>
          <cell r="N73">
            <v>56.6</v>
          </cell>
          <cell r="O73">
            <v>48.5</v>
          </cell>
        </row>
        <row r="75">
          <cell r="K75">
            <v>16.600000000000001</v>
          </cell>
          <cell r="L75">
            <v>15.9</v>
          </cell>
          <cell r="M75">
            <v>15.1</v>
          </cell>
          <cell r="N75">
            <v>13.7</v>
          </cell>
          <cell r="O75">
            <v>12.5</v>
          </cell>
        </row>
        <row r="77">
          <cell r="G77" t="str">
            <v>類似団体内平均値</v>
          </cell>
          <cell r="K77">
            <v>64.7</v>
          </cell>
          <cell r="L77">
            <v>55.2</v>
          </cell>
          <cell r="M77">
            <v>54</v>
          </cell>
          <cell r="N77">
            <v>58.9</v>
          </cell>
          <cell r="O77">
            <v>51.4</v>
          </cell>
        </row>
        <row r="79">
          <cell r="K79">
            <v>13.3</v>
          </cell>
          <cell r="L79">
            <v>12.5</v>
          </cell>
          <cell r="M79">
            <v>11.5</v>
          </cell>
          <cell r="N79">
            <v>10.8</v>
          </cell>
          <cell r="O79">
            <v>10.199999999999999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9797919</v>
      </c>
      <c r="BO4" s="381"/>
      <c r="BP4" s="381"/>
      <c r="BQ4" s="381"/>
      <c r="BR4" s="381"/>
      <c r="BS4" s="381"/>
      <c r="BT4" s="381"/>
      <c r="BU4" s="382"/>
      <c r="BV4" s="380">
        <v>9412034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9377361</v>
      </c>
      <c r="BO5" s="418"/>
      <c r="BP5" s="418"/>
      <c r="BQ5" s="418"/>
      <c r="BR5" s="418"/>
      <c r="BS5" s="418"/>
      <c r="BT5" s="418"/>
      <c r="BU5" s="419"/>
      <c r="BV5" s="417">
        <v>8938920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85.8</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420558</v>
      </c>
      <c r="BO6" s="418"/>
      <c r="BP6" s="418"/>
      <c r="BQ6" s="418"/>
      <c r="BR6" s="418"/>
      <c r="BS6" s="418"/>
      <c r="BT6" s="418"/>
      <c r="BU6" s="419"/>
      <c r="BV6" s="417">
        <v>473114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89.4</v>
      </c>
      <c r="CU6" s="455"/>
      <c r="CV6" s="455"/>
      <c r="CW6" s="455"/>
      <c r="CX6" s="455"/>
      <c r="CY6" s="455"/>
      <c r="CZ6" s="455"/>
      <c r="DA6" s="456"/>
      <c r="DB6" s="454">
        <v>89.7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49459</v>
      </c>
      <c r="BO7" s="418"/>
      <c r="BP7" s="418"/>
      <c r="BQ7" s="418"/>
      <c r="BR7" s="418"/>
      <c r="BS7" s="418"/>
      <c r="BT7" s="418"/>
      <c r="BU7" s="419"/>
      <c r="BV7" s="417">
        <v>74264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5756715</v>
      </c>
      <c r="CU7" s="418"/>
      <c r="CV7" s="418"/>
      <c r="CW7" s="418"/>
      <c r="CX7" s="418"/>
      <c r="CY7" s="418"/>
      <c r="CZ7" s="418"/>
      <c r="DA7" s="419"/>
      <c r="DB7" s="417">
        <v>5961383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371099</v>
      </c>
      <c r="BO8" s="418"/>
      <c r="BP8" s="418"/>
      <c r="BQ8" s="418"/>
      <c r="BR8" s="418"/>
      <c r="BS8" s="418"/>
      <c r="BT8" s="418"/>
      <c r="BU8" s="419"/>
      <c r="BV8" s="417">
        <v>398850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11950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-27751</v>
      </c>
      <c r="BO9" s="418"/>
      <c r="BP9" s="418"/>
      <c r="BQ9" s="418"/>
      <c r="BR9" s="418"/>
      <c r="BS9" s="418"/>
      <c r="BT9" s="418"/>
      <c r="BU9" s="419"/>
      <c r="BV9" s="417">
        <v>59486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16.7</v>
      </c>
      <c r="CU9" s="415"/>
      <c r="CV9" s="415"/>
      <c r="CW9" s="415"/>
      <c r="CX9" s="415"/>
      <c r="CY9" s="415"/>
      <c r="CZ9" s="415"/>
      <c r="DA9" s="416"/>
      <c r="DB9" s="414">
        <v>17.899999999999999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13033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261446</v>
      </c>
      <c r="BO10" s="418"/>
      <c r="BP10" s="418"/>
      <c r="BQ10" s="418"/>
      <c r="BR10" s="418"/>
      <c r="BS10" s="418"/>
      <c r="BT10" s="418"/>
      <c r="BU10" s="419"/>
      <c r="BV10" s="417">
        <v>168555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12133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11897</v>
      </c>
      <c r="S13" s="499"/>
      <c r="T13" s="499"/>
      <c r="U13" s="499"/>
      <c r="V13" s="500"/>
      <c r="W13" s="433" t="s">
        <v>124</v>
      </c>
      <c r="X13" s="434"/>
      <c r="Y13" s="434"/>
      <c r="Z13" s="434"/>
      <c r="AA13" s="434"/>
      <c r="AB13" s="424"/>
      <c r="AC13" s="468">
        <v>1476</v>
      </c>
      <c r="AD13" s="469"/>
      <c r="AE13" s="469"/>
      <c r="AF13" s="469"/>
      <c r="AG13" s="508"/>
      <c r="AH13" s="468">
        <v>1402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133695</v>
      </c>
      <c r="BO13" s="418"/>
      <c r="BP13" s="418"/>
      <c r="BQ13" s="418"/>
      <c r="BR13" s="418"/>
      <c r="BS13" s="418"/>
      <c r="BT13" s="418"/>
      <c r="BU13" s="419"/>
      <c r="BV13" s="417">
        <v>228041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12.5</v>
      </c>
      <c r="CU13" s="415"/>
      <c r="CV13" s="415"/>
      <c r="CW13" s="415"/>
      <c r="CX13" s="415"/>
      <c r="CY13" s="415"/>
      <c r="CZ13" s="415"/>
      <c r="DA13" s="416"/>
      <c r="DB13" s="414">
        <v>13.7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12267</v>
      </c>
      <c r="S14" s="499"/>
      <c r="T14" s="499"/>
      <c r="U14" s="499"/>
      <c r="V14" s="500"/>
      <c r="W14" s="407"/>
      <c r="X14" s="408"/>
      <c r="Y14" s="408"/>
      <c r="Z14" s="408"/>
      <c r="AA14" s="408"/>
      <c r="AB14" s="397"/>
      <c r="AC14" s="501">
        <v>24</v>
      </c>
      <c r="AD14" s="502"/>
      <c r="AE14" s="502"/>
      <c r="AF14" s="502"/>
      <c r="AG14" s="503"/>
      <c r="AH14" s="501">
        <v>23.3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48.5</v>
      </c>
      <c r="CU14" s="513"/>
      <c r="CV14" s="513"/>
      <c r="CW14" s="513"/>
      <c r="CX14" s="513"/>
      <c r="CY14" s="513"/>
      <c r="CZ14" s="513"/>
      <c r="DA14" s="514"/>
      <c r="DB14" s="512">
        <v>56.6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12076</v>
      </c>
      <c r="S15" s="499"/>
      <c r="T15" s="499"/>
      <c r="U15" s="499"/>
      <c r="V15" s="500"/>
      <c r="W15" s="433" t="s">
        <v>131</v>
      </c>
      <c r="X15" s="434"/>
      <c r="Y15" s="434"/>
      <c r="Z15" s="434"/>
      <c r="AA15" s="434"/>
      <c r="AB15" s="424"/>
      <c r="AC15" s="468">
        <v>1706</v>
      </c>
      <c r="AD15" s="469"/>
      <c r="AE15" s="469"/>
      <c r="AF15" s="469"/>
      <c r="AG15" s="508"/>
      <c r="AH15" s="468">
        <v>1638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1291812</v>
      </c>
      <c r="BO15" s="381"/>
      <c r="BP15" s="381"/>
      <c r="BQ15" s="381"/>
      <c r="BR15" s="381"/>
      <c r="BS15" s="381"/>
      <c r="BT15" s="381"/>
      <c r="BU15" s="382"/>
      <c r="BV15" s="380">
        <v>1258600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27.7</v>
      </c>
      <c r="AD16" s="502"/>
      <c r="AE16" s="502"/>
      <c r="AF16" s="502"/>
      <c r="AG16" s="503"/>
      <c r="AH16" s="501">
        <v>27.2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4970381</v>
      </c>
      <c r="BO16" s="418"/>
      <c r="BP16" s="418"/>
      <c r="BQ16" s="418"/>
      <c r="BR16" s="418"/>
      <c r="BS16" s="418"/>
      <c r="BT16" s="418"/>
      <c r="BU16" s="419"/>
      <c r="BV16" s="417">
        <v>4984916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2978</v>
      </c>
      <c r="AD17" s="469"/>
      <c r="AE17" s="469"/>
      <c r="AF17" s="469"/>
      <c r="AG17" s="508"/>
      <c r="AH17" s="468">
        <v>2980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1603146</v>
      </c>
      <c r="BO17" s="418"/>
      <c r="BP17" s="418"/>
      <c r="BQ17" s="418"/>
      <c r="BR17" s="418"/>
      <c r="BS17" s="418"/>
      <c r="BT17" s="418"/>
      <c r="BU17" s="419"/>
      <c r="BV17" s="417">
        <v>1558414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268.77999999999997</v>
      </c>
      <c r="M18" s="530"/>
      <c r="N18" s="530"/>
      <c r="O18" s="530"/>
      <c r="P18" s="530"/>
      <c r="Q18" s="530"/>
      <c r="R18" s="531"/>
      <c r="S18" s="531"/>
      <c r="T18" s="531"/>
      <c r="U18" s="531"/>
      <c r="V18" s="532"/>
      <c r="W18" s="435"/>
      <c r="X18" s="436"/>
      <c r="Y18" s="436"/>
      <c r="Z18" s="436"/>
      <c r="AA18" s="436"/>
      <c r="AB18" s="427"/>
      <c r="AC18" s="533">
        <v>48.3</v>
      </c>
      <c r="AD18" s="534"/>
      <c r="AE18" s="534"/>
      <c r="AF18" s="534"/>
      <c r="AG18" s="535"/>
      <c r="AH18" s="533">
        <v>49.5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4983735</v>
      </c>
      <c r="BO18" s="418"/>
      <c r="BP18" s="418"/>
      <c r="BQ18" s="418"/>
      <c r="BR18" s="418"/>
      <c r="BS18" s="418"/>
      <c r="BT18" s="418"/>
      <c r="BU18" s="419"/>
      <c r="BV18" s="417">
        <v>5142874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7056184</v>
      </c>
      <c r="BO19" s="418"/>
      <c r="BP19" s="418"/>
      <c r="BQ19" s="418"/>
      <c r="BR19" s="418"/>
      <c r="BS19" s="418"/>
      <c r="BT19" s="418"/>
      <c r="BU19" s="419"/>
      <c r="BV19" s="417">
        <v>7043799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4374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9990488</v>
      </c>
      <c r="BO23" s="418"/>
      <c r="BP23" s="418"/>
      <c r="BQ23" s="418"/>
      <c r="BR23" s="418"/>
      <c r="BS23" s="418"/>
      <c r="BT23" s="418"/>
      <c r="BU23" s="419"/>
      <c r="BV23" s="417">
        <v>10590144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7150</v>
      </c>
      <c r="R24" s="469"/>
      <c r="S24" s="469"/>
      <c r="T24" s="469"/>
      <c r="U24" s="469"/>
      <c r="V24" s="508"/>
      <c r="W24" s="563"/>
      <c r="X24" s="551"/>
      <c r="Y24" s="552"/>
      <c r="Z24" s="467" t="s">
        <v>155</v>
      </c>
      <c r="AA24" s="447"/>
      <c r="AB24" s="447"/>
      <c r="AC24" s="447"/>
      <c r="AD24" s="447"/>
      <c r="AE24" s="447"/>
      <c r="AF24" s="447"/>
      <c r="AG24" s="448"/>
      <c r="AH24" s="468">
        <v>173</v>
      </c>
      <c r="AI24" s="469"/>
      <c r="AJ24" s="469"/>
      <c r="AK24" s="469"/>
      <c r="AL24" s="508"/>
      <c r="AM24" s="468">
        <v>472117</v>
      </c>
      <c r="AN24" s="469"/>
      <c r="AO24" s="469"/>
      <c r="AP24" s="469"/>
      <c r="AQ24" s="469"/>
      <c r="AR24" s="508"/>
      <c r="AS24" s="468">
        <v>2729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6138088</v>
      </c>
      <c r="BO24" s="418"/>
      <c r="BP24" s="418"/>
      <c r="BQ24" s="418"/>
      <c r="BR24" s="418"/>
      <c r="BS24" s="418"/>
      <c r="BT24" s="418"/>
      <c r="BU24" s="419"/>
      <c r="BV24" s="417">
        <v>6617159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277115</v>
      </c>
      <c r="BO25" s="381"/>
      <c r="BP25" s="381"/>
      <c r="BQ25" s="381"/>
      <c r="BR25" s="381"/>
      <c r="BS25" s="381"/>
      <c r="BT25" s="381"/>
      <c r="BU25" s="382"/>
      <c r="BV25" s="380">
        <v>359919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5350</v>
      </c>
      <c r="R26" s="469"/>
      <c r="S26" s="469"/>
      <c r="T26" s="469"/>
      <c r="U26" s="469"/>
      <c r="V26" s="508"/>
      <c r="W26" s="563"/>
      <c r="X26" s="551"/>
      <c r="Y26" s="552"/>
      <c r="Z26" s="467" t="s">
        <v>161</v>
      </c>
      <c r="AA26" s="573"/>
      <c r="AB26" s="573"/>
      <c r="AC26" s="573"/>
      <c r="AD26" s="573"/>
      <c r="AE26" s="573"/>
      <c r="AF26" s="573"/>
      <c r="AG26" s="574"/>
      <c r="AH26" s="468">
        <v>22</v>
      </c>
      <c r="AI26" s="469"/>
      <c r="AJ26" s="469"/>
      <c r="AK26" s="469"/>
      <c r="AL26" s="508"/>
      <c r="AM26" s="468">
        <v>50776</v>
      </c>
      <c r="AN26" s="469"/>
      <c r="AO26" s="469"/>
      <c r="AP26" s="469"/>
      <c r="AQ26" s="469"/>
      <c r="AR26" s="508"/>
      <c r="AS26" s="468">
        <v>2308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3150</v>
      </c>
      <c r="R27" s="469"/>
      <c r="S27" s="469"/>
      <c r="T27" s="469"/>
      <c r="U27" s="469"/>
      <c r="V27" s="508"/>
      <c r="W27" s="563"/>
      <c r="X27" s="551"/>
      <c r="Y27" s="552"/>
      <c r="Z27" s="467" t="s">
        <v>164</v>
      </c>
      <c r="AA27" s="447"/>
      <c r="AB27" s="447"/>
      <c r="AC27" s="447"/>
      <c r="AD27" s="447"/>
      <c r="AE27" s="447"/>
      <c r="AF27" s="447"/>
      <c r="AG27" s="448"/>
      <c r="AH27" s="468">
        <v>13</v>
      </c>
      <c r="AI27" s="469"/>
      <c r="AJ27" s="469"/>
      <c r="AK27" s="469"/>
      <c r="AL27" s="508"/>
      <c r="AM27" s="468">
        <v>36271</v>
      </c>
      <c r="AN27" s="469"/>
      <c r="AO27" s="469"/>
      <c r="AP27" s="469"/>
      <c r="AQ27" s="469"/>
      <c r="AR27" s="508"/>
      <c r="AS27" s="468">
        <v>2790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222617</v>
      </c>
      <c r="BO27" s="587"/>
      <c r="BP27" s="587"/>
      <c r="BQ27" s="587"/>
      <c r="BR27" s="587"/>
      <c r="BS27" s="587"/>
      <c r="BT27" s="587"/>
      <c r="BU27" s="588"/>
      <c r="BV27" s="586">
        <v>222617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2620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2547275</v>
      </c>
      <c r="BO28" s="381"/>
      <c r="BP28" s="381"/>
      <c r="BQ28" s="381"/>
      <c r="BR28" s="381"/>
      <c r="BS28" s="381"/>
      <c r="BT28" s="381"/>
      <c r="BU28" s="382"/>
      <c r="BV28" s="380">
        <v>2385829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186</v>
      </c>
      <c r="AI29" s="469"/>
      <c r="AJ29" s="469"/>
      <c r="AK29" s="469"/>
      <c r="AL29" s="508"/>
      <c r="AM29" s="468">
        <v>508388</v>
      </c>
      <c r="AN29" s="469"/>
      <c r="AO29" s="469"/>
      <c r="AP29" s="469"/>
      <c r="AQ29" s="469"/>
      <c r="AR29" s="508"/>
      <c r="AS29" s="468">
        <v>2733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3487</v>
      </c>
      <c r="BO29" s="418"/>
      <c r="BP29" s="418"/>
      <c r="BQ29" s="418"/>
      <c r="BR29" s="418"/>
      <c r="BS29" s="418"/>
      <c r="BT29" s="418"/>
      <c r="BU29" s="419"/>
      <c r="BV29" s="417">
        <v>3487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1007677</v>
      </c>
      <c r="BO30" s="587"/>
      <c r="BP30" s="587"/>
      <c r="BQ30" s="587"/>
      <c r="BR30" s="587"/>
      <c r="BS30" s="587"/>
      <c r="BT30" s="587"/>
      <c r="BU30" s="588"/>
      <c r="BV30" s="586">
        <v>874575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上水道特別会計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旭川中部衛生施設組合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吉備中央農業公社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育英資金特別会計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IF('各会計、関係団体の財政状況及び健全化判断比率'!B34="","",'各会計、関係団体の財政状況及び健全化判断比率'!B34)</f>
        <v>下水道特別会計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高梁地域事務組合一般会計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加茂川ふるさと交流プラザ</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診療所特別会計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介護保険特別会計（介護サービス事業）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高梁地域事務組合農業共済事業会計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住宅新築資金等貸付事業特別会計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IF('各会計、関係団体の財政状況及び健全化判断比率'!B36="","",'各会計、関係団体の財政状況及び健全化判断比率'!B36)</f>
        <v>再生可能エネルギー事業特別会計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岡山県広域水道企業団</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岡山県市町村総合事務組合一般会計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岡山県市町村総合事務組合貸付金特別会計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岡山県市町村総合事務組合交通災害共済特別会計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岡山県市町村総合事務組合拠出金事業特別会計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岡山県市町村税整理組合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岡山県後期高齢者医療広域連合一般会計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6" t="s">
        <v>530</v>
      </c>
      <c r="D34" s="1186"/>
      <c r="E34" s="1187"/>
      <c r="F34" s="32">
        <v>0</v>
      </c>
      <c r="G34" s="33">
        <v>0</v>
      </c>
      <c r="H34" s="33">
        <v>0</v>
      </c>
      <c r="I34" s="33">
        <v>0</v>
      </c>
      <c r="J34" s="34" t="s">
        <v>531</v>
      </c>
      <c r="K34" s="22"/>
      <c r="L34" s="22"/>
      <c r="M34" s="22"/>
      <c r="N34" s="22"/>
      <c r="O34" s="22"/>
      <c r="P34" s="22"/>
    </row>
    <row r="35" spans="1:16" ht="39" customHeight="1" x14ac:dyDescent="0.15">
      <c r="A35" s="22"/>
      <c r="B35" s="35"/>
      <c r="C35" s="1180" t="s">
        <v>532</v>
      </c>
      <c r="D35" s="1181"/>
      <c r="E35" s="1182"/>
      <c r="F35" s="36">
        <v>6</v>
      </c>
      <c r="G35" s="37">
        <v>7.07</v>
      </c>
      <c r="H35" s="37">
        <v>8.23</v>
      </c>
      <c r="I35" s="37">
        <v>9.1199999999999992</v>
      </c>
      <c r="J35" s="38">
        <v>10.4</v>
      </c>
      <c r="K35" s="22"/>
      <c r="L35" s="22"/>
      <c r="M35" s="22"/>
      <c r="N35" s="22"/>
      <c r="O35" s="22"/>
      <c r="P35" s="22"/>
    </row>
    <row r="36" spans="1:16" ht="39" customHeight="1" x14ac:dyDescent="0.15">
      <c r="A36" s="22"/>
      <c r="B36" s="35"/>
      <c r="C36" s="1180" t="s">
        <v>533</v>
      </c>
      <c r="D36" s="1181"/>
      <c r="E36" s="1182"/>
      <c r="F36" s="36">
        <v>6.41</v>
      </c>
      <c r="G36" s="37">
        <v>5.67</v>
      </c>
      <c r="H36" s="37">
        <v>5.49</v>
      </c>
      <c r="I36" s="37">
        <v>6.5</v>
      </c>
      <c r="J36" s="38">
        <v>6.28</v>
      </c>
      <c r="K36" s="22"/>
      <c r="L36" s="22"/>
      <c r="M36" s="22"/>
      <c r="N36" s="22"/>
      <c r="O36" s="22"/>
      <c r="P36" s="22"/>
    </row>
    <row r="37" spans="1:16" ht="39" customHeight="1" x14ac:dyDescent="0.15">
      <c r="A37" s="22"/>
      <c r="B37" s="35"/>
      <c r="C37" s="1180" t="s">
        <v>534</v>
      </c>
      <c r="D37" s="1181"/>
      <c r="E37" s="1182"/>
      <c r="F37" s="36">
        <v>0.26</v>
      </c>
      <c r="G37" s="37">
        <v>0.11</v>
      </c>
      <c r="H37" s="37">
        <v>0.82</v>
      </c>
      <c r="I37" s="37">
        <v>0.94</v>
      </c>
      <c r="J37" s="38">
        <v>0.81</v>
      </c>
      <c r="K37" s="22"/>
      <c r="L37" s="22"/>
      <c r="M37" s="22"/>
      <c r="N37" s="22"/>
      <c r="O37" s="22"/>
      <c r="P37" s="22"/>
    </row>
    <row r="38" spans="1:16" ht="39" customHeight="1" x14ac:dyDescent="0.15">
      <c r="A38" s="22"/>
      <c r="B38" s="35"/>
      <c r="C38" s="1180" t="s">
        <v>535</v>
      </c>
      <c r="D38" s="1181"/>
      <c r="E38" s="1182"/>
      <c r="F38" s="36">
        <v>0.27</v>
      </c>
      <c r="G38" s="37">
        <v>0.15</v>
      </c>
      <c r="H38" s="37">
        <v>0.21</v>
      </c>
      <c r="I38" s="37">
        <v>0.28999999999999998</v>
      </c>
      <c r="J38" s="38">
        <v>0.28000000000000003</v>
      </c>
      <c r="K38" s="22"/>
      <c r="L38" s="22"/>
      <c r="M38" s="22"/>
      <c r="N38" s="22"/>
      <c r="O38" s="22"/>
      <c r="P38" s="22"/>
    </row>
    <row r="39" spans="1:16" ht="39" customHeight="1" x14ac:dyDescent="0.15">
      <c r="A39" s="22"/>
      <c r="B39" s="35"/>
      <c r="C39" s="1180" t="s">
        <v>536</v>
      </c>
      <c r="D39" s="1181"/>
      <c r="E39" s="1182"/>
      <c r="F39" s="36">
        <v>0.23</v>
      </c>
      <c r="G39" s="37">
        <v>0.25</v>
      </c>
      <c r="H39" s="37">
        <v>0.24</v>
      </c>
      <c r="I39" s="37">
        <v>0.18</v>
      </c>
      <c r="J39" s="38">
        <v>0.16</v>
      </c>
      <c r="K39" s="22"/>
      <c r="L39" s="22"/>
      <c r="M39" s="22"/>
      <c r="N39" s="22"/>
      <c r="O39" s="22"/>
      <c r="P39" s="22"/>
    </row>
    <row r="40" spans="1:16" ht="39" customHeight="1" x14ac:dyDescent="0.15">
      <c r="A40" s="22"/>
      <c r="B40" s="35"/>
      <c r="C40" s="1180" t="s">
        <v>537</v>
      </c>
      <c r="D40" s="1181"/>
      <c r="E40" s="1182"/>
      <c r="F40" s="36" t="s">
        <v>485</v>
      </c>
      <c r="G40" s="37" t="s">
        <v>485</v>
      </c>
      <c r="H40" s="37" t="s">
        <v>485</v>
      </c>
      <c r="I40" s="37">
        <v>0.08</v>
      </c>
      <c r="J40" s="38">
        <v>0.09</v>
      </c>
      <c r="K40" s="22"/>
      <c r="L40" s="22"/>
      <c r="M40" s="22"/>
      <c r="N40" s="22"/>
      <c r="O40" s="22"/>
      <c r="P40" s="22"/>
    </row>
    <row r="41" spans="1:16" ht="39" customHeight="1" x14ac:dyDescent="0.15">
      <c r="A41" s="22"/>
      <c r="B41" s="35"/>
      <c r="C41" s="1180" t="s">
        <v>538</v>
      </c>
      <c r="D41" s="1181"/>
      <c r="E41" s="1182"/>
      <c r="F41" s="36">
        <v>1.25</v>
      </c>
      <c r="G41" s="37">
        <v>1.8</v>
      </c>
      <c r="H41" s="37">
        <v>0.9</v>
      </c>
      <c r="I41" s="37">
        <v>7.0000000000000007E-2</v>
      </c>
      <c r="J41" s="38">
        <v>0</v>
      </c>
      <c r="K41" s="22"/>
      <c r="L41" s="22"/>
      <c r="M41" s="22"/>
      <c r="N41" s="22"/>
      <c r="O41" s="22"/>
      <c r="P41" s="22"/>
    </row>
    <row r="42" spans="1:16" ht="39" customHeight="1" x14ac:dyDescent="0.15">
      <c r="A42" s="22"/>
      <c r="B42" s="39"/>
      <c r="C42" s="1180" t="s">
        <v>539</v>
      </c>
      <c r="D42" s="1181"/>
      <c r="E42" s="1182"/>
      <c r="F42" s="36" t="s">
        <v>485</v>
      </c>
      <c r="G42" s="37" t="s">
        <v>485</v>
      </c>
      <c r="H42" s="37" t="s">
        <v>485</v>
      </c>
      <c r="I42" s="37" t="s">
        <v>485</v>
      </c>
      <c r="J42" s="38" t="s">
        <v>485</v>
      </c>
      <c r="K42" s="22"/>
      <c r="L42" s="22"/>
      <c r="M42" s="22"/>
      <c r="N42" s="22"/>
      <c r="O42" s="22"/>
      <c r="P42" s="22"/>
    </row>
    <row r="43" spans="1:16" ht="39" customHeight="1" thickBot="1" x14ac:dyDescent="0.2">
      <c r="A43" s="22"/>
      <c r="B43" s="40"/>
      <c r="C43" s="1183" t="s">
        <v>540</v>
      </c>
      <c r="D43" s="1184"/>
      <c r="E43" s="1185"/>
      <c r="F43" s="41">
        <v>0.02</v>
      </c>
      <c r="G43" s="42">
        <v>0.01</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1445</v>
      </c>
      <c r="L45" s="60">
        <v>1423</v>
      </c>
      <c r="M45" s="60">
        <v>1418</v>
      </c>
      <c r="N45" s="60">
        <v>1338</v>
      </c>
      <c r="O45" s="61">
        <v>1260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485</v>
      </c>
      <c r="L46" s="64" t="s">
        <v>485</v>
      </c>
      <c r="M46" s="64" t="s">
        <v>485</v>
      </c>
      <c r="N46" s="64" t="s">
        <v>485</v>
      </c>
      <c r="O46" s="65" t="s">
        <v>485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485</v>
      </c>
      <c r="L47" s="64" t="s">
        <v>485</v>
      </c>
      <c r="M47" s="64" t="s">
        <v>485</v>
      </c>
      <c r="N47" s="64" t="s">
        <v>485</v>
      </c>
      <c r="O47" s="65" t="s">
        <v>485</v>
      </c>
      <c r="P47" s="48"/>
      <c r="Q47" s="48"/>
      <c r="R47" s="48"/>
      <c r="S47" s="48"/>
      <c r="T47" s="48"/>
      <c r="U47" s="48"/>
    </row>
    <row r="48" spans="1:21" ht="30.75" customHeight="1" x14ac:dyDescent="0.15">
      <c r="A48" s="48"/>
      <c r="B48" s="1198"/>
      <c r="C48" s="1199"/>
      <c r="D48" s="62"/>
      <c r="E48" s="1190" t="s">
        <v>15</v>
      </c>
      <c r="F48" s="1190"/>
      <c r="G48" s="1190"/>
      <c r="H48" s="1190"/>
      <c r="I48" s="1190"/>
      <c r="J48" s="1191"/>
      <c r="K48" s="63">
        <v>460</v>
      </c>
      <c r="L48" s="64">
        <v>402</v>
      </c>
      <c r="M48" s="64">
        <v>380</v>
      </c>
      <c r="N48" s="64">
        <v>352</v>
      </c>
      <c r="O48" s="65">
        <v>313</v>
      </c>
      <c r="P48" s="48"/>
      <c r="Q48" s="48"/>
      <c r="R48" s="48"/>
      <c r="S48" s="48"/>
      <c r="T48" s="48"/>
      <c r="U48" s="48"/>
    </row>
    <row r="49" spans="1:21" ht="30.75" customHeight="1" x14ac:dyDescent="0.15">
      <c r="A49" s="48"/>
      <c r="B49" s="1198"/>
      <c r="C49" s="1199"/>
      <c r="D49" s="62"/>
      <c r="E49" s="1190" t="s">
        <v>16</v>
      </c>
      <c r="F49" s="1190"/>
      <c r="G49" s="1190"/>
      <c r="H49" s="1190"/>
      <c r="I49" s="1190"/>
      <c r="J49" s="1191"/>
      <c r="K49" s="63">
        <v>36</v>
      </c>
      <c r="L49" s="64">
        <v>24</v>
      </c>
      <c r="M49" s="64">
        <v>21</v>
      </c>
      <c r="N49" s="64">
        <v>19</v>
      </c>
      <c r="O49" s="65">
        <v>18</v>
      </c>
      <c r="P49" s="48"/>
      <c r="Q49" s="48"/>
      <c r="R49" s="48"/>
      <c r="S49" s="48"/>
      <c r="T49" s="48"/>
      <c r="U49" s="48"/>
    </row>
    <row r="50" spans="1:21" ht="30.75" customHeight="1" x14ac:dyDescent="0.15">
      <c r="A50" s="48"/>
      <c r="B50" s="1198"/>
      <c r="C50" s="1199"/>
      <c r="D50" s="62"/>
      <c r="E50" s="1190" t="s">
        <v>17</v>
      </c>
      <c r="F50" s="1190"/>
      <c r="G50" s="1190"/>
      <c r="H50" s="1190"/>
      <c r="I50" s="1190"/>
      <c r="J50" s="1191"/>
      <c r="K50" s="63">
        <v>19</v>
      </c>
      <c r="L50" s="64">
        <v>19</v>
      </c>
      <c r="M50" s="64">
        <v>19</v>
      </c>
      <c r="N50" s="64">
        <v>20</v>
      </c>
      <c r="O50" s="65">
        <v>16</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t="s">
        <v>485</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1149</v>
      </c>
      <c r="L52" s="64">
        <v>1129</v>
      </c>
      <c r="M52" s="64">
        <v>1138</v>
      </c>
      <c r="N52" s="64">
        <v>1132</v>
      </c>
      <c r="O52" s="65">
        <v>1091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811</v>
      </c>
      <c r="L53" s="69">
        <v>739</v>
      </c>
      <c r="M53" s="69">
        <v>700</v>
      </c>
      <c r="N53" s="69">
        <v>597</v>
      </c>
      <c r="O53" s="70">
        <v>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4" t="s">
        <v>24</v>
      </c>
      <c r="C41" s="1205"/>
      <c r="D41" s="81"/>
      <c r="E41" s="1210" t="s">
        <v>25</v>
      </c>
      <c r="F41" s="1210"/>
      <c r="G41" s="1210"/>
      <c r="H41" s="1211"/>
      <c r="I41" s="82">
        <v>12072</v>
      </c>
      <c r="J41" s="83">
        <v>11828</v>
      </c>
      <c r="K41" s="83">
        <v>11099</v>
      </c>
      <c r="L41" s="83">
        <v>10590</v>
      </c>
      <c r="M41" s="84">
        <v>9990</v>
      </c>
    </row>
    <row r="42" spans="2:13" ht="27.75" customHeight="1" x14ac:dyDescent="0.15">
      <c r="B42" s="1206"/>
      <c r="C42" s="1207"/>
      <c r="D42" s="85"/>
      <c r="E42" s="1212" t="s">
        <v>26</v>
      </c>
      <c r="F42" s="1212"/>
      <c r="G42" s="1212"/>
      <c r="H42" s="1213"/>
      <c r="I42" s="86">
        <v>416</v>
      </c>
      <c r="J42" s="87">
        <v>369</v>
      </c>
      <c r="K42" s="87">
        <v>324</v>
      </c>
      <c r="L42" s="87">
        <v>284</v>
      </c>
      <c r="M42" s="88">
        <v>249</v>
      </c>
    </row>
    <row r="43" spans="2:13" ht="27.75" customHeight="1" x14ac:dyDescent="0.15">
      <c r="B43" s="1206"/>
      <c r="C43" s="1207"/>
      <c r="D43" s="85"/>
      <c r="E43" s="1212" t="s">
        <v>27</v>
      </c>
      <c r="F43" s="1212"/>
      <c r="G43" s="1212"/>
      <c r="H43" s="1213"/>
      <c r="I43" s="86">
        <v>3913</v>
      </c>
      <c r="J43" s="87">
        <v>3527</v>
      </c>
      <c r="K43" s="87">
        <v>3235</v>
      </c>
      <c r="L43" s="87">
        <v>2950</v>
      </c>
      <c r="M43" s="88">
        <v>2694</v>
      </c>
    </row>
    <row r="44" spans="2:13" ht="27.75" customHeight="1" x14ac:dyDescent="0.15">
      <c r="B44" s="1206"/>
      <c r="C44" s="1207"/>
      <c r="D44" s="85"/>
      <c r="E44" s="1212" t="s">
        <v>28</v>
      </c>
      <c r="F44" s="1212"/>
      <c r="G44" s="1212"/>
      <c r="H44" s="1213"/>
      <c r="I44" s="86">
        <v>280</v>
      </c>
      <c r="J44" s="87">
        <v>270</v>
      </c>
      <c r="K44" s="87">
        <v>245</v>
      </c>
      <c r="L44" s="87">
        <v>231</v>
      </c>
      <c r="M44" s="88">
        <v>216</v>
      </c>
    </row>
    <row r="45" spans="2:13" ht="27.75" customHeight="1" x14ac:dyDescent="0.15">
      <c r="B45" s="1206"/>
      <c r="C45" s="1207"/>
      <c r="D45" s="85"/>
      <c r="E45" s="1212" t="s">
        <v>29</v>
      </c>
      <c r="F45" s="1212"/>
      <c r="G45" s="1212"/>
      <c r="H45" s="1213"/>
      <c r="I45" s="86">
        <v>1533</v>
      </c>
      <c r="J45" s="87">
        <v>1433</v>
      </c>
      <c r="K45" s="87">
        <v>1301</v>
      </c>
      <c r="L45" s="87">
        <v>1195</v>
      </c>
      <c r="M45" s="88">
        <v>1530</v>
      </c>
    </row>
    <row r="46" spans="2:13" ht="27.75" customHeight="1" x14ac:dyDescent="0.15">
      <c r="B46" s="1206"/>
      <c r="C46" s="1207"/>
      <c r="D46" s="89"/>
      <c r="E46" s="1212" t="s">
        <v>30</v>
      </c>
      <c r="F46" s="1212"/>
      <c r="G46" s="1212"/>
      <c r="H46" s="1213"/>
      <c r="I46" s="86" t="s">
        <v>485</v>
      </c>
      <c r="J46" s="87" t="s">
        <v>485</v>
      </c>
      <c r="K46" s="87" t="s">
        <v>485</v>
      </c>
      <c r="L46" s="87" t="s">
        <v>485</v>
      </c>
      <c r="M46" s="88" t="s">
        <v>485</v>
      </c>
    </row>
    <row r="47" spans="2:13" ht="27.75" customHeight="1" x14ac:dyDescent="0.15">
      <c r="B47" s="1206"/>
      <c r="C47" s="1207"/>
      <c r="D47" s="90"/>
      <c r="E47" s="1214" t="s">
        <v>31</v>
      </c>
      <c r="F47" s="1215"/>
      <c r="G47" s="1215"/>
      <c r="H47" s="1216"/>
      <c r="I47" s="86" t="s">
        <v>485</v>
      </c>
      <c r="J47" s="87" t="s">
        <v>485</v>
      </c>
      <c r="K47" s="87" t="s">
        <v>485</v>
      </c>
      <c r="L47" s="87" t="s">
        <v>485</v>
      </c>
      <c r="M47" s="88" t="s">
        <v>485</v>
      </c>
    </row>
    <row r="48" spans="2:13" ht="27.75" customHeight="1" x14ac:dyDescent="0.15">
      <c r="B48" s="1206"/>
      <c r="C48" s="1207"/>
      <c r="D48" s="85"/>
      <c r="E48" s="1212" t="s">
        <v>32</v>
      </c>
      <c r="F48" s="1212"/>
      <c r="G48" s="1212"/>
      <c r="H48" s="1213"/>
      <c r="I48" s="86" t="s">
        <v>485</v>
      </c>
      <c r="J48" s="87" t="s">
        <v>485</v>
      </c>
      <c r="K48" s="87" t="s">
        <v>485</v>
      </c>
      <c r="L48" s="87" t="s">
        <v>485</v>
      </c>
      <c r="M48" s="88" t="s">
        <v>485</v>
      </c>
    </row>
    <row r="49" spans="2:13" ht="27.75" customHeight="1" x14ac:dyDescent="0.15">
      <c r="B49" s="1208"/>
      <c r="C49" s="1209"/>
      <c r="D49" s="85"/>
      <c r="E49" s="1212" t="s">
        <v>33</v>
      </c>
      <c r="F49" s="1212"/>
      <c r="G49" s="1212"/>
      <c r="H49" s="1213"/>
      <c r="I49" s="86" t="s">
        <v>485</v>
      </c>
      <c r="J49" s="87" t="s">
        <v>485</v>
      </c>
      <c r="K49" s="87" t="s">
        <v>485</v>
      </c>
      <c r="L49" s="87" t="s">
        <v>485</v>
      </c>
      <c r="M49" s="88" t="s">
        <v>485</v>
      </c>
    </row>
    <row r="50" spans="2:13" ht="27.75" customHeight="1" x14ac:dyDescent="0.15">
      <c r="B50" s="1217" t="s">
        <v>34</v>
      </c>
      <c r="C50" s="1218"/>
      <c r="D50" s="91"/>
      <c r="E50" s="1212" t="s">
        <v>35</v>
      </c>
      <c r="F50" s="1212"/>
      <c r="G50" s="1212"/>
      <c r="H50" s="1213"/>
      <c r="I50" s="86">
        <v>2577</v>
      </c>
      <c r="J50" s="87">
        <v>2856</v>
      </c>
      <c r="K50" s="87">
        <v>2962</v>
      </c>
      <c r="L50" s="87">
        <v>3194</v>
      </c>
      <c r="M50" s="88">
        <v>3485</v>
      </c>
    </row>
    <row r="51" spans="2:13" ht="27.75" customHeight="1" x14ac:dyDescent="0.15">
      <c r="B51" s="1206"/>
      <c r="C51" s="1207"/>
      <c r="D51" s="85"/>
      <c r="E51" s="1212" t="s">
        <v>36</v>
      </c>
      <c r="F51" s="1212"/>
      <c r="G51" s="1212"/>
      <c r="H51" s="1213"/>
      <c r="I51" s="86">
        <v>1258</v>
      </c>
      <c r="J51" s="87">
        <v>1169</v>
      </c>
      <c r="K51" s="87">
        <v>1116</v>
      </c>
      <c r="L51" s="87">
        <v>1085</v>
      </c>
      <c r="M51" s="88">
        <v>1067</v>
      </c>
    </row>
    <row r="52" spans="2:13" ht="27.75" customHeight="1" x14ac:dyDescent="0.15">
      <c r="B52" s="1208"/>
      <c r="C52" s="1209"/>
      <c r="D52" s="85"/>
      <c r="E52" s="1212" t="s">
        <v>37</v>
      </c>
      <c r="F52" s="1212"/>
      <c r="G52" s="1212"/>
      <c r="H52" s="1213"/>
      <c r="I52" s="86">
        <v>9295</v>
      </c>
      <c r="J52" s="87">
        <v>9177</v>
      </c>
      <c r="K52" s="87">
        <v>8660</v>
      </c>
      <c r="L52" s="87">
        <v>8189</v>
      </c>
      <c r="M52" s="88">
        <v>7820</v>
      </c>
    </row>
    <row r="53" spans="2:13" ht="27.75" customHeight="1" thickBot="1" x14ac:dyDescent="0.2">
      <c r="B53" s="1219" t="s">
        <v>21</v>
      </c>
      <c r="C53" s="1220"/>
      <c r="D53" s="92"/>
      <c r="E53" s="1221" t="s">
        <v>38</v>
      </c>
      <c r="F53" s="1221"/>
      <c r="G53" s="1221"/>
      <c r="H53" s="1222"/>
      <c r="I53" s="93">
        <v>5084</v>
      </c>
      <c r="J53" s="94">
        <v>4225</v>
      </c>
      <c r="K53" s="94">
        <v>3467</v>
      </c>
      <c r="L53" s="94">
        <v>2780</v>
      </c>
      <c r="M53" s="95">
        <v>2307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t="s">
        <v>568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524</v>
      </c>
      <c r="L50" s="356" t="s">
        <v>525</v>
      </c>
      <c r="M50" s="356" t="s">
        <v>526</v>
      </c>
      <c r="N50" s="356" t="s">
        <v>527</v>
      </c>
      <c r="O50" s="356" t="s">
        <v>528</v>
      </c>
    </row>
    <row r="51" spans="1:17" x14ac:dyDescent="0.15">
      <c r="B51" s="250"/>
      <c r="C51" s="246"/>
      <c r="D51" s="246"/>
      <c r="E51" s="246"/>
      <c r="F51" s="246"/>
      <c r="G51" s="1247" t="s">
        <v>560</v>
      </c>
      <c r="H51" s="1248"/>
      <c r="I51" s="1253" t="s">
        <v>561</v>
      </c>
      <c r="J51" s="1253"/>
      <c r="K51" s="1257"/>
      <c r="L51" s="1257"/>
      <c r="M51" s="1257"/>
      <c r="N51" s="1223">
        <v>56.6</v>
      </c>
      <c r="O51" s="1257"/>
    </row>
    <row r="52" spans="1:17" x14ac:dyDescent="0.15">
      <c r="B52" s="250"/>
      <c r="C52" s="246"/>
      <c r="D52" s="246"/>
      <c r="E52" s="246"/>
      <c r="F52" s="246"/>
      <c r="G52" s="1249"/>
      <c r="H52" s="1250"/>
      <c r="I52" s="1254"/>
      <c r="J52" s="1254"/>
      <c r="K52" s="1223"/>
      <c r="L52" s="1223"/>
      <c r="M52" s="1223"/>
      <c r="N52" s="1223"/>
      <c r="O52" s="1223"/>
    </row>
    <row r="53" spans="1:17" x14ac:dyDescent="0.15">
      <c r="A53" s="357"/>
      <c r="B53" s="250"/>
      <c r="C53" s="246"/>
      <c r="D53" s="246"/>
      <c r="E53" s="246"/>
      <c r="F53" s="246"/>
      <c r="G53" s="1249"/>
      <c r="H53" s="1250"/>
      <c r="I53" s="1233" t="s">
        <v>566</v>
      </c>
      <c r="J53" s="1233"/>
      <c r="K53" s="1258"/>
      <c r="L53" s="1258"/>
      <c r="M53" s="1258"/>
      <c r="N53" s="1255">
        <v>56.7</v>
      </c>
      <c r="O53" s="1258"/>
    </row>
    <row r="54" spans="1:17" x14ac:dyDescent="0.15">
      <c r="A54" s="357"/>
      <c r="B54" s="250"/>
      <c r="C54" s="246"/>
      <c r="D54" s="246"/>
      <c r="E54" s="246"/>
      <c r="F54" s="246"/>
      <c r="G54" s="1251"/>
      <c r="H54" s="1252"/>
      <c r="I54" s="1233"/>
      <c r="J54" s="1233"/>
      <c r="K54" s="1256"/>
      <c r="L54" s="1256"/>
      <c r="M54" s="1256"/>
      <c r="N54" s="1256"/>
      <c r="O54" s="1256"/>
    </row>
    <row r="55" spans="1:17" x14ac:dyDescent="0.15">
      <c r="A55" s="357"/>
      <c r="B55" s="250"/>
      <c r="C55" s="246"/>
      <c r="D55" s="246"/>
      <c r="E55" s="246"/>
      <c r="F55" s="246"/>
      <c r="G55" s="1227" t="s">
        <v>562</v>
      </c>
      <c r="H55" s="1228"/>
      <c r="I55" s="1233" t="s">
        <v>561</v>
      </c>
      <c r="J55" s="1233"/>
      <c r="K55" s="1257"/>
      <c r="L55" s="1257"/>
      <c r="M55" s="1257"/>
      <c r="N55" s="1223">
        <v>58.9</v>
      </c>
      <c r="O55" s="1257"/>
    </row>
    <row r="56" spans="1:17" x14ac:dyDescent="0.15">
      <c r="A56" s="357"/>
      <c r="B56" s="250"/>
      <c r="C56" s="246"/>
      <c r="D56" s="246"/>
      <c r="E56" s="246"/>
      <c r="F56" s="246"/>
      <c r="G56" s="1229"/>
      <c r="H56" s="1230"/>
      <c r="I56" s="1233"/>
      <c r="J56" s="1233"/>
      <c r="K56" s="1223"/>
      <c r="L56" s="1223"/>
      <c r="M56" s="1223"/>
      <c r="N56" s="1223"/>
      <c r="O56" s="1223"/>
    </row>
    <row r="57" spans="1:17" s="357" customFormat="1" x14ac:dyDescent="0.15">
      <c r="B57" s="358"/>
      <c r="C57" s="354"/>
      <c r="D57" s="354"/>
      <c r="E57" s="354"/>
      <c r="F57" s="354"/>
      <c r="G57" s="1229"/>
      <c r="H57" s="1230"/>
      <c r="I57" s="1225" t="s">
        <v>566</v>
      </c>
      <c r="J57" s="1225"/>
      <c r="K57" s="1258"/>
      <c r="L57" s="1258"/>
      <c r="M57" s="1258"/>
      <c r="N57" s="1255">
        <v>55.6</v>
      </c>
      <c r="O57" s="1258"/>
      <c r="P57" s="359"/>
      <c r="Q57" s="358"/>
    </row>
    <row r="58" spans="1:17" s="357" customFormat="1" x14ac:dyDescent="0.15">
      <c r="A58" s="245"/>
      <c r="B58" s="358"/>
      <c r="C58" s="354"/>
      <c r="D58" s="354"/>
      <c r="E58" s="354"/>
      <c r="F58" s="354"/>
      <c r="G58" s="1231"/>
      <c r="H58" s="1232"/>
      <c r="I58" s="1225"/>
      <c r="J58" s="1225"/>
      <c r="K58" s="1256"/>
      <c r="L58" s="1256"/>
      <c r="M58" s="1256"/>
      <c r="N58" s="1256"/>
      <c r="O58" s="125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ht="13.5" customHeight="1"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524</v>
      </c>
      <c r="L72" s="356" t="s">
        <v>525</v>
      </c>
      <c r="M72" s="356" t="s">
        <v>526</v>
      </c>
      <c r="N72" s="356" t="s">
        <v>527</v>
      </c>
      <c r="O72" s="356" t="s">
        <v>528</v>
      </c>
    </row>
    <row r="73" spans="2:30" x14ac:dyDescent="0.15">
      <c r="B73" s="250"/>
      <c r="C73" s="246"/>
      <c r="D73" s="246"/>
      <c r="E73" s="246"/>
      <c r="F73" s="246"/>
      <c r="G73" s="1247" t="s">
        <v>560</v>
      </c>
      <c r="H73" s="1248"/>
      <c r="I73" s="1253" t="s">
        <v>561</v>
      </c>
      <c r="J73" s="1253"/>
      <c r="K73" s="1234">
        <v>102.6</v>
      </c>
      <c r="L73" s="1234">
        <v>84.5</v>
      </c>
      <c r="M73" s="1223">
        <v>71.599999999999994</v>
      </c>
      <c r="N73" s="1223">
        <v>56.6</v>
      </c>
      <c r="O73" s="1223">
        <v>48.5</v>
      </c>
      <c r="S73" s="245">
        <v>9.9</v>
      </c>
    </row>
    <row r="74" spans="2:30" x14ac:dyDescent="0.15">
      <c r="B74" s="250"/>
      <c r="C74" s="246"/>
      <c r="D74" s="246"/>
      <c r="E74" s="246"/>
      <c r="F74" s="246"/>
      <c r="G74" s="1249"/>
      <c r="H74" s="1250"/>
      <c r="I74" s="1254"/>
      <c r="J74" s="1254"/>
      <c r="K74" s="1234"/>
      <c r="L74" s="1234"/>
      <c r="M74" s="1223"/>
      <c r="N74" s="1223"/>
      <c r="O74" s="1223"/>
    </row>
    <row r="75" spans="2:30" x14ac:dyDescent="0.15">
      <c r="B75" s="250"/>
      <c r="C75" s="246"/>
      <c r="D75" s="246"/>
      <c r="E75" s="246"/>
      <c r="F75" s="246"/>
      <c r="G75" s="1249"/>
      <c r="H75" s="1250"/>
      <c r="I75" s="1233" t="s">
        <v>565</v>
      </c>
      <c r="J75" s="1233"/>
      <c r="K75" s="1255">
        <v>16.600000000000001</v>
      </c>
      <c r="L75" s="1255">
        <v>15.9</v>
      </c>
      <c r="M75" s="1255">
        <v>15.1</v>
      </c>
      <c r="N75" s="1255">
        <v>13.7</v>
      </c>
      <c r="O75" s="1255">
        <v>12.5</v>
      </c>
      <c r="U75" s="245">
        <v>81.2</v>
      </c>
      <c r="W75" s="245">
        <v>87.2</v>
      </c>
      <c r="Y75" s="245">
        <v>99.8</v>
      </c>
      <c r="AA75" s="245">
        <v>109.5</v>
      </c>
      <c r="AC75" s="245">
        <v>115.2</v>
      </c>
    </row>
    <row r="76" spans="2:30" x14ac:dyDescent="0.15">
      <c r="B76" s="250"/>
      <c r="C76" s="246"/>
      <c r="D76" s="246"/>
      <c r="E76" s="246"/>
      <c r="F76" s="246"/>
      <c r="G76" s="1251"/>
      <c r="H76" s="1252"/>
      <c r="I76" s="1233"/>
      <c r="J76" s="1233"/>
      <c r="K76" s="1256"/>
      <c r="L76" s="1256"/>
      <c r="M76" s="1256"/>
      <c r="N76" s="1256"/>
      <c r="O76" s="1256"/>
    </row>
    <row r="77" spans="2:30" x14ac:dyDescent="0.15">
      <c r="B77" s="250"/>
      <c r="C77" s="246"/>
      <c r="D77" s="246"/>
      <c r="E77" s="246"/>
      <c r="F77" s="246"/>
      <c r="G77" s="1227" t="s">
        <v>562</v>
      </c>
      <c r="H77" s="1228"/>
      <c r="I77" s="1233" t="s">
        <v>561</v>
      </c>
      <c r="J77" s="1233"/>
      <c r="K77" s="1234">
        <v>64.7</v>
      </c>
      <c r="L77" s="1234">
        <v>55.2</v>
      </c>
      <c r="M77" s="1223">
        <v>54</v>
      </c>
      <c r="N77" s="1223">
        <v>58.9</v>
      </c>
      <c r="O77" s="1223">
        <v>51.4</v>
      </c>
      <c r="R77" s="245">
        <v>12.3</v>
      </c>
      <c r="T77" s="245">
        <v>11.1</v>
      </c>
    </row>
    <row r="78" spans="2:30" x14ac:dyDescent="0.15">
      <c r="B78" s="250"/>
      <c r="C78" s="246"/>
      <c r="D78" s="246"/>
      <c r="E78" s="246"/>
      <c r="F78" s="246"/>
      <c r="G78" s="1229"/>
      <c r="H78" s="1230"/>
      <c r="I78" s="1233"/>
      <c r="J78" s="1233"/>
      <c r="K78" s="1234"/>
      <c r="L78" s="1234"/>
      <c r="M78" s="1223"/>
      <c r="N78" s="1223"/>
      <c r="O78" s="1223"/>
    </row>
    <row r="79" spans="2:30" x14ac:dyDescent="0.15">
      <c r="B79" s="250"/>
      <c r="C79" s="246"/>
      <c r="D79" s="246"/>
      <c r="E79" s="246"/>
      <c r="F79" s="246"/>
      <c r="G79" s="1229"/>
      <c r="H79" s="1230"/>
      <c r="I79" s="1224" t="s">
        <v>565</v>
      </c>
      <c r="J79" s="1225"/>
      <c r="K79" s="1226">
        <v>13.3</v>
      </c>
      <c r="L79" s="1226">
        <v>12.5</v>
      </c>
      <c r="M79" s="1226">
        <v>11.5</v>
      </c>
      <c r="N79" s="1226">
        <v>10.8</v>
      </c>
      <c r="O79" s="1226">
        <v>10.199999999999999</v>
      </c>
      <c r="V79" s="245">
        <v>53.5</v>
      </c>
      <c r="X79" s="245">
        <v>48.2</v>
      </c>
      <c r="Z79" s="245">
        <v>34.200000000000003</v>
      </c>
      <c r="AB79" s="245">
        <v>30.3</v>
      </c>
      <c r="AD79" s="245">
        <v>28.9</v>
      </c>
    </row>
    <row r="80" spans="2:30" x14ac:dyDescent="0.15">
      <c r="B80" s="250"/>
      <c r="C80" s="246"/>
      <c r="D80" s="246"/>
      <c r="E80" s="246"/>
      <c r="F80" s="246"/>
      <c r="G80" s="1231"/>
      <c r="H80" s="1232"/>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70" zoomScaleNormal="70" zoomScaleSheetLayoutView="70" workbookViewId="0">
      <selection activeCell="B113" sqref="B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72003</v>
      </c>
      <c r="E3" s="118"/>
      <c r="F3" s="119">
        <v>114097</v>
      </c>
      <c r="G3" s="120"/>
      <c r="H3" s="121"/>
    </row>
    <row r="4" spans="1:8" x14ac:dyDescent="0.15">
      <c r="A4" s="122"/>
      <c r="B4" s="123"/>
      <c r="C4" s="124"/>
      <c r="D4" s="125">
        <v>54140</v>
      </c>
      <c r="E4" s="126"/>
      <c r="F4" s="127">
        <v>61630</v>
      </c>
      <c r="G4" s="128"/>
      <c r="H4" s="129"/>
    </row>
    <row r="5" spans="1:8" x14ac:dyDescent="0.15">
      <c r="A5" s="110" t="s">
        <v>518</v>
      </c>
      <c r="B5" s="115"/>
      <c r="C5" s="116"/>
      <c r="D5" s="117">
        <v>98234</v>
      </c>
      <c r="E5" s="118"/>
      <c r="F5" s="119">
        <v>136577</v>
      </c>
      <c r="G5" s="120"/>
      <c r="H5" s="121"/>
    </row>
    <row r="6" spans="1:8" x14ac:dyDescent="0.15">
      <c r="A6" s="122"/>
      <c r="B6" s="123"/>
      <c r="C6" s="124"/>
      <c r="D6" s="125">
        <v>29556</v>
      </c>
      <c r="E6" s="126"/>
      <c r="F6" s="127">
        <v>59645</v>
      </c>
      <c r="G6" s="128"/>
      <c r="H6" s="129"/>
    </row>
    <row r="7" spans="1:8" x14ac:dyDescent="0.15">
      <c r="A7" s="110" t="s">
        <v>519</v>
      </c>
      <c r="B7" s="115"/>
      <c r="C7" s="116"/>
      <c r="D7" s="117">
        <v>53989</v>
      </c>
      <c r="E7" s="118"/>
      <c r="F7" s="119">
        <v>132212</v>
      </c>
      <c r="G7" s="120"/>
      <c r="H7" s="121"/>
    </row>
    <row r="8" spans="1:8" x14ac:dyDescent="0.15">
      <c r="A8" s="122"/>
      <c r="B8" s="123"/>
      <c r="C8" s="124"/>
      <c r="D8" s="125">
        <v>33544</v>
      </c>
      <c r="E8" s="126"/>
      <c r="F8" s="127">
        <v>67114</v>
      </c>
      <c r="G8" s="128"/>
      <c r="H8" s="129"/>
    </row>
    <row r="9" spans="1:8" x14ac:dyDescent="0.15">
      <c r="A9" s="110" t="s">
        <v>520</v>
      </c>
      <c r="B9" s="115"/>
      <c r="C9" s="116"/>
      <c r="D9" s="117">
        <v>64286</v>
      </c>
      <c r="E9" s="118"/>
      <c r="F9" s="119">
        <v>93741</v>
      </c>
      <c r="G9" s="120"/>
      <c r="H9" s="121"/>
    </row>
    <row r="10" spans="1:8" x14ac:dyDescent="0.15">
      <c r="A10" s="122"/>
      <c r="B10" s="123"/>
      <c r="C10" s="124"/>
      <c r="D10" s="125">
        <v>45603</v>
      </c>
      <c r="E10" s="126"/>
      <c r="F10" s="127">
        <v>46285</v>
      </c>
      <c r="G10" s="128"/>
      <c r="H10" s="129"/>
    </row>
    <row r="11" spans="1:8" x14ac:dyDescent="0.15">
      <c r="A11" s="110" t="s">
        <v>521</v>
      </c>
      <c r="B11" s="115"/>
      <c r="C11" s="116"/>
      <c r="D11" s="117">
        <v>62285</v>
      </c>
      <c r="E11" s="118"/>
      <c r="F11" s="119">
        <v>107537</v>
      </c>
      <c r="G11" s="120"/>
      <c r="H11" s="121"/>
    </row>
    <row r="12" spans="1:8" x14ac:dyDescent="0.15">
      <c r="A12" s="122"/>
      <c r="B12" s="123"/>
      <c r="C12" s="130"/>
      <c r="D12" s="125">
        <v>32168</v>
      </c>
      <c r="E12" s="126"/>
      <c r="F12" s="127">
        <v>57923</v>
      </c>
      <c r="G12" s="128"/>
      <c r="H12" s="129"/>
    </row>
    <row r="13" spans="1:8" x14ac:dyDescent="0.15">
      <c r="A13" s="110"/>
      <c r="B13" s="115"/>
      <c r="C13" s="131"/>
      <c r="D13" s="132">
        <v>70159</v>
      </c>
      <c r="E13" s="133"/>
      <c r="F13" s="134">
        <v>116833</v>
      </c>
      <c r="G13" s="135"/>
      <c r="H13" s="121"/>
    </row>
    <row r="14" spans="1:8" x14ac:dyDescent="0.15">
      <c r="A14" s="122"/>
      <c r="B14" s="123"/>
      <c r="C14" s="124"/>
      <c r="D14" s="125">
        <v>39002</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6.65</v>
      </c>
      <c r="C19" s="136">
        <f>ROUND(VALUE(SUBSTITUTE(実質収支比率等に係る経年分析!G$48,"▲","-")),2)</f>
        <v>5.93</v>
      </c>
      <c r="D19" s="136">
        <f>ROUND(VALUE(SUBSTITUTE(実質収支比率等に係る経年分析!H$48,"▲","-")),2)</f>
        <v>5.75</v>
      </c>
      <c r="E19" s="136">
        <f>ROUND(VALUE(SUBSTITUTE(実質収支比率等に係る経年分析!I$48,"▲","-")),2)</f>
        <v>6.69</v>
      </c>
      <c r="F19" s="136">
        <f>ROUND(VALUE(SUBSTITUTE(実質収支比率等に係る経年分析!J$48,"▲","-")),2)</f>
        <v>6.45</v>
      </c>
    </row>
    <row r="20" spans="1:11" x14ac:dyDescent="0.15">
      <c r="A20" s="136" t="s">
        <v>43</v>
      </c>
      <c r="B20" s="136">
        <f>ROUND(VALUE(SUBSTITUTE(実質収支比率等に係る経年分析!F$47,"▲","-")),2)</f>
        <v>28.53</v>
      </c>
      <c r="C20" s="136">
        <f>ROUND(VALUE(SUBSTITUTE(実質収支比率等に係る経年分析!G$47,"▲","-")),2)</f>
        <v>34.75</v>
      </c>
      <c r="D20" s="136">
        <f>ROUND(VALUE(SUBSTITUTE(実質収支比率等に係る経年分析!H$47,"▲","-")),2)</f>
        <v>37.549999999999997</v>
      </c>
      <c r="E20" s="136">
        <f>ROUND(VALUE(SUBSTITUTE(実質収支比率等に係る経年分析!I$47,"▲","-")),2)</f>
        <v>40.020000000000003</v>
      </c>
      <c r="F20" s="136">
        <f>ROUND(VALUE(SUBSTITUTE(実質収支比率等に係る経年分析!J$47,"▲","-")),2)</f>
        <v>44.25</v>
      </c>
    </row>
    <row r="21" spans="1:11" x14ac:dyDescent="0.15">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5.6</v>
      </c>
      <c r="D21" s="136">
        <f>IF(ISNUMBER(VALUE(SUBSTITUTE(実質収支比率等に係る経年分析!H$49,"▲","-"))),ROUND(VALUE(SUBSTITUTE(実質収支比率等に係る経年分析!H$49,"▲","-")),2),NA())</f>
        <v>1.58</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2.3199999999999998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再生可能エネルギー事業特別会計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介護保険特別会計（介護保険事業）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6.28</v>
      </c>
    </row>
    <row r="35" spans="1:16" x14ac:dyDescent="0.15">
      <c r="A35" s="137" t="str">
        <f>IF(連結実質赤字比率に係る赤字・黒字の構成分析!C$35="",NA(),連結実質赤字比率に係る赤字・黒字の構成分析!C$35)</f>
        <v>上水道特別会計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9.1199999999999992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v>
      </c>
    </row>
    <row r="36" spans="1:16" x14ac:dyDescent="0.15">
      <c r="A36" s="137" t="str">
        <f>IF(連結実質赤字比率に係る赤字・黒字の構成分析!C$34="",NA(),連結実質赤字比率に係る赤字・黒字の構成分析!C$34)</f>
        <v>育英資金特別会計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1149</v>
      </c>
      <c r="E42" s="138"/>
      <c r="F42" s="138"/>
      <c r="G42" s="138">
        <f>'実質公債費比率（分子）の構造'!L$52</f>
        <v>1129</v>
      </c>
      <c r="H42" s="138"/>
      <c r="I42" s="138"/>
      <c r="J42" s="138">
        <f>'実質公債費比率（分子）の構造'!M$52</f>
        <v>1138</v>
      </c>
      <c r="K42" s="138"/>
      <c r="L42" s="138"/>
      <c r="M42" s="138">
        <f>'実質公債費比率（分子）の構造'!N$52</f>
        <v>1132</v>
      </c>
      <c r="N42" s="138"/>
      <c r="O42" s="138"/>
      <c r="P42" s="138">
        <f>'実質公債費比率（分子）の構造'!O$52</f>
        <v>1091</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19</v>
      </c>
      <c r="C44" s="138"/>
      <c r="D44" s="138"/>
      <c r="E44" s="138">
        <f>'実質公債費比率（分子）の構造'!L$50</f>
        <v>19</v>
      </c>
      <c r="F44" s="138"/>
      <c r="G44" s="138"/>
      <c r="H44" s="138">
        <f>'実質公債費比率（分子）の構造'!M$50</f>
        <v>19</v>
      </c>
      <c r="I44" s="138"/>
      <c r="J44" s="138"/>
      <c r="K44" s="138">
        <f>'実質公債費比率（分子）の構造'!N$50</f>
        <v>20</v>
      </c>
      <c r="L44" s="138"/>
      <c r="M44" s="138"/>
      <c r="N44" s="138">
        <f>'実質公債費比率（分子）の構造'!O$50</f>
        <v>16</v>
      </c>
      <c r="O44" s="138"/>
      <c r="P44" s="138"/>
    </row>
    <row r="45" spans="1:16" x14ac:dyDescent="0.15">
      <c r="A45" s="138" t="s">
        <v>54</v>
      </c>
      <c r="B45" s="138">
        <f>'実質公債費比率（分子）の構造'!K$49</f>
        <v>36</v>
      </c>
      <c r="C45" s="138"/>
      <c r="D45" s="138"/>
      <c r="E45" s="138">
        <f>'実質公債費比率（分子）の構造'!L$49</f>
        <v>24</v>
      </c>
      <c r="F45" s="138"/>
      <c r="G45" s="138"/>
      <c r="H45" s="138">
        <f>'実質公債費比率（分子）の構造'!M$49</f>
        <v>21</v>
      </c>
      <c r="I45" s="138"/>
      <c r="J45" s="138"/>
      <c r="K45" s="138">
        <f>'実質公債費比率（分子）の構造'!N$49</f>
        <v>19</v>
      </c>
      <c r="L45" s="138"/>
      <c r="M45" s="138"/>
      <c r="N45" s="138">
        <f>'実質公債費比率（分子）の構造'!O$49</f>
        <v>18</v>
      </c>
      <c r="O45" s="138"/>
      <c r="P45" s="138"/>
    </row>
    <row r="46" spans="1:16" x14ac:dyDescent="0.15">
      <c r="A46" s="138" t="s">
        <v>55</v>
      </c>
      <c r="B46" s="138">
        <f>'実質公債費比率（分子）の構造'!K$48</f>
        <v>460</v>
      </c>
      <c r="C46" s="138"/>
      <c r="D46" s="138"/>
      <c r="E46" s="138">
        <f>'実質公債費比率（分子）の構造'!L$48</f>
        <v>402</v>
      </c>
      <c r="F46" s="138"/>
      <c r="G46" s="138"/>
      <c r="H46" s="138">
        <f>'実質公債費比率（分子）の構造'!M$48</f>
        <v>380</v>
      </c>
      <c r="I46" s="138"/>
      <c r="J46" s="138"/>
      <c r="K46" s="138">
        <f>'実質公債費比率（分子）の構造'!N$48</f>
        <v>352</v>
      </c>
      <c r="L46" s="138"/>
      <c r="M46" s="138"/>
      <c r="N46" s="138">
        <f>'実質公債費比率（分子）の構造'!O$48</f>
        <v>313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1445</v>
      </c>
      <c r="C49" s="138"/>
      <c r="D49" s="138"/>
      <c r="E49" s="138">
        <f>'実質公債費比率（分子）の構造'!L$45</f>
        <v>1423</v>
      </c>
      <c r="F49" s="138"/>
      <c r="G49" s="138"/>
      <c r="H49" s="138">
        <f>'実質公債費比率（分子）の構造'!M$45</f>
        <v>1418</v>
      </c>
      <c r="I49" s="138"/>
      <c r="J49" s="138"/>
      <c r="K49" s="138">
        <f>'実質公債費比率（分子）の構造'!N$45</f>
        <v>1338</v>
      </c>
      <c r="L49" s="138"/>
      <c r="M49" s="138"/>
      <c r="N49" s="138">
        <f>'実質公債費比率（分子）の構造'!O$45</f>
        <v>1260</v>
      </c>
      <c r="O49" s="138"/>
      <c r="P49" s="138"/>
    </row>
    <row r="50" spans="1:16" x14ac:dyDescent="0.15">
      <c r="A50" s="138" t="s">
        <v>59</v>
      </c>
      <c r="B50" s="138" t="e">
        <f>NA()</f>
        <v>#N/A</v>
      </c>
      <c r="C50" s="138">
        <f>IF(ISNUMBER('実質公債費比率（分子）の構造'!K$53),'実質公債費比率（分子）の構造'!K$53,NA())</f>
        <v>811</v>
      </c>
      <c r="D50" s="138" t="e">
        <f>NA()</f>
        <v>#N/A</v>
      </c>
      <c r="E50" s="138" t="e">
        <f>NA()</f>
        <v>#N/A</v>
      </c>
      <c r="F50" s="138">
        <f>IF(ISNUMBER('実質公債費比率（分子）の構造'!L$53),'実質公債費比率（分子）の構造'!L$53,NA())</f>
        <v>739</v>
      </c>
      <c r="G50" s="138" t="e">
        <f>NA()</f>
        <v>#N/A</v>
      </c>
      <c r="H50" s="138" t="e">
        <f>NA()</f>
        <v>#N/A</v>
      </c>
      <c r="I50" s="138">
        <f>IF(ISNUMBER('実質公債費比率（分子）の構造'!M$53),'実質公債費比率（分子）の構造'!M$53,NA())</f>
        <v>700</v>
      </c>
      <c r="J50" s="138" t="e">
        <f>NA()</f>
        <v>#N/A</v>
      </c>
      <c r="K50" s="138" t="e">
        <f>NA()</f>
        <v>#N/A</v>
      </c>
      <c r="L50" s="138">
        <f>IF(ISNUMBER('実質公債費比率（分子）の構造'!N$53),'実質公債費比率（分子）の構造'!N$53,NA())</f>
        <v>597</v>
      </c>
      <c r="M50" s="138" t="e">
        <f>NA()</f>
        <v>#N/A</v>
      </c>
      <c r="N50" s="138" t="e">
        <f>NA()</f>
        <v>#N/A</v>
      </c>
      <c r="O50" s="138">
        <f>IF(ISNUMBER('実質公債費比率（分子）の構造'!O$53),'実質公債費比率（分子）の構造'!O$53,NA())</f>
        <v>516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9295</v>
      </c>
      <c r="E56" s="137"/>
      <c r="F56" s="137"/>
      <c r="G56" s="137">
        <f>'将来負担比率（分子）の構造'!J$52</f>
        <v>9177</v>
      </c>
      <c r="H56" s="137"/>
      <c r="I56" s="137"/>
      <c r="J56" s="137">
        <f>'将来負担比率（分子）の構造'!K$52</f>
        <v>8660</v>
      </c>
      <c r="K56" s="137"/>
      <c r="L56" s="137"/>
      <c r="M56" s="137">
        <f>'将来負担比率（分子）の構造'!L$52</f>
        <v>8189</v>
      </c>
      <c r="N56" s="137"/>
      <c r="O56" s="137"/>
      <c r="P56" s="137">
        <f>'将来負担比率（分子）の構造'!M$52</f>
        <v>7820</v>
      </c>
    </row>
    <row r="57" spans="1:16" x14ac:dyDescent="0.15">
      <c r="A57" s="137" t="s">
        <v>36</v>
      </c>
      <c r="B57" s="137"/>
      <c r="C57" s="137"/>
      <c r="D57" s="137">
        <f>'将来負担比率（分子）の構造'!I$51</f>
        <v>1258</v>
      </c>
      <c r="E57" s="137"/>
      <c r="F57" s="137"/>
      <c r="G57" s="137">
        <f>'将来負担比率（分子）の構造'!J$51</f>
        <v>1169</v>
      </c>
      <c r="H57" s="137"/>
      <c r="I57" s="137"/>
      <c r="J57" s="137">
        <f>'将来負担比率（分子）の構造'!K$51</f>
        <v>1116</v>
      </c>
      <c r="K57" s="137"/>
      <c r="L57" s="137"/>
      <c r="M57" s="137">
        <f>'将来負担比率（分子）の構造'!L$51</f>
        <v>1085</v>
      </c>
      <c r="N57" s="137"/>
      <c r="O57" s="137"/>
      <c r="P57" s="137">
        <f>'将来負担比率（分子）の構造'!M$51</f>
        <v>1067</v>
      </c>
    </row>
    <row r="58" spans="1:16" x14ac:dyDescent="0.15">
      <c r="A58" s="137" t="s">
        <v>35</v>
      </c>
      <c r="B58" s="137"/>
      <c r="C58" s="137"/>
      <c r="D58" s="137">
        <f>'将来負担比率（分子）の構造'!I$50</f>
        <v>2577</v>
      </c>
      <c r="E58" s="137"/>
      <c r="F58" s="137"/>
      <c r="G58" s="137">
        <f>'将来負担比率（分子）の構造'!J$50</f>
        <v>2856</v>
      </c>
      <c r="H58" s="137"/>
      <c r="I58" s="137"/>
      <c r="J58" s="137">
        <f>'将来負担比率（分子）の構造'!K$50</f>
        <v>2962</v>
      </c>
      <c r="K58" s="137"/>
      <c r="L58" s="137"/>
      <c r="M58" s="137">
        <f>'将来負担比率（分子）の構造'!L$50</f>
        <v>3194</v>
      </c>
      <c r="N58" s="137"/>
      <c r="O58" s="137"/>
      <c r="P58" s="137">
        <f>'将来負担比率（分子）の構造'!M$50</f>
        <v>3485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1533</v>
      </c>
      <c r="C62" s="137"/>
      <c r="D62" s="137"/>
      <c r="E62" s="137">
        <f>'将来負担比率（分子）の構造'!J$45</f>
        <v>1433</v>
      </c>
      <c r="F62" s="137"/>
      <c r="G62" s="137"/>
      <c r="H62" s="137">
        <f>'将来負担比率（分子）の構造'!K$45</f>
        <v>1301</v>
      </c>
      <c r="I62" s="137"/>
      <c r="J62" s="137"/>
      <c r="K62" s="137">
        <f>'将来負担比率（分子）の構造'!L$45</f>
        <v>1195</v>
      </c>
      <c r="L62" s="137"/>
      <c r="M62" s="137"/>
      <c r="N62" s="137">
        <f>'将来負担比率（分子）の構造'!M$45</f>
        <v>1530</v>
      </c>
      <c r="O62" s="137"/>
      <c r="P62" s="137"/>
    </row>
    <row r="63" spans="1:16" x14ac:dyDescent="0.15">
      <c r="A63" s="137" t="s">
        <v>28</v>
      </c>
      <c r="B63" s="137">
        <f>'将来負担比率（分子）の構造'!I$44</f>
        <v>280</v>
      </c>
      <c r="C63" s="137"/>
      <c r="D63" s="137"/>
      <c r="E63" s="137">
        <f>'将来負担比率（分子）の構造'!J$44</f>
        <v>270</v>
      </c>
      <c r="F63" s="137"/>
      <c r="G63" s="137"/>
      <c r="H63" s="137">
        <f>'将来負担比率（分子）の構造'!K$44</f>
        <v>245</v>
      </c>
      <c r="I63" s="137"/>
      <c r="J63" s="137"/>
      <c r="K63" s="137">
        <f>'将来負担比率（分子）の構造'!L$44</f>
        <v>231</v>
      </c>
      <c r="L63" s="137"/>
      <c r="M63" s="137"/>
      <c r="N63" s="137">
        <f>'将来負担比率（分子）の構造'!M$44</f>
        <v>216</v>
      </c>
      <c r="O63" s="137"/>
      <c r="P63" s="137"/>
    </row>
    <row r="64" spans="1:16" x14ac:dyDescent="0.15">
      <c r="A64" s="137" t="s">
        <v>27</v>
      </c>
      <c r="B64" s="137">
        <f>'将来負担比率（分子）の構造'!I$43</f>
        <v>3913</v>
      </c>
      <c r="C64" s="137"/>
      <c r="D64" s="137"/>
      <c r="E64" s="137">
        <f>'将来負担比率（分子）の構造'!J$43</f>
        <v>3527</v>
      </c>
      <c r="F64" s="137"/>
      <c r="G64" s="137"/>
      <c r="H64" s="137">
        <f>'将来負担比率（分子）の構造'!K$43</f>
        <v>3235</v>
      </c>
      <c r="I64" s="137"/>
      <c r="J64" s="137"/>
      <c r="K64" s="137">
        <f>'将来負担比率（分子）の構造'!L$43</f>
        <v>2950</v>
      </c>
      <c r="L64" s="137"/>
      <c r="M64" s="137"/>
      <c r="N64" s="137">
        <f>'将来負担比率（分子）の構造'!M$43</f>
        <v>2694</v>
      </c>
      <c r="O64" s="137"/>
      <c r="P64" s="137"/>
    </row>
    <row r="65" spans="1:16" x14ac:dyDescent="0.15">
      <c r="A65" s="137" t="s">
        <v>26</v>
      </c>
      <c r="B65" s="137">
        <f>'将来負担比率（分子）の構造'!I$42</f>
        <v>416</v>
      </c>
      <c r="C65" s="137"/>
      <c r="D65" s="137"/>
      <c r="E65" s="137">
        <f>'将来負担比率（分子）の構造'!J$42</f>
        <v>369</v>
      </c>
      <c r="F65" s="137"/>
      <c r="G65" s="137"/>
      <c r="H65" s="137">
        <f>'将来負担比率（分子）の構造'!K$42</f>
        <v>324</v>
      </c>
      <c r="I65" s="137"/>
      <c r="J65" s="137"/>
      <c r="K65" s="137">
        <f>'将来負担比率（分子）の構造'!L$42</f>
        <v>284</v>
      </c>
      <c r="L65" s="137"/>
      <c r="M65" s="137"/>
      <c r="N65" s="137">
        <f>'将来負担比率（分子）の構造'!M$42</f>
        <v>249</v>
      </c>
      <c r="O65" s="137"/>
      <c r="P65" s="137"/>
    </row>
    <row r="66" spans="1:16" x14ac:dyDescent="0.15">
      <c r="A66" s="137" t="s">
        <v>25</v>
      </c>
      <c r="B66" s="137">
        <f>'将来負担比率（分子）の構造'!I$41</f>
        <v>12072</v>
      </c>
      <c r="C66" s="137"/>
      <c r="D66" s="137"/>
      <c r="E66" s="137">
        <f>'将来負担比率（分子）の構造'!J$41</f>
        <v>11828</v>
      </c>
      <c r="F66" s="137"/>
      <c r="G66" s="137"/>
      <c r="H66" s="137">
        <f>'将来負担比率（分子）の構造'!K$41</f>
        <v>11099</v>
      </c>
      <c r="I66" s="137"/>
      <c r="J66" s="137"/>
      <c r="K66" s="137">
        <f>'将来負担比率（分子）の構造'!L$41</f>
        <v>10590</v>
      </c>
      <c r="L66" s="137"/>
      <c r="M66" s="137"/>
      <c r="N66" s="137">
        <f>'将来負担比率（分子）の構造'!M$41</f>
        <v>9990</v>
      </c>
      <c r="O66" s="137"/>
      <c r="P66" s="137"/>
    </row>
    <row r="67" spans="1:16" x14ac:dyDescent="0.15">
      <c r="A67" s="137" t="s">
        <v>63</v>
      </c>
      <c r="B67" s="137" t="e">
        <f>NA()</f>
        <v>#N/A</v>
      </c>
      <c r="C67" s="137">
        <f>IF(ISNUMBER('将来負担比率（分子）の構造'!I$53), IF('将来負担比率（分子）の構造'!I$53 &lt; 0, 0, '将来負担比率（分子）の構造'!I$53), NA())</f>
        <v>5084</v>
      </c>
      <c r="D67" s="137" t="e">
        <f>NA()</f>
        <v>#N/A</v>
      </c>
      <c r="E67" s="137" t="e">
        <f>NA()</f>
        <v>#N/A</v>
      </c>
      <c r="F67" s="137">
        <f>IF(ISNUMBER('将来負担比率（分子）の構造'!J$53), IF('将来負担比率（分子）の構造'!J$53 &lt; 0, 0, '将来負担比率（分子）の構造'!J$53), NA())</f>
        <v>4225</v>
      </c>
      <c r="G67" s="137" t="e">
        <f>NA()</f>
        <v>#N/A</v>
      </c>
      <c r="H67" s="137" t="e">
        <f>NA()</f>
        <v>#N/A</v>
      </c>
      <c r="I67" s="137">
        <f>IF(ISNUMBER('将来負担比率（分子）の構造'!K$53), IF('将来負担比率（分子）の構造'!K$53 &lt; 0, 0, '将来負担比率（分子）の構造'!K$53), NA())</f>
        <v>3467</v>
      </c>
      <c r="J67" s="137" t="e">
        <f>NA()</f>
        <v>#N/A</v>
      </c>
      <c r="K67" s="137" t="e">
        <f>NA()</f>
        <v>#N/A</v>
      </c>
      <c r="L67" s="137">
        <f>IF(ISNUMBER('将来負担比率（分子）の構造'!L$53), IF('将来負担比率（分子）の構造'!L$53 &lt; 0, 0, '将来負担比率（分子）の構造'!L$53), NA())</f>
        <v>2780</v>
      </c>
      <c r="M67" s="137" t="e">
        <f>NA()</f>
        <v>#N/A</v>
      </c>
      <c r="N67" s="137" t="e">
        <f>NA()</f>
        <v>#N/A</v>
      </c>
      <c r="O67" s="137">
        <f>IF(ISNUMBER('将来負担比率（分子）の構造'!M$53), IF('将来負担比率（分子）の構造'!M$53 &lt; 0, 0, '将来負担比率（分子）の構造'!M$53), NA())</f>
        <v>2307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1213856</v>
      </c>
      <c r="S5" s="615"/>
      <c r="T5" s="615"/>
      <c r="U5" s="615"/>
      <c r="V5" s="615"/>
      <c r="W5" s="615"/>
      <c r="X5" s="615"/>
      <c r="Y5" s="616"/>
      <c r="Z5" s="617">
        <v>12.4</v>
      </c>
      <c r="AA5" s="617"/>
      <c r="AB5" s="617"/>
      <c r="AC5" s="617"/>
      <c r="AD5" s="618">
        <v>1213856</v>
      </c>
      <c r="AE5" s="618"/>
      <c r="AF5" s="618"/>
      <c r="AG5" s="618"/>
      <c r="AH5" s="618"/>
      <c r="AI5" s="618"/>
      <c r="AJ5" s="618"/>
      <c r="AK5" s="618"/>
      <c r="AL5" s="619">
        <v>21.8</v>
      </c>
      <c r="AM5" s="620"/>
      <c r="AN5" s="620"/>
      <c r="AO5" s="621"/>
      <c r="AP5" s="611" t="s">
        <v>210</v>
      </c>
      <c r="AQ5" s="612"/>
      <c r="AR5" s="612"/>
      <c r="AS5" s="612"/>
      <c r="AT5" s="612"/>
      <c r="AU5" s="612"/>
      <c r="AV5" s="612"/>
      <c r="AW5" s="612"/>
      <c r="AX5" s="612"/>
      <c r="AY5" s="612"/>
      <c r="AZ5" s="612"/>
      <c r="BA5" s="612"/>
      <c r="BB5" s="612"/>
      <c r="BC5" s="612"/>
      <c r="BD5" s="612"/>
      <c r="BE5" s="612"/>
      <c r="BF5" s="613"/>
      <c r="BG5" s="625">
        <v>1213388</v>
      </c>
      <c r="BH5" s="626"/>
      <c r="BI5" s="626"/>
      <c r="BJ5" s="626"/>
      <c r="BK5" s="626"/>
      <c r="BL5" s="626"/>
      <c r="BM5" s="626"/>
      <c r="BN5" s="627"/>
      <c r="BO5" s="628">
        <v>100</v>
      </c>
      <c r="BP5" s="628"/>
      <c r="BQ5" s="628"/>
      <c r="BR5" s="628"/>
      <c r="BS5" s="629">
        <v>9043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160013</v>
      </c>
      <c r="S6" s="626"/>
      <c r="T6" s="626"/>
      <c r="U6" s="626"/>
      <c r="V6" s="626"/>
      <c r="W6" s="626"/>
      <c r="X6" s="626"/>
      <c r="Y6" s="627"/>
      <c r="Z6" s="628">
        <v>1.6</v>
      </c>
      <c r="AA6" s="628"/>
      <c r="AB6" s="628"/>
      <c r="AC6" s="628"/>
      <c r="AD6" s="629">
        <v>160013</v>
      </c>
      <c r="AE6" s="629"/>
      <c r="AF6" s="629"/>
      <c r="AG6" s="629"/>
      <c r="AH6" s="629"/>
      <c r="AI6" s="629"/>
      <c r="AJ6" s="629"/>
      <c r="AK6" s="629"/>
      <c r="AL6" s="630">
        <v>2.9</v>
      </c>
      <c r="AM6" s="631"/>
      <c r="AN6" s="631"/>
      <c r="AO6" s="632"/>
      <c r="AP6" s="622" t="s">
        <v>215</v>
      </c>
      <c r="AQ6" s="623"/>
      <c r="AR6" s="623"/>
      <c r="AS6" s="623"/>
      <c r="AT6" s="623"/>
      <c r="AU6" s="623"/>
      <c r="AV6" s="623"/>
      <c r="AW6" s="623"/>
      <c r="AX6" s="623"/>
      <c r="AY6" s="623"/>
      <c r="AZ6" s="623"/>
      <c r="BA6" s="623"/>
      <c r="BB6" s="623"/>
      <c r="BC6" s="623"/>
      <c r="BD6" s="623"/>
      <c r="BE6" s="623"/>
      <c r="BF6" s="624"/>
      <c r="BG6" s="625">
        <v>1213388</v>
      </c>
      <c r="BH6" s="626"/>
      <c r="BI6" s="626"/>
      <c r="BJ6" s="626"/>
      <c r="BK6" s="626"/>
      <c r="BL6" s="626"/>
      <c r="BM6" s="626"/>
      <c r="BN6" s="627"/>
      <c r="BO6" s="628">
        <v>100</v>
      </c>
      <c r="BP6" s="628"/>
      <c r="BQ6" s="628"/>
      <c r="BR6" s="628"/>
      <c r="BS6" s="629">
        <v>9043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88343</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88343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1160</v>
      </c>
      <c r="S7" s="626"/>
      <c r="T7" s="626"/>
      <c r="U7" s="626"/>
      <c r="V7" s="626"/>
      <c r="W7" s="626"/>
      <c r="X7" s="626"/>
      <c r="Y7" s="627"/>
      <c r="Z7" s="628">
        <v>0</v>
      </c>
      <c r="AA7" s="628"/>
      <c r="AB7" s="628"/>
      <c r="AC7" s="628"/>
      <c r="AD7" s="629">
        <v>1160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442585</v>
      </c>
      <c r="BH7" s="626"/>
      <c r="BI7" s="626"/>
      <c r="BJ7" s="626"/>
      <c r="BK7" s="626"/>
      <c r="BL7" s="626"/>
      <c r="BM7" s="626"/>
      <c r="BN7" s="627"/>
      <c r="BO7" s="628">
        <v>36.5</v>
      </c>
      <c r="BP7" s="628"/>
      <c r="BQ7" s="628"/>
      <c r="BR7" s="628"/>
      <c r="BS7" s="629">
        <v>9043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2046043</v>
      </c>
      <c r="CS7" s="626"/>
      <c r="CT7" s="626"/>
      <c r="CU7" s="626"/>
      <c r="CV7" s="626"/>
      <c r="CW7" s="626"/>
      <c r="CX7" s="626"/>
      <c r="CY7" s="627"/>
      <c r="CZ7" s="628">
        <v>21.8</v>
      </c>
      <c r="DA7" s="628"/>
      <c r="DB7" s="628"/>
      <c r="DC7" s="628"/>
      <c r="DD7" s="634">
        <v>37250</v>
      </c>
      <c r="DE7" s="626"/>
      <c r="DF7" s="626"/>
      <c r="DG7" s="626"/>
      <c r="DH7" s="626"/>
      <c r="DI7" s="626"/>
      <c r="DJ7" s="626"/>
      <c r="DK7" s="626"/>
      <c r="DL7" s="626"/>
      <c r="DM7" s="626"/>
      <c r="DN7" s="626"/>
      <c r="DO7" s="626"/>
      <c r="DP7" s="627"/>
      <c r="DQ7" s="634">
        <v>1301196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4151</v>
      </c>
      <c r="S8" s="626"/>
      <c r="T8" s="626"/>
      <c r="U8" s="626"/>
      <c r="V8" s="626"/>
      <c r="W8" s="626"/>
      <c r="X8" s="626"/>
      <c r="Y8" s="627"/>
      <c r="Z8" s="628">
        <v>0</v>
      </c>
      <c r="AA8" s="628"/>
      <c r="AB8" s="628"/>
      <c r="AC8" s="628"/>
      <c r="AD8" s="629">
        <v>4151</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16558</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2207731</v>
      </c>
      <c r="CS8" s="626"/>
      <c r="CT8" s="626"/>
      <c r="CU8" s="626"/>
      <c r="CV8" s="626"/>
      <c r="CW8" s="626"/>
      <c r="CX8" s="626"/>
      <c r="CY8" s="627"/>
      <c r="CZ8" s="628">
        <v>23.5</v>
      </c>
      <c r="DA8" s="628"/>
      <c r="DB8" s="628"/>
      <c r="DC8" s="628"/>
      <c r="DD8" s="634">
        <v>63435</v>
      </c>
      <c r="DE8" s="626"/>
      <c r="DF8" s="626"/>
      <c r="DG8" s="626"/>
      <c r="DH8" s="626"/>
      <c r="DI8" s="626"/>
      <c r="DJ8" s="626"/>
      <c r="DK8" s="626"/>
      <c r="DL8" s="626"/>
      <c r="DM8" s="626"/>
      <c r="DN8" s="626"/>
      <c r="DO8" s="626"/>
      <c r="DP8" s="627"/>
      <c r="DQ8" s="634">
        <v>1295565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2733</v>
      </c>
      <c r="S9" s="626"/>
      <c r="T9" s="626"/>
      <c r="U9" s="626"/>
      <c r="V9" s="626"/>
      <c r="W9" s="626"/>
      <c r="X9" s="626"/>
      <c r="Y9" s="627"/>
      <c r="Z9" s="628">
        <v>0</v>
      </c>
      <c r="AA9" s="628"/>
      <c r="AB9" s="628"/>
      <c r="AC9" s="628"/>
      <c r="AD9" s="629">
        <v>2733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355715</v>
      </c>
      <c r="BH9" s="626"/>
      <c r="BI9" s="626"/>
      <c r="BJ9" s="626"/>
      <c r="BK9" s="626"/>
      <c r="BL9" s="626"/>
      <c r="BM9" s="626"/>
      <c r="BN9" s="627"/>
      <c r="BO9" s="628">
        <v>29.3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761564</v>
      </c>
      <c r="CS9" s="626"/>
      <c r="CT9" s="626"/>
      <c r="CU9" s="626"/>
      <c r="CV9" s="626"/>
      <c r="CW9" s="626"/>
      <c r="CX9" s="626"/>
      <c r="CY9" s="627"/>
      <c r="CZ9" s="628">
        <v>8.1</v>
      </c>
      <c r="DA9" s="628"/>
      <c r="DB9" s="628"/>
      <c r="DC9" s="628"/>
      <c r="DD9" s="634">
        <v>17837</v>
      </c>
      <c r="DE9" s="626"/>
      <c r="DF9" s="626"/>
      <c r="DG9" s="626"/>
      <c r="DH9" s="626"/>
      <c r="DI9" s="626"/>
      <c r="DJ9" s="626"/>
      <c r="DK9" s="626"/>
      <c r="DL9" s="626"/>
      <c r="DM9" s="626"/>
      <c r="DN9" s="626"/>
      <c r="DO9" s="626"/>
      <c r="DP9" s="627"/>
      <c r="DQ9" s="634">
        <v>669679</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208842</v>
      </c>
      <c r="S10" s="626"/>
      <c r="T10" s="626"/>
      <c r="U10" s="626"/>
      <c r="V10" s="626"/>
      <c r="W10" s="626"/>
      <c r="X10" s="626"/>
      <c r="Y10" s="627"/>
      <c r="Z10" s="628">
        <v>2.1</v>
      </c>
      <c r="AA10" s="628"/>
      <c r="AB10" s="628"/>
      <c r="AC10" s="628"/>
      <c r="AD10" s="629">
        <v>208842</v>
      </c>
      <c r="AE10" s="629"/>
      <c r="AF10" s="629"/>
      <c r="AG10" s="629"/>
      <c r="AH10" s="629"/>
      <c r="AI10" s="629"/>
      <c r="AJ10" s="629"/>
      <c r="AK10" s="629"/>
      <c r="AL10" s="630">
        <v>3.7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24721</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5857</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857</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13098</v>
      </c>
      <c r="S11" s="626"/>
      <c r="T11" s="626"/>
      <c r="U11" s="626"/>
      <c r="V11" s="626"/>
      <c r="W11" s="626"/>
      <c r="X11" s="626"/>
      <c r="Y11" s="627"/>
      <c r="Z11" s="628">
        <v>0.1</v>
      </c>
      <c r="AA11" s="628"/>
      <c r="AB11" s="628"/>
      <c r="AC11" s="628"/>
      <c r="AD11" s="629">
        <v>13098</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45591</v>
      </c>
      <c r="BH11" s="626"/>
      <c r="BI11" s="626"/>
      <c r="BJ11" s="626"/>
      <c r="BK11" s="626"/>
      <c r="BL11" s="626"/>
      <c r="BM11" s="626"/>
      <c r="BN11" s="627"/>
      <c r="BO11" s="628">
        <v>3.8</v>
      </c>
      <c r="BP11" s="628"/>
      <c r="BQ11" s="628"/>
      <c r="BR11" s="628"/>
      <c r="BS11" s="634">
        <v>9043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1079254</v>
      </c>
      <c r="CS11" s="626"/>
      <c r="CT11" s="626"/>
      <c r="CU11" s="626"/>
      <c r="CV11" s="626"/>
      <c r="CW11" s="626"/>
      <c r="CX11" s="626"/>
      <c r="CY11" s="627"/>
      <c r="CZ11" s="628">
        <v>11.5</v>
      </c>
      <c r="DA11" s="628"/>
      <c r="DB11" s="628"/>
      <c r="DC11" s="628"/>
      <c r="DD11" s="634">
        <v>84809</v>
      </c>
      <c r="DE11" s="626"/>
      <c r="DF11" s="626"/>
      <c r="DG11" s="626"/>
      <c r="DH11" s="626"/>
      <c r="DI11" s="626"/>
      <c r="DJ11" s="626"/>
      <c r="DK11" s="626"/>
      <c r="DL11" s="626"/>
      <c r="DM11" s="626"/>
      <c r="DN11" s="626"/>
      <c r="DO11" s="626"/>
      <c r="DP11" s="627"/>
      <c r="DQ11" s="634">
        <v>657535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663057</v>
      </c>
      <c r="BH12" s="626"/>
      <c r="BI12" s="626"/>
      <c r="BJ12" s="626"/>
      <c r="BK12" s="626"/>
      <c r="BL12" s="626"/>
      <c r="BM12" s="626"/>
      <c r="BN12" s="627"/>
      <c r="BO12" s="628">
        <v>54.6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119184</v>
      </c>
      <c r="CS12" s="626"/>
      <c r="CT12" s="626"/>
      <c r="CU12" s="626"/>
      <c r="CV12" s="626"/>
      <c r="CW12" s="626"/>
      <c r="CX12" s="626"/>
      <c r="CY12" s="627"/>
      <c r="CZ12" s="628">
        <v>1.3</v>
      </c>
      <c r="DA12" s="628"/>
      <c r="DB12" s="628"/>
      <c r="DC12" s="628"/>
      <c r="DD12" s="634">
        <v>3944</v>
      </c>
      <c r="DE12" s="626"/>
      <c r="DF12" s="626"/>
      <c r="DG12" s="626"/>
      <c r="DH12" s="626"/>
      <c r="DI12" s="626"/>
      <c r="DJ12" s="626"/>
      <c r="DK12" s="626"/>
      <c r="DL12" s="626"/>
      <c r="DM12" s="626"/>
      <c r="DN12" s="626"/>
      <c r="DO12" s="626"/>
      <c r="DP12" s="627"/>
      <c r="DQ12" s="634">
        <v>86308</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32906</v>
      </c>
      <c r="S13" s="626"/>
      <c r="T13" s="626"/>
      <c r="U13" s="626"/>
      <c r="V13" s="626"/>
      <c r="W13" s="626"/>
      <c r="X13" s="626"/>
      <c r="Y13" s="627"/>
      <c r="Z13" s="628">
        <v>0.3</v>
      </c>
      <c r="AA13" s="628"/>
      <c r="AB13" s="628"/>
      <c r="AC13" s="628"/>
      <c r="AD13" s="629">
        <v>32906</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647120</v>
      </c>
      <c r="BH13" s="626"/>
      <c r="BI13" s="626"/>
      <c r="BJ13" s="626"/>
      <c r="BK13" s="626"/>
      <c r="BL13" s="626"/>
      <c r="BM13" s="626"/>
      <c r="BN13" s="627"/>
      <c r="BO13" s="628">
        <v>53.3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721826</v>
      </c>
      <c r="CS13" s="626"/>
      <c r="CT13" s="626"/>
      <c r="CU13" s="626"/>
      <c r="CV13" s="626"/>
      <c r="CW13" s="626"/>
      <c r="CX13" s="626"/>
      <c r="CY13" s="627"/>
      <c r="CZ13" s="628">
        <v>7.7</v>
      </c>
      <c r="DA13" s="628"/>
      <c r="DB13" s="628"/>
      <c r="DC13" s="628"/>
      <c r="DD13" s="634">
        <v>487574</v>
      </c>
      <c r="DE13" s="626"/>
      <c r="DF13" s="626"/>
      <c r="DG13" s="626"/>
      <c r="DH13" s="626"/>
      <c r="DI13" s="626"/>
      <c r="DJ13" s="626"/>
      <c r="DK13" s="626"/>
      <c r="DL13" s="626"/>
      <c r="DM13" s="626"/>
      <c r="DN13" s="626"/>
      <c r="DO13" s="626"/>
      <c r="DP13" s="627"/>
      <c r="DQ13" s="634">
        <v>349689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50932</v>
      </c>
      <c r="BH14" s="626"/>
      <c r="BI14" s="626"/>
      <c r="BJ14" s="626"/>
      <c r="BK14" s="626"/>
      <c r="BL14" s="626"/>
      <c r="BM14" s="626"/>
      <c r="BN14" s="627"/>
      <c r="BO14" s="628">
        <v>4.2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299672</v>
      </c>
      <c r="CS14" s="626"/>
      <c r="CT14" s="626"/>
      <c r="CU14" s="626"/>
      <c r="CV14" s="626"/>
      <c r="CW14" s="626"/>
      <c r="CX14" s="626"/>
      <c r="CY14" s="627"/>
      <c r="CZ14" s="628">
        <v>3.2</v>
      </c>
      <c r="DA14" s="628"/>
      <c r="DB14" s="628"/>
      <c r="DC14" s="628"/>
      <c r="DD14" s="634">
        <v>22842</v>
      </c>
      <c r="DE14" s="626"/>
      <c r="DF14" s="626"/>
      <c r="DG14" s="626"/>
      <c r="DH14" s="626"/>
      <c r="DI14" s="626"/>
      <c r="DJ14" s="626"/>
      <c r="DK14" s="626"/>
      <c r="DL14" s="626"/>
      <c r="DM14" s="626"/>
      <c r="DN14" s="626"/>
      <c r="DO14" s="626"/>
      <c r="DP14" s="627"/>
      <c r="DQ14" s="634">
        <v>281043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3510</v>
      </c>
      <c r="S15" s="626"/>
      <c r="T15" s="626"/>
      <c r="U15" s="626"/>
      <c r="V15" s="626"/>
      <c r="W15" s="626"/>
      <c r="X15" s="626"/>
      <c r="Y15" s="627"/>
      <c r="Z15" s="628">
        <v>0</v>
      </c>
      <c r="AA15" s="628"/>
      <c r="AB15" s="628"/>
      <c r="AC15" s="628"/>
      <c r="AD15" s="629">
        <v>3510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56814</v>
      </c>
      <c r="BH15" s="626"/>
      <c r="BI15" s="626"/>
      <c r="BJ15" s="626"/>
      <c r="BK15" s="626"/>
      <c r="BL15" s="626"/>
      <c r="BM15" s="626"/>
      <c r="BN15" s="627"/>
      <c r="BO15" s="628">
        <v>4.7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740255</v>
      </c>
      <c r="CS15" s="626"/>
      <c r="CT15" s="626"/>
      <c r="CU15" s="626"/>
      <c r="CV15" s="626"/>
      <c r="CW15" s="626"/>
      <c r="CX15" s="626"/>
      <c r="CY15" s="627"/>
      <c r="CZ15" s="628">
        <v>7.9</v>
      </c>
      <c r="DA15" s="628"/>
      <c r="DB15" s="628"/>
      <c r="DC15" s="628"/>
      <c r="DD15" s="634">
        <v>38011</v>
      </c>
      <c r="DE15" s="626"/>
      <c r="DF15" s="626"/>
      <c r="DG15" s="626"/>
      <c r="DH15" s="626"/>
      <c r="DI15" s="626"/>
      <c r="DJ15" s="626"/>
      <c r="DK15" s="626"/>
      <c r="DL15" s="626"/>
      <c r="DM15" s="626"/>
      <c r="DN15" s="626"/>
      <c r="DO15" s="626"/>
      <c r="DP15" s="627"/>
      <c r="DQ15" s="634">
        <v>715626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4361502</v>
      </c>
      <c r="S16" s="626"/>
      <c r="T16" s="626"/>
      <c r="U16" s="626"/>
      <c r="V16" s="626"/>
      <c r="W16" s="626"/>
      <c r="X16" s="626"/>
      <c r="Y16" s="627"/>
      <c r="Z16" s="628">
        <v>44.5</v>
      </c>
      <c r="AA16" s="628"/>
      <c r="AB16" s="628"/>
      <c r="AC16" s="628"/>
      <c r="AD16" s="629">
        <v>3920973</v>
      </c>
      <c r="AE16" s="629"/>
      <c r="AF16" s="629"/>
      <c r="AG16" s="629"/>
      <c r="AH16" s="629"/>
      <c r="AI16" s="629"/>
      <c r="AJ16" s="629"/>
      <c r="AK16" s="629"/>
      <c r="AL16" s="630">
        <v>70.3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47327</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19037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3920973</v>
      </c>
      <c r="S17" s="626"/>
      <c r="T17" s="626"/>
      <c r="U17" s="626"/>
      <c r="V17" s="626"/>
      <c r="W17" s="626"/>
      <c r="X17" s="626"/>
      <c r="Y17" s="627"/>
      <c r="Z17" s="628">
        <v>40</v>
      </c>
      <c r="AA17" s="628"/>
      <c r="AB17" s="628"/>
      <c r="AC17" s="628"/>
      <c r="AD17" s="629">
        <v>3920973</v>
      </c>
      <c r="AE17" s="629"/>
      <c r="AF17" s="629"/>
      <c r="AG17" s="629"/>
      <c r="AH17" s="629"/>
      <c r="AI17" s="629"/>
      <c r="AJ17" s="629"/>
      <c r="AK17" s="629"/>
      <c r="AL17" s="630">
        <v>70.3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1260305</v>
      </c>
      <c r="CS17" s="626"/>
      <c r="CT17" s="626"/>
      <c r="CU17" s="626"/>
      <c r="CV17" s="626"/>
      <c r="CW17" s="626"/>
      <c r="CX17" s="626"/>
      <c r="CY17" s="627"/>
      <c r="CZ17" s="628">
        <v>13.4</v>
      </c>
      <c r="DA17" s="628"/>
      <c r="DB17" s="628"/>
      <c r="DC17" s="628"/>
      <c r="DD17" s="634" t="s">
        <v>112</v>
      </c>
      <c r="DE17" s="626"/>
      <c r="DF17" s="626"/>
      <c r="DG17" s="626"/>
      <c r="DH17" s="626"/>
      <c r="DI17" s="626"/>
      <c r="DJ17" s="626"/>
      <c r="DK17" s="626"/>
      <c r="DL17" s="626"/>
      <c r="DM17" s="626"/>
      <c r="DN17" s="626"/>
      <c r="DO17" s="626"/>
      <c r="DP17" s="627"/>
      <c r="DQ17" s="634">
        <v>1178455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440529</v>
      </c>
      <c r="S18" s="626"/>
      <c r="T18" s="626"/>
      <c r="U18" s="626"/>
      <c r="V18" s="626"/>
      <c r="W18" s="626"/>
      <c r="X18" s="626"/>
      <c r="Y18" s="627"/>
      <c r="Z18" s="628">
        <v>4.5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468</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6001771</v>
      </c>
      <c r="S20" s="626"/>
      <c r="T20" s="626"/>
      <c r="U20" s="626"/>
      <c r="V20" s="626"/>
      <c r="W20" s="626"/>
      <c r="X20" s="626"/>
      <c r="Y20" s="627"/>
      <c r="Z20" s="628">
        <v>61.3</v>
      </c>
      <c r="AA20" s="628"/>
      <c r="AB20" s="628"/>
      <c r="AC20" s="628"/>
      <c r="AD20" s="629">
        <v>5561242</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468</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9377361</v>
      </c>
      <c r="CS20" s="626"/>
      <c r="CT20" s="626"/>
      <c r="CU20" s="626"/>
      <c r="CV20" s="626"/>
      <c r="CW20" s="626"/>
      <c r="CX20" s="626"/>
      <c r="CY20" s="627"/>
      <c r="CZ20" s="628">
        <v>100</v>
      </c>
      <c r="DA20" s="628"/>
      <c r="DB20" s="628"/>
      <c r="DC20" s="628"/>
      <c r="DD20" s="634">
        <v>755702</v>
      </c>
      <c r="DE20" s="626"/>
      <c r="DF20" s="626"/>
      <c r="DG20" s="626"/>
      <c r="DH20" s="626"/>
      <c r="DI20" s="626"/>
      <c r="DJ20" s="626"/>
      <c r="DK20" s="626"/>
      <c r="DL20" s="626"/>
      <c r="DM20" s="626"/>
      <c r="DN20" s="626"/>
      <c r="DO20" s="626"/>
      <c r="DP20" s="627"/>
      <c r="DQ20" s="634">
        <v>6643333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1701</v>
      </c>
      <c r="S21" s="626"/>
      <c r="T21" s="626"/>
      <c r="U21" s="626"/>
      <c r="V21" s="626"/>
      <c r="W21" s="626"/>
      <c r="X21" s="626"/>
      <c r="Y21" s="627"/>
      <c r="Z21" s="628">
        <v>0</v>
      </c>
      <c r="AA21" s="628"/>
      <c r="AB21" s="628"/>
      <c r="AC21" s="628"/>
      <c r="AD21" s="629">
        <v>1701</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468</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17156</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92778</v>
      </c>
      <c r="S23" s="626"/>
      <c r="T23" s="626"/>
      <c r="U23" s="626"/>
      <c r="V23" s="626"/>
      <c r="W23" s="626"/>
      <c r="X23" s="626"/>
      <c r="Y23" s="627"/>
      <c r="Z23" s="628">
        <v>0.9</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9714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3539925</v>
      </c>
      <c r="CS24" s="615"/>
      <c r="CT24" s="615"/>
      <c r="CU24" s="615"/>
      <c r="CV24" s="615"/>
      <c r="CW24" s="615"/>
      <c r="CX24" s="615"/>
      <c r="CY24" s="616"/>
      <c r="CZ24" s="652">
        <v>37.700000000000003</v>
      </c>
      <c r="DA24" s="653"/>
      <c r="DB24" s="653"/>
      <c r="DC24" s="654"/>
      <c r="DD24" s="651">
        <v>2836860</v>
      </c>
      <c r="DE24" s="615"/>
      <c r="DF24" s="615"/>
      <c r="DG24" s="615"/>
      <c r="DH24" s="615"/>
      <c r="DI24" s="615"/>
      <c r="DJ24" s="615"/>
      <c r="DK24" s="616"/>
      <c r="DL24" s="651">
        <v>2682429</v>
      </c>
      <c r="DM24" s="615"/>
      <c r="DN24" s="615"/>
      <c r="DO24" s="615"/>
      <c r="DP24" s="615"/>
      <c r="DQ24" s="615"/>
      <c r="DR24" s="615"/>
      <c r="DS24" s="615"/>
      <c r="DT24" s="615"/>
      <c r="DU24" s="615"/>
      <c r="DV24" s="616"/>
      <c r="DW24" s="619">
        <v>46.2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644515</v>
      </c>
      <c r="S25" s="626"/>
      <c r="T25" s="626"/>
      <c r="U25" s="626"/>
      <c r="V25" s="626"/>
      <c r="W25" s="626"/>
      <c r="X25" s="626"/>
      <c r="Y25" s="627"/>
      <c r="Z25" s="628">
        <v>6.6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1523126</v>
      </c>
      <c r="CS25" s="657"/>
      <c r="CT25" s="657"/>
      <c r="CU25" s="657"/>
      <c r="CV25" s="657"/>
      <c r="CW25" s="657"/>
      <c r="CX25" s="657"/>
      <c r="CY25" s="658"/>
      <c r="CZ25" s="659">
        <v>16.2</v>
      </c>
      <c r="DA25" s="660"/>
      <c r="DB25" s="660"/>
      <c r="DC25" s="661"/>
      <c r="DD25" s="634">
        <v>1439773</v>
      </c>
      <c r="DE25" s="657"/>
      <c r="DF25" s="657"/>
      <c r="DG25" s="657"/>
      <c r="DH25" s="657"/>
      <c r="DI25" s="657"/>
      <c r="DJ25" s="657"/>
      <c r="DK25" s="658"/>
      <c r="DL25" s="634">
        <v>1331562</v>
      </c>
      <c r="DM25" s="657"/>
      <c r="DN25" s="657"/>
      <c r="DO25" s="657"/>
      <c r="DP25" s="657"/>
      <c r="DQ25" s="657"/>
      <c r="DR25" s="657"/>
      <c r="DS25" s="657"/>
      <c r="DT25" s="657"/>
      <c r="DU25" s="657"/>
      <c r="DV25" s="658"/>
      <c r="DW25" s="630">
        <v>22.9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978879</v>
      </c>
      <c r="CS26" s="626"/>
      <c r="CT26" s="626"/>
      <c r="CU26" s="626"/>
      <c r="CV26" s="626"/>
      <c r="CW26" s="626"/>
      <c r="CX26" s="626"/>
      <c r="CY26" s="627"/>
      <c r="CZ26" s="659">
        <v>10.4</v>
      </c>
      <c r="DA26" s="660"/>
      <c r="DB26" s="660"/>
      <c r="DC26" s="661"/>
      <c r="DD26" s="634">
        <v>904663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953663</v>
      </c>
      <c r="S27" s="626"/>
      <c r="T27" s="626"/>
      <c r="U27" s="626"/>
      <c r="V27" s="626"/>
      <c r="W27" s="626"/>
      <c r="X27" s="626"/>
      <c r="Y27" s="627"/>
      <c r="Z27" s="628">
        <v>9.6999999999999993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1213856</v>
      </c>
      <c r="BH27" s="626"/>
      <c r="BI27" s="626"/>
      <c r="BJ27" s="626"/>
      <c r="BK27" s="626"/>
      <c r="BL27" s="626"/>
      <c r="BM27" s="626"/>
      <c r="BN27" s="627"/>
      <c r="BO27" s="628">
        <v>100</v>
      </c>
      <c r="BP27" s="628"/>
      <c r="BQ27" s="628"/>
      <c r="BR27" s="628"/>
      <c r="BS27" s="634">
        <v>9043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756494</v>
      </c>
      <c r="CS27" s="657"/>
      <c r="CT27" s="657"/>
      <c r="CU27" s="657"/>
      <c r="CV27" s="657"/>
      <c r="CW27" s="657"/>
      <c r="CX27" s="657"/>
      <c r="CY27" s="658"/>
      <c r="CZ27" s="659">
        <v>8.1</v>
      </c>
      <c r="DA27" s="660"/>
      <c r="DB27" s="660"/>
      <c r="DC27" s="661"/>
      <c r="DD27" s="634">
        <v>218632</v>
      </c>
      <c r="DE27" s="657"/>
      <c r="DF27" s="657"/>
      <c r="DG27" s="657"/>
      <c r="DH27" s="657"/>
      <c r="DI27" s="657"/>
      <c r="DJ27" s="657"/>
      <c r="DK27" s="658"/>
      <c r="DL27" s="634">
        <v>172412</v>
      </c>
      <c r="DM27" s="657"/>
      <c r="DN27" s="657"/>
      <c r="DO27" s="657"/>
      <c r="DP27" s="657"/>
      <c r="DQ27" s="657"/>
      <c r="DR27" s="657"/>
      <c r="DS27" s="657"/>
      <c r="DT27" s="657"/>
      <c r="DU27" s="657"/>
      <c r="DV27" s="658"/>
      <c r="DW27" s="630">
        <v>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85110</v>
      </c>
      <c r="S28" s="626"/>
      <c r="T28" s="626"/>
      <c r="U28" s="626"/>
      <c r="V28" s="626"/>
      <c r="W28" s="626"/>
      <c r="X28" s="626"/>
      <c r="Y28" s="627"/>
      <c r="Z28" s="628">
        <v>0.9</v>
      </c>
      <c r="AA28" s="628"/>
      <c r="AB28" s="628"/>
      <c r="AC28" s="628"/>
      <c r="AD28" s="629">
        <v>13873</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1260305</v>
      </c>
      <c r="CS28" s="626"/>
      <c r="CT28" s="626"/>
      <c r="CU28" s="626"/>
      <c r="CV28" s="626"/>
      <c r="CW28" s="626"/>
      <c r="CX28" s="626"/>
      <c r="CY28" s="627"/>
      <c r="CZ28" s="659">
        <v>13.4</v>
      </c>
      <c r="DA28" s="660"/>
      <c r="DB28" s="660"/>
      <c r="DC28" s="661"/>
      <c r="DD28" s="634">
        <v>1178455</v>
      </c>
      <c r="DE28" s="626"/>
      <c r="DF28" s="626"/>
      <c r="DG28" s="626"/>
      <c r="DH28" s="626"/>
      <c r="DI28" s="626"/>
      <c r="DJ28" s="626"/>
      <c r="DK28" s="627"/>
      <c r="DL28" s="634">
        <v>1178455</v>
      </c>
      <c r="DM28" s="626"/>
      <c r="DN28" s="626"/>
      <c r="DO28" s="626"/>
      <c r="DP28" s="626"/>
      <c r="DQ28" s="626"/>
      <c r="DR28" s="626"/>
      <c r="DS28" s="626"/>
      <c r="DT28" s="626"/>
      <c r="DU28" s="626"/>
      <c r="DV28" s="627"/>
      <c r="DW28" s="630">
        <v>20.3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614889</v>
      </c>
      <c r="S29" s="626"/>
      <c r="T29" s="626"/>
      <c r="U29" s="626"/>
      <c r="V29" s="626"/>
      <c r="W29" s="626"/>
      <c r="X29" s="626"/>
      <c r="Y29" s="627"/>
      <c r="Z29" s="628">
        <v>6.3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1260256</v>
      </c>
      <c r="CS29" s="657"/>
      <c r="CT29" s="657"/>
      <c r="CU29" s="657"/>
      <c r="CV29" s="657"/>
      <c r="CW29" s="657"/>
      <c r="CX29" s="657"/>
      <c r="CY29" s="658"/>
      <c r="CZ29" s="659">
        <v>13.4</v>
      </c>
      <c r="DA29" s="660"/>
      <c r="DB29" s="660"/>
      <c r="DC29" s="661"/>
      <c r="DD29" s="634">
        <v>1178406</v>
      </c>
      <c r="DE29" s="657"/>
      <c r="DF29" s="657"/>
      <c r="DG29" s="657"/>
      <c r="DH29" s="657"/>
      <c r="DI29" s="657"/>
      <c r="DJ29" s="657"/>
      <c r="DK29" s="658"/>
      <c r="DL29" s="634">
        <v>1178406</v>
      </c>
      <c r="DM29" s="657"/>
      <c r="DN29" s="657"/>
      <c r="DO29" s="657"/>
      <c r="DP29" s="657"/>
      <c r="DQ29" s="657"/>
      <c r="DR29" s="657"/>
      <c r="DS29" s="657"/>
      <c r="DT29" s="657"/>
      <c r="DU29" s="657"/>
      <c r="DV29" s="658"/>
      <c r="DW29" s="630">
        <v>20.3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228531</v>
      </c>
      <c r="S30" s="626"/>
      <c r="T30" s="626"/>
      <c r="U30" s="626"/>
      <c r="V30" s="626"/>
      <c r="W30" s="626"/>
      <c r="X30" s="626"/>
      <c r="Y30" s="627"/>
      <c r="Z30" s="628">
        <v>2.2999999999999998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98.5</v>
      </c>
      <c r="BH30" s="684"/>
      <c r="BI30" s="684"/>
      <c r="BJ30" s="684"/>
      <c r="BK30" s="684"/>
      <c r="BL30" s="684"/>
      <c r="BM30" s="620">
        <v>94.8</v>
      </c>
      <c r="BN30" s="684"/>
      <c r="BO30" s="684"/>
      <c r="BP30" s="684"/>
      <c r="BQ30" s="685"/>
      <c r="BR30" s="683">
        <v>97.9</v>
      </c>
      <c r="BS30" s="684"/>
      <c r="BT30" s="684"/>
      <c r="BU30" s="684"/>
      <c r="BV30" s="684"/>
      <c r="BW30" s="684"/>
      <c r="BX30" s="620">
        <v>94.1</v>
      </c>
      <c r="BY30" s="684"/>
      <c r="BZ30" s="684"/>
      <c r="CA30" s="684"/>
      <c r="CB30" s="685"/>
      <c r="CD30" s="688"/>
      <c r="CE30" s="689"/>
      <c r="CF30" s="639" t="s">
        <v>293</v>
      </c>
      <c r="CG30" s="640"/>
      <c r="CH30" s="640"/>
      <c r="CI30" s="640"/>
      <c r="CJ30" s="640"/>
      <c r="CK30" s="640"/>
      <c r="CL30" s="640"/>
      <c r="CM30" s="640"/>
      <c r="CN30" s="640"/>
      <c r="CO30" s="640"/>
      <c r="CP30" s="640"/>
      <c r="CQ30" s="641"/>
      <c r="CR30" s="625">
        <v>1148852</v>
      </c>
      <c r="CS30" s="626"/>
      <c r="CT30" s="626"/>
      <c r="CU30" s="626"/>
      <c r="CV30" s="626"/>
      <c r="CW30" s="626"/>
      <c r="CX30" s="626"/>
      <c r="CY30" s="627"/>
      <c r="CZ30" s="659">
        <v>12.3</v>
      </c>
      <c r="DA30" s="660"/>
      <c r="DB30" s="660"/>
      <c r="DC30" s="661"/>
      <c r="DD30" s="634">
        <v>1079888</v>
      </c>
      <c r="DE30" s="626"/>
      <c r="DF30" s="626"/>
      <c r="DG30" s="626"/>
      <c r="DH30" s="626"/>
      <c r="DI30" s="626"/>
      <c r="DJ30" s="626"/>
      <c r="DK30" s="627"/>
      <c r="DL30" s="634">
        <v>1079888</v>
      </c>
      <c r="DM30" s="626"/>
      <c r="DN30" s="626"/>
      <c r="DO30" s="626"/>
      <c r="DP30" s="626"/>
      <c r="DQ30" s="626"/>
      <c r="DR30" s="626"/>
      <c r="DS30" s="626"/>
      <c r="DT30" s="626"/>
      <c r="DU30" s="626"/>
      <c r="DV30" s="627"/>
      <c r="DW30" s="630">
        <v>18.600000000000001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473114</v>
      </c>
      <c r="S31" s="626"/>
      <c r="T31" s="626"/>
      <c r="U31" s="626"/>
      <c r="V31" s="626"/>
      <c r="W31" s="626"/>
      <c r="X31" s="626"/>
      <c r="Y31" s="627"/>
      <c r="Z31" s="628">
        <v>4.8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96.1</v>
      </c>
      <c r="BN31" s="681"/>
      <c r="BO31" s="681"/>
      <c r="BP31" s="681"/>
      <c r="BQ31" s="682"/>
      <c r="BR31" s="680">
        <v>98.9</v>
      </c>
      <c r="BS31" s="657"/>
      <c r="BT31" s="657"/>
      <c r="BU31" s="657"/>
      <c r="BV31" s="657"/>
      <c r="BW31" s="657"/>
      <c r="BX31" s="631">
        <v>95.5</v>
      </c>
      <c r="BY31" s="681"/>
      <c r="BZ31" s="681"/>
      <c r="CA31" s="681"/>
      <c r="CB31" s="682"/>
      <c r="CD31" s="688"/>
      <c r="CE31" s="689"/>
      <c r="CF31" s="639" t="s">
        <v>297</v>
      </c>
      <c r="CG31" s="640"/>
      <c r="CH31" s="640"/>
      <c r="CI31" s="640"/>
      <c r="CJ31" s="640"/>
      <c r="CK31" s="640"/>
      <c r="CL31" s="640"/>
      <c r="CM31" s="640"/>
      <c r="CN31" s="640"/>
      <c r="CO31" s="640"/>
      <c r="CP31" s="640"/>
      <c r="CQ31" s="641"/>
      <c r="CR31" s="625">
        <v>111404</v>
      </c>
      <c r="CS31" s="657"/>
      <c r="CT31" s="657"/>
      <c r="CU31" s="657"/>
      <c r="CV31" s="657"/>
      <c r="CW31" s="657"/>
      <c r="CX31" s="657"/>
      <c r="CY31" s="658"/>
      <c r="CZ31" s="659">
        <v>1.2</v>
      </c>
      <c r="DA31" s="660"/>
      <c r="DB31" s="660"/>
      <c r="DC31" s="661"/>
      <c r="DD31" s="634">
        <v>98518</v>
      </c>
      <c r="DE31" s="657"/>
      <c r="DF31" s="657"/>
      <c r="DG31" s="657"/>
      <c r="DH31" s="657"/>
      <c r="DI31" s="657"/>
      <c r="DJ31" s="657"/>
      <c r="DK31" s="658"/>
      <c r="DL31" s="634">
        <v>98518</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125781</v>
      </c>
      <c r="S32" s="626"/>
      <c r="T32" s="626"/>
      <c r="U32" s="626"/>
      <c r="V32" s="626"/>
      <c r="W32" s="626"/>
      <c r="X32" s="626"/>
      <c r="Y32" s="627"/>
      <c r="Z32" s="628">
        <v>1.3</v>
      </c>
      <c r="AA32" s="628"/>
      <c r="AB32" s="628"/>
      <c r="AC32" s="628"/>
      <c r="AD32" s="629">
        <v>544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v>
      </c>
      <c r="BH32" s="693"/>
      <c r="BI32" s="693"/>
      <c r="BJ32" s="693"/>
      <c r="BK32" s="693"/>
      <c r="BL32" s="693"/>
      <c r="BM32" s="694">
        <v>93.4</v>
      </c>
      <c r="BN32" s="693"/>
      <c r="BO32" s="693"/>
      <c r="BP32" s="693"/>
      <c r="BQ32" s="695"/>
      <c r="BR32" s="692">
        <v>96.9</v>
      </c>
      <c r="BS32" s="693"/>
      <c r="BT32" s="693"/>
      <c r="BU32" s="693"/>
      <c r="BV32" s="693"/>
      <c r="BW32" s="693"/>
      <c r="BX32" s="694">
        <v>92.4</v>
      </c>
      <c r="BY32" s="693"/>
      <c r="BZ32" s="693"/>
      <c r="CA32" s="693"/>
      <c r="CB32" s="695"/>
      <c r="CD32" s="690"/>
      <c r="CE32" s="691"/>
      <c r="CF32" s="639" t="s">
        <v>300</v>
      </c>
      <c r="CG32" s="640"/>
      <c r="CH32" s="640"/>
      <c r="CI32" s="640"/>
      <c r="CJ32" s="640"/>
      <c r="CK32" s="640"/>
      <c r="CL32" s="640"/>
      <c r="CM32" s="640"/>
      <c r="CN32" s="640"/>
      <c r="CO32" s="640"/>
      <c r="CP32" s="640"/>
      <c r="CQ32" s="641"/>
      <c r="CR32" s="625">
        <v>49</v>
      </c>
      <c r="CS32" s="626"/>
      <c r="CT32" s="626"/>
      <c r="CU32" s="626"/>
      <c r="CV32" s="626"/>
      <c r="CW32" s="626"/>
      <c r="CX32" s="626"/>
      <c r="CY32" s="627"/>
      <c r="CZ32" s="659">
        <v>0</v>
      </c>
      <c r="DA32" s="660"/>
      <c r="DB32" s="660"/>
      <c r="DC32" s="661"/>
      <c r="DD32" s="634">
        <v>49</v>
      </c>
      <c r="DE32" s="626"/>
      <c r="DF32" s="626"/>
      <c r="DG32" s="626"/>
      <c r="DH32" s="626"/>
      <c r="DI32" s="626"/>
      <c r="DJ32" s="626"/>
      <c r="DK32" s="627"/>
      <c r="DL32" s="634">
        <v>49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549196</v>
      </c>
      <c r="S33" s="626"/>
      <c r="T33" s="626"/>
      <c r="U33" s="626"/>
      <c r="V33" s="626"/>
      <c r="W33" s="626"/>
      <c r="X33" s="626"/>
      <c r="Y33" s="627"/>
      <c r="Z33" s="628">
        <v>5.6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5034407</v>
      </c>
      <c r="CS33" s="657"/>
      <c r="CT33" s="657"/>
      <c r="CU33" s="657"/>
      <c r="CV33" s="657"/>
      <c r="CW33" s="657"/>
      <c r="CX33" s="657"/>
      <c r="CY33" s="658"/>
      <c r="CZ33" s="659">
        <v>53.7</v>
      </c>
      <c r="DA33" s="660"/>
      <c r="DB33" s="660"/>
      <c r="DC33" s="661"/>
      <c r="DD33" s="634">
        <v>3473501</v>
      </c>
      <c r="DE33" s="657"/>
      <c r="DF33" s="657"/>
      <c r="DG33" s="657"/>
      <c r="DH33" s="657"/>
      <c r="DI33" s="657"/>
      <c r="DJ33" s="657"/>
      <c r="DK33" s="658"/>
      <c r="DL33" s="634">
        <v>2301306</v>
      </c>
      <c r="DM33" s="657"/>
      <c r="DN33" s="657"/>
      <c r="DO33" s="657"/>
      <c r="DP33" s="657"/>
      <c r="DQ33" s="657"/>
      <c r="DR33" s="657"/>
      <c r="DS33" s="657"/>
      <c r="DT33" s="657"/>
      <c r="DU33" s="657"/>
      <c r="DV33" s="658"/>
      <c r="DW33" s="630">
        <v>39.6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1297810</v>
      </c>
      <c r="CS34" s="626"/>
      <c r="CT34" s="626"/>
      <c r="CU34" s="626"/>
      <c r="CV34" s="626"/>
      <c r="CW34" s="626"/>
      <c r="CX34" s="626"/>
      <c r="CY34" s="627"/>
      <c r="CZ34" s="659">
        <v>13.8</v>
      </c>
      <c r="DA34" s="660"/>
      <c r="DB34" s="660"/>
      <c r="DC34" s="661"/>
      <c r="DD34" s="634">
        <v>1008178</v>
      </c>
      <c r="DE34" s="626"/>
      <c r="DF34" s="626"/>
      <c r="DG34" s="626"/>
      <c r="DH34" s="626"/>
      <c r="DI34" s="626"/>
      <c r="DJ34" s="626"/>
      <c r="DK34" s="627"/>
      <c r="DL34" s="634">
        <v>643853</v>
      </c>
      <c r="DM34" s="626"/>
      <c r="DN34" s="626"/>
      <c r="DO34" s="626"/>
      <c r="DP34" s="626"/>
      <c r="DQ34" s="626"/>
      <c r="DR34" s="626"/>
      <c r="DS34" s="626"/>
      <c r="DT34" s="626"/>
      <c r="DU34" s="626"/>
      <c r="DV34" s="627"/>
      <c r="DW34" s="630">
        <v>11.1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232596</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1260602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401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93122</v>
      </c>
      <c r="CS35" s="657"/>
      <c r="CT35" s="657"/>
      <c r="CU35" s="657"/>
      <c r="CV35" s="657"/>
      <c r="CW35" s="657"/>
      <c r="CX35" s="657"/>
      <c r="CY35" s="658"/>
      <c r="CZ35" s="659">
        <v>1</v>
      </c>
      <c r="DA35" s="660"/>
      <c r="DB35" s="660"/>
      <c r="DC35" s="661"/>
      <c r="DD35" s="634">
        <v>82987</v>
      </c>
      <c r="DE35" s="657"/>
      <c r="DF35" s="657"/>
      <c r="DG35" s="657"/>
      <c r="DH35" s="657"/>
      <c r="DI35" s="657"/>
      <c r="DJ35" s="657"/>
      <c r="DK35" s="658"/>
      <c r="DL35" s="634">
        <v>78176</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9797919</v>
      </c>
      <c r="S36" s="698"/>
      <c r="T36" s="698"/>
      <c r="U36" s="698"/>
      <c r="V36" s="698"/>
      <c r="W36" s="698"/>
      <c r="X36" s="698"/>
      <c r="Y36" s="699"/>
      <c r="Z36" s="700">
        <v>100</v>
      </c>
      <c r="AA36" s="700"/>
      <c r="AB36" s="700"/>
      <c r="AC36" s="700"/>
      <c r="AD36" s="701">
        <v>5577360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233505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-35665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2061971</v>
      </c>
      <c r="CS36" s="626"/>
      <c r="CT36" s="626"/>
      <c r="CU36" s="626"/>
      <c r="CV36" s="626"/>
      <c r="CW36" s="626"/>
      <c r="CX36" s="626"/>
      <c r="CY36" s="627"/>
      <c r="CZ36" s="659">
        <v>22</v>
      </c>
      <c r="DA36" s="660"/>
      <c r="DB36" s="660"/>
      <c r="DC36" s="661"/>
      <c r="DD36" s="634">
        <v>1099995</v>
      </c>
      <c r="DE36" s="626"/>
      <c r="DF36" s="626"/>
      <c r="DG36" s="626"/>
      <c r="DH36" s="626"/>
      <c r="DI36" s="626"/>
      <c r="DJ36" s="626"/>
      <c r="DK36" s="627"/>
      <c r="DL36" s="634">
        <v>814953</v>
      </c>
      <c r="DM36" s="626"/>
      <c r="DN36" s="626"/>
      <c r="DO36" s="626"/>
      <c r="DP36" s="626"/>
      <c r="DQ36" s="626"/>
      <c r="DR36" s="626"/>
      <c r="DS36" s="626"/>
      <c r="DT36" s="626"/>
      <c r="DU36" s="626"/>
      <c r="DV36" s="627"/>
      <c r="DW36" s="630">
        <v>14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151549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1836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134725</v>
      </c>
      <c r="CS37" s="657"/>
      <c r="CT37" s="657"/>
      <c r="CU37" s="657"/>
      <c r="CV37" s="657"/>
      <c r="CW37" s="657"/>
      <c r="CX37" s="657"/>
      <c r="CY37" s="658"/>
      <c r="CZ37" s="659">
        <v>1.4</v>
      </c>
      <c r="DA37" s="660"/>
      <c r="DB37" s="660"/>
      <c r="DC37" s="661"/>
      <c r="DD37" s="634">
        <v>134725</v>
      </c>
      <c r="DE37" s="657"/>
      <c r="DF37" s="657"/>
      <c r="DG37" s="657"/>
      <c r="DH37" s="657"/>
      <c r="DI37" s="657"/>
      <c r="DJ37" s="657"/>
      <c r="DK37" s="658"/>
      <c r="DL37" s="634">
        <v>133614</v>
      </c>
      <c r="DM37" s="657"/>
      <c r="DN37" s="657"/>
      <c r="DO37" s="657"/>
      <c r="DP37" s="657"/>
      <c r="DQ37" s="657"/>
      <c r="DR37" s="657"/>
      <c r="DS37" s="657"/>
      <c r="DT37" s="657"/>
      <c r="DU37" s="657"/>
      <c r="DV37" s="658"/>
      <c r="DW37" s="630">
        <v>2.2999999999999998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133372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2913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1082613</v>
      </c>
      <c r="CS38" s="626"/>
      <c r="CT38" s="626"/>
      <c r="CU38" s="626"/>
      <c r="CV38" s="626"/>
      <c r="CW38" s="626"/>
      <c r="CX38" s="626"/>
      <c r="CY38" s="627"/>
      <c r="CZ38" s="659">
        <v>11.5</v>
      </c>
      <c r="DA38" s="660"/>
      <c r="DB38" s="660"/>
      <c r="DC38" s="661"/>
      <c r="DD38" s="634">
        <v>934047</v>
      </c>
      <c r="DE38" s="626"/>
      <c r="DF38" s="626"/>
      <c r="DG38" s="626"/>
      <c r="DH38" s="626"/>
      <c r="DI38" s="626"/>
      <c r="DJ38" s="626"/>
      <c r="DK38" s="627"/>
      <c r="DL38" s="634">
        <v>762805</v>
      </c>
      <c r="DM38" s="626"/>
      <c r="DN38" s="626"/>
      <c r="DO38" s="626"/>
      <c r="DP38" s="626"/>
      <c r="DQ38" s="626"/>
      <c r="DR38" s="626"/>
      <c r="DS38" s="626"/>
      <c r="DT38" s="626"/>
      <c r="DU38" s="626"/>
      <c r="DV38" s="627"/>
      <c r="DW38" s="630">
        <v>13.1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437849</v>
      </c>
      <c r="CS39" s="657"/>
      <c r="CT39" s="657"/>
      <c r="CU39" s="657"/>
      <c r="CV39" s="657"/>
      <c r="CW39" s="657"/>
      <c r="CX39" s="657"/>
      <c r="CY39" s="658"/>
      <c r="CZ39" s="659">
        <v>4.7</v>
      </c>
      <c r="DA39" s="660"/>
      <c r="DB39" s="660"/>
      <c r="DC39" s="661"/>
      <c r="DD39" s="634">
        <v>346707</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118347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61042</v>
      </c>
      <c r="CS40" s="626"/>
      <c r="CT40" s="626"/>
      <c r="CU40" s="626"/>
      <c r="CV40" s="626"/>
      <c r="CW40" s="626"/>
      <c r="CX40" s="626"/>
      <c r="CY40" s="627"/>
      <c r="CZ40" s="659">
        <v>0.7</v>
      </c>
      <c r="DA40" s="660"/>
      <c r="DB40" s="660"/>
      <c r="DC40" s="661"/>
      <c r="DD40" s="634">
        <v>1587</v>
      </c>
      <c r="DE40" s="626"/>
      <c r="DF40" s="626"/>
      <c r="DG40" s="626"/>
      <c r="DH40" s="626"/>
      <c r="DI40" s="626"/>
      <c r="DJ40" s="626"/>
      <c r="DK40" s="627"/>
      <c r="DL40" s="634">
        <v>1519</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623829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386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803029</v>
      </c>
      <c r="CS42" s="626"/>
      <c r="CT42" s="626"/>
      <c r="CU42" s="626"/>
      <c r="CV42" s="626"/>
      <c r="CW42" s="626"/>
      <c r="CX42" s="626"/>
      <c r="CY42" s="627"/>
      <c r="CZ42" s="659">
        <v>8.6</v>
      </c>
      <c r="DA42" s="708"/>
      <c r="DB42" s="708"/>
      <c r="DC42" s="709"/>
      <c r="DD42" s="634">
        <v>332972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755702</v>
      </c>
      <c r="CS44" s="626"/>
      <c r="CT44" s="626"/>
      <c r="CU44" s="626"/>
      <c r="CV44" s="626"/>
      <c r="CW44" s="626"/>
      <c r="CX44" s="626"/>
      <c r="CY44" s="627"/>
      <c r="CZ44" s="659">
        <v>8.1</v>
      </c>
      <c r="DA44" s="708"/>
      <c r="DB44" s="708"/>
      <c r="DC44" s="709"/>
      <c r="DD44" s="634">
        <v>313935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321329</v>
      </c>
      <c r="CS45" s="657"/>
      <c r="CT45" s="657"/>
      <c r="CU45" s="657"/>
      <c r="CV45" s="657"/>
      <c r="CW45" s="657"/>
      <c r="CX45" s="657"/>
      <c r="CY45" s="658"/>
      <c r="CZ45" s="659">
        <v>3.4</v>
      </c>
      <c r="DA45" s="660"/>
      <c r="DB45" s="660"/>
      <c r="DC45" s="661"/>
      <c r="DD45" s="634">
        <v>48686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390290</v>
      </c>
      <c r="CS46" s="626"/>
      <c r="CT46" s="626"/>
      <c r="CU46" s="626"/>
      <c r="CV46" s="626"/>
      <c r="CW46" s="626"/>
      <c r="CX46" s="626"/>
      <c r="CY46" s="627"/>
      <c r="CZ46" s="659">
        <v>4.2</v>
      </c>
      <c r="DA46" s="708"/>
      <c r="DB46" s="708"/>
      <c r="DC46" s="709"/>
      <c r="DD46" s="634">
        <v>234666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47327</v>
      </c>
      <c r="CS47" s="657"/>
      <c r="CT47" s="657"/>
      <c r="CU47" s="657"/>
      <c r="CV47" s="657"/>
      <c r="CW47" s="657"/>
      <c r="CX47" s="657"/>
      <c r="CY47" s="658"/>
      <c r="CZ47" s="659">
        <v>0.5</v>
      </c>
      <c r="DA47" s="660"/>
      <c r="DB47" s="660"/>
      <c r="DC47" s="661"/>
      <c r="DD47" s="634">
        <v>19037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9377361</v>
      </c>
      <c r="CS49" s="693"/>
      <c r="CT49" s="693"/>
      <c r="CU49" s="693"/>
      <c r="CV49" s="693"/>
      <c r="CW49" s="693"/>
      <c r="CX49" s="693"/>
      <c r="CY49" s="720"/>
      <c r="CZ49" s="721">
        <v>100</v>
      </c>
      <c r="DA49" s="722"/>
      <c r="DB49" s="722"/>
      <c r="DC49" s="723"/>
      <c r="DD49" s="724">
        <v>6643333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8" sqref="V18:Z1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9758</v>
      </c>
      <c r="R7" s="755"/>
      <c r="S7" s="755"/>
      <c r="T7" s="755"/>
      <c r="U7" s="755"/>
      <c r="V7" s="755">
        <v>9354</v>
      </c>
      <c r="W7" s="755"/>
      <c r="X7" s="755"/>
      <c r="Y7" s="755"/>
      <c r="Z7" s="755"/>
      <c r="AA7" s="755">
        <v>403</v>
      </c>
      <c r="AB7" s="755"/>
      <c r="AC7" s="755"/>
      <c r="AD7" s="755"/>
      <c r="AE7" s="756"/>
      <c r="AF7" s="757">
        <v>362</v>
      </c>
      <c r="AG7" s="758"/>
      <c r="AH7" s="758"/>
      <c r="AI7" s="758"/>
      <c r="AJ7" s="759"/>
      <c r="AK7" s="794">
        <v>85</v>
      </c>
      <c r="AL7" s="795"/>
      <c r="AM7" s="795"/>
      <c r="AN7" s="795"/>
      <c r="AO7" s="795"/>
      <c r="AP7" s="795">
        <v>9990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1</v>
      </c>
      <c r="CI7" s="792"/>
      <c r="CJ7" s="792"/>
      <c r="CK7" s="792"/>
      <c r="CL7" s="793"/>
      <c r="CM7" s="791">
        <v>179</v>
      </c>
      <c r="CN7" s="792"/>
      <c r="CO7" s="792"/>
      <c r="CP7" s="792"/>
      <c r="CQ7" s="793"/>
      <c r="CR7" s="791">
        <v>50</v>
      </c>
      <c r="CS7" s="792"/>
      <c r="CT7" s="792"/>
      <c r="CU7" s="792"/>
      <c r="CV7" s="793"/>
      <c r="CW7" s="791">
        <v>65</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16</v>
      </c>
      <c r="R8" s="779"/>
      <c r="S8" s="779"/>
      <c r="T8" s="779"/>
      <c r="U8" s="779"/>
      <c r="V8" s="779">
        <v>9</v>
      </c>
      <c r="W8" s="779"/>
      <c r="X8" s="779"/>
      <c r="Y8" s="779"/>
      <c r="Z8" s="779"/>
      <c r="AA8" s="779">
        <v>7</v>
      </c>
      <c r="AB8" s="779"/>
      <c r="AC8" s="779"/>
      <c r="AD8" s="779"/>
      <c r="AE8" s="780"/>
      <c r="AF8" s="781">
        <v>0</v>
      </c>
      <c r="AG8" s="782"/>
      <c r="AH8" s="782"/>
      <c r="AI8" s="782"/>
      <c r="AJ8" s="783"/>
      <c r="AK8" s="784" t="s">
        <v>552</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5</v>
      </c>
      <c r="CI8" s="802"/>
      <c r="CJ8" s="802"/>
      <c r="CK8" s="802"/>
      <c r="CL8" s="803"/>
      <c r="CM8" s="801">
        <v>42</v>
      </c>
      <c r="CN8" s="802"/>
      <c r="CO8" s="802"/>
      <c r="CP8" s="802"/>
      <c r="CQ8" s="803"/>
      <c r="CR8" s="801">
        <v>3</v>
      </c>
      <c r="CS8" s="802"/>
      <c r="CT8" s="802"/>
      <c r="CU8" s="802"/>
      <c r="CV8" s="803"/>
      <c r="CW8" s="801" t="s">
        <v>555</v>
      </c>
      <c r="CX8" s="802"/>
      <c r="CY8" s="802"/>
      <c r="CZ8" s="802"/>
      <c r="DA8" s="803"/>
      <c r="DB8" s="801" t="s">
        <v>555</v>
      </c>
      <c r="DC8" s="802"/>
      <c r="DD8" s="802"/>
      <c r="DE8" s="802"/>
      <c r="DF8" s="803"/>
      <c r="DG8" s="801" t="s">
        <v>555</v>
      </c>
      <c r="DH8" s="802"/>
      <c r="DI8" s="802"/>
      <c r="DJ8" s="802"/>
      <c r="DK8" s="803"/>
      <c r="DL8" s="801" t="s">
        <v>555</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24</v>
      </c>
      <c r="R9" s="779"/>
      <c r="S9" s="779"/>
      <c r="T9" s="779"/>
      <c r="U9" s="779"/>
      <c r="V9" s="779">
        <v>15</v>
      </c>
      <c r="W9" s="779"/>
      <c r="X9" s="779"/>
      <c r="Y9" s="779"/>
      <c r="Z9" s="779"/>
      <c r="AA9" s="779">
        <v>10</v>
      </c>
      <c r="AB9" s="779"/>
      <c r="AC9" s="779"/>
      <c r="AD9" s="779"/>
      <c r="AE9" s="780"/>
      <c r="AF9" s="781">
        <v>10</v>
      </c>
      <c r="AG9" s="782"/>
      <c r="AH9" s="782"/>
      <c r="AI9" s="782"/>
      <c r="AJ9" s="783"/>
      <c r="AK9" s="784" t="s">
        <v>552</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0</v>
      </c>
      <c r="R10" s="779"/>
      <c r="S10" s="779"/>
      <c r="T10" s="779"/>
      <c r="U10" s="779"/>
      <c r="V10" s="779">
        <v>0</v>
      </c>
      <c r="W10" s="779"/>
      <c r="X10" s="779"/>
      <c r="Y10" s="779"/>
      <c r="Z10" s="779"/>
      <c r="AA10" s="779">
        <v>0</v>
      </c>
      <c r="AB10" s="779"/>
      <c r="AC10" s="779"/>
      <c r="AD10" s="779"/>
      <c r="AE10" s="780"/>
      <c r="AF10" s="781" t="s">
        <v>112</v>
      </c>
      <c r="AG10" s="782"/>
      <c r="AH10" s="782"/>
      <c r="AI10" s="782"/>
      <c r="AJ10" s="783"/>
      <c r="AK10" s="784">
        <v>0</v>
      </c>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9799</v>
      </c>
      <c r="R23" s="814"/>
      <c r="S23" s="814"/>
      <c r="T23" s="814"/>
      <c r="U23" s="814"/>
      <c r="V23" s="814">
        <v>9378</v>
      </c>
      <c r="W23" s="814"/>
      <c r="X23" s="814"/>
      <c r="Y23" s="814"/>
      <c r="Z23" s="814"/>
      <c r="AA23" s="814">
        <v>421</v>
      </c>
      <c r="AB23" s="814"/>
      <c r="AC23" s="814"/>
      <c r="AD23" s="814"/>
      <c r="AE23" s="815"/>
      <c r="AF23" s="816">
        <v>371</v>
      </c>
      <c r="AG23" s="814"/>
      <c r="AH23" s="814"/>
      <c r="AI23" s="814"/>
      <c r="AJ23" s="817"/>
      <c r="AK23" s="818"/>
      <c r="AL23" s="819"/>
      <c r="AM23" s="819"/>
      <c r="AN23" s="819"/>
      <c r="AO23" s="819"/>
      <c r="AP23" s="814">
        <v>9990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1731</v>
      </c>
      <c r="R28" s="843"/>
      <c r="S28" s="843"/>
      <c r="T28" s="843"/>
      <c r="U28" s="843"/>
      <c r="V28" s="843">
        <v>1731</v>
      </c>
      <c r="W28" s="843"/>
      <c r="X28" s="843"/>
      <c r="Y28" s="843"/>
      <c r="Z28" s="843"/>
      <c r="AA28" s="843">
        <v>0</v>
      </c>
      <c r="AB28" s="843"/>
      <c r="AC28" s="843"/>
      <c r="AD28" s="843"/>
      <c r="AE28" s="844"/>
      <c r="AF28" s="845">
        <v>0</v>
      </c>
      <c r="AG28" s="843"/>
      <c r="AH28" s="843"/>
      <c r="AI28" s="843"/>
      <c r="AJ28" s="846"/>
      <c r="AK28" s="847">
        <v>118</v>
      </c>
      <c r="AL28" s="838"/>
      <c r="AM28" s="838"/>
      <c r="AN28" s="838"/>
      <c r="AO28" s="838"/>
      <c r="AP28" s="838" t="s">
        <v>552</v>
      </c>
      <c r="AQ28" s="838"/>
      <c r="AR28" s="838"/>
      <c r="AS28" s="838"/>
      <c r="AT28" s="838"/>
      <c r="AU28" s="838" t="s">
        <v>485</v>
      </c>
      <c r="AV28" s="838"/>
      <c r="AW28" s="838"/>
      <c r="AX28" s="838"/>
      <c r="AY28" s="838"/>
      <c r="AZ28" s="839" t="s">
        <v>485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2003</v>
      </c>
      <c r="R29" s="779"/>
      <c r="S29" s="779"/>
      <c r="T29" s="779"/>
      <c r="U29" s="779"/>
      <c r="V29" s="779">
        <v>1956</v>
      </c>
      <c r="W29" s="779"/>
      <c r="X29" s="779"/>
      <c r="Y29" s="779"/>
      <c r="Z29" s="779"/>
      <c r="AA29" s="779">
        <v>47</v>
      </c>
      <c r="AB29" s="779"/>
      <c r="AC29" s="779"/>
      <c r="AD29" s="779"/>
      <c r="AE29" s="780"/>
      <c r="AF29" s="781">
        <v>47</v>
      </c>
      <c r="AG29" s="782"/>
      <c r="AH29" s="782"/>
      <c r="AI29" s="782"/>
      <c r="AJ29" s="783"/>
      <c r="AK29" s="850">
        <v>265</v>
      </c>
      <c r="AL29" s="851"/>
      <c r="AM29" s="851"/>
      <c r="AN29" s="851"/>
      <c r="AO29" s="851"/>
      <c r="AP29" s="851" t="s">
        <v>485</v>
      </c>
      <c r="AQ29" s="851"/>
      <c r="AR29" s="851"/>
      <c r="AS29" s="851"/>
      <c r="AT29" s="851"/>
      <c r="AU29" s="851" t="s">
        <v>485</v>
      </c>
      <c r="AV29" s="851"/>
      <c r="AW29" s="851"/>
      <c r="AX29" s="851"/>
      <c r="AY29" s="851"/>
      <c r="AZ29" s="852" t="s">
        <v>485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27</v>
      </c>
      <c r="R30" s="779"/>
      <c r="S30" s="779"/>
      <c r="T30" s="779"/>
      <c r="U30" s="779"/>
      <c r="V30" s="779">
        <v>27</v>
      </c>
      <c r="W30" s="779"/>
      <c r="X30" s="779"/>
      <c r="Y30" s="779"/>
      <c r="Z30" s="779"/>
      <c r="AA30" s="779">
        <v>0</v>
      </c>
      <c r="AB30" s="779"/>
      <c r="AC30" s="779"/>
      <c r="AD30" s="779"/>
      <c r="AE30" s="780"/>
      <c r="AF30" s="781" t="s">
        <v>112</v>
      </c>
      <c r="AG30" s="782"/>
      <c r="AH30" s="782"/>
      <c r="AI30" s="782"/>
      <c r="AJ30" s="783"/>
      <c r="AK30" s="850">
        <v>17</v>
      </c>
      <c r="AL30" s="851"/>
      <c r="AM30" s="851"/>
      <c r="AN30" s="851"/>
      <c r="AO30" s="851"/>
      <c r="AP30" s="851" t="s">
        <v>485</v>
      </c>
      <c r="AQ30" s="851"/>
      <c r="AR30" s="851"/>
      <c r="AS30" s="851"/>
      <c r="AT30" s="851"/>
      <c r="AU30" s="851" t="s">
        <v>485</v>
      </c>
      <c r="AV30" s="851"/>
      <c r="AW30" s="851"/>
      <c r="AX30" s="851"/>
      <c r="AY30" s="851"/>
      <c r="AZ30" s="852" t="s">
        <v>485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161</v>
      </c>
      <c r="R31" s="779"/>
      <c r="S31" s="779"/>
      <c r="T31" s="779"/>
      <c r="U31" s="779"/>
      <c r="V31" s="779">
        <v>161</v>
      </c>
      <c r="W31" s="779"/>
      <c r="X31" s="779"/>
      <c r="Y31" s="779"/>
      <c r="Z31" s="779"/>
      <c r="AA31" s="779">
        <v>0</v>
      </c>
      <c r="AB31" s="779"/>
      <c r="AC31" s="779"/>
      <c r="AD31" s="779"/>
      <c r="AE31" s="780"/>
      <c r="AF31" s="781">
        <v>0</v>
      </c>
      <c r="AG31" s="782"/>
      <c r="AH31" s="782"/>
      <c r="AI31" s="782"/>
      <c r="AJ31" s="783"/>
      <c r="AK31" s="850">
        <v>74</v>
      </c>
      <c r="AL31" s="851"/>
      <c r="AM31" s="851"/>
      <c r="AN31" s="851"/>
      <c r="AO31" s="851"/>
      <c r="AP31" s="851" t="s">
        <v>485</v>
      </c>
      <c r="AQ31" s="851"/>
      <c r="AR31" s="851"/>
      <c r="AS31" s="851"/>
      <c r="AT31" s="851"/>
      <c r="AU31" s="851" t="s">
        <v>485</v>
      </c>
      <c r="AV31" s="851"/>
      <c r="AW31" s="851"/>
      <c r="AX31" s="851"/>
      <c r="AY31" s="851"/>
      <c r="AZ31" s="852" t="s">
        <v>485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376</v>
      </c>
      <c r="R32" s="779"/>
      <c r="S32" s="779"/>
      <c r="T32" s="779"/>
      <c r="U32" s="779"/>
      <c r="V32" s="779">
        <v>320</v>
      </c>
      <c r="W32" s="779"/>
      <c r="X32" s="779"/>
      <c r="Y32" s="779"/>
      <c r="Z32" s="779"/>
      <c r="AA32" s="779">
        <v>56</v>
      </c>
      <c r="AB32" s="779"/>
      <c r="AC32" s="779"/>
      <c r="AD32" s="779"/>
      <c r="AE32" s="780"/>
      <c r="AF32" s="781">
        <v>599</v>
      </c>
      <c r="AG32" s="782"/>
      <c r="AH32" s="782"/>
      <c r="AI32" s="782"/>
      <c r="AJ32" s="783"/>
      <c r="AK32" s="850">
        <v>142</v>
      </c>
      <c r="AL32" s="851"/>
      <c r="AM32" s="851"/>
      <c r="AN32" s="851"/>
      <c r="AO32" s="851"/>
      <c r="AP32" s="851">
        <v>49</v>
      </c>
      <c r="AQ32" s="851"/>
      <c r="AR32" s="851"/>
      <c r="AS32" s="851"/>
      <c r="AT32" s="851"/>
      <c r="AU32" s="851">
        <v>34</v>
      </c>
      <c r="AV32" s="851"/>
      <c r="AW32" s="851"/>
      <c r="AX32" s="851"/>
      <c r="AY32" s="851"/>
      <c r="AZ32" s="852" t="s">
        <v>485</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401</v>
      </c>
      <c r="R33" s="779"/>
      <c r="S33" s="779"/>
      <c r="T33" s="779"/>
      <c r="U33" s="779"/>
      <c r="V33" s="779">
        <v>401</v>
      </c>
      <c r="W33" s="779"/>
      <c r="X33" s="779"/>
      <c r="Y33" s="779"/>
      <c r="Z33" s="779"/>
      <c r="AA33" s="779">
        <v>0</v>
      </c>
      <c r="AB33" s="779"/>
      <c r="AC33" s="779"/>
      <c r="AD33" s="779"/>
      <c r="AE33" s="780"/>
      <c r="AF33" s="781" t="s">
        <v>112</v>
      </c>
      <c r="AG33" s="782"/>
      <c r="AH33" s="782"/>
      <c r="AI33" s="782"/>
      <c r="AJ33" s="783"/>
      <c r="AK33" s="850">
        <v>234</v>
      </c>
      <c r="AL33" s="851"/>
      <c r="AM33" s="851"/>
      <c r="AN33" s="851"/>
      <c r="AO33" s="851"/>
      <c r="AP33" s="851">
        <v>1980</v>
      </c>
      <c r="AQ33" s="851"/>
      <c r="AR33" s="851"/>
      <c r="AS33" s="851"/>
      <c r="AT33" s="851"/>
      <c r="AU33" s="851">
        <v>1837</v>
      </c>
      <c r="AV33" s="851"/>
      <c r="AW33" s="851"/>
      <c r="AX33" s="851"/>
      <c r="AY33" s="851"/>
      <c r="AZ33" s="852" t="s">
        <v>485</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101</v>
      </c>
      <c r="R34" s="779"/>
      <c r="S34" s="779"/>
      <c r="T34" s="779"/>
      <c r="U34" s="779"/>
      <c r="V34" s="779">
        <v>85</v>
      </c>
      <c r="W34" s="779"/>
      <c r="X34" s="779"/>
      <c r="Y34" s="779"/>
      <c r="Z34" s="779"/>
      <c r="AA34" s="779">
        <f>101-85</f>
        <v>16</v>
      </c>
      <c r="AB34" s="779"/>
      <c r="AC34" s="779"/>
      <c r="AD34" s="779"/>
      <c r="AE34" s="780"/>
      <c r="AF34" s="781">
        <v>16</v>
      </c>
      <c r="AG34" s="782"/>
      <c r="AH34" s="782"/>
      <c r="AI34" s="782"/>
      <c r="AJ34" s="783"/>
      <c r="AK34" s="850">
        <v>16</v>
      </c>
      <c r="AL34" s="851"/>
      <c r="AM34" s="851"/>
      <c r="AN34" s="851"/>
      <c r="AO34" s="851"/>
      <c r="AP34" s="851">
        <v>87</v>
      </c>
      <c r="AQ34" s="851"/>
      <c r="AR34" s="851"/>
      <c r="AS34" s="851"/>
      <c r="AT34" s="851"/>
      <c r="AU34" s="851">
        <v>87</v>
      </c>
      <c r="AV34" s="851"/>
      <c r="AW34" s="851"/>
      <c r="AX34" s="851"/>
      <c r="AY34" s="851"/>
      <c r="AZ34" s="852" t="s">
        <v>485</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136</v>
      </c>
      <c r="R35" s="779"/>
      <c r="S35" s="779"/>
      <c r="T35" s="779"/>
      <c r="U35" s="779"/>
      <c r="V35" s="779">
        <v>136</v>
      </c>
      <c r="W35" s="779"/>
      <c r="X35" s="779"/>
      <c r="Y35" s="779"/>
      <c r="Z35" s="779"/>
      <c r="AA35" s="779">
        <v>0</v>
      </c>
      <c r="AB35" s="779"/>
      <c r="AC35" s="779"/>
      <c r="AD35" s="779"/>
      <c r="AE35" s="780"/>
      <c r="AF35" s="781">
        <v>0</v>
      </c>
      <c r="AG35" s="782"/>
      <c r="AH35" s="782"/>
      <c r="AI35" s="782"/>
      <c r="AJ35" s="783"/>
      <c r="AK35" s="850">
        <v>117</v>
      </c>
      <c r="AL35" s="851"/>
      <c r="AM35" s="851"/>
      <c r="AN35" s="851"/>
      <c r="AO35" s="851"/>
      <c r="AP35" s="851">
        <v>735</v>
      </c>
      <c r="AQ35" s="851"/>
      <c r="AR35" s="851"/>
      <c r="AS35" s="851"/>
      <c r="AT35" s="851"/>
      <c r="AU35" s="851">
        <v>735</v>
      </c>
      <c r="AV35" s="851"/>
      <c r="AW35" s="851"/>
      <c r="AX35" s="851"/>
      <c r="AY35" s="851"/>
      <c r="AZ35" s="852" t="s">
        <v>485</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225</v>
      </c>
      <c r="R36" s="779"/>
      <c r="S36" s="779"/>
      <c r="T36" s="779"/>
      <c r="U36" s="779"/>
      <c r="V36" s="779">
        <v>219</v>
      </c>
      <c r="W36" s="779"/>
      <c r="X36" s="779"/>
      <c r="Y36" s="779"/>
      <c r="Z36" s="779"/>
      <c r="AA36" s="779">
        <f>225-219</f>
        <v>6</v>
      </c>
      <c r="AB36" s="779"/>
      <c r="AC36" s="779"/>
      <c r="AD36" s="779"/>
      <c r="AE36" s="780"/>
      <c r="AF36" s="781">
        <v>6</v>
      </c>
      <c r="AG36" s="782"/>
      <c r="AH36" s="782"/>
      <c r="AI36" s="782"/>
      <c r="AJ36" s="783"/>
      <c r="AK36" s="850">
        <v>0</v>
      </c>
      <c r="AL36" s="851"/>
      <c r="AM36" s="851"/>
      <c r="AN36" s="851"/>
      <c r="AO36" s="851"/>
      <c r="AP36" s="851">
        <v>0</v>
      </c>
      <c r="AQ36" s="851"/>
      <c r="AR36" s="851"/>
      <c r="AS36" s="851"/>
      <c r="AT36" s="851"/>
      <c r="AU36" s="851">
        <v>0</v>
      </c>
      <c r="AV36" s="851"/>
      <c r="AW36" s="851"/>
      <c r="AX36" s="851"/>
      <c r="AY36" s="851"/>
      <c r="AZ36" s="852" t="s">
        <v>485</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669</v>
      </c>
      <c r="AG63" s="862"/>
      <c r="AH63" s="862"/>
      <c r="AI63" s="862"/>
      <c r="AJ63" s="863"/>
      <c r="AK63" s="864"/>
      <c r="AL63" s="859"/>
      <c r="AM63" s="859"/>
      <c r="AN63" s="859"/>
      <c r="AO63" s="859"/>
      <c r="AP63" s="862">
        <f>SUM(AP28:AT62)</f>
        <v>2851</v>
      </c>
      <c r="AQ63" s="862"/>
      <c r="AR63" s="862"/>
      <c r="AS63" s="862"/>
      <c r="AT63" s="862"/>
      <c r="AU63" s="866">
        <f>SUM(AU28:AY62)</f>
        <v>2693</v>
      </c>
      <c r="AV63" s="867"/>
      <c r="AW63" s="867"/>
      <c r="AX63" s="867"/>
      <c r="AY63" s="868"/>
      <c r="AZ63" s="869"/>
      <c r="BA63" s="869"/>
      <c r="BB63" s="869"/>
      <c r="BC63" s="869"/>
      <c r="BD63" s="869"/>
      <c r="BE63" s="870"/>
      <c r="BF63" s="870"/>
      <c r="BG63" s="870"/>
      <c r="BH63" s="870"/>
      <c r="BI63" s="871"/>
      <c r="BJ63" s="872" t="s">
        <v>112</v>
      </c>
      <c r="BK63" s="867"/>
      <c r="BL63" s="867"/>
      <c r="BM63" s="867"/>
      <c r="BN63" s="87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4" t="s">
        <v>378</v>
      </c>
      <c r="AG66" s="833"/>
      <c r="AH66" s="833"/>
      <c r="AI66" s="833"/>
      <c r="AJ66" s="875"/>
      <c r="AK66" s="737" t="s">
        <v>379</v>
      </c>
      <c r="AL66" s="761"/>
      <c r="AM66" s="761"/>
      <c r="AN66" s="761"/>
      <c r="AO66" s="762"/>
      <c r="AP66" s="737" t="s">
        <v>380</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6"/>
      <c r="AH67" s="836"/>
      <c r="AI67" s="836"/>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x14ac:dyDescent="0.15">
      <c r="A68" s="211">
        <v>1</v>
      </c>
      <c r="B68" s="891" t="s">
        <v>541</v>
      </c>
      <c r="C68" s="892"/>
      <c r="D68" s="892"/>
      <c r="E68" s="892"/>
      <c r="F68" s="892"/>
      <c r="G68" s="892"/>
      <c r="H68" s="892"/>
      <c r="I68" s="892"/>
      <c r="J68" s="892"/>
      <c r="K68" s="892"/>
      <c r="L68" s="892"/>
      <c r="M68" s="892"/>
      <c r="N68" s="892"/>
      <c r="O68" s="892"/>
      <c r="P68" s="893"/>
      <c r="Q68" s="894">
        <v>114</v>
      </c>
      <c r="R68" s="888"/>
      <c r="S68" s="888"/>
      <c r="T68" s="888"/>
      <c r="U68" s="888"/>
      <c r="V68" s="888">
        <v>108</v>
      </c>
      <c r="W68" s="888"/>
      <c r="X68" s="888"/>
      <c r="Y68" s="888"/>
      <c r="Z68" s="888"/>
      <c r="AA68" s="888">
        <v>6</v>
      </c>
      <c r="AB68" s="888"/>
      <c r="AC68" s="888"/>
      <c r="AD68" s="888"/>
      <c r="AE68" s="888"/>
      <c r="AF68" s="888">
        <v>6</v>
      </c>
      <c r="AG68" s="888"/>
      <c r="AH68" s="888"/>
      <c r="AI68" s="888"/>
      <c r="AJ68" s="888"/>
      <c r="AK68" s="888">
        <v>0</v>
      </c>
      <c r="AL68" s="888"/>
      <c r="AM68" s="888"/>
      <c r="AN68" s="888"/>
      <c r="AO68" s="888"/>
      <c r="AP68" s="888">
        <v>27</v>
      </c>
      <c r="AQ68" s="888"/>
      <c r="AR68" s="888"/>
      <c r="AS68" s="888"/>
      <c r="AT68" s="888"/>
      <c r="AU68" s="888">
        <v>3</v>
      </c>
      <c r="AV68" s="888"/>
      <c r="AW68" s="888"/>
      <c r="AX68" s="888"/>
      <c r="AY68" s="888"/>
      <c r="AZ68" s="889"/>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x14ac:dyDescent="0.15">
      <c r="A69" s="214">
        <v>2</v>
      </c>
      <c r="B69" s="895" t="s">
        <v>542</v>
      </c>
      <c r="C69" s="896"/>
      <c r="D69" s="896"/>
      <c r="E69" s="896"/>
      <c r="F69" s="896"/>
      <c r="G69" s="896"/>
      <c r="H69" s="896"/>
      <c r="I69" s="896"/>
      <c r="J69" s="896"/>
      <c r="K69" s="896"/>
      <c r="L69" s="896"/>
      <c r="M69" s="896"/>
      <c r="N69" s="896"/>
      <c r="O69" s="896"/>
      <c r="P69" s="897"/>
      <c r="Q69" s="898">
        <v>572</v>
      </c>
      <c r="R69" s="851"/>
      <c r="S69" s="851"/>
      <c r="T69" s="851"/>
      <c r="U69" s="851"/>
      <c r="V69" s="851">
        <v>560</v>
      </c>
      <c r="W69" s="851"/>
      <c r="X69" s="851"/>
      <c r="Y69" s="851"/>
      <c r="Z69" s="851"/>
      <c r="AA69" s="851">
        <v>12</v>
      </c>
      <c r="AB69" s="851"/>
      <c r="AC69" s="851"/>
      <c r="AD69" s="851"/>
      <c r="AE69" s="851"/>
      <c r="AF69" s="851">
        <v>12</v>
      </c>
      <c r="AG69" s="851"/>
      <c r="AH69" s="851"/>
      <c r="AI69" s="851"/>
      <c r="AJ69" s="851"/>
      <c r="AK69" s="851">
        <v>0</v>
      </c>
      <c r="AL69" s="851"/>
      <c r="AM69" s="851"/>
      <c r="AN69" s="851"/>
      <c r="AO69" s="851"/>
      <c r="AP69" s="851">
        <v>12</v>
      </c>
      <c r="AQ69" s="851"/>
      <c r="AR69" s="851"/>
      <c r="AS69" s="851"/>
      <c r="AT69" s="851"/>
      <c r="AU69" s="851">
        <v>2</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x14ac:dyDescent="0.15">
      <c r="A70" s="214">
        <v>3</v>
      </c>
      <c r="B70" s="895" t="s">
        <v>543</v>
      </c>
      <c r="C70" s="896"/>
      <c r="D70" s="896"/>
      <c r="E70" s="896"/>
      <c r="F70" s="896"/>
      <c r="G70" s="896"/>
      <c r="H70" s="896"/>
      <c r="I70" s="896"/>
      <c r="J70" s="896"/>
      <c r="K70" s="896"/>
      <c r="L70" s="896"/>
      <c r="M70" s="896"/>
      <c r="N70" s="896"/>
      <c r="O70" s="896"/>
      <c r="P70" s="897"/>
      <c r="Q70" s="898">
        <v>200</v>
      </c>
      <c r="R70" s="851"/>
      <c r="S70" s="851"/>
      <c r="T70" s="851"/>
      <c r="U70" s="851"/>
      <c r="V70" s="851">
        <v>199</v>
      </c>
      <c r="W70" s="851"/>
      <c r="X70" s="851"/>
      <c r="Y70" s="851"/>
      <c r="Z70" s="851"/>
      <c r="AA70" s="851">
        <v>1</v>
      </c>
      <c r="AB70" s="851"/>
      <c r="AC70" s="851"/>
      <c r="AD70" s="851"/>
      <c r="AE70" s="851"/>
      <c r="AF70" s="851">
        <v>15</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x14ac:dyDescent="0.15">
      <c r="A71" s="214">
        <v>4</v>
      </c>
      <c r="B71" s="895" t="s">
        <v>544</v>
      </c>
      <c r="C71" s="896"/>
      <c r="D71" s="896"/>
      <c r="E71" s="896"/>
      <c r="F71" s="896"/>
      <c r="G71" s="896"/>
      <c r="H71" s="896"/>
      <c r="I71" s="896"/>
      <c r="J71" s="896"/>
      <c r="K71" s="896"/>
      <c r="L71" s="896"/>
      <c r="M71" s="896"/>
      <c r="N71" s="896"/>
      <c r="O71" s="896"/>
      <c r="P71" s="897"/>
      <c r="Q71" s="898">
        <v>6567</v>
      </c>
      <c r="R71" s="851"/>
      <c r="S71" s="851"/>
      <c r="T71" s="851"/>
      <c r="U71" s="851"/>
      <c r="V71" s="851">
        <v>7247</v>
      </c>
      <c r="W71" s="851"/>
      <c r="X71" s="851"/>
      <c r="Y71" s="851"/>
      <c r="Z71" s="851"/>
      <c r="AA71" s="851">
        <v>-680</v>
      </c>
      <c r="AB71" s="851"/>
      <c r="AC71" s="851"/>
      <c r="AD71" s="851"/>
      <c r="AE71" s="851"/>
      <c r="AF71" s="851">
        <v>3600</v>
      </c>
      <c r="AG71" s="851"/>
      <c r="AH71" s="851"/>
      <c r="AI71" s="851"/>
      <c r="AJ71" s="851"/>
      <c r="AK71" s="851">
        <v>0</v>
      </c>
      <c r="AL71" s="851"/>
      <c r="AM71" s="851"/>
      <c r="AN71" s="851"/>
      <c r="AO71" s="851"/>
      <c r="AP71" s="851">
        <v>30263</v>
      </c>
      <c r="AQ71" s="851"/>
      <c r="AR71" s="851"/>
      <c r="AS71" s="851"/>
      <c r="AT71" s="851"/>
      <c r="AU71" s="851">
        <v>212</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x14ac:dyDescent="0.15">
      <c r="A72" s="214">
        <v>5</v>
      </c>
      <c r="B72" s="895" t="s">
        <v>545</v>
      </c>
      <c r="C72" s="896"/>
      <c r="D72" s="896"/>
      <c r="E72" s="896"/>
      <c r="F72" s="896"/>
      <c r="G72" s="896"/>
      <c r="H72" s="896"/>
      <c r="I72" s="896"/>
      <c r="J72" s="896"/>
      <c r="K72" s="896"/>
      <c r="L72" s="896"/>
      <c r="M72" s="896"/>
      <c r="N72" s="896"/>
      <c r="O72" s="896"/>
      <c r="P72" s="897"/>
      <c r="Q72" s="898">
        <v>7534</v>
      </c>
      <c r="R72" s="851"/>
      <c r="S72" s="851"/>
      <c r="T72" s="851"/>
      <c r="U72" s="851"/>
      <c r="V72" s="851">
        <v>7409</v>
      </c>
      <c r="W72" s="851"/>
      <c r="X72" s="851"/>
      <c r="Y72" s="851"/>
      <c r="Z72" s="851"/>
      <c r="AA72" s="851">
        <v>125</v>
      </c>
      <c r="AB72" s="851"/>
      <c r="AC72" s="851"/>
      <c r="AD72" s="851"/>
      <c r="AE72" s="851"/>
      <c r="AF72" s="851">
        <v>125</v>
      </c>
      <c r="AG72" s="851"/>
      <c r="AH72" s="851"/>
      <c r="AI72" s="851"/>
      <c r="AJ72" s="851"/>
      <c r="AK72" s="851">
        <v>564</v>
      </c>
      <c r="AL72" s="851"/>
      <c r="AM72" s="851"/>
      <c r="AN72" s="851"/>
      <c r="AO72" s="851"/>
      <c r="AP72" s="851">
        <v>0</v>
      </c>
      <c r="AQ72" s="851"/>
      <c r="AR72" s="851"/>
      <c r="AS72" s="851"/>
      <c r="AT72" s="851"/>
      <c r="AU72" s="851">
        <v>0</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x14ac:dyDescent="0.15">
      <c r="A73" s="214">
        <v>6</v>
      </c>
      <c r="B73" s="895" t="s">
        <v>546</v>
      </c>
      <c r="C73" s="896"/>
      <c r="D73" s="896"/>
      <c r="E73" s="896"/>
      <c r="F73" s="896"/>
      <c r="G73" s="896"/>
      <c r="H73" s="896"/>
      <c r="I73" s="896"/>
      <c r="J73" s="896"/>
      <c r="K73" s="896"/>
      <c r="L73" s="896"/>
      <c r="M73" s="896"/>
      <c r="N73" s="896"/>
      <c r="O73" s="896"/>
      <c r="P73" s="897"/>
      <c r="Q73" s="898">
        <v>1184</v>
      </c>
      <c r="R73" s="851"/>
      <c r="S73" s="851"/>
      <c r="T73" s="851"/>
      <c r="U73" s="851"/>
      <c r="V73" s="851">
        <v>655</v>
      </c>
      <c r="W73" s="851"/>
      <c r="X73" s="851"/>
      <c r="Y73" s="851"/>
      <c r="Z73" s="851"/>
      <c r="AA73" s="851">
        <v>529</v>
      </c>
      <c r="AB73" s="851"/>
      <c r="AC73" s="851"/>
      <c r="AD73" s="851"/>
      <c r="AE73" s="851"/>
      <c r="AF73" s="851">
        <v>529</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x14ac:dyDescent="0.15">
      <c r="A74" s="214">
        <v>7</v>
      </c>
      <c r="B74" s="895" t="s">
        <v>547</v>
      </c>
      <c r="C74" s="896"/>
      <c r="D74" s="896"/>
      <c r="E74" s="896"/>
      <c r="F74" s="896"/>
      <c r="G74" s="896"/>
      <c r="H74" s="896"/>
      <c r="I74" s="896"/>
      <c r="J74" s="896"/>
      <c r="K74" s="896"/>
      <c r="L74" s="896"/>
      <c r="M74" s="896"/>
      <c r="N74" s="896"/>
      <c r="O74" s="896"/>
      <c r="P74" s="897"/>
      <c r="Q74" s="898">
        <v>6</v>
      </c>
      <c r="R74" s="851"/>
      <c r="S74" s="851"/>
      <c r="T74" s="851"/>
      <c r="U74" s="851"/>
      <c r="V74" s="851">
        <v>3</v>
      </c>
      <c r="W74" s="851"/>
      <c r="X74" s="851"/>
      <c r="Y74" s="851"/>
      <c r="Z74" s="851"/>
      <c r="AA74" s="851">
        <v>3</v>
      </c>
      <c r="AB74" s="851"/>
      <c r="AC74" s="851"/>
      <c r="AD74" s="851"/>
      <c r="AE74" s="851"/>
      <c r="AF74" s="851">
        <v>3</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x14ac:dyDescent="0.15">
      <c r="A75" s="214">
        <v>8</v>
      </c>
      <c r="B75" s="895" t="s">
        <v>551</v>
      </c>
      <c r="C75" s="896"/>
      <c r="D75" s="896"/>
      <c r="E75" s="896"/>
      <c r="F75" s="896"/>
      <c r="G75" s="896"/>
      <c r="H75" s="896"/>
      <c r="I75" s="896"/>
      <c r="J75" s="896"/>
      <c r="K75" s="896"/>
      <c r="L75" s="896"/>
      <c r="M75" s="896"/>
      <c r="N75" s="896"/>
      <c r="O75" s="896"/>
      <c r="P75" s="897"/>
      <c r="Q75" s="901">
        <v>231</v>
      </c>
      <c r="R75" s="902"/>
      <c r="S75" s="902"/>
      <c r="T75" s="902"/>
      <c r="U75" s="850"/>
      <c r="V75" s="903">
        <v>206</v>
      </c>
      <c r="W75" s="902"/>
      <c r="X75" s="902"/>
      <c r="Y75" s="902"/>
      <c r="Z75" s="850"/>
      <c r="AA75" s="903">
        <v>25</v>
      </c>
      <c r="AB75" s="902"/>
      <c r="AC75" s="902"/>
      <c r="AD75" s="902"/>
      <c r="AE75" s="850"/>
      <c r="AF75" s="903">
        <v>25</v>
      </c>
      <c r="AG75" s="902"/>
      <c r="AH75" s="902"/>
      <c r="AI75" s="902"/>
      <c r="AJ75" s="850"/>
      <c r="AK75" s="903">
        <v>231</v>
      </c>
      <c r="AL75" s="902"/>
      <c r="AM75" s="902"/>
      <c r="AN75" s="902"/>
      <c r="AO75" s="850"/>
      <c r="AP75" s="903">
        <v>0</v>
      </c>
      <c r="AQ75" s="902"/>
      <c r="AR75" s="902"/>
      <c r="AS75" s="902"/>
      <c r="AT75" s="850"/>
      <c r="AU75" s="903">
        <v>0</v>
      </c>
      <c r="AV75" s="902"/>
      <c r="AW75" s="902"/>
      <c r="AX75" s="902"/>
      <c r="AY75" s="850"/>
      <c r="AZ75" s="899"/>
      <c r="BA75" s="899"/>
      <c r="BB75" s="899"/>
      <c r="BC75" s="899"/>
      <c r="BD75" s="900"/>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x14ac:dyDescent="0.15">
      <c r="A76" s="214">
        <v>9</v>
      </c>
      <c r="B76" s="895" t="s">
        <v>548</v>
      </c>
      <c r="C76" s="896"/>
      <c r="D76" s="896"/>
      <c r="E76" s="896"/>
      <c r="F76" s="896"/>
      <c r="G76" s="896"/>
      <c r="H76" s="896"/>
      <c r="I76" s="896"/>
      <c r="J76" s="896"/>
      <c r="K76" s="896"/>
      <c r="L76" s="896"/>
      <c r="M76" s="896"/>
      <c r="N76" s="896"/>
      <c r="O76" s="896"/>
      <c r="P76" s="897"/>
      <c r="Q76" s="901">
        <v>107</v>
      </c>
      <c r="R76" s="902"/>
      <c r="S76" s="902"/>
      <c r="T76" s="902"/>
      <c r="U76" s="850"/>
      <c r="V76" s="903">
        <v>73</v>
      </c>
      <c r="W76" s="902"/>
      <c r="X76" s="902"/>
      <c r="Y76" s="902"/>
      <c r="Z76" s="850"/>
      <c r="AA76" s="903">
        <v>34</v>
      </c>
      <c r="AB76" s="902"/>
      <c r="AC76" s="902"/>
      <c r="AD76" s="902"/>
      <c r="AE76" s="850"/>
      <c r="AF76" s="903">
        <v>34</v>
      </c>
      <c r="AG76" s="902"/>
      <c r="AH76" s="902"/>
      <c r="AI76" s="902"/>
      <c r="AJ76" s="850"/>
      <c r="AK76" s="903">
        <v>10</v>
      </c>
      <c r="AL76" s="902"/>
      <c r="AM76" s="902"/>
      <c r="AN76" s="902"/>
      <c r="AO76" s="850"/>
      <c r="AP76" s="903">
        <v>0</v>
      </c>
      <c r="AQ76" s="902"/>
      <c r="AR76" s="902"/>
      <c r="AS76" s="902"/>
      <c r="AT76" s="850"/>
      <c r="AU76" s="903">
        <v>0</v>
      </c>
      <c r="AV76" s="902"/>
      <c r="AW76" s="902"/>
      <c r="AX76" s="902"/>
      <c r="AY76" s="850"/>
      <c r="AZ76" s="899"/>
      <c r="BA76" s="899"/>
      <c r="BB76" s="899"/>
      <c r="BC76" s="899"/>
      <c r="BD76" s="900"/>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x14ac:dyDescent="0.15">
      <c r="A77" s="214">
        <v>10</v>
      </c>
      <c r="B77" s="895" t="s">
        <v>549</v>
      </c>
      <c r="C77" s="896"/>
      <c r="D77" s="896"/>
      <c r="E77" s="896"/>
      <c r="F77" s="896"/>
      <c r="G77" s="896"/>
      <c r="H77" s="896"/>
      <c r="I77" s="896"/>
      <c r="J77" s="896"/>
      <c r="K77" s="896"/>
      <c r="L77" s="896"/>
      <c r="M77" s="896"/>
      <c r="N77" s="896"/>
      <c r="O77" s="896"/>
      <c r="P77" s="897"/>
      <c r="Q77" s="901">
        <v>67</v>
      </c>
      <c r="R77" s="902"/>
      <c r="S77" s="902"/>
      <c r="T77" s="902"/>
      <c r="U77" s="850"/>
      <c r="V77" s="903">
        <v>64</v>
      </c>
      <c r="W77" s="902"/>
      <c r="X77" s="902"/>
      <c r="Y77" s="902"/>
      <c r="Z77" s="850"/>
      <c r="AA77" s="903">
        <v>3</v>
      </c>
      <c r="AB77" s="902"/>
      <c r="AC77" s="902"/>
      <c r="AD77" s="902"/>
      <c r="AE77" s="850"/>
      <c r="AF77" s="903">
        <v>3</v>
      </c>
      <c r="AG77" s="902"/>
      <c r="AH77" s="902"/>
      <c r="AI77" s="902"/>
      <c r="AJ77" s="850"/>
      <c r="AK77" s="903">
        <v>2</v>
      </c>
      <c r="AL77" s="902"/>
      <c r="AM77" s="902"/>
      <c r="AN77" s="902"/>
      <c r="AO77" s="850"/>
      <c r="AP77" s="903">
        <v>0</v>
      </c>
      <c r="AQ77" s="902"/>
      <c r="AR77" s="902"/>
      <c r="AS77" s="902"/>
      <c r="AT77" s="850"/>
      <c r="AU77" s="903">
        <v>0</v>
      </c>
      <c r="AV77" s="902"/>
      <c r="AW77" s="902"/>
      <c r="AX77" s="902"/>
      <c r="AY77" s="850"/>
      <c r="AZ77" s="899"/>
      <c r="BA77" s="899"/>
      <c r="BB77" s="899"/>
      <c r="BC77" s="899"/>
      <c r="BD77" s="900"/>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x14ac:dyDescent="0.15">
      <c r="A78" s="214">
        <v>11</v>
      </c>
      <c r="B78" s="895" t="s">
        <v>550</v>
      </c>
      <c r="C78" s="896"/>
      <c r="D78" s="896"/>
      <c r="E78" s="896"/>
      <c r="F78" s="896"/>
      <c r="G78" s="896"/>
      <c r="H78" s="896"/>
      <c r="I78" s="896"/>
      <c r="J78" s="896"/>
      <c r="K78" s="896"/>
      <c r="L78" s="896"/>
      <c r="M78" s="896"/>
      <c r="N78" s="896"/>
      <c r="O78" s="896"/>
      <c r="P78" s="897"/>
      <c r="Q78" s="898">
        <v>263837</v>
      </c>
      <c r="R78" s="851"/>
      <c r="S78" s="851"/>
      <c r="T78" s="851"/>
      <c r="U78" s="851"/>
      <c r="V78" s="851">
        <v>263732</v>
      </c>
      <c r="W78" s="851"/>
      <c r="X78" s="851"/>
      <c r="Y78" s="851"/>
      <c r="Z78" s="851"/>
      <c r="AA78" s="851">
        <v>104</v>
      </c>
      <c r="AB78" s="851"/>
      <c r="AC78" s="851"/>
      <c r="AD78" s="851"/>
      <c r="AE78" s="851"/>
      <c r="AF78" s="851">
        <v>104</v>
      </c>
      <c r="AG78" s="851"/>
      <c r="AH78" s="851"/>
      <c r="AI78" s="851"/>
      <c r="AJ78" s="851"/>
      <c r="AK78" s="851">
        <v>5790</v>
      </c>
      <c r="AL78" s="851"/>
      <c r="AM78" s="851"/>
      <c r="AN78" s="851"/>
      <c r="AO78" s="851"/>
      <c r="AP78" s="851">
        <v>0</v>
      </c>
      <c r="AQ78" s="851"/>
      <c r="AR78" s="851"/>
      <c r="AS78" s="851"/>
      <c r="AT78" s="851"/>
      <c r="AU78" s="851">
        <v>0</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x14ac:dyDescent="0.15">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x14ac:dyDescent="0.15">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x14ac:dyDescent="0.15">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x14ac:dyDescent="0.2">
      <c r="A88" s="217" t="s">
        <v>371</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4456</v>
      </c>
      <c r="AG88" s="862"/>
      <c r="AH88" s="862"/>
      <c r="AI88" s="862"/>
      <c r="AJ88" s="862"/>
      <c r="AK88" s="859"/>
      <c r="AL88" s="859"/>
      <c r="AM88" s="859"/>
      <c r="AN88" s="859"/>
      <c r="AO88" s="859"/>
      <c r="AP88" s="862">
        <f>SUM(AP68:AT87)</f>
        <v>30302</v>
      </c>
      <c r="AQ88" s="862"/>
      <c r="AR88" s="862"/>
      <c r="AS88" s="862"/>
      <c r="AT88" s="862"/>
      <c r="AU88" s="862">
        <f>SUM(AU68:AY87)</f>
        <v>217</v>
      </c>
      <c r="AV88" s="862"/>
      <c r="AW88" s="862"/>
      <c r="AX88" s="862"/>
      <c r="AY88" s="862"/>
      <c r="AZ88" s="870"/>
      <c r="BA88" s="870"/>
      <c r="BB88" s="870"/>
      <c r="BC88" s="870"/>
      <c r="BD88" s="871"/>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f>SUM(CR7:CV88)</f>
        <v>53</v>
      </c>
      <c r="CS102" s="867"/>
      <c r="CT102" s="867"/>
      <c r="CU102" s="867"/>
      <c r="CV102" s="915"/>
      <c r="CW102" s="914">
        <f t="shared" ref="CW102" si="0">SUM(CW7:DA88)</f>
        <v>65</v>
      </c>
      <c r="CX102" s="867"/>
      <c r="CY102" s="867"/>
      <c r="CZ102" s="867"/>
      <c r="DA102" s="915"/>
      <c r="DB102" s="914">
        <f t="shared" ref="DB102" si="1">SUM(DB7:DF88)</f>
        <v>0</v>
      </c>
      <c r="DC102" s="867"/>
      <c r="DD102" s="867"/>
      <c r="DE102" s="867"/>
      <c r="DF102" s="915"/>
      <c r="DG102" s="914">
        <f t="shared" ref="DG102" si="2">SUM(DG7:DK88)</f>
        <v>0</v>
      </c>
      <c r="DH102" s="867"/>
      <c r="DI102" s="867"/>
      <c r="DJ102" s="867"/>
      <c r="DK102" s="915"/>
      <c r="DL102" s="914">
        <f t="shared" ref="DL102" si="3">SUM(DL7:DP88)</f>
        <v>0</v>
      </c>
      <c r="DM102" s="867"/>
      <c r="DN102" s="867"/>
      <c r="DO102" s="867"/>
      <c r="DP102" s="915"/>
      <c r="DQ102" s="914">
        <f t="shared" ref="DQ102" si="4">SUM(DQ7:DU88)</f>
        <v>0</v>
      </c>
      <c r="DR102" s="867"/>
      <c r="DS102" s="867"/>
      <c r="DT102" s="867"/>
      <c r="DU102" s="915"/>
      <c r="DV102" s="938"/>
      <c r="DW102" s="939"/>
      <c r="DX102" s="939"/>
      <c r="DY102" s="939"/>
      <c r="DZ102" s="94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401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402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3" t="s">
        <v>405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x14ac:dyDescent="0.15">
      <c r="A109" s="936" t="s">
        <v>407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408</v>
      </c>
      <c r="AB109" s="917"/>
      <c r="AC109" s="917"/>
      <c r="AD109" s="917"/>
      <c r="AE109" s="918"/>
      <c r="AF109" s="916" t="s">
        <v>288</v>
      </c>
      <c r="AG109" s="917"/>
      <c r="AH109" s="917"/>
      <c r="AI109" s="917"/>
      <c r="AJ109" s="918"/>
      <c r="AK109" s="916" t="s">
        <v>287</v>
      </c>
      <c r="AL109" s="917"/>
      <c r="AM109" s="917"/>
      <c r="AN109" s="917"/>
      <c r="AO109" s="918"/>
      <c r="AP109" s="916" t="s">
        <v>409</v>
      </c>
      <c r="AQ109" s="917"/>
      <c r="AR109" s="917"/>
      <c r="AS109" s="917"/>
      <c r="AT109" s="919"/>
      <c r="AU109" s="936" t="s">
        <v>407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408</v>
      </c>
      <c r="BR109" s="917"/>
      <c r="BS109" s="917"/>
      <c r="BT109" s="917"/>
      <c r="BU109" s="918"/>
      <c r="BV109" s="916" t="s">
        <v>288</v>
      </c>
      <c r="BW109" s="917"/>
      <c r="BX109" s="917"/>
      <c r="BY109" s="917"/>
      <c r="BZ109" s="918"/>
      <c r="CA109" s="916" t="s">
        <v>287</v>
      </c>
      <c r="CB109" s="917"/>
      <c r="CC109" s="917"/>
      <c r="CD109" s="917"/>
      <c r="CE109" s="918"/>
      <c r="CF109" s="937" t="s">
        <v>409</v>
      </c>
      <c r="CG109" s="937"/>
      <c r="CH109" s="937"/>
      <c r="CI109" s="937"/>
      <c r="CJ109" s="937"/>
      <c r="CK109" s="916" t="s">
        <v>410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408</v>
      </c>
      <c r="DH109" s="917"/>
      <c r="DI109" s="917"/>
      <c r="DJ109" s="917"/>
      <c r="DK109" s="918"/>
      <c r="DL109" s="916" t="s">
        <v>288</v>
      </c>
      <c r="DM109" s="917"/>
      <c r="DN109" s="917"/>
      <c r="DO109" s="917"/>
      <c r="DP109" s="918"/>
      <c r="DQ109" s="916" t="s">
        <v>287</v>
      </c>
      <c r="DR109" s="917"/>
      <c r="DS109" s="917"/>
      <c r="DT109" s="917"/>
      <c r="DU109" s="918"/>
      <c r="DV109" s="916" t="s">
        <v>409</v>
      </c>
      <c r="DW109" s="917"/>
      <c r="DX109" s="917"/>
      <c r="DY109" s="917"/>
      <c r="DZ109" s="919"/>
    </row>
    <row r="110" spans="1:131" s="199" customFormat="1" ht="26.25" customHeight="1" x14ac:dyDescent="0.15">
      <c r="A110" s="920" t="s">
        <v>411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1417921</v>
      </c>
      <c r="AB110" s="924"/>
      <c r="AC110" s="924"/>
      <c r="AD110" s="924"/>
      <c r="AE110" s="925"/>
      <c r="AF110" s="926">
        <v>1337806</v>
      </c>
      <c r="AG110" s="924"/>
      <c r="AH110" s="924"/>
      <c r="AI110" s="924"/>
      <c r="AJ110" s="925"/>
      <c r="AK110" s="926">
        <v>1260256</v>
      </c>
      <c r="AL110" s="924"/>
      <c r="AM110" s="924"/>
      <c r="AN110" s="924"/>
      <c r="AO110" s="925"/>
      <c r="AP110" s="927">
        <v>26.5</v>
      </c>
      <c r="AQ110" s="928"/>
      <c r="AR110" s="928"/>
      <c r="AS110" s="928"/>
      <c r="AT110" s="929"/>
      <c r="AU110" s="930" t="s">
        <v>61</v>
      </c>
      <c r="AV110" s="931"/>
      <c r="AW110" s="931"/>
      <c r="AX110" s="931"/>
      <c r="AY110" s="931"/>
      <c r="AZ110" s="972" t="s">
        <v>412</v>
      </c>
      <c r="BA110" s="921"/>
      <c r="BB110" s="921"/>
      <c r="BC110" s="921"/>
      <c r="BD110" s="921"/>
      <c r="BE110" s="921"/>
      <c r="BF110" s="921"/>
      <c r="BG110" s="921"/>
      <c r="BH110" s="921"/>
      <c r="BI110" s="921"/>
      <c r="BJ110" s="921"/>
      <c r="BK110" s="921"/>
      <c r="BL110" s="921"/>
      <c r="BM110" s="921"/>
      <c r="BN110" s="921"/>
      <c r="BO110" s="921"/>
      <c r="BP110" s="922"/>
      <c r="BQ110" s="958">
        <v>11099271</v>
      </c>
      <c r="BR110" s="959"/>
      <c r="BS110" s="959"/>
      <c r="BT110" s="959"/>
      <c r="BU110" s="959"/>
      <c r="BV110" s="959">
        <v>10590144</v>
      </c>
      <c r="BW110" s="959"/>
      <c r="BX110" s="959"/>
      <c r="BY110" s="959"/>
      <c r="BZ110" s="959"/>
      <c r="CA110" s="959">
        <v>9990488</v>
      </c>
      <c r="CB110" s="959"/>
      <c r="CC110" s="959"/>
      <c r="CD110" s="959"/>
      <c r="CE110" s="959"/>
      <c r="CF110" s="973">
        <v>210.4</v>
      </c>
      <c r="CG110" s="974"/>
      <c r="CH110" s="974"/>
      <c r="CI110" s="974"/>
      <c r="CJ110" s="974"/>
      <c r="CK110" s="975" t="s">
        <v>413</v>
      </c>
      <c r="CL110" s="976"/>
      <c r="CM110" s="955" t="s">
        <v>414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112</v>
      </c>
      <c r="DH110" s="959"/>
      <c r="DI110" s="959"/>
      <c r="DJ110" s="959"/>
      <c r="DK110" s="959"/>
      <c r="DL110" s="959" t="s">
        <v>112</v>
      </c>
      <c r="DM110" s="959"/>
      <c r="DN110" s="959"/>
      <c r="DO110" s="959"/>
      <c r="DP110" s="959"/>
      <c r="DQ110" s="959" t="s">
        <v>112</v>
      </c>
      <c r="DR110" s="959"/>
      <c r="DS110" s="959"/>
      <c r="DT110" s="959"/>
      <c r="DU110" s="959"/>
      <c r="DV110" s="960" t="s">
        <v>112</v>
      </c>
      <c r="DW110" s="960"/>
      <c r="DX110" s="960"/>
      <c r="DY110" s="960"/>
      <c r="DZ110" s="961"/>
    </row>
    <row r="111" spans="1:131" s="199" customFormat="1" ht="26.25" customHeight="1" x14ac:dyDescent="0.15">
      <c r="A111" s="962" t="s">
        <v>415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112</v>
      </c>
      <c r="AB111" s="966"/>
      <c r="AC111" s="966"/>
      <c r="AD111" s="966"/>
      <c r="AE111" s="967"/>
      <c r="AF111" s="968" t="s">
        <v>112</v>
      </c>
      <c r="AG111" s="966"/>
      <c r="AH111" s="966"/>
      <c r="AI111" s="966"/>
      <c r="AJ111" s="967"/>
      <c r="AK111" s="968" t="s">
        <v>112</v>
      </c>
      <c r="AL111" s="966"/>
      <c r="AM111" s="966"/>
      <c r="AN111" s="966"/>
      <c r="AO111" s="967"/>
      <c r="AP111" s="969" t="s">
        <v>112</v>
      </c>
      <c r="AQ111" s="970"/>
      <c r="AR111" s="970"/>
      <c r="AS111" s="970"/>
      <c r="AT111" s="971"/>
      <c r="AU111" s="932"/>
      <c r="AV111" s="933"/>
      <c r="AW111" s="933"/>
      <c r="AX111" s="933"/>
      <c r="AY111" s="933"/>
      <c r="AZ111" s="981" t="s">
        <v>416</v>
      </c>
      <c r="BA111" s="982"/>
      <c r="BB111" s="982"/>
      <c r="BC111" s="982"/>
      <c r="BD111" s="982"/>
      <c r="BE111" s="982"/>
      <c r="BF111" s="982"/>
      <c r="BG111" s="982"/>
      <c r="BH111" s="982"/>
      <c r="BI111" s="982"/>
      <c r="BJ111" s="982"/>
      <c r="BK111" s="982"/>
      <c r="BL111" s="982"/>
      <c r="BM111" s="982"/>
      <c r="BN111" s="982"/>
      <c r="BO111" s="982"/>
      <c r="BP111" s="983"/>
      <c r="BQ111" s="951">
        <v>323765</v>
      </c>
      <c r="BR111" s="952"/>
      <c r="BS111" s="952"/>
      <c r="BT111" s="952"/>
      <c r="BU111" s="952"/>
      <c r="BV111" s="952">
        <v>283600</v>
      </c>
      <c r="BW111" s="952"/>
      <c r="BX111" s="952"/>
      <c r="BY111" s="952"/>
      <c r="BZ111" s="952"/>
      <c r="CA111" s="952">
        <v>248746</v>
      </c>
      <c r="CB111" s="952"/>
      <c r="CC111" s="952"/>
      <c r="CD111" s="952"/>
      <c r="CE111" s="952"/>
      <c r="CF111" s="946">
        <v>5.2</v>
      </c>
      <c r="CG111" s="947"/>
      <c r="CH111" s="947"/>
      <c r="CI111" s="947"/>
      <c r="CJ111" s="947"/>
      <c r="CK111" s="977"/>
      <c r="CL111" s="978"/>
      <c r="CM111" s="948" t="s">
        <v>417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v>30599</v>
      </c>
      <c r="DH111" s="952"/>
      <c r="DI111" s="952"/>
      <c r="DJ111" s="952"/>
      <c r="DK111" s="952"/>
      <c r="DL111" s="952">
        <v>27005</v>
      </c>
      <c r="DM111" s="952"/>
      <c r="DN111" s="952"/>
      <c r="DO111" s="952"/>
      <c r="DP111" s="952"/>
      <c r="DQ111" s="952">
        <v>23317</v>
      </c>
      <c r="DR111" s="952"/>
      <c r="DS111" s="952"/>
      <c r="DT111" s="952"/>
      <c r="DU111" s="952"/>
      <c r="DV111" s="953">
        <v>0.5</v>
      </c>
      <c r="DW111" s="953"/>
      <c r="DX111" s="953"/>
      <c r="DY111" s="953"/>
      <c r="DZ111" s="954"/>
    </row>
    <row r="112" spans="1:131" s="199" customFormat="1" ht="26.25" customHeight="1" x14ac:dyDescent="0.15">
      <c r="A112" s="984" t="s">
        <v>418</v>
      </c>
      <c r="B112" s="985"/>
      <c r="C112" s="982" t="s">
        <v>419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112</v>
      </c>
      <c r="AB112" s="991"/>
      <c r="AC112" s="991"/>
      <c r="AD112" s="991"/>
      <c r="AE112" s="992"/>
      <c r="AF112" s="993" t="s">
        <v>112</v>
      </c>
      <c r="AG112" s="991"/>
      <c r="AH112" s="991"/>
      <c r="AI112" s="991"/>
      <c r="AJ112" s="992"/>
      <c r="AK112" s="993" t="s">
        <v>112</v>
      </c>
      <c r="AL112" s="991"/>
      <c r="AM112" s="991"/>
      <c r="AN112" s="991"/>
      <c r="AO112" s="992"/>
      <c r="AP112" s="994" t="s">
        <v>112</v>
      </c>
      <c r="AQ112" s="995"/>
      <c r="AR112" s="995"/>
      <c r="AS112" s="995"/>
      <c r="AT112" s="996"/>
      <c r="AU112" s="932"/>
      <c r="AV112" s="933"/>
      <c r="AW112" s="933"/>
      <c r="AX112" s="933"/>
      <c r="AY112" s="933"/>
      <c r="AZ112" s="981" t="s">
        <v>420</v>
      </c>
      <c r="BA112" s="982"/>
      <c r="BB112" s="982"/>
      <c r="BC112" s="982"/>
      <c r="BD112" s="982"/>
      <c r="BE112" s="982"/>
      <c r="BF112" s="982"/>
      <c r="BG112" s="982"/>
      <c r="BH112" s="982"/>
      <c r="BI112" s="982"/>
      <c r="BJ112" s="982"/>
      <c r="BK112" s="982"/>
      <c r="BL112" s="982"/>
      <c r="BM112" s="982"/>
      <c r="BN112" s="982"/>
      <c r="BO112" s="982"/>
      <c r="BP112" s="983"/>
      <c r="BQ112" s="951">
        <v>3235401</v>
      </c>
      <c r="BR112" s="952"/>
      <c r="BS112" s="952"/>
      <c r="BT112" s="952"/>
      <c r="BU112" s="952"/>
      <c r="BV112" s="952">
        <v>2949921</v>
      </c>
      <c r="BW112" s="952"/>
      <c r="BX112" s="952"/>
      <c r="BY112" s="952"/>
      <c r="BZ112" s="952"/>
      <c r="CA112" s="952">
        <v>2694120</v>
      </c>
      <c r="CB112" s="952"/>
      <c r="CC112" s="952"/>
      <c r="CD112" s="952"/>
      <c r="CE112" s="952"/>
      <c r="CF112" s="946">
        <v>56.7</v>
      </c>
      <c r="CG112" s="947"/>
      <c r="CH112" s="947"/>
      <c r="CI112" s="947"/>
      <c r="CJ112" s="947"/>
      <c r="CK112" s="977"/>
      <c r="CL112" s="978"/>
      <c r="CM112" s="948" t="s">
        <v>421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112</v>
      </c>
      <c r="DH112" s="952"/>
      <c r="DI112" s="952"/>
      <c r="DJ112" s="952"/>
      <c r="DK112" s="952"/>
      <c r="DL112" s="952" t="s">
        <v>112</v>
      </c>
      <c r="DM112" s="952"/>
      <c r="DN112" s="952"/>
      <c r="DO112" s="952"/>
      <c r="DP112" s="952"/>
      <c r="DQ112" s="952" t="s">
        <v>112</v>
      </c>
      <c r="DR112" s="952"/>
      <c r="DS112" s="952"/>
      <c r="DT112" s="952"/>
      <c r="DU112" s="952"/>
      <c r="DV112" s="953" t="s">
        <v>112</v>
      </c>
      <c r="DW112" s="953"/>
      <c r="DX112" s="953"/>
      <c r="DY112" s="953"/>
      <c r="DZ112" s="954"/>
    </row>
    <row r="113" spans="1:130" s="199" customFormat="1" ht="26.25" customHeight="1" x14ac:dyDescent="0.15">
      <c r="A113" s="986"/>
      <c r="B113" s="987"/>
      <c r="C113" s="982" t="s">
        <v>422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379654</v>
      </c>
      <c r="AB113" s="966"/>
      <c r="AC113" s="966"/>
      <c r="AD113" s="966"/>
      <c r="AE113" s="967"/>
      <c r="AF113" s="968">
        <v>352041</v>
      </c>
      <c r="AG113" s="966"/>
      <c r="AH113" s="966"/>
      <c r="AI113" s="966"/>
      <c r="AJ113" s="967"/>
      <c r="AK113" s="968">
        <v>312771</v>
      </c>
      <c r="AL113" s="966"/>
      <c r="AM113" s="966"/>
      <c r="AN113" s="966"/>
      <c r="AO113" s="967"/>
      <c r="AP113" s="969">
        <v>6.6</v>
      </c>
      <c r="AQ113" s="970"/>
      <c r="AR113" s="970"/>
      <c r="AS113" s="970"/>
      <c r="AT113" s="971"/>
      <c r="AU113" s="932"/>
      <c r="AV113" s="933"/>
      <c r="AW113" s="933"/>
      <c r="AX113" s="933"/>
      <c r="AY113" s="933"/>
      <c r="AZ113" s="981" t="s">
        <v>423</v>
      </c>
      <c r="BA113" s="982"/>
      <c r="BB113" s="982"/>
      <c r="BC113" s="982"/>
      <c r="BD113" s="982"/>
      <c r="BE113" s="982"/>
      <c r="BF113" s="982"/>
      <c r="BG113" s="982"/>
      <c r="BH113" s="982"/>
      <c r="BI113" s="982"/>
      <c r="BJ113" s="982"/>
      <c r="BK113" s="982"/>
      <c r="BL113" s="982"/>
      <c r="BM113" s="982"/>
      <c r="BN113" s="982"/>
      <c r="BO113" s="982"/>
      <c r="BP113" s="983"/>
      <c r="BQ113" s="951">
        <v>245203</v>
      </c>
      <c r="BR113" s="952"/>
      <c r="BS113" s="952"/>
      <c r="BT113" s="952"/>
      <c r="BU113" s="952"/>
      <c r="BV113" s="952">
        <v>230751</v>
      </c>
      <c r="BW113" s="952"/>
      <c r="BX113" s="952"/>
      <c r="BY113" s="952"/>
      <c r="BZ113" s="952"/>
      <c r="CA113" s="952">
        <v>216232</v>
      </c>
      <c r="CB113" s="952"/>
      <c r="CC113" s="952"/>
      <c r="CD113" s="952"/>
      <c r="CE113" s="952"/>
      <c r="CF113" s="946">
        <v>4.5999999999999996</v>
      </c>
      <c r="CG113" s="947"/>
      <c r="CH113" s="947"/>
      <c r="CI113" s="947"/>
      <c r="CJ113" s="947"/>
      <c r="CK113" s="977"/>
      <c r="CL113" s="978"/>
      <c r="CM113" s="948" t="s">
        <v>424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112</v>
      </c>
      <c r="DH113" s="991"/>
      <c r="DI113" s="991"/>
      <c r="DJ113" s="991"/>
      <c r="DK113" s="992"/>
      <c r="DL113" s="993" t="s">
        <v>112</v>
      </c>
      <c r="DM113" s="991"/>
      <c r="DN113" s="991"/>
      <c r="DO113" s="991"/>
      <c r="DP113" s="992"/>
      <c r="DQ113" s="993" t="s">
        <v>112</v>
      </c>
      <c r="DR113" s="991"/>
      <c r="DS113" s="991"/>
      <c r="DT113" s="991"/>
      <c r="DU113" s="992"/>
      <c r="DV113" s="994" t="s">
        <v>112</v>
      </c>
      <c r="DW113" s="995"/>
      <c r="DX113" s="995"/>
      <c r="DY113" s="995"/>
      <c r="DZ113" s="996"/>
    </row>
    <row r="114" spans="1:130" s="199" customFormat="1" ht="26.25" customHeight="1" x14ac:dyDescent="0.15">
      <c r="A114" s="986"/>
      <c r="B114" s="987"/>
      <c r="C114" s="982" t="s">
        <v>425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20969</v>
      </c>
      <c r="AB114" s="991"/>
      <c r="AC114" s="991"/>
      <c r="AD114" s="991"/>
      <c r="AE114" s="992"/>
      <c r="AF114" s="993">
        <v>19101</v>
      </c>
      <c r="AG114" s="991"/>
      <c r="AH114" s="991"/>
      <c r="AI114" s="991"/>
      <c r="AJ114" s="992"/>
      <c r="AK114" s="993">
        <v>17644</v>
      </c>
      <c r="AL114" s="991"/>
      <c r="AM114" s="991"/>
      <c r="AN114" s="991"/>
      <c r="AO114" s="992"/>
      <c r="AP114" s="994">
        <v>0.4</v>
      </c>
      <c r="AQ114" s="995"/>
      <c r="AR114" s="995"/>
      <c r="AS114" s="995"/>
      <c r="AT114" s="996"/>
      <c r="AU114" s="932"/>
      <c r="AV114" s="933"/>
      <c r="AW114" s="933"/>
      <c r="AX114" s="933"/>
      <c r="AY114" s="933"/>
      <c r="AZ114" s="981" t="s">
        <v>426</v>
      </c>
      <c r="BA114" s="982"/>
      <c r="BB114" s="982"/>
      <c r="BC114" s="982"/>
      <c r="BD114" s="982"/>
      <c r="BE114" s="982"/>
      <c r="BF114" s="982"/>
      <c r="BG114" s="982"/>
      <c r="BH114" s="982"/>
      <c r="BI114" s="982"/>
      <c r="BJ114" s="982"/>
      <c r="BK114" s="982"/>
      <c r="BL114" s="982"/>
      <c r="BM114" s="982"/>
      <c r="BN114" s="982"/>
      <c r="BO114" s="982"/>
      <c r="BP114" s="983"/>
      <c r="BQ114" s="951">
        <v>1300714</v>
      </c>
      <c r="BR114" s="952"/>
      <c r="BS114" s="952"/>
      <c r="BT114" s="952"/>
      <c r="BU114" s="952"/>
      <c r="BV114" s="952">
        <v>1194715</v>
      </c>
      <c r="BW114" s="952"/>
      <c r="BX114" s="952"/>
      <c r="BY114" s="952"/>
      <c r="BZ114" s="952"/>
      <c r="CA114" s="952">
        <v>1529911</v>
      </c>
      <c r="CB114" s="952"/>
      <c r="CC114" s="952"/>
      <c r="CD114" s="952"/>
      <c r="CE114" s="952"/>
      <c r="CF114" s="946">
        <v>32.200000000000003</v>
      </c>
      <c r="CG114" s="947"/>
      <c r="CH114" s="947"/>
      <c r="CI114" s="947"/>
      <c r="CJ114" s="947"/>
      <c r="CK114" s="977"/>
      <c r="CL114" s="978"/>
      <c r="CM114" s="948" t="s">
        <v>427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112</v>
      </c>
      <c r="DH114" s="991"/>
      <c r="DI114" s="991"/>
      <c r="DJ114" s="991"/>
      <c r="DK114" s="992"/>
      <c r="DL114" s="993" t="s">
        <v>112</v>
      </c>
      <c r="DM114" s="991"/>
      <c r="DN114" s="991"/>
      <c r="DO114" s="991"/>
      <c r="DP114" s="992"/>
      <c r="DQ114" s="993" t="s">
        <v>112</v>
      </c>
      <c r="DR114" s="991"/>
      <c r="DS114" s="991"/>
      <c r="DT114" s="991"/>
      <c r="DU114" s="992"/>
      <c r="DV114" s="994" t="s">
        <v>112</v>
      </c>
      <c r="DW114" s="995"/>
      <c r="DX114" s="995"/>
      <c r="DY114" s="995"/>
      <c r="DZ114" s="996"/>
    </row>
    <row r="115" spans="1:130" s="199" customFormat="1" ht="26.25" customHeight="1" x14ac:dyDescent="0.15">
      <c r="A115" s="986"/>
      <c r="B115" s="987"/>
      <c r="C115" s="982" t="s">
        <v>428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19368</v>
      </c>
      <c r="AB115" s="966"/>
      <c r="AC115" s="966"/>
      <c r="AD115" s="966"/>
      <c r="AE115" s="967"/>
      <c r="AF115" s="968">
        <v>20034</v>
      </c>
      <c r="AG115" s="966"/>
      <c r="AH115" s="966"/>
      <c r="AI115" s="966"/>
      <c r="AJ115" s="967"/>
      <c r="AK115" s="968">
        <v>16422</v>
      </c>
      <c r="AL115" s="966"/>
      <c r="AM115" s="966"/>
      <c r="AN115" s="966"/>
      <c r="AO115" s="967"/>
      <c r="AP115" s="969">
        <v>0.3</v>
      </c>
      <c r="AQ115" s="970"/>
      <c r="AR115" s="970"/>
      <c r="AS115" s="970"/>
      <c r="AT115" s="971"/>
      <c r="AU115" s="932"/>
      <c r="AV115" s="933"/>
      <c r="AW115" s="933"/>
      <c r="AX115" s="933"/>
      <c r="AY115" s="933"/>
      <c r="AZ115" s="981" t="s">
        <v>429</v>
      </c>
      <c r="BA115" s="982"/>
      <c r="BB115" s="982"/>
      <c r="BC115" s="982"/>
      <c r="BD115" s="982"/>
      <c r="BE115" s="982"/>
      <c r="BF115" s="982"/>
      <c r="BG115" s="982"/>
      <c r="BH115" s="982"/>
      <c r="BI115" s="982"/>
      <c r="BJ115" s="982"/>
      <c r="BK115" s="982"/>
      <c r="BL115" s="982"/>
      <c r="BM115" s="982"/>
      <c r="BN115" s="982"/>
      <c r="BO115" s="982"/>
      <c r="BP115" s="983"/>
      <c r="BQ115" s="951" t="s">
        <v>112</v>
      </c>
      <c r="BR115" s="952"/>
      <c r="BS115" s="952"/>
      <c r="BT115" s="952"/>
      <c r="BU115" s="952"/>
      <c r="BV115" s="952" t="s">
        <v>112</v>
      </c>
      <c r="BW115" s="952"/>
      <c r="BX115" s="952"/>
      <c r="BY115" s="952"/>
      <c r="BZ115" s="952"/>
      <c r="CA115" s="952" t="s">
        <v>112</v>
      </c>
      <c r="CB115" s="952"/>
      <c r="CC115" s="952"/>
      <c r="CD115" s="952"/>
      <c r="CE115" s="952"/>
      <c r="CF115" s="946" t="s">
        <v>112</v>
      </c>
      <c r="CG115" s="947"/>
      <c r="CH115" s="947"/>
      <c r="CI115" s="947"/>
      <c r="CJ115" s="947"/>
      <c r="CK115" s="977"/>
      <c r="CL115" s="978"/>
      <c r="CM115" s="981" t="s">
        <v>430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112</v>
      </c>
      <c r="DH115" s="991"/>
      <c r="DI115" s="991"/>
      <c r="DJ115" s="991"/>
      <c r="DK115" s="992"/>
      <c r="DL115" s="993" t="s">
        <v>112</v>
      </c>
      <c r="DM115" s="991"/>
      <c r="DN115" s="991"/>
      <c r="DO115" s="991"/>
      <c r="DP115" s="992"/>
      <c r="DQ115" s="993" t="s">
        <v>112</v>
      </c>
      <c r="DR115" s="991"/>
      <c r="DS115" s="991"/>
      <c r="DT115" s="991"/>
      <c r="DU115" s="992"/>
      <c r="DV115" s="994" t="s">
        <v>112</v>
      </c>
      <c r="DW115" s="995"/>
      <c r="DX115" s="995"/>
      <c r="DY115" s="995"/>
      <c r="DZ115" s="996"/>
    </row>
    <row r="116" spans="1:130" s="199" customFormat="1" ht="26.25" customHeight="1" x14ac:dyDescent="0.15">
      <c r="A116" s="988"/>
      <c r="B116" s="989"/>
      <c r="C116" s="997" t="s">
        <v>431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112</v>
      </c>
      <c r="AB116" s="991"/>
      <c r="AC116" s="991"/>
      <c r="AD116" s="991"/>
      <c r="AE116" s="992"/>
      <c r="AF116" s="993">
        <v>43</v>
      </c>
      <c r="AG116" s="991"/>
      <c r="AH116" s="991"/>
      <c r="AI116" s="991"/>
      <c r="AJ116" s="992"/>
      <c r="AK116" s="993">
        <v>49</v>
      </c>
      <c r="AL116" s="991"/>
      <c r="AM116" s="991"/>
      <c r="AN116" s="991"/>
      <c r="AO116" s="992"/>
      <c r="AP116" s="994">
        <v>0</v>
      </c>
      <c r="AQ116" s="995"/>
      <c r="AR116" s="995"/>
      <c r="AS116" s="995"/>
      <c r="AT116" s="996"/>
      <c r="AU116" s="932"/>
      <c r="AV116" s="933"/>
      <c r="AW116" s="933"/>
      <c r="AX116" s="933"/>
      <c r="AY116" s="933"/>
      <c r="AZ116" s="999" t="s">
        <v>432</v>
      </c>
      <c r="BA116" s="1000"/>
      <c r="BB116" s="1000"/>
      <c r="BC116" s="1000"/>
      <c r="BD116" s="1000"/>
      <c r="BE116" s="1000"/>
      <c r="BF116" s="1000"/>
      <c r="BG116" s="1000"/>
      <c r="BH116" s="1000"/>
      <c r="BI116" s="1000"/>
      <c r="BJ116" s="1000"/>
      <c r="BK116" s="1000"/>
      <c r="BL116" s="1000"/>
      <c r="BM116" s="1000"/>
      <c r="BN116" s="1000"/>
      <c r="BO116" s="1000"/>
      <c r="BP116" s="1001"/>
      <c r="BQ116" s="951" t="s">
        <v>112</v>
      </c>
      <c r="BR116" s="952"/>
      <c r="BS116" s="952"/>
      <c r="BT116" s="952"/>
      <c r="BU116" s="952"/>
      <c r="BV116" s="952" t="s">
        <v>112</v>
      </c>
      <c r="BW116" s="952"/>
      <c r="BX116" s="952"/>
      <c r="BY116" s="952"/>
      <c r="BZ116" s="952"/>
      <c r="CA116" s="952" t="s">
        <v>112</v>
      </c>
      <c r="CB116" s="952"/>
      <c r="CC116" s="952"/>
      <c r="CD116" s="952"/>
      <c r="CE116" s="952"/>
      <c r="CF116" s="946" t="s">
        <v>112</v>
      </c>
      <c r="CG116" s="947"/>
      <c r="CH116" s="947"/>
      <c r="CI116" s="947"/>
      <c r="CJ116" s="947"/>
      <c r="CK116" s="977"/>
      <c r="CL116" s="978"/>
      <c r="CM116" s="948" t="s">
        <v>433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112</v>
      </c>
      <c r="DH116" s="991"/>
      <c r="DI116" s="991"/>
      <c r="DJ116" s="991"/>
      <c r="DK116" s="992"/>
      <c r="DL116" s="993" t="s">
        <v>112</v>
      </c>
      <c r="DM116" s="991"/>
      <c r="DN116" s="991"/>
      <c r="DO116" s="991"/>
      <c r="DP116" s="992"/>
      <c r="DQ116" s="993" t="s">
        <v>112</v>
      </c>
      <c r="DR116" s="991"/>
      <c r="DS116" s="991"/>
      <c r="DT116" s="991"/>
      <c r="DU116" s="992"/>
      <c r="DV116" s="994" t="s">
        <v>112</v>
      </c>
      <c r="DW116" s="995"/>
      <c r="DX116" s="995"/>
      <c r="DY116" s="995"/>
      <c r="DZ116" s="996"/>
    </row>
    <row r="117" spans="1:130" s="199" customFormat="1" ht="26.25" customHeight="1" x14ac:dyDescent="0.15">
      <c r="A117" s="936" t="s">
        <v>171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434</v>
      </c>
      <c r="Z117" s="918"/>
      <c r="AA117" s="1008">
        <v>1837912</v>
      </c>
      <c r="AB117" s="1009"/>
      <c r="AC117" s="1009"/>
      <c r="AD117" s="1009"/>
      <c r="AE117" s="1010"/>
      <c r="AF117" s="1011">
        <v>1729025</v>
      </c>
      <c r="AG117" s="1009"/>
      <c r="AH117" s="1009"/>
      <c r="AI117" s="1009"/>
      <c r="AJ117" s="1010"/>
      <c r="AK117" s="1011">
        <v>1607142</v>
      </c>
      <c r="AL117" s="1009"/>
      <c r="AM117" s="1009"/>
      <c r="AN117" s="1009"/>
      <c r="AO117" s="1010"/>
      <c r="AP117" s="1012"/>
      <c r="AQ117" s="1013"/>
      <c r="AR117" s="1013"/>
      <c r="AS117" s="1013"/>
      <c r="AT117" s="1014"/>
      <c r="AU117" s="932"/>
      <c r="AV117" s="933"/>
      <c r="AW117" s="933"/>
      <c r="AX117" s="933"/>
      <c r="AY117" s="933"/>
      <c r="AZ117" s="999" t="s">
        <v>435</v>
      </c>
      <c r="BA117" s="1000"/>
      <c r="BB117" s="1000"/>
      <c r="BC117" s="1000"/>
      <c r="BD117" s="1000"/>
      <c r="BE117" s="1000"/>
      <c r="BF117" s="1000"/>
      <c r="BG117" s="1000"/>
      <c r="BH117" s="1000"/>
      <c r="BI117" s="1000"/>
      <c r="BJ117" s="1000"/>
      <c r="BK117" s="1000"/>
      <c r="BL117" s="1000"/>
      <c r="BM117" s="1000"/>
      <c r="BN117" s="1000"/>
      <c r="BO117" s="1000"/>
      <c r="BP117" s="1001"/>
      <c r="BQ117" s="951" t="s">
        <v>112</v>
      </c>
      <c r="BR117" s="952"/>
      <c r="BS117" s="952"/>
      <c r="BT117" s="952"/>
      <c r="BU117" s="952"/>
      <c r="BV117" s="952" t="s">
        <v>112</v>
      </c>
      <c r="BW117" s="952"/>
      <c r="BX117" s="952"/>
      <c r="BY117" s="952"/>
      <c r="BZ117" s="952"/>
      <c r="CA117" s="952" t="s">
        <v>112</v>
      </c>
      <c r="CB117" s="952"/>
      <c r="CC117" s="952"/>
      <c r="CD117" s="952"/>
      <c r="CE117" s="952"/>
      <c r="CF117" s="946" t="s">
        <v>112</v>
      </c>
      <c r="CG117" s="947"/>
      <c r="CH117" s="947"/>
      <c r="CI117" s="947"/>
      <c r="CJ117" s="947"/>
      <c r="CK117" s="977"/>
      <c r="CL117" s="978"/>
      <c r="CM117" s="948" t="s">
        <v>436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112</v>
      </c>
      <c r="DH117" s="991"/>
      <c r="DI117" s="991"/>
      <c r="DJ117" s="991"/>
      <c r="DK117" s="992"/>
      <c r="DL117" s="993" t="s">
        <v>112</v>
      </c>
      <c r="DM117" s="991"/>
      <c r="DN117" s="991"/>
      <c r="DO117" s="991"/>
      <c r="DP117" s="992"/>
      <c r="DQ117" s="993" t="s">
        <v>112</v>
      </c>
      <c r="DR117" s="991"/>
      <c r="DS117" s="991"/>
      <c r="DT117" s="991"/>
      <c r="DU117" s="992"/>
      <c r="DV117" s="994" t="s">
        <v>112</v>
      </c>
      <c r="DW117" s="995"/>
      <c r="DX117" s="995"/>
      <c r="DY117" s="995"/>
      <c r="DZ117" s="996"/>
    </row>
    <row r="118" spans="1:130" s="199" customFormat="1" ht="26.25" customHeight="1" x14ac:dyDescent="0.15">
      <c r="A118" s="936" t="s">
        <v>410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408</v>
      </c>
      <c r="AB118" s="917"/>
      <c r="AC118" s="917"/>
      <c r="AD118" s="917"/>
      <c r="AE118" s="918"/>
      <c r="AF118" s="916" t="s">
        <v>288</v>
      </c>
      <c r="AG118" s="917"/>
      <c r="AH118" s="917"/>
      <c r="AI118" s="917"/>
      <c r="AJ118" s="918"/>
      <c r="AK118" s="916" t="s">
        <v>287</v>
      </c>
      <c r="AL118" s="917"/>
      <c r="AM118" s="917"/>
      <c r="AN118" s="917"/>
      <c r="AO118" s="918"/>
      <c r="AP118" s="1003" t="s">
        <v>409</v>
      </c>
      <c r="AQ118" s="1004"/>
      <c r="AR118" s="1004"/>
      <c r="AS118" s="1004"/>
      <c r="AT118" s="1005"/>
      <c r="AU118" s="932"/>
      <c r="AV118" s="933"/>
      <c r="AW118" s="933"/>
      <c r="AX118" s="933"/>
      <c r="AY118" s="933"/>
      <c r="AZ118" s="1006" t="s">
        <v>437</v>
      </c>
      <c r="BA118" s="997"/>
      <c r="BB118" s="997"/>
      <c r="BC118" s="997"/>
      <c r="BD118" s="997"/>
      <c r="BE118" s="997"/>
      <c r="BF118" s="997"/>
      <c r="BG118" s="997"/>
      <c r="BH118" s="997"/>
      <c r="BI118" s="997"/>
      <c r="BJ118" s="997"/>
      <c r="BK118" s="997"/>
      <c r="BL118" s="997"/>
      <c r="BM118" s="997"/>
      <c r="BN118" s="997"/>
      <c r="BO118" s="997"/>
      <c r="BP118" s="998"/>
      <c r="BQ118" s="1029" t="s">
        <v>112</v>
      </c>
      <c r="BR118" s="1030"/>
      <c r="BS118" s="1030"/>
      <c r="BT118" s="1030"/>
      <c r="BU118" s="1030"/>
      <c r="BV118" s="1030" t="s">
        <v>112</v>
      </c>
      <c r="BW118" s="1030"/>
      <c r="BX118" s="1030"/>
      <c r="BY118" s="1030"/>
      <c r="BZ118" s="1030"/>
      <c r="CA118" s="1030" t="s">
        <v>112</v>
      </c>
      <c r="CB118" s="1030"/>
      <c r="CC118" s="1030"/>
      <c r="CD118" s="1030"/>
      <c r="CE118" s="1030"/>
      <c r="CF118" s="946" t="s">
        <v>112</v>
      </c>
      <c r="CG118" s="947"/>
      <c r="CH118" s="947"/>
      <c r="CI118" s="947"/>
      <c r="CJ118" s="947"/>
      <c r="CK118" s="977"/>
      <c r="CL118" s="978"/>
      <c r="CM118" s="948" t="s">
        <v>438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112</v>
      </c>
      <c r="DH118" s="991"/>
      <c r="DI118" s="991"/>
      <c r="DJ118" s="991"/>
      <c r="DK118" s="992"/>
      <c r="DL118" s="993" t="s">
        <v>112</v>
      </c>
      <c r="DM118" s="991"/>
      <c r="DN118" s="991"/>
      <c r="DO118" s="991"/>
      <c r="DP118" s="992"/>
      <c r="DQ118" s="993" t="s">
        <v>112</v>
      </c>
      <c r="DR118" s="991"/>
      <c r="DS118" s="991"/>
      <c r="DT118" s="991"/>
      <c r="DU118" s="992"/>
      <c r="DV118" s="994" t="s">
        <v>112</v>
      </c>
      <c r="DW118" s="995"/>
      <c r="DX118" s="995"/>
      <c r="DY118" s="995"/>
      <c r="DZ118" s="996"/>
    </row>
    <row r="119" spans="1:130" s="199" customFormat="1" ht="26.25" customHeight="1" x14ac:dyDescent="0.15">
      <c r="A119" s="1090" t="s">
        <v>413</v>
      </c>
      <c r="B119" s="976"/>
      <c r="C119" s="955" t="s">
        <v>414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112</v>
      </c>
      <c r="AB119" s="924"/>
      <c r="AC119" s="924"/>
      <c r="AD119" s="924"/>
      <c r="AE119" s="925"/>
      <c r="AF119" s="926" t="s">
        <v>112</v>
      </c>
      <c r="AG119" s="924"/>
      <c r="AH119" s="924"/>
      <c r="AI119" s="924"/>
      <c r="AJ119" s="925"/>
      <c r="AK119" s="926" t="s">
        <v>112</v>
      </c>
      <c r="AL119" s="924"/>
      <c r="AM119" s="924"/>
      <c r="AN119" s="924"/>
      <c r="AO119" s="925"/>
      <c r="AP119" s="927" t="s">
        <v>112</v>
      </c>
      <c r="AQ119" s="928"/>
      <c r="AR119" s="928"/>
      <c r="AS119" s="928"/>
      <c r="AT119" s="929"/>
      <c r="AU119" s="934"/>
      <c r="AV119" s="935"/>
      <c r="AW119" s="935"/>
      <c r="AX119" s="935"/>
      <c r="AY119" s="935"/>
      <c r="AZ119" s="230" t="s">
        <v>171</v>
      </c>
      <c r="BA119" s="230"/>
      <c r="BB119" s="230"/>
      <c r="BC119" s="230"/>
      <c r="BD119" s="230"/>
      <c r="BE119" s="230"/>
      <c r="BF119" s="230"/>
      <c r="BG119" s="230"/>
      <c r="BH119" s="230"/>
      <c r="BI119" s="230"/>
      <c r="BJ119" s="230"/>
      <c r="BK119" s="230"/>
      <c r="BL119" s="230"/>
      <c r="BM119" s="230"/>
      <c r="BN119" s="230"/>
      <c r="BO119" s="1007" t="s">
        <v>439</v>
      </c>
      <c r="BP119" s="1038"/>
      <c r="BQ119" s="1029">
        <v>16204354</v>
      </c>
      <c r="BR119" s="1030"/>
      <c r="BS119" s="1030"/>
      <c r="BT119" s="1030"/>
      <c r="BU119" s="1030"/>
      <c r="BV119" s="1030">
        <v>15249131</v>
      </c>
      <c r="BW119" s="1030"/>
      <c r="BX119" s="1030"/>
      <c r="BY119" s="1030"/>
      <c r="BZ119" s="1030"/>
      <c r="CA119" s="1030">
        <v>14679497</v>
      </c>
      <c r="CB119" s="1030"/>
      <c r="CC119" s="1030"/>
      <c r="CD119" s="1030"/>
      <c r="CE119" s="1030"/>
      <c r="CF119" s="1031"/>
      <c r="CG119" s="1032"/>
      <c r="CH119" s="1032"/>
      <c r="CI119" s="1032"/>
      <c r="CJ119" s="1033"/>
      <c r="CK119" s="979"/>
      <c r="CL119" s="980"/>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293166</v>
      </c>
      <c r="DH119" s="1016"/>
      <c r="DI119" s="1016"/>
      <c r="DJ119" s="1016"/>
      <c r="DK119" s="1017"/>
      <c r="DL119" s="1015">
        <v>256595</v>
      </c>
      <c r="DM119" s="1016"/>
      <c r="DN119" s="1016"/>
      <c r="DO119" s="1016"/>
      <c r="DP119" s="1017"/>
      <c r="DQ119" s="1015">
        <v>225429</v>
      </c>
      <c r="DR119" s="1016"/>
      <c r="DS119" s="1016"/>
      <c r="DT119" s="1016"/>
      <c r="DU119" s="1017"/>
      <c r="DV119" s="1018">
        <v>4.7</v>
      </c>
      <c r="DW119" s="1019"/>
      <c r="DX119" s="1019"/>
      <c r="DY119" s="1019"/>
      <c r="DZ119" s="1020"/>
    </row>
    <row r="120" spans="1:130" s="199" customFormat="1" ht="26.25" customHeight="1" x14ac:dyDescent="0.15">
      <c r="A120" s="1091"/>
      <c r="B120" s="978"/>
      <c r="C120" s="948" t="s">
        <v>417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v>4312</v>
      </c>
      <c r="AB120" s="991"/>
      <c r="AC120" s="991"/>
      <c r="AD120" s="991"/>
      <c r="AE120" s="992"/>
      <c r="AF120" s="993">
        <v>4312</v>
      </c>
      <c r="AG120" s="991"/>
      <c r="AH120" s="991"/>
      <c r="AI120" s="991"/>
      <c r="AJ120" s="992"/>
      <c r="AK120" s="993">
        <v>4216</v>
      </c>
      <c r="AL120" s="991"/>
      <c r="AM120" s="991"/>
      <c r="AN120" s="991"/>
      <c r="AO120" s="992"/>
      <c r="AP120" s="994">
        <v>0.1</v>
      </c>
      <c r="AQ120" s="995"/>
      <c r="AR120" s="995"/>
      <c r="AS120" s="995"/>
      <c r="AT120" s="996"/>
      <c r="AU120" s="1021" t="s">
        <v>441</v>
      </c>
      <c r="AV120" s="1022"/>
      <c r="AW120" s="1022"/>
      <c r="AX120" s="1022"/>
      <c r="AY120" s="1023"/>
      <c r="AZ120" s="972" t="s">
        <v>442</v>
      </c>
      <c r="BA120" s="921"/>
      <c r="BB120" s="921"/>
      <c r="BC120" s="921"/>
      <c r="BD120" s="921"/>
      <c r="BE120" s="921"/>
      <c r="BF120" s="921"/>
      <c r="BG120" s="921"/>
      <c r="BH120" s="921"/>
      <c r="BI120" s="921"/>
      <c r="BJ120" s="921"/>
      <c r="BK120" s="921"/>
      <c r="BL120" s="921"/>
      <c r="BM120" s="921"/>
      <c r="BN120" s="921"/>
      <c r="BO120" s="921"/>
      <c r="BP120" s="922"/>
      <c r="BQ120" s="958">
        <v>2962164</v>
      </c>
      <c r="BR120" s="959"/>
      <c r="BS120" s="959"/>
      <c r="BT120" s="959"/>
      <c r="BU120" s="959"/>
      <c r="BV120" s="959">
        <v>3194457</v>
      </c>
      <c r="BW120" s="959"/>
      <c r="BX120" s="959"/>
      <c r="BY120" s="959"/>
      <c r="BZ120" s="959"/>
      <c r="CA120" s="959">
        <v>3485005</v>
      </c>
      <c r="CB120" s="959"/>
      <c r="CC120" s="959"/>
      <c r="CD120" s="959"/>
      <c r="CE120" s="959"/>
      <c r="CF120" s="973">
        <v>73.400000000000006</v>
      </c>
      <c r="CG120" s="974"/>
      <c r="CH120" s="974"/>
      <c r="CI120" s="974"/>
      <c r="CJ120" s="974"/>
      <c r="CK120" s="1039" t="s">
        <v>443</v>
      </c>
      <c r="CL120" s="1040"/>
      <c r="CM120" s="1040"/>
      <c r="CN120" s="1040"/>
      <c r="CO120" s="1041"/>
      <c r="CP120" s="1047" t="s">
        <v>389</v>
      </c>
      <c r="CQ120" s="1048"/>
      <c r="CR120" s="1048"/>
      <c r="CS120" s="1048"/>
      <c r="CT120" s="1048"/>
      <c r="CU120" s="1048"/>
      <c r="CV120" s="1048"/>
      <c r="CW120" s="1048"/>
      <c r="CX120" s="1048"/>
      <c r="CY120" s="1048"/>
      <c r="CZ120" s="1048"/>
      <c r="DA120" s="1048"/>
      <c r="DB120" s="1048"/>
      <c r="DC120" s="1048"/>
      <c r="DD120" s="1048"/>
      <c r="DE120" s="1048"/>
      <c r="DF120" s="1049"/>
      <c r="DG120" s="958">
        <v>2250514</v>
      </c>
      <c r="DH120" s="959"/>
      <c r="DI120" s="959"/>
      <c r="DJ120" s="959"/>
      <c r="DK120" s="959"/>
      <c r="DL120" s="959">
        <v>2019080</v>
      </c>
      <c r="DM120" s="959"/>
      <c r="DN120" s="959"/>
      <c r="DO120" s="959"/>
      <c r="DP120" s="959"/>
      <c r="DQ120" s="959">
        <v>1837152</v>
      </c>
      <c r="DR120" s="959"/>
      <c r="DS120" s="959"/>
      <c r="DT120" s="959"/>
      <c r="DU120" s="959"/>
      <c r="DV120" s="960">
        <v>38.700000000000003</v>
      </c>
      <c r="DW120" s="960"/>
      <c r="DX120" s="960"/>
      <c r="DY120" s="960"/>
      <c r="DZ120" s="961"/>
    </row>
    <row r="121" spans="1:130" s="199" customFormat="1" ht="26.25" customHeight="1" x14ac:dyDescent="0.15">
      <c r="A121" s="1091"/>
      <c r="B121" s="978"/>
      <c r="C121" s="999" t="s">
        <v>444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112</v>
      </c>
      <c r="AB121" s="991"/>
      <c r="AC121" s="991"/>
      <c r="AD121" s="991"/>
      <c r="AE121" s="992"/>
      <c r="AF121" s="993" t="s">
        <v>112</v>
      </c>
      <c r="AG121" s="991"/>
      <c r="AH121" s="991"/>
      <c r="AI121" s="991"/>
      <c r="AJ121" s="992"/>
      <c r="AK121" s="993" t="s">
        <v>112</v>
      </c>
      <c r="AL121" s="991"/>
      <c r="AM121" s="991"/>
      <c r="AN121" s="991"/>
      <c r="AO121" s="992"/>
      <c r="AP121" s="994" t="s">
        <v>112</v>
      </c>
      <c r="AQ121" s="995"/>
      <c r="AR121" s="995"/>
      <c r="AS121" s="995"/>
      <c r="AT121" s="996"/>
      <c r="AU121" s="1024"/>
      <c r="AV121" s="1025"/>
      <c r="AW121" s="1025"/>
      <c r="AX121" s="1025"/>
      <c r="AY121" s="1026"/>
      <c r="AZ121" s="981" t="s">
        <v>445</v>
      </c>
      <c r="BA121" s="982"/>
      <c r="BB121" s="982"/>
      <c r="BC121" s="982"/>
      <c r="BD121" s="982"/>
      <c r="BE121" s="982"/>
      <c r="BF121" s="982"/>
      <c r="BG121" s="982"/>
      <c r="BH121" s="982"/>
      <c r="BI121" s="982"/>
      <c r="BJ121" s="982"/>
      <c r="BK121" s="982"/>
      <c r="BL121" s="982"/>
      <c r="BM121" s="982"/>
      <c r="BN121" s="982"/>
      <c r="BO121" s="982"/>
      <c r="BP121" s="983"/>
      <c r="BQ121" s="951">
        <v>1115699</v>
      </c>
      <c r="BR121" s="952"/>
      <c r="BS121" s="952"/>
      <c r="BT121" s="952"/>
      <c r="BU121" s="952"/>
      <c r="BV121" s="952">
        <v>1085014</v>
      </c>
      <c r="BW121" s="952"/>
      <c r="BX121" s="952"/>
      <c r="BY121" s="952"/>
      <c r="BZ121" s="952"/>
      <c r="CA121" s="952">
        <v>1066912</v>
      </c>
      <c r="CB121" s="952"/>
      <c r="CC121" s="952"/>
      <c r="CD121" s="952"/>
      <c r="CE121" s="952"/>
      <c r="CF121" s="946">
        <v>22.5</v>
      </c>
      <c r="CG121" s="947"/>
      <c r="CH121" s="947"/>
      <c r="CI121" s="947"/>
      <c r="CJ121" s="947"/>
      <c r="CK121" s="1042"/>
      <c r="CL121" s="1043"/>
      <c r="CM121" s="1043"/>
      <c r="CN121" s="1043"/>
      <c r="CO121" s="1044"/>
      <c r="CP121" s="1052" t="s">
        <v>392</v>
      </c>
      <c r="CQ121" s="1053"/>
      <c r="CR121" s="1053"/>
      <c r="CS121" s="1053"/>
      <c r="CT121" s="1053"/>
      <c r="CU121" s="1053"/>
      <c r="CV121" s="1053"/>
      <c r="CW121" s="1053"/>
      <c r="CX121" s="1053"/>
      <c r="CY121" s="1053"/>
      <c r="CZ121" s="1053"/>
      <c r="DA121" s="1053"/>
      <c r="DB121" s="1053"/>
      <c r="DC121" s="1053"/>
      <c r="DD121" s="1053"/>
      <c r="DE121" s="1053"/>
      <c r="DF121" s="1054"/>
      <c r="DG121" s="951">
        <v>882819</v>
      </c>
      <c r="DH121" s="952"/>
      <c r="DI121" s="952"/>
      <c r="DJ121" s="952"/>
      <c r="DK121" s="952"/>
      <c r="DL121" s="952">
        <v>808180</v>
      </c>
      <c r="DM121" s="952"/>
      <c r="DN121" s="952"/>
      <c r="DO121" s="952"/>
      <c r="DP121" s="952"/>
      <c r="DQ121" s="952">
        <v>735374</v>
      </c>
      <c r="DR121" s="952"/>
      <c r="DS121" s="952"/>
      <c r="DT121" s="952"/>
      <c r="DU121" s="952"/>
      <c r="DV121" s="953">
        <v>15.5</v>
      </c>
      <c r="DW121" s="953"/>
      <c r="DX121" s="953"/>
      <c r="DY121" s="953"/>
      <c r="DZ121" s="954"/>
    </row>
    <row r="122" spans="1:130" s="199" customFormat="1" ht="26.25" customHeight="1" x14ac:dyDescent="0.15">
      <c r="A122" s="1091"/>
      <c r="B122" s="978"/>
      <c r="C122" s="948" t="s">
        <v>427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112</v>
      </c>
      <c r="AB122" s="991"/>
      <c r="AC122" s="991"/>
      <c r="AD122" s="991"/>
      <c r="AE122" s="992"/>
      <c r="AF122" s="993" t="s">
        <v>112</v>
      </c>
      <c r="AG122" s="991"/>
      <c r="AH122" s="991"/>
      <c r="AI122" s="991"/>
      <c r="AJ122" s="992"/>
      <c r="AK122" s="993" t="s">
        <v>112</v>
      </c>
      <c r="AL122" s="991"/>
      <c r="AM122" s="991"/>
      <c r="AN122" s="991"/>
      <c r="AO122" s="992"/>
      <c r="AP122" s="994" t="s">
        <v>112</v>
      </c>
      <c r="AQ122" s="995"/>
      <c r="AR122" s="995"/>
      <c r="AS122" s="995"/>
      <c r="AT122" s="996"/>
      <c r="AU122" s="1024"/>
      <c r="AV122" s="1025"/>
      <c r="AW122" s="1025"/>
      <c r="AX122" s="1025"/>
      <c r="AY122" s="1026"/>
      <c r="AZ122" s="1006" t="s">
        <v>446</v>
      </c>
      <c r="BA122" s="997"/>
      <c r="BB122" s="997"/>
      <c r="BC122" s="997"/>
      <c r="BD122" s="997"/>
      <c r="BE122" s="997"/>
      <c r="BF122" s="997"/>
      <c r="BG122" s="997"/>
      <c r="BH122" s="997"/>
      <c r="BI122" s="997"/>
      <c r="BJ122" s="997"/>
      <c r="BK122" s="997"/>
      <c r="BL122" s="997"/>
      <c r="BM122" s="997"/>
      <c r="BN122" s="997"/>
      <c r="BO122" s="997"/>
      <c r="BP122" s="998"/>
      <c r="BQ122" s="1029">
        <v>8659646</v>
      </c>
      <c r="BR122" s="1030"/>
      <c r="BS122" s="1030"/>
      <c r="BT122" s="1030"/>
      <c r="BU122" s="1030"/>
      <c r="BV122" s="1030">
        <v>8189418</v>
      </c>
      <c r="BW122" s="1030"/>
      <c r="BX122" s="1030"/>
      <c r="BY122" s="1030"/>
      <c r="BZ122" s="1030"/>
      <c r="CA122" s="1030">
        <v>7820391</v>
      </c>
      <c r="CB122" s="1030"/>
      <c r="CC122" s="1030"/>
      <c r="CD122" s="1030"/>
      <c r="CE122" s="1030"/>
      <c r="CF122" s="1050">
        <v>164.7</v>
      </c>
      <c r="CG122" s="1051"/>
      <c r="CH122" s="1051"/>
      <c r="CI122" s="1051"/>
      <c r="CJ122" s="1051"/>
      <c r="CK122" s="1042"/>
      <c r="CL122" s="1043"/>
      <c r="CM122" s="1043"/>
      <c r="CN122" s="1043"/>
      <c r="CO122" s="1044"/>
      <c r="CP122" s="1052" t="s">
        <v>391</v>
      </c>
      <c r="CQ122" s="1053"/>
      <c r="CR122" s="1053"/>
      <c r="CS122" s="1053"/>
      <c r="CT122" s="1053"/>
      <c r="CU122" s="1053"/>
      <c r="CV122" s="1053"/>
      <c r="CW122" s="1053"/>
      <c r="CX122" s="1053"/>
      <c r="CY122" s="1053"/>
      <c r="CZ122" s="1053"/>
      <c r="DA122" s="1053"/>
      <c r="DB122" s="1053"/>
      <c r="DC122" s="1053"/>
      <c r="DD122" s="1053"/>
      <c r="DE122" s="1053"/>
      <c r="DF122" s="1054"/>
      <c r="DG122" s="951">
        <v>62647</v>
      </c>
      <c r="DH122" s="952"/>
      <c r="DI122" s="952"/>
      <c r="DJ122" s="952"/>
      <c r="DK122" s="952"/>
      <c r="DL122" s="952">
        <v>93736</v>
      </c>
      <c r="DM122" s="952"/>
      <c r="DN122" s="952"/>
      <c r="DO122" s="952"/>
      <c r="DP122" s="952"/>
      <c r="DQ122" s="952">
        <v>87441</v>
      </c>
      <c r="DR122" s="952"/>
      <c r="DS122" s="952"/>
      <c r="DT122" s="952"/>
      <c r="DU122" s="952"/>
      <c r="DV122" s="953">
        <v>1.8</v>
      </c>
      <c r="DW122" s="953"/>
      <c r="DX122" s="953"/>
      <c r="DY122" s="953"/>
      <c r="DZ122" s="954"/>
    </row>
    <row r="123" spans="1:130" s="199" customFormat="1" ht="26.25" customHeight="1" x14ac:dyDescent="0.15">
      <c r="A123" s="1091"/>
      <c r="B123" s="978"/>
      <c r="C123" s="948" t="s">
        <v>433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112</v>
      </c>
      <c r="AB123" s="991"/>
      <c r="AC123" s="991"/>
      <c r="AD123" s="991"/>
      <c r="AE123" s="992"/>
      <c r="AF123" s="993" t="s">
        <v>112</v>
      </c>
      <c r="AG123" s="991"/>
      <c r="AH123" s="991"/>
      <c r="AI123" s="991"/>
      <c r="AJ123" s="992"/>
      <c r="AK123" s="993" t="s">
        <v>112</v>
      </c>
      <c r="AL123" s="991"/>
      <c r="AM123" s="991"/>
      <c r="AN123" s="991"/>
      <c r="AO123" s="992"/>
      <c r="AP123" s="994" t="s">
        <v>112</v>
      </c>
      <c r="AQ123" s="995"/>
      <c r="AR123" s="995"/>
      <c r="AS123" s="995"/>
      <c r="AT123" s="996"/>
      <c r="AU123" s="1027"/>
      <c r="AV123" s="1028"/>
      <c r="AW123" s="1028"/>
      <c r="AX123" s="1028"/>
      <c r="AY123" s="1028"/>
      <c r="AZ123" s="230" t="s">
        <v>171</v>
      </c>
      <c r="BA123" s="230"/>
      <c r="BB123" s="230"/>
      <c r="BC123" s="230"/>
      <c r="BD123" s="230"/>
      <c r="BE123" s="230"/>
      <c r="BF123" s="230"/>
      <c r="BG123" s="230"/>
      <c r="BH123" s="230"/>
      <c r="BI123" s="230"/>
      <c r="BJ123" s="230"/>
      <c r="BK123" s="230"/>
      <c r="BL123" s="230"/>
      <c r="BM123" s="230"/>
      <c r="BN123" s="230"/>
      <c r="BO123" s="1007" t="s">
        <v>447</v>
      </c>
      <c r="BP123" s="1038"/>
      <c r="BQ123" s="1097">
        <v>12737509</v>
      </c>
      <c r="BR123" s="1098"/>
      <c r="BS123" s="1098"/>
      <c r="BT123" s="1098"/>
      <c r="BU123" s="1098"/>
      <c r="BV123" s="1098">
        <v>12468889</v>
      </c>
      <c r="BW123" s="1098"/>
      <c r="BX123" s="1098"/>
      <c r="BY123" s="1098"/>
      <c r="BZ123" s="1098"/>
      <c r="CA123" s="1098">
        <v>12372308</v>
      </c>
      <c r="CB123" s="1098"/>
      <c r="CC123" s="1098"/>
      <c r="CD123" s="1098"/>
      <c r="CE123" s="1098"/>
      <c r="CF123" s="1031"/>
      <c r="CG123" s="1032"/>
      <c r="CH123" s="1032"/>
      <c r="CI123" s="1032"/>
      <c r="CJ123" s="1033"/>
      <c r="CK123" s="1042"/>
      <c r="CL123" s="1043"/>
      <c r="CM123" s="1043"/>
      <c r="CN123" s="1043"/>
      <c r="CO123" s="1044"/>
      <c r="CP123" s="1052" t="s">
        <v>387</v>
      </c>
      <c r="CQ123" s="1053"/>
      <c r="CR123" s="1053"/>
      <c r="CS123" s="1053"/>
      <c r="CT123" s="1053"/>
      <c r="CU123" s="1053"/>
      <c r="CV123" s="1053"/>
      <c r="CW123" s="1053"/>
      <c r="CX123" s="1053"/>
      <c r="CY123" s="1053"/>
      <c r="CZ123" s="1053"/>
      <c r="DA123" s="1053"/>
      <c r="DB123" s="1053"/>
      <c r="DC123" s="1053"/>
      <c r="DD123" s="1053"/>
      <c r="DE123" s="1053"/>
      <c r="DF123" s="1054"/>
      <c r="DG123" s="990">
        <v>39421</v>
      </c>
      <c r="DH123" s="991"/>
      <c r="DI123" s="991"/>
      <c r="DJ123" s="991"/>
      <c r="DK123" s="992"/>
      <c r="DL123" s="993">
        <v>28925</v>
      </c>
      <c r="DM123" s="991"/>
      <c r="DN123" s="991"/>
      <c r="DO123" s="991"/>
      <c r="DP123" s="992"/>
      <c r="DQ123" s="993">
        <v>34153</v>
      </c>
      <c r="DR123" s="991"/>
      <c r="DS123" s="991"/>
      <c r="DT123" s="991"/>
      <c r="DU123" s="992"/>
      <c r="DV123" s="994">
        <v>0.7</v>
      </c>
      <c r="DW123" s="995"/>
      <c r="DX123" s="995"/>
      <c r="DY123" s="995"/>
      <c r="DZ123" s="996"/>
    </row>
    <row r="124" spans="1:130" s="199" customFormat="1" ht="26.25" customHeight="1" thickBot="1" x14ac:dyDescent="0.2">
      <c r="A124" s="1091"/>
      <c r="B124" s="978"/>
      <c r="C124" s="948" t="s">
        <v>436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112</v>
      </c>
      <c r="AB124" s="991"/>
      <c r="AC124" s="991"/>
      <c r="AD124" s="991"/>
      <c r="AE124" s="992"/>
      <c r="AF124" s="993" t="s">
        <v>112</v>
      </c>
      <c r="AG124" s="991"/>
      <c r="AH124" s="991"/>
      <c r="AI124" s="991"/>
      <c r="AJ124" s="992"/>
      <c r="AK124" s="993" t="s">
        <v>112</v>
      </c>
      <c r="AL124" s="991"/>
      <c r="AM124" s="991"/>
      <c r="AN124" s="991"/>
      <c r="AO124" s="992"/>
      <c r="AP124" s="994" t="s">
        <v>112</v>
      </c>
      <c r="AQ124" s="995"/>
      <c r="AR124" s="995"/>
      <c r="AS124" s="995"/>
      <c r="AT124" s="996"/>
      <c r="AU124" s="1093" t="s">
        <v>448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71.599999999999994</v>
      </c>
      <c r="BR124" s="1060"/>
      <c r="BS124" s="1060"/>
      <c r="BT124" s="1060"/>
      <c r="BU124" s="1060"/>
      <c r="BV124" s="1060">
        <v>56.6</v>
      </c>
      <c r="BW124" s="1060"/>
      <c r="BX124" s="1060"/>
      <c r="BY124" s="1060"/>
      <c r="BZ124" s="1060"/>
      <c r="CA124" s="1060">
        <v>48.5</v>
      </c>
      <c r="CB124" s="1060"/>
      <c r="CC124" s="1060"/>
      <c r="CD124" s="1060"/>
      <c r="CE124" s="1060"/>
      <c r="CF124" s="1061"/>
      <c r="CG124" s="1062"/>
      <c r="CH124" s="1062"/>
      <c r="CI124" s="1062"/>
      <c r="CJ124" s="1063"/>
      <c r="CK124" s="1045"/>
      <c r="CL124" s="1045"/>
      <c r="CM124" s="1045"/>
      <c r="CN124" s="1045"/>
      <c r="CO124" s="1046"/>
      <c r="CP124" s="1052" t="s">
        <v>449</v>
      </c>
      <c r="CQ124" s="1053"/>
      <c r="CR124" s="1053"/>
      <c r="CS124" s="1053"/>
      <c r="CT124" s="1053"/>
      <c r="CU124" s="1053"/>
      <c r="CV124" s="1053"/>
      <c r="CW124" s="1053"/>
      <c r="CX124" s="1053"/>
      <c r="CY124" s="1053"/>
      <c r="CZ124" s="1053"/>
      <c r="DA124" s="1053"/>
      <c r="DB124" s="1053"/>
      <c r="DC124" s="1053"/>
      <c r="DD124" s="1053"/>
      <c r="DE124" s="1053"/>
      <c r="DF124" s="1054"/>
      <c r="DG124" s="1037" t="s">
        <v>112</v>
      </c>
      <c r="DH124" s="1016"/>
      <c r="DI124" s="1016"/>
      <c r="DJ124" s="1016"/>
      <c r="DK124" s="1017"/>
      <c r="DL124" s="1015" t="s">
        <v>112</v>
      </c>
      <c r="DM124" s="1016"/>
      <c r="DN124" s="1016"/>
      <c r="DO124" s="1016"/>
      <c r="DP124" s="1017"/>
      <c r="DQ124" s="1015" t="s">
        <v>112</v>
      </c>
      <c r="DR124" s="1016"/>
      <c r="DS124" s="1016"/>
      <c r="DT124" s="1016"/>
      <c r="DU124" s="1017"/>
      <c r="DV124" s="1018" t="s">
        <v>112</v>
      </c>
      <c r="DW124" s="1019"/>
      <c r="DX124" s="1019"/>
      <c r="DY124" s="1019"/>
      <c r="DZ124" s="1020"/>
    </row>
    <row r="125" spans="1:130" s="199" customFormat="1" ht="26.25" customHeight="1" x14ac:dyDescent="0.15">
      <c r="A125" s="1091"/>
      <c r="B125" s="978"/>
      <c r="C125" s="948" t="s">
        <v>438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112</v>
      </c>
      <c r="AB125" s="991"/>
      <c r="AC125" s="991"/>
      <c r="AD125" s="991"/>
      <c r="AE125" s="992"/>
      <c r="AF125" s="993" t="s">
        <v>112</v>
      </c>
      <c r="AG125" s="991"/>
      <c r="AH125" s="991"/>
      <c r="AI125" s="991"/>
      <c r="AJ125" s="992"/>
      <c r="AK125" s="993" t="s">
        <v>112</v>
      </c>
      <c r="AL125" s="991"/>
      <c r="AM125" s="991"/>
      <c r="AN125" s="991"/>
      <c r="AO125" s="992"/>
      <c r="AP125" s="994" t="s">
        <v>112</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450</v>
      </c>
      <c r="CL125" s="1040"/>
      <c r="CM125" s="1040"/>
      <c r="CN125" s="1040"/>
      <c r="CO125" s="1041"/>
      <c r="CP125" s="972" t="s">
        <v>451</v>
      </c>
      <c r="CQ125" s="921"/>
      <c r="CR125" s="921"/>
      <c r="CS125" s="921"/>
      <c r="CT125" s="921"/>
      <c r="CU125" s="921"/>
      <c r="CV125" s="921"/>
      <c r="CW125" s="921"/>
      <c r="CX125" s="921"/>
      <c r="CY125" s="921"/>
      <c r="CZ125" s="921"/>
      <c r="DA125" s="921"/>
      <c r="DB125" s="921"/>
      <c r="DC125" s="921"/>
      <c r="DD125" s="921"/>
      <c r="DE125" s="921"/>
      <c r="DF125" s="922"/>
      <c r="DG125" s="958" t="s">
        <v>112</v>
      </c>
      <c r="DH125" s="959"/>
      <c r="DI125" s="959"/>
      <c r="DJ125" s="959"/>
      <c r="DK125" s="959"/>
      <c r="DL125" s="959" t="s">
        <v>112</v>
      </c>
      <c r="DM125" s="959"/>
      <c r="DN125" s="959"/>
      <c r="DO125" s="959"/>
      <c r="DP125" s="959"/>
      <c r="DQ125" s="959" t="s">
        <v>112</v>
      </c>
      <c r="DR125" s="959"/>
      <c r="DS125" s="959"/>
      <c r="DT125" s="959"/>
      <c r="DU125" s="959"/>
      <c r="DV125" s="960" t="s">
        <v>112</v>
      </c>
      <c r="DW125" s="960"/>
      <c r="DX125" s="960"/>
      <c r="DY125" s="960"/>
      <c r="DZ125" s="961"/>
    </row>
    <row r="126" spans="1:130" s="199" customFormat="1" ht="26.25" customHeight="1" thickBot="1" x14ac:dyDescent="0.2">
      <c r="A126" s="1091"/>
      <c r="B126" s="978"/>
      <c r="C126" s="948" t="s">
        <v>440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112</v>
      </c>
      <c r="AB126" s="991"/>
      <c r="AC126" s="991"/>
      <c r="AD126" s="991"/>
      <c r="AE126" s="992"/>
      <c r="AF126" s="993" t="s">
        <v>112</v>
      </c>
      <c r="AG126" s="991"/>
      <c r="AH126" s="991"/>
      <c r="AI126" s="991"/>
      <c r="AJ126" s="992"/>
      <c r="AK126" s="993" t="s">
        <v>112</v>
      </c>
      <c r="AL126" s="991"/>
      <c r="AM126" s="991"/>
      <c r="AN126" s="991"/>
      <c r="AO126" s="992"/>
      <c r="AP126" s="994" t="s">
        <v>112</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452</v>
      </c>
      <c r="CQ126" s="982"/>
      <c r="CR126" s="982"/>
      <c r="CS126" s="982"/>
      <c r="CT126" s="982"/>
      <c r="CU126" s="982"/>
      <c r="CV126" s="982"/>
      <c r="CW126" s="982"/>
      <c r="CX126" s="982"/>
      <c r="CY126" s="982"/>
      <c r="CZ126" s="982"/>
      <c r="DA126" s="982"/>
      <c r="DB126" s="982"/>
      <c r="DC126" s="982"/>
      <c r="DD126" s="982"/>
      <c r="DE126" s="982"/>
      <c r="DF126" s="983"/>
      <c r="DG126" s="951" t="s">
        <v>112</v>
      </c>
      <c r="DH126" s="952"/>
      <c r="DI126" s="952"/>
      <c r="DJ126" s="952"/>
      <c r="DK126" s="952"/>
      <c r="DL126" s="952" t="s">
        <v>112</v>
      </c>
      <c r="DM126" s="952"/>
      <c r="DN126" s="952"/>
      <c r="DO126" s="952"/>
      <c r="DP126" s="952"/>
      <c r="DQ126" s="952" t="s">
        <v>112</v>
      </c>
      <c r="DR126" s="952"/>
      <c r="DS126" s="952"/>
      <c r="DT126" s="952"/>
      <c r="DU126" s="952"/>
      <c r="DV126" s="953" t="s">
        <v>112</v>
      </c>
      <c r="DW126" s="953"/>
      <c r="DX126" s="953"/>
      <c r="DY126" s="953"/>
      <c r="DZ126" s="954"/>
    </row>
    <row r="127" spans="1:130" s="199" customFormat="1" ht="26.25" customHeight="1" x14ac:dyDescent="0.15">
      <c r="A127" s="1092"/>
      <c r="B127" s="980"/>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15056</v>
      </c>
      <c r="AB127" s="991"/>
      <c r="AC127" s="991"/>
      <c r="AD127" s="991"/>
      <c r="AE127" s="992"/>
      <c r="AF127" s="993">
        <v>15722</v>
      </c>
      <c r="AG127" s="991"/>
      <c r="AH127" s="991"/>
      <c r="AI127" s="991"/>
      <c r="AJ127" s="992"/>
      <c r="AK127" s="993">
        <v>12206</v>
      </c>
      <c r="AL127" s="991"/>
      <c r="AM127" s="991"/>
      <c r="AN127" s="991"/>
      <c r="AO127" s="992"/>
      <c r="AP127" s="994">
        <v>0.3</v>
      </c>
      <c r="AQ127" s="995"/>
      <c r="AR127" s="995"/>
      <c r="AS127" s="995"/>
      <c r="AT127" s="996"/>
      <c r="AU127" s="235"/>
      <c r="AV127" s="235"/>
      <c r="AW127" s="235"/>
      <c r="AX127" s="1064" t="s">
        <v>454</v>
      </c>
      <c r="AY127" s="1065"/>
      <c r="AZ127" s="1065"/>
      <c r="BA127" s="1065"/>
      <c r="BB127" s="1065"/>
      <c r="BC127" s="1065"/>
      <c r="BD127" s="1065"/>
      <c r="BE127" s="1066"/>
      <c r="BF127" s="1067" t="s">
        <v>455</v>
      </c>
      <c r="BG127" s="1065"/>
      <c r="BH127" s="1065"/>
      <c r="BI127" s="1065"/>
      <c r="BJ127" s="1065"/>
      <c r="BK127" s="1065"/>
      <c r="BL127" s="1066"/>
      <c r="BM127" s="1067" t="s">
        <v>456</v>
      </c>
      <c r="BN127" s="1065"/>
      <c r="BO127" s="1065"/>
      <c r="BP127" s="1065"/>
      <c r="BQ127" s="1065"/>
      <c r="BR127" s="1065"/>
      <c r="BS127" s="1066"/>
      <c r="BT127" s="1067" t="s">
        <v>457</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458</v>
      </c>
      <c r="CQ127" s="982"/>
      <c r="CR127" s="982"/>
      <c r="CS127" s="982"/>
      <c r="CT127" s="982"/>
      <c r="CU127" s="982"/>
      <c r="CV127" s="982"/>
      <c r="CW127" s="982"/>
      <c r="CX127" s="982"/>
      <c r="CY127" s="982"/>
      <c r="CZ127" s="982"/>
      <c r="DA127" s="982"/>
      <c r="DB127" s="982"/>
      <c r="DC127" s="982"/>
      <c r="DD127" s="982"/>
      <c r="DE127" s="982"/>
      <c r="DF127" s="983"/>
      <c r="DG127" s="951" t="s">
        <v>112</v>
      </c>
      <c r="DH127" s="952"/>
      <c r="DI127" s="952"/>
      <c r="DJ127" s="952"/>
      <c r="DK127" s="952"/>
      <c r="DL127" s="952" t="s">
        <v>112</v>
      </c>
      <c r="DM127" s="952"/>
      <c r="DN127" s="952"/>
      <c r="DO127" s="952"/>
      <c r="DP127" s="952"/>
      <c r="DQ127" s="952" t="s">
        <v>112</v>
      </c>
      <c r="DR127" s="952"/>
      <c r="DS127" s="952"/>
      <c r="DT127" s="952"/>
      <c r="DU127" s="952"/>
      <c r="DV127" s="953" t="s">
        <v>112</v>
      </c>
      <c r="DW127" s="953"/>
      <c r="DX127" s="953"/>
      <c r="DY127" s="953"/>
      <c r="DZ127" s="954"/>
    </row>
    <row r="128" spans="1:130" s="199" customFormat="1" ht="26.25" customHeight="1" thickBot="1" x14ac:dyDescent="0.2">
      <c r="A128" s="1075" t="s">
        <v>459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460</v>
      </c>
      <c r="X128" s="1077"/>
      <c r="Y128" s="1077"/>
      <c r="Z128" s="1078"/>
      <c r="AA128" s="1079">
        <v>72526</v>
      </c>
      <c r="AB128" s="1080"/>
      <c r="AC128" s="1080"/>
      <c r="AD128" s="1080"/>
      <c r="AE128" s="1081"/>
      <c r="AF128" s="1082">
        <v>80199</v>
      </c>
      <c r="AG128" s="1080"/>
      <c r="AH128" s="1080"/>
      <c r="AI128" s="1080"/>
      <c r="AJ128" s="1081"/>
      <c r="AK128" s="1082">
        <v>81850</v>
      </c>
      <c r="AL128" s="1080"/>
      <c r="AM128" s="1080"/>
      <c r="AN128" s="1080"/>
      <c r="AO128" s="1081"/>
      <c r="AP128" s="1083"/>
      <c r="AQ128" s="1084"/>
      <c r="AR128" s="1084"/>
      <c r="AS128" s="1084"/>
      <c r="AT128" s="1085"/>
      <c r="AU128" s="235"/>
      <c r="AV128" s="235"/>
      <c r="AW128" s="235"/>
      <c r="AX128" s="920" t="s">
        <v>461</v>
      </c>
      <c r="AY128" s="921"/>
      <c r="AZ128" s="921"/>
      <c r="BA128" s="921"/>
      <c r="BB128" s="921"/>
      <c r="BC128" s="921"/>
      <c r="BD128" s="921"/>
      <c r="BE128" s="922"/>
      <c r="BF128" s="1086" t="s">
        <v>112</v>
      </c>
      <c r="BG128" s="1087"/>
      <c r="BH128" s="1087"/>
      <c r="BI128" s="1087"/>
      <c r="BJ128" s="1087"/>
      <c r="BK128" s="1087"/>
      <c r="BL128" s="1088"/>
      <c r="BM128" s="1086">
        <v>14.56</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462</v>
      </c>
      <c r="CQ128" s="1069"/>
      <c r="CR128" s="1069"/>
      <c r="CS128" s="1069"/>
      <c r="CT128" s="1069"/>
      <c r="CU128" s="1069"/>
      <c r="CV128" s="1069"/>
      <c r="CW128" s="1069"/>
      <c r="CX128" s="1069"/>
      <c r="CY128" s="1069"/>
      <c r="CZ128" s="1069"/>
      <c r="DA128" s="1069"/>
      <c r="DB128" s="1069"/>
      <c r="DC128" s="1069"/>
      <c r="DD128" s="1069"/>
      <c r="DE128" s="1069"/>
      <c r="DF128" s="1070"/>
      <c r="DG128" s="1071" t="s">
        <v>112</v>
      </c>
      <c r="DH128" s="1072"/>
      <c r="DI128" s="1072"/>
      <c r="DJ128" s="1072"/>
      <c r="DK128" s="1072"/>
      <c r="DL128" s="1072" t="s">
        <v>112</v>
      </c>
      <c r="DM128" s="1072"/>
      <c r="DN128" s="1072"/>
      <c r="DO128" s="1072"/>
      <c r="DP128" s="1072"/>
      <c r="DQ128" s="1072" t="s">
        <v>112</v>
      </c>
      <c r="DR128" s="1072"/>
      <c r="DS128" s="1072"/>
      <c r="DT128" s="1072"/>
      <c r="DU128" s="1072"/>
      <c r="DV128" s="1073" t="s">
        <v>112</v>
      </c>
      <c r="DW128" s="1073"/>
      <c r="DX128" s="1073"/>
      <c r="DY128" s="1073"/>
      <c r="DZ128" s="1074"/>
    </row>
    <row r="129" spans="1:131" s="199" customFormat="1" ht="26.25" customHeight="1" x14ac:dyDescent="0.15">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463</v>
      </c>
      <c r="X129" s="1106"/>
      <c r="Y129" s="1106"/>
      <c r="Z129" s="1107"/>
      <c r="AA129" s="990">
        <v>5904917</v>
      </c>
      <c r="AB129" s="991"/>
      <c r="AC129" s="991"/>
      <c r="AD129" s="991"/>
      <c r="AE129" s="992"/>
      <c r="AF129" s="993">
        <v>5961383</v>
      </c>
      <c r="AG129" s="991"/>
      <c r="AH129" s="991"/>
      <c r="AI129" s="991"/>
      <c r="AJ129" s="992"/>
      <c r="AK129" s="993">
        <v>5756715</v>
      </c>
      <c r="AL129" s="991"/>
      <c r="AM129" s="991"/>
      <c r="AN129" s="991"/>
      <c r="AO129" s="992"/>
      <c r="AP129" s="1108"/>
      <c r="AQ129" s="1109"/>
      <c r="AR129" s="1109"/>
      <c r="AS129" s="1109"/>
      <c r="AT129" s="1110"/>
      <c r="AU129" s="237"/>
      <c r="AV129" s="237"/>
      <c r="AW129" s="237"/>
      <c r="AX129" s="1099" t="s">
        <v>464</v>
      </c>
      <c r="AY129" s="982"/>
      <c r="AZ129" s="982"/>
      <c r="BA129" s="982"/>
      <c r="BB129" s="982"/>
      <c r="BC129" s="982"/>
      <c r="BD129" s="982"/>
      <c r="BE129" s="983"/>
      <c r="BF129" s="1100" t="s">
        <v>112</v>
      </c>
      <c r="BG129" s="1101"/>
      <c r="BH129" s="1101"/>
      <c r="BI129" s="1101"/>
      <c r="BJ129" s="1101"/>
      <c r="BK129" s="1101"/>
      <c r="BL129" s="1102"/>
      <c r="BM129" s="1100">
        <v>19.559999999999999</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2" t="s">
        <v>465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466</v>
      </c>
      <c r="X130" s="1106"/>
      <c r="Y130" s="1106"/>
      <c r="Z130" s="1107"/>
      <c r="AA130" s="990">
        <v>1064575</v>
      </c>
      <c r="AB130" s="991"/>
      <c r="AC130" s="991"/>
      <c r="AD130" s="991"/>
      <c r="AE130" s="992"/>
      <c r="AF130" s="993">
        <v>1051912</v>
      </c>
      <c r="AG130" s="991"/>
      <c r="AH130" s="991"/>
      <c r="AI130" s="991"/>
      <c r="AJ130" s="992"/>
      <c r="AK130" s="993">
        <v>1008776</v>
      </c>
      <c r="AL130" s="991"/>
      <c r="AM130" s="991"/>
      <c r="AN130" s="991"/>
      <c r="AO130" s="992"/>
      <c r="AP130" s="1108"/>
      <c r="AQ130" s="1109"/>
      <c r="AR130" s="1109"/>
      <c r="AS130" s="1109"/>
      <c r="AT130" s="1110"/>
      <c r="AU130" s="237"/>
      <c r="AV130" s="237"/>
      <c r="AW130" s="237"/>
      <c r="AX130" s="1099" t="s">
        <v>467</v>
      </c>
      <c r="AY130" s="982"/>
      <c r="AZ130" s="982"/>
      <c r="BA130" s="982"/>
      <c r="BB130" s="982"/>
      <c r="BC130" s="982"/>
      <c r="BD130" s="982"/>
      <c r="BE130" s="983"/>
      <c r="BF130" s="1136">
        <v>12.5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468</v>
      </c>
      <c r="X131" s="1144"/>
      <c r="Y131" s="1144"/>
      <c r="Z131" s="1145"/>
      <c r="AA131" s="1037">
        <v>4840342</v>
      </c>
      <c r="AB131" s="1016"/>
      <c r="AC131" s="1016"/>
      <c r="AD131" s="1016"/>
      <c r="AE131" s="1017"/>
      <c r="AF131" s="1015">
        <v>4909471</v>
      </c>
      <c r="AG131" s="1016"/>
      <c r="AH131" s="1016"/>
      <c r="AI131" s="1016"/>
      <c r="AJ131" s="1017"/>
      <c r="AK131" s="1015">
        <v>4747939</v>
      </c>
      <c r="AL131" s="1016"/>
      <c r="AM131" s="1016"/>
      <c r="AN131" s="1016"/>
      <c r="AO131" s="1017"/>
      <c r="AP131" s="1146"/>
      <c r="AQ131" s="1147"/>
      <c r="AR131" s="1147"/>
      <c r="AS131" s="1147"/>
      <c r="AT131" s="1148"/>
      <c r="AU131" s="237"/>
      <c r="AV131" s="237"/>
      <c r="AW131" s="237"/>
      <c r="AX131" s="1118" t="s">
        <v>469</v>
      </c>
      <c r="AY131" s="1069"/>
      <c r="AZ131" s="1069"/>
      <c r="BA131" s="1069"/>
      <c r="BB131" s="1069"/>
      <c r="BC131" s="1069"/>
      <c r="BD131" s="1069"/>
      <c r="BE131" s="1070"/>
      <c r="BF131" s="1119">
        <v>48.5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5" t="s">
        <v>470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471</v>
      </c>
      <c r="W132" s="1129"/>
      <c r="X132" s="1129"/>
      <c r="Y132" s="1129"/>
      <c r="Z132" s="1130"/>
      <c r="AA132" s="1131">
        <v>14.478543050000001</v>
      </c>
      <c r="AB132" s="1132"/>
      <c r="AC132" s="1132"/>
      <c r="AD132" s="1132"/>
      <c r="AE132" s="1133"/>
      <c r="AF132" s="1134">
        <v>12.15841788</v>
      </c>
      <c r="AG132" s="1132"/>
      <c r="AH132" s="1132"/>
      <c r="AI132" s="1132"/>
      <c r="AJ132" s="1133"/>
      <c r="AK132" s="1134">
        <v>10.87874128</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472</v>
      </c>
      <c r="W133" s="1112"/>
      <c r="X133" s="1112"/>
      <c r="Y133" s="1112"/>
      <c r="Z133" s="1113"/>
      <c r="AA133" s="1114">
        <v>15.1</v>
      </c>
      <c r="AB133" s="1115"/>
      <c r="AC133" s="1115"/>
      <c r="AD133" s="1115"/>
      <c r="AE133" s="1116"/>
      <c r="AF133" s="1114">
        <v>13.7</v>
      </c>
      <c r="AG133" s="1115"/>
      <c r="AH133" s="1115"/>
      <c r="AI133" s="1115"/>
      <c r="AJ133" s="1116"/>
      <c r="AK133" s="1114">
        <v>12.5</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54" t="s">
        <v>480</v>
      </c>
      <c r="H9" s="1155"/>
      <c r="I9" s="1155"/>
      <c r="J9" s="1156"/>
      <c r="K9" s="265">
        <v>1523126</v>
      </c>
      <c r="L9" s="266">
        <v>125536</v>
      </c>
      <c r="M9" s="267">
        <v>92016</v>
      </c>
      <c r="N9" s="268">
        <v>36.4</v>
      </c>
    </row>
    <row r="10" spans="1:16" x14ac:dyDescent="0.15">
      <c r="A10" s="250"/>
      <c r="B10" s="246"/>
      <c r="C10" s="246"/>
      <c r="D10" s="246"/>
      <c r="E10" s="246"/>
      <c r="F10" s="246"/>
      <c r="G10" s="1154" t="s">
        <v>481</v>
      </c>
      <c r="H10" s="1155"/>
      <c r="I10" s="1155"/>
      <c r="J10" s="1156"/>
      <c r="K10" s="269">
        <v>139793</v>
      </c>
      <c r="L10" s="270">
        <v>11522</v>
      </c>
      <c r="M10" s="271">
        <v>10652</v>
      </c>
      <c r="N10" s="272">
        <v>8.1999999999999993</v>
      </c>
    </row>
    <row r="11" spans="1:16" ht="13.5" customHeight="1" x14ac:dyDescent="0.15">
      <c r="A11" s="250"/>
      <c r="B11" s="246"/>
      <c r="C11" s="246"/>
      <c r="D11" s="246"/>
      <c r="E11" s="246"/>
      <c r="F11" s="246"/>
      <c r="G11" s="1154" t="s">
        <v>482</v>
      </c>
      <c r="H11" s="1155"/>
      <c r="I11" s="1155"/>
      <c r="J11" s="1156"/>
      <c r="K11" s="269">
        <v>19039</v>
      </c>
      <c r="L11" s="270">
        <v>1569</v>
      </c>
      <c r="M11" s="271">
        <v>19007</v>
      </c>
      <c r="N11" s="272">
        <v>-91.7</v>
      </c>
    </row>
    <row r="12" spans="1:16" ht="13.5" customHeight="1" x14ac:dyDescent="0.15">
      <c r="A12" s="250"/>
      <c r="B12" s="246"/>
      <c r="C12" s="246"/>
      <c r="D12" s="246"/>
      <c r="E12" s="246"/>
      <c r="F12" s="246"/>
      <c r="G12" s="1154" t="s">
        <v>483</v>
      </c>
      <c r="H12" s="1155"/>
      <c r="I12" s="1155"/>
      <c r="J12" s="1156"/>
      <c r="K12" s="269">
        <v>790</v>
      </c>
      <c r="L12" s="270">
        <v>65</v>
      </c>
      <c r="M12" s="271">
        <v>2018</v>
      </c>
      <c r="N12" s="272">
        <v>-96.8</v>
      </c>
    </row>
    <row r="13" spans="1:16" ht="13.5" customHeight="1" x14ac:dyDescent="0.15">
      <c r="A13" s="250"/>
      <c r="B13" s="246"/>
      <c r="C13" s="246"/>
      <c r="D13" s="246"/>
      <c r="E13" s="246"/>
      <c r="F13" s="246"/>
      <c r="G13" s="1154" t="s">
        <v>484</v>
      </c>
      <c r="H13" s="1155"/>
      <c r="I13" s="1155"/>
      <c r="J13" s="1156"/>
      <c r="K13" s="269" t="s">
        <v>485</v>
      </c>
      <c r="L13" s="270" t="s">
        <v>485</v>
      </c>
      <c r="M13" s="271" t="s">
        <v>485</v>
      </c>
      <c r="N13" s="272" t="s">
        <v>485</v>
      </c>
    </row>
    <row r="14" spans="1:16" ht="13.5" customHeight="1" x14ac:dyDescent="0.15">
      <c r="A14" s="250"/>
      <c r="B14" s="246"/>
      <c r="C14" s="246"/>
      <c r="D14" s="246"/>
      <c r="E14" s="246"/>
      <c r="F14" s="246"/>
      <c r="G14" s="1154" t="s">
        <v>486</v>
      </c>
      <c r="H14" s="1155"/>
      <c r="I14" s="1155"/>
      <c r="J14" s="1156"/>
      <c r="K14" s="269">
        <v>6548</v>
      </c>
      <c r="L14" s="270">
        <v>540</v>
      </c>
      <c r="M14" s="271">
        <v>4366</v>
      </c>
      <c r="N14" s="272">
        <v>-87.6</v>
      </c>
    </row>
    <row r="15" spans="1:16" ht="13.5" customHeight="1" x14ac:dyDescent="0.15">
      <c r="A15" s="250"/>
      <c r="B15" s="246"/>
      <c r="C15" s="246"/>
      <c r="D15" s="246"/>
      <c r="E15" s="246"/>
      <c r="F15" s="246"/>
      <c r="G15" s="1154" t="s">
        <v>487</v>
      </c>
      <c r="H15" s="1155"/>
      <c r="I15" s="1155"/>
      <c r="J15" s="1156"/>
      <c r="K15" s="269" t="s">
        <v>485</v>
      </c>
      <c r="L15" s="270" t="s">
        <v>485</v>
      </c>
      <c r="M15" s="271">
        <v>2173</v>
      </c>
      <c r="N15" s="272" t="s">
        <v>485</v>
      </c>
    </row>
    <row r="16" spans="1:16" x14ac:dyDescent="0.15">
      <c r="A16" s="250"/>
      <c r="B16" s="246"/>
      <c r="C16" s="246"/>
      <c r="D16" s="246"/>
      <c r="E16" s="246"/>
      <c r="F16" s="246"/>
      <c r="G16" s="1157" t="s">
        <v>488</v>
      </c>
      <c r="H16" s="1158"/>
      <c r="I16" s="1158"/>
      <c r="J16" s="1159"/>
      <c r="K16" s="270">
        <v>-121465</v>
      </c>
      <c r="L16" s="270">
        <v>-10011</v>
      </c>
      <c r="M16" s="271">
        <v>-9866</v>
      </c>
      <c r="N16" s="272">
        <v>1.5</v>
      </c>
    </row>
    <row r="17" spans="1:16" x14ac:dyDescent="0.15">
      <c r="A17" s="250"/>
      <c r="B17" s="246"/>
      <c r="C17" s="246"/>
      <c r="D17" s="246"/>
      <c r="E17" s="246"/>
      <c r="F17" s="246"/>
      <c r="G17" s="1157" t="s">
        <v>171</v>
      </c>
      <c r="H17" s="1158"/>
      <c r="I17" s="1158"/>
      <c r="J17" s="1159"/>
      <c r="K17" s="270">
        <v>1567831</v>
      </c>
      <c r="L17" s="270">
        <v>129220</v>
      </c>
      <c r="M17" s="271">
        <v>120366</v>
      </c>
      <c r="N17" s="272">
        <v>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9" t="s">
        <v>493</v>
      </c>
      <c r="H21" s="1150"/>
      <c r="I21" s="1150"/>
      <c r="J21" s="1151"/>
      <c r="K21" s="282">
        <v>15.33</v>
      </c>
      <c r="L21" s="283">
        <v>10.92</v>
      </c>
      <c r="M21" s="284">
        <v>4.41</v>
      </c>
      <c r="N21" s="251"/>
      <c r="O21" s="285"/>
      <c r="P21" s="281"/>
    </row>
    <row r="22" spans="1:16" s="286" customFormat="1" x14ac:dyDescent="0.15">
      <c r="A22" s="281"/>
      <c r="B22" s="251"/>
      <c r="C22" s="251"/>
      <c r="D22" s="251"/>
      <c r="E22" s="251"/>
      <c r="F22" s="251"/>
      <c r="G22" s="1149" t="s">
        <v>494</v>
      </c>
      <c r="H22" s="1150"/>
      <c r="I22" s="1150"/>
      <c r="J22" s="1151"/>
      <c r="K22" s="287">
        <v>92.3</v>
      </c>
      <c r="L22" s="288">
        <v>95.8</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65" t="s">
        <v>498</v>
      </c>
      <c r="H32" s="1166"/>
      <c r="I32" s="1166"/>
      <c r="J32" s="1167"/>
      <c r="K32" s="296">
        <v>1260256</v>
      </c>
      <c r="L32" s="296">
        <v>103870</v>
      </c>
      <c r="M32" s="297">
        <v>79817</v>
      </c>
      <c r="N32" s="298">
        <v>30.1</v>
      </c>
    </row>
    <row r="33" spans="1:16" ht="13.5" customHeight="1" x14ac:dyDescent="0.15">
      <c r="A33" s="250"/>
      <c r="B33" s="246"/>
      <c r="C33" s="246"/>
      <c r="D33" s="246"/>
      <c r="E33" s="246"/>
      <c r="F33" s="246"/>
      <c r="G33" s="1165" t="s">
        <v>499</v>
      </c>
      <c r="H33" s="1166"/>
      <c r="I33" s="1166"/>
      <c r="J33" s="1167"/>
      <c r="K33" s="296" t="s">
        <v>485</v>
      </c>
      <c r="L33" s="296" t="s">
        <v>485</v>
      </c>
      <c r="M33" s="297" t="s">
        <v>485</v>
      </c>
      <c r="N33" s="298" t="s">
        <v>485</v>
      </c>
    </row>
    <row r="34" spans="1:16" ht="27" customHeight="1" x14ac:dyDescent="0.15">
      <c r="A34" s="250"/>
      <c r="B34" s="246"/>
      <c r="C34" s="246"/>
      <c r="D34" s="246"/>
      <c r="E34" s="246"/>
      <c r="F34" s="246"/>
      <c r="G34" s="1165" t="s">
        <v>500</v>
      </c>
      <c r="H34" s="1166"/>
      <c r="I34" s="1166"/>
      <c r="J34" s="1167"/>
      <c r="K34" s="296" t="s">
        <v>485</v>
      </c>
      <c r="L34" s="296" t="s">
        <v>485</v>
      </c>
      <c r="M34" s="297" t="s">
        <v>485</v>
      </c>
      <c r="N34" s="298" t="s">
        <v>485</v>
      </c>
    </row>
    <row r="35" spans="1:16" ht="27" customHeight="1" x14ac:dyDescent="0.15">
      <c r="A35" s="250"/>
      <c r="B35" s="246"/>
      <c r="C35" s="246"/>
      <c r="D35" s="246"/>
      <c r="E35" s="246"/>
      <c r="F35" s="246"/>
      <c r="G35" s="1165" t="s">
        <v>501</v>
      </c>
      <c r="H35" s="1166"/>
      <c r="I35" s="1166"/>
      <c r="J35" s="1167"/>
      <c r="K35" s="296">
        <v>312771</v>
      </c>
      <c r="L35" s="296">
        <v>25779</v>
      </c>
      <c r="M35" s="297">
        <v>25876</v>
      </c>
      <c r="N35" s="298">
        <v>-0.4</v>
      </c>
    </row>
    <row r="36" spans="1:16" ht="27" customHeight="1" x14ac:dyDescent="0.15">
      <c r="A36" s="250"/>
      <c r="B36" s="246"/>
      <c r="C36" s="246"/>
      <c r="D36" s="246"/>
      <c r="E36" s="246"/>
      <c r="F36" s="246"/>
      <c r="G36" s="1165" t="s">
        <v>502</v>
      </c>
      <c r="H36" s="1166"/>
      <c r="I36" s="1166"/>
      <c r="J36" s="1167"/>
      <c r="K36" s="296">
        <v>17644</v>
      </c>
      <c r="L36" s="296">
        <v>1454</v>
      </c>
      <c r="M36" s="297">
        <v>3089</v>
      </c>
      <c r="N36" s="298">
        <v>-52.9</v>
      </c>
    </row>
    <row r="37" spans="1:16" ht="13.5" customHeight="1" x14ac:dyDescent="0.15">
      <c r="A37" s="250"/>
      <c r="B37" s="246"/>
      <c r="C37" s="246"/>
      <c r="D37" s="246"/>
      <c r="E37" s="246"/>
      <c r="F37" s="246"/>
      <c r="G37" s="1165" t="s">
        <v>503</v>
      </c>
      <c r="H37" s="1166"/>
      <c r="I37" s="1166"/>
      <c r="J37" s="1167"/>
      <c r="K37" s="296">
        <v>16422</v>
      </c>
      <c r="L37" s="296">
        <v>1353</v>
      </c>
      <c r="M37" s="297">
        <v>1224</v>
      </c>
      <c r="N37" s="298">
        <v>10.5</v>
      </c>
    </row>
    <row r="38" spans="1:16" ht="27" customHeight="1" x14ac:dyDescent="0.15">
      <c r="A38" s="250"/>
      <c r="B38" s="246"/>
      <c r="C38" s="246"/>
      <c r="D38" s="246"/>
      <c r="E38" s="246"/>
      <c r="F38" s="246"/>
      <c r="G38" s="1168" t="s">
        <v>504</v>
      </c>
      <c r="H38" s="1169"/>
      <c r="I38" s="1169"/>
      <c r="J38" s="1170"/>
      <c r="K38" s="299">
        <v>49</v>
      </c>
      <c r="L38" s="299">
        <v>4</v>
      </c>
      <c r="M38" s="300">
        <v>18</v>
      </c>
      <c r="N38" s="301">
        <v>-77.8</v>
      </c>
      <c r="O38" s="295"/>
    </row>
    <row r="39" spans="1:16" x14ac:dyDescent="0.15">
      <c r="A39" s="250"/>
      <c r="B39" s="246"/>
      <c r="C39" s="246"/>
      <c r="D39" s="246"/>
      <c r="E39" s="246"/>
      <c r="F39" s="246"/>
      <c r="G39" s="1168" t="s">
        <v>505</v>
      </c>
      <c r="H39" s="1169"/>
      <c r="I39" s="1169"/>
      <c r="J39" s="1170"/>
      <c r="K39" s="302">
        <v>-81850</v>
      </c>
      <c r="L39" s="302">
        <v>-6746</v>
      </c>
      <c r="M39" s="303">
        <v>-3655</v>
      </c>
      <c r="N39" s="304">
        <v>84.6</v>
      </c>
      <c r="O39" s="295"/>
    </row>
    <row r="40" spans="1:16" ht="27" customHeight="1" x14ac:dyDescent="0.15">
      <c r="A40" s="250"/>
      <c r="B40" s="246"/>
      <c r="C40" s="246"/>
      <c r="D40" s="246"/>
      <c r="E40" s="246"/>
      <c r="F40" s="246"/>
      <c r="G40" s="1165" t="s">
        <v>506</v>
      </c>
      <c r="H40" s="1166"/>
      <c r="I40" s="1166"/>
      <c r="J40" s="1167"/>
      <c r="K40" s="302">
        <v>-1008776</v>
      </c>
      <c r="L40" s="302">
        <v>-83143</v>
      </c>
      <c r="M40" s="303">
        <v>-74052</v>
      </c>
      <c r="N40" s="304">
        <v>12.3</v>
      </c>
      <c r="O40" s="295"/>
    </row>
    <row r="41" spans="1:16" x14ac:dyDescent="0.15">
      <c r="A41" s="250"/>
      <c r="B41" s="246"/>
      <c r="C41" s="246"/>
      <c r="D41" s="246"/>
      <c r="E41" s="246"/>
      <c r="F41" s="246"/>
      <c r="G41" s="1171" t="s">
        <v>282</v>
      </c>
      <c r="H41" s="1172"/>
      <c r="I41" s="1172"/>
      <c r="J41" s="1173"/>
      <c r="K41" s="296">
        <v>516516</v>
      </c>
      <c r="L41" s="302">
        <v>42571</v>
      </c>
      <c r="M41" s="303">
        <v>32317</v>
      </c>
      <c r="N41" s="304">
        <v>31.7</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60" t="s">
        <v>475</v>
      </c>
      <c r="J49" s="1162" t="s">
        <v>510</v>
      </c>
      <c r="K49" s="1163"/>
      <c r="L49" s="1163"/>
      <c r="M49" s="1163"/>
      <c r="N49" s="1164"/>
    </row>
    <row r="50" spans="1:14" x14ac:dyDescent="0.15">
      <c r="A50" s="250"/>
      <c r="B50" s="246"/>
      <c r="C50" s="246"/>
      <c r="D50" s="246"/>
      <c r="E50" s="246"/>
      <c r="F50" s="246"/>
      <c r="G50" s="314"/>
      <c r="H50" s="315"/>
      <c r="I50" s="1161"/>
      <c r="J50" s="316" t="s">
        <v>511</v>
      </c>
      <c r="K50" s="317" t="s">
        <v>512</v>
      </c>
      <c r="L50" s="318" t="s">
        <v>513</v>
      </c>
      <c r="M50" s="319" t="s">
        <v>514</v>
      </c>
      <c r="N50" s="320" t="s">
        <v>515</v>
      </c>
    </row>
    <row r="51" spans="1:14" x14ac:dyDescent="0.15">
      <c r="A51" s="250"/>
      <c r="B51" s="246"/>
      <c r="C51" s="246"/>
      <c r="D51" s="246"/>
      <c r="E51" s="246"/>
      <c r="F51" s="246"/>
      <c r="G51" s="312" t="s">
        <v>516</v>
      </c>
      <c r="H51" s="313"/>
      <c r="I51" s="321">
        <v>913074</v>
      </c>
      <c r="J51" s="322">
        <v>72003</v>
      </c>
      <c r="K51" s="323">
        <v>3.2</v>
      </c>
      <c r="L51" s="324">
        <v>114097</v>
      </c>
      <c r="M51" s="325">
        <v>-2.7</v>
      </c>
      <c r="N51" s="326">
        <v>5.9</v>
      </c>
    </row>
    <row r="52" spans="1:14" x14ac:dyDescent="0.15">
      <c r="A52" s="250"/>
      <c r="B52" s="246"/>
      <c r="C52" s="246"/>
      <c r="D52" s="246"/>
      <c r="E52" s="246"/>
      <c r="F52" s="246"/>
      <c r="G52" s="327"/>
      <c r="H52" s="328" t="s">
        <v>517</v>
      </c>
      <c r="I52" s="329">
        <v>686554</v>
      </c>
      <c r="J52" s="330">
        <v>54140</v>
      </c>
      <c r="K52" s="331">
        <v>3</v>
      </c>
      <c r="L52" s="332">
        <v>61630</v>
      </c>
      <c r="M52" s="333">
        <v>3.8</v>
      </c>
      <c r="N52" s="334">
        <v>-0.8</v>
      </c>
    </row>
    <row r="53" spans="1:14" x14ac:dyDescent="0.15">
      <c r="A53" s="250"/>
      <c r="B53" s="246"/>
      <c r="C53" s="246"/>
      <c r="D53" s="246"/>
      <c r="E53" s="246"/>
      <c r="F53" s="246"/>
      <c r="G53" s="312" t="s">
        <v>518</v>
      </c>
      <c r="H53" s="313"/>
      <c r="I53" s="321">
        <v>1237752</v>
      </c>
      <c r="J53" s="322">
        <v>98234</v>
      </c>
      <c r="K53" s="323">
        <v>36.4</v>
      </c>
      <c r="L53" s="324">
        <v>136577</v>
      </c>
      <c r="M53" s="325">
        <v>19.7</v>
      </c>
      <c r="N53" s="326">
        <v>16.7</v>
      </c>
    </row>
    <row r="54" spans="1:14" x14ac:dyDescent="0.15">
      <c r="A54" s="250"/>
      <c r="B54" s="246"/>
      <c r="C54" s="246"/>
      <c r="D54" s="246"/>
      <c r="E54" s="246"/>
      <c r="F54" s="246"/>
      <c r="G54" s="327"/>
      <c r="H54" s="328" t="s">
        <v>517</v>
      </c>
      <c r="I54" s="329">
        <v>372409</v>
      </c>
      <c r="J54" s="330">
        <v>29556</v>
      </c>
      <c r="K54" s="331">
        <v>-45.4</v>
      </c>
      <c r="L54" s="332">
        <v>59645</v>
      </c>
      <c r="M54" s="333">
        <v>-3.2</v>
      </c>
      <c r="N54" s="334">
        <v>-42.2</v>
      </c>
    </row>
    <row r="55" spans="1:14" x14ac:dyDescent="0.15">
      <c r="A55" s="250"/>
      <c r="B55" s="246"/>
      <c r="C55" s="246"/>
      <c r="D55" s="246"/>
      <c r="E55" s="246"/>
      <c r="F55" s="246"/>
      <c r="G55" s="312" t="s">
        <v>519</v>
      </c>
      <c r="H55" s="313"/>
      <c r="I55" s="321">
        <v>671833</v>
      </c>
      <c r="J55" s="322">
        <v>53989</v>
      </c>
      <c r="K55" s="323">
        <v>-45</v>
      </c>
      <c r="L55" s="324">
        <v>132212</v>
      </c>
      <c r="M55" s="325">
        <v>-3.2</v>
      </c>
      <c r="N55" s="326">
        <v>-41.8</v>
      </c>
    </row>
    <row r="56" spans="1:14" x14ac:dyDescent="0.15">
      <c r="A56" s="250"/>
      <c r="B56" s="246"/>
      <c r="C56" s="246"/>
      <c r="D56" s="246"/>
      <c r="E56" s="246"/>
      <c r="F56" s="246"/>
      <c r="G56" s="327"/>
      <c r="H56" s="328" t="s">
        <v>517</v>
      </c>
      <c r="I56" s="329">
        <v>417418</v>
      </c>
      <c r="J56" s="330">
        <v>33544</v>
      </c>
      <c r="K56" s="331">
        <v>13.5</v>
      </c>
      <c r="L56" s="332">
        <v>67114</v>
      </c>
      <c r="M56" s="333">
        <v>12.5</v>
      </c>
      <c r="N56" s="334">
        <v>1</v>
      </c>
    </row>
    <row r="57" spans="1:14" x14ac:dyDescent="0.15">
      <c r="A57" s="250"/>
      <c r="B57" s="246"/>
      <c r="C57" s="246"/>
      <c r="D57" s="246"/>
      <c r="E57" s="246"/>
      <c r="F57" s="246"/>
      <c r="G57" s="312" t="s">
        <v>520</v>
      </c>
      <c r="H57" s="313"/>
      <c r="I57" s="321">
        <v>788598</v>
      </c>
      <c r="J57" s="322">
        <v>64286</v>
      </c>
      <c r="K57" s="323">
        <v>19.100000000000001</v>
      </c>
      <c r="L57" s="324">
        <v>93741</v>
      </c>
      <c r="M57" s="325">
        <v>-29.1</v>
      </c>
      <c r="N57" s="326">
        <v>48.2</v>
      </c>
    </row>
    <row r="58" spans="1:14" x14ac:dyDescent="0.15">
      <c r="A58" s="250"/>
      <c r="B58" s="246"/>
      <c r="C58" s="246"/>
      <c r="D58" s="246"/>
      <c r="E58" s="246"/>
      <c r="F58" s="246"/>
      <c r="G58" s="327"/>
      <c r="H58" s="328" t="s">
        <v>517</v>
      </c>
      <c r="I58" s="329">
        <v>559406</v>
      </c>
      <c r="J58" s="330">
        <v>45603</v>
      </c>
      <c r="K58" s="331">
        <v>35.9</v>
      </c>
      <c r="L58" s="332">
        <v>46285</v>
      </c>
      <c r="M58" s="333">
        <v>-31</v>
      </c>
      <c r="N58" s="334">
        <v>66.900000000000006</v>
      </c>
    </row>
    <row r="59" spans="1:14" x14ac:dyDescent="0.15">
      <c r="A59" s="250"/>
      <c r="B59" s="246"/>
      <c r="C59" s="246"/>
      <c r="D59" s="246"/>
      <c r="E59" s="246"/>
      <c r="F59" s="246"/>
      <c r="G59" s="312" t="s">
        <v>521</v>
      </c>
      <c r="H59" s="313"/>
      <c r="I59" s="321">
        <v>755702</v>
      </c>
      <c r="J59" s="322">
        <v>62285</v>
      </c>
      <c r="K59" s="323">
        <v>-3.1</v>
      </c>
      <c r="L59" s="324">
        <v>107537</v>
      </c>
      <c r="M59" s="325">
        <v>14.7</v>
      </c>
      <c r="N59" s="326">
        <v>-17.8</v>
      </c>
    </row>
    <row r="60" spans="1:14" x14ac:dyDescent="0.15">
      <c r="A60" s="250"/>
      <c r="B60" s="246"/>
      <c r="C60" s="246"/>
      <c r="D60" s="246"/>
      <c r="E60" s="246"/>
      <c r="F60" s="246"/>
      <c r="G60" s="327"/>
      <c r="H60" s="328" t="s">
        <v>517</v>
      </c>
      <c r="I60" s="335">
        <v>390290</v>
      </c>
      <c r="J60" s="330">
        <v>32168</v>
      </c>
      <c r="K60" s="331">
        <v>-29.5</v>
      </c>
      <c r="L60" s="332">
        <v>57923</v>
      </c>
      <c r="M60" s="333">
        <v>25.1</v>
      </c>
      <c r="N60" s="334">
        <v>-54.6</v>
      </c>
    </row>
    <row r="61" spans="1:14" x14ac:dyDescent="0.15">
      <c r="A61" s="250"/>
      <c r="B61" s="246"/>
      <c r="C61" s="246"/>
      <c r="D61" s="246"/>
      <c r="E61" s="246"/>
      <c r="F61" s="246"/>
      <c r="G61" s="312" t="s">
        <v>522</v>
      </c>
      <c r="H61" s="336"/>
      <c r="I61" s="337">
        <v>873392</v>
      </c>
      <c r="J61" s="338">
        <v>70159</v>
      </c>
      <c r="K61" s="339">
        <v>2.1</v>
      </c>
      <c r="L61" s="340">
        <v>116833</v>
      </c>
      <c r="M61" s="341">
        <v>-0.1</v>
      </c>
      <c r="N61" s="326">
        <v>2.2000000000000002</v>
      </c>
    </row>
    <row r="62" spans="1:14" x14ac:dyDescent="0.15">
      <c r="A62" s="250"/>
      <c r="B62" s="246"/>
      <c r="C62" s="246"/>
      <c r="D62" s="246"/>
      <c r="E62" s="246"/>
      <c r="F62" s="246"/>
      <c r="G62" s="327"/>
      <c r="H62" s="328" t="s">
        <v>517</v>
      </c>
      <c r="I62" s="329">
        <v>485215</v>
      </c>
      <c r="J62" s="330">
        <v>39002</v>
      </c>
      <c r="K62" s="331">
        <v>-4.5</v>
      </c>
      <c r="L62" s="332">
        <v>58519</v>
      </c>
      <c r="M62" s="333">
        <v>1.4</v>
      </c>
      <c r="N62" s="334">
        <v>-5.9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4" t="s">
        <v>3</v>
      </c>
      <c r="D47" s="1174"/>
      <c r="E47" s="1175"/>
      <c r="F47" s="11">
        <v>28.53</v>
      </c>
      <c r="G47" s="12">
        <v>34.75</v>
      </c>
      <c r="H47" s="12">
        <v>37.549999999999997</v>
      </c>
      <c r="I47" s="12">
        <v>40.020000000000003</v>
      </c>
      <c r="J47" s="13">
        <v>44.25</v>
      </c>
    </row>
    <row r="48" spans="2:10" ht="57.75" customHeight="1" x14ac:dyDescent="0.15">
      <c r="B48" s="14"/>
      <c r="C48" s="1176" t="s">
        <v>4</v>
      </c>
      <c r="D48" s="1176"/>
      <c r="E48" s="1177"/>
      <c r="F48" s="15">
        <v>6.65</v>
      </c>
      <c r="G48" s="16">
        <v>5.93</v>
      </c>
      <c r="H48" s="16">
        <v>5.75</v>
      </c>
      <c r="I48" s="16">
        <v>6.69</v>
      </c>
      <c r="J48" s="17">
        <v>6.45</v>
      </c>
    </row>
    <row r="49" spans="2:10" ht="57.75" customHeight="1" thickBot="1" x14ac:dyDescent="0.2">
      <c r="B49" s="18"/>
      <c r="C49" s="1178" t="s">
        <v>5</v>
      </c>
      <c r="D49" s="1178"/>
      <c r="E49" s="1179"/>
      <c r="F49" s="19" t="s">
        <v>529</v>
      </c>
      <c r="G49" s="20">
        <v>5.6</v>
      </c>
      <c r="H49" s="20">
        <v>1.58</v>
      </c>
      <c r="I49" s="20">
        <v>3.83</v>
      </c>
      <c r="J49" s="21">
        <v>2.3199999999999998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2018-04-06T04:13:05Z</cp:lastPrinted>
  <dcterms:created xsi:type="dcterms:W3CDTF">2018-01-24T05:57:06Z</dcterms:created>
  <dcterms:modified xsi:type="dcterms:W3CDTF">2018-10-26T01:25:26Z</dcterms:modified>
  <cp:category/>
</cp:coreProperties>
</file>